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" windowWidth="17606" windowHeight="7445" tabRatio="573" activeTab="6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 '!$A$1:$E$25</definedName>
    <definedName name="_xlnm.Print_Area" localSheetId="4">'5 '!$A$1:$E$15</definedName>
    <definedName name="_xlnm.Print_Area" localSheetId="5">'6'!$A$1:$E$37</definedName>
    <definedName name="_xlnm.Print_Area" localSheetId="6">'7'!$A$1:$BP$37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<sst xmlns="http://schemas.openxmlformats.org/spreadsheetml/2006/main" count="304" uniqueCount="231">
  <si>
    <t>2016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</si>
  <si>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</si>
  <si>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</si>
  <si>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</si>
  <si>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</si>
  <si>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</si>
  <si>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</si>
  <si>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</si>
  <si>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</si>
  <si>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</si>
  <si>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</si>
  <si>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</si>
  <si>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</si>
  <si>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</si>
  <si>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</si>
  <si>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</si>
  <si>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</si>
  <si>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</si>
  <si>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</si>
  <si>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</si>
  <si>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</si>
  <si>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</si>
  <si>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</si>
  <si>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</si>
  <si>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</si>
  <si>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</si>
  <si>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</si>
  <si>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</si>
  <si>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</si>
  <si>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</si>
  <si>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</si>
  <si>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</si>
  <si>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</si>
  <si>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</si>
  <si>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</si>
  <si>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</si>
  <si>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</si>
  <si>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</si>
  <si>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</si>
  <si>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</si>
  <si>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</si>
  <si>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</si>
  <si>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</si>
  <si>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</si>
  <si>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</si>
  <si>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</si>
  <si>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</si>
  <si>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</si>
  <si>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</si>
  <si>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</si>
  <si>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</si>
  <si>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</si>
  <si>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</si>
  <si>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</si>
  <si>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</si>
  <si>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</si>
  <si>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</si>
  <si>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</si>
  <si>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</si>
  <si>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</si>
  <si>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</si>
  <si>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</si>
  <si>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</si>
  <si>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</si>
  <si>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</si>
  <si>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</si>
  <si>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</si>
  <si>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</si>
  <si>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</si>
  <si>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</si>
  <si>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</si>
  <si>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</si>
  <si>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</si>
  <si>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</si>
  <si>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</si>
  <si>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</si>
  <si>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</si>
  <si>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</si>
  <si>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</si>
  <si>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</si>
  <si>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</si>
  <si>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</si>
  <si>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</si>
  <si>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</si>
  <si>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</si>
  <si>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</si>
  <si>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</si>
  <si>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</si>
  <si>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</si>
  <si>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</si>
  <si>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Економічна активність населення у Львівській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</si>
  <si>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</si>
  <si>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</si>
  <si>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</si>
  <si>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</si>
  <si>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</si>
  <si>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</si>
  <si>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 р.</t>
  </si>
  <si>
    <t>2015 р.</t>
  </si>
  <si>
    <t>Економічно активне населення,                              (тис. осіб)</t>
  </si>
  <si>
    <t>Рівень економічної активності населення, (%)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</si>
  <si>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</si>
  <si>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</si>
  <si>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</si>
  <si>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                                                  (тис. осіб)</t>
  </si>
  <si>
    <t>НАДАННЯ ПОСЛУГ НАСЕЛЕННЮ ТА РОБОТОДАВЦЯМ</t>
  </si>
  <si>
    <t>ЛЬВІВСЬКОЮ  ОБЛАСНОЮ  СЛУЖБОЮ  ЗАЙНЯТОСТІ</t>
  </si>
  <si>
    <t>П О К А З Н И К</t>
  </si>
  <si>
    <t>2017 рік</t>
  </si>
  <si>
    <t xml:space="preserve">+/- </t>
  </si>
  <si>
    <t>Станом на дату: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</si>
  <si>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</si>
  <si>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</si>
  <si>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</si>
  <si>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</si>
  <si>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</si>
  <si>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</si>
  <si>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</si>
  <si>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</si>
  <si>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</si>
  <si>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</si>
  <si>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</si>
  <si>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</si>
  <si>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</si>
  <si>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</si>
  <si>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</si>
  <si>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</si>
  <si>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</si>
  <si>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</si>
  <si>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</si>
  <si>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</si>
  <si>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</si>
  <si>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</si>
  <si>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</si>
  <si>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</si>
  <si>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</si>
  <si>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</si>
  <si>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</si>
  <si>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</si>
  <si>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Львівська область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</si>
  <si>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</si>
  <si>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</si>
  <si>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</si>
  <si>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</si>
  <si>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</si>
  <si>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</si>
  <si>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</si>
  <si>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</si>
  <si>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</si>
  <si>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</si>
  <si>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</si>
  <si>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 xml:space="preserve"> (за формою 3-ПН)</t>
  </si>
  <si>
    <t>Кількість вакансій на кінець періоду, одиниць</t>
  </si>
  <si>
    <t>Населення, зайняте економічною діяльністю, (тис. осіб)</t>
  </si>
  <si>
    <t xml:space="preserve"> 2018 р.</t>
  </si>
  <si>
    <t>1. 1. з них зареєстровано у звітному періоді</t>
  </si>
  <si>
    <r>
      <t xml:space="preserve">1.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</si>
  <si>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2. Усього отримали роботу                                                                           (у т.ч. за ЦПД та самостійно), </t>
    </r>
    <r>
      <rPr>
        <i/>
        <sz val="12"/>
        <rFont val="Times New Roman"/>
        <family val="1"/>
      </rPr>
      <t>осіб</t>
    </r>
  </si>
  <si>
    <r>
      <t xml:space="preserve">2.1. Працевлаштовано до набуття статусу, </t>
    </r>
    <r>
      <rPr>
        <i/>
        <sz val="12"/>
        <rFont val="Times New Roman"/>
        <family val="1"/>
      </rPr>
      <t>осіб</t>
    </r>
  </si>
  <si>
    <r>
      <t xml:space="preserve">2.3.1. шляхом одноразової виплати допомоги по безробіттю, </t>
    </r>
    <r>
      <rPr>
        <i/>
        <sz val="12"/>
        <rFont val="Times New Roman"/>
        <family val="1"/>
      </rPr>
      <t>осіб</t>
    </r>
  </si>
  <si>
    <r>
      <t xml:space="preserve">2.3.2. з компенсацією витрат роботодавцю єдиного внеску, </t>
    </r>
    <r>
      <rPr>
        <i/>
        <sz val="12"/>
        <rFont val="Times New Roman"/>
        <family val="1"/>
      </rPr>
      <t>осіб</t>
    </r>
  </si>
  <si>
    <r>
      <t xml:space="preserve">3. Проходили професійне навчання, </t>
    </r>
    <r>
      <rPr>
        <i/>
        <sz val="12"/>
        <rFont val="Times New Roman"/>
        <family val="1"/>
      </rPr>
      <t>осіб</t>
    </r>
  </si>
  <si>
    <t>3.1. з  них  в ЦПТО</t>
  </si>
  <si>
    <t>4. Отримали ваучер на навчання, осіб</t>
  </si>
  <si>
    <r>
      <t xml:space="preserve">5. Брали участь у громадських та інших роботах тимчасового характеру, </t>
    </r>
    <r>
      <rPr>
        <i/>
        <sz val="12"/>
        <rFont val="Times New Roman"/>
        <family val="1"/>
      </rPr>
      <t>осіб</t>
    </r>
  </si>
  <si>
    <r>
      <t xml:space="preserve">6. Охоплено профорієнтаційними послугами, </t>
    </r>
    <r>
      <rPr>
        <i/>
        <sz val="12"/>
        <rFont val="Times New Roman"/>
        <family val="1"/>
      </rPr>
      <t>осіб</t>
    </r>
  </si>
  <si>
    <r>
      <t xml:space="preserve">7. Отримували допомогу з безробіття,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</si>
  <si>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про вакансії, </t>
    </r>
    <r>
      <rPr>
        <i/>
        <sz val="12"/>
        <rFont val="Times New Roman"/>
        <family val="1"/>
      </rPr>
      <t>одиниць</t>
    </r>
  </si>
  <si>
    <r>
      <t xml:space="preserve">9. Кількість вакансій, </t>
    </r>
    <r>
      <rPr>
        <i/>
        <sz val="12"/>
        <rFont val="Times New Roman"/>
        <family val="1"/>
      </rPr>
      <t>одиниць</t>
    </r>
  </si>
  <si>
    <r>
      <t xml:space="preserve">9.1. з них зареєстрованих з початку року, </t>
    </r>
    <r>
      <rPr>
        <i/>
        <sz val="12"/>
        <rFont val="Times New Roman"/>
        <family val="1"/>
      </rPr>
      <t>одиниць</t>
    </r>
  </si>
  <si>
    <r>
      <t xml:space="preserve">10. Мали статус  безробітного, </t>
    </r>
    <r>
      <rPr>
        <i/>
        <sz val="12"/>
        <rFont val="Times New Roman"/>
        <family val="1"/>
      </rPr>
      <t>осіб</t>
    </r>
  </si>
  <si>
    <r>
      <t>11. Отримували допомогу з безробіття,</t>
    </r>
    <r>
      <rPr>
        <i/>
        <sz val="12"/>
        <rFont val="Times New Roman"/>
        <family val="1"/>
      </rPr>
      <t xml:space="preserve"> осіб</t>
    </r>
  </si>
  <si>
    <r>
      <t xml:space="preserve">13. Кількість  вакансій по формі 3-ПН, </t>
    </r>
    <r>
      <rPr>
        <i/>
        <sz val="12"/>
        <rFont val="Times New Roman"/>
        <family val="1"/>
      </rPr>
      <t>одиниць</t>
    </r>
  </si>
  <si>
    <r>
      <t xml:space="preserve">14. Інформація про вакансії, отриманих з інших джерел, </t>
    </r>
    <r>
      <rPr>
        <i/>
        <sz val="12"/>
        <rFont val="Times New Roman"/>
        <family val="1"/>
      </rPr>
      <t>одиниць</t>
    </r>
  </si>
  <si>
    <r>
      <t xml:space="preserve">15. 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</si>
  <si>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осіб</t>
    </r>
  </si>
  <si>
    <r>
      <t>2.3. Працевлаштовано безробітних за направленням служби зайнятості,</t>
    </r>
    <r>
      <rPr>
        <i/>
        <sz val="12"/>
        <rFont val="Times New Roman"/>
        <family val="1"/>
      </rPr>
      <t xml:space="preserve"> осіб</t>
    </r>
  </si>
  <si>
    <r>
      <t xml:space="preserve">2.2. Питома вага працевлаштованих до набуття статусу безробітного, </t>
    </r>
    <r>
      <rPr>
        <i/>
        <sz val="12"/>
        <rFont val="Times New Roman"/>
        <family val="1"/>
      </rPr>
      <t>%</t>
    </r>
  </si>
  <si>
    <t xml:space="preserve">Інформація щодо запланованого масового вивільнення працівників,                                        2018-2019 роки                                                                        </t>
  </si>
  <si>
    <t>Інформація щодо запланованого масового вивільнення працівників,                                                                                             2018 -2019 роки</t>
  </si>
  <si>
    <t>2019 рік</t>
  </si>
  <si>
    <t>х</t>
  </si>
  <si>
    <t>у т.ч.</t>
  </si>
  <si>
    <t>зареєстровано з початку року, осіб</t>
  </si>
  <si>
    <t>Питома вага працевлашто-ваних до набуття статусу безробітного, %</t>
  </si>
  <si>
    <t>різниця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</si>
  <si>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</si>
  <si>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Середній розмір допомоги по безробіттю у лютому, грн.</t>
  </si>
  <si>
    <r>
      <t xml:space="preserve">12. Середній розмір допомоги з безробіття у лютому,  </t>
    </r>
    <r>
      <rPr>
        <i/>
        <sz val="11.5"/>
        <rFont val="Times New Roman"/>
        <family val="1"/>
      </rPr>
      <t>грн.</t>
    </r>
  </si>
  <si>
    <t>у  2017 -2018 рр.</t>
  </si>
  <si>
    <t>січень - березень 2018 року</t>
  </si>
  <si>
    <t>січень - березень 2019 року</t>
  </si>
  <si>
    <t>упродовж січня - березня  2018-2019 років</t>
  </si>
  <si>
    <r>
      <t xml:space="preserve">на 1 </t>
    </r>
    <r>
      <rPr>
        <sz val="10"/>
        <rFont val="Times New Roman"/>
        <family val="1"/>
      </rPr>
      <t>квітня</t>
    </r>
    <r>
      <rPr>
        <sz val="11"/>
        <rFont val="Times New Roman"/>
        <family val="1"/>
      </rPr>
      <t xml:space="preserve"> 2018 року</t>
    </r>
  </si>
  <si>
    <r>
      <t xml:space="preserve">на 1 </t>
    </r>
    <r>
      <rPr>
        <sz val="10"/>
        <rFont val="Times New Roman"/>
        <family val="1"/>
      </rPr>
      <t>квітня</t>
    </r>
    <r>
      <rPr>
        <sz val="11"/>
        <rFont val="Times New Roman"/>
        <family val="1"/>
      </rPr>
      <t xml:space="preserve"> 2019 року</t>
    </r>
  </si>
  <si>
    <t>у січні - березні 2018 - 2019 рр.</t>
  </si>
  <si>
    <t xml:space="preserve">                                                               </t>
  </si>
  <si>
    <t>+10,6 р.</t>
  </si>
  <si>
    <t>+ 80 р.</t>
  </si>
  <si>
    <t>+ 6,2 р.</t>
  </si>
  <si>
    <t>+ 4,8 р.</t>
  </si>
  <si>
    <t>+ 5,5 р.</t>
  </si>
  <si>
    <t>+ 16 р.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</si>
  <si>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</si>
  <si>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</si>
  <si>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</si>
  <si>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</si>
  <si>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</si>
  <si>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</si>
  <si>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</si>
  <si>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</si>
  <si>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</si>
  <si>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РМЦЗ</t>
  </si>
  <si>
    <t>Стрийський РМЦЗ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</si>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</sst>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sz val="11.5"/>
      <name val="Times New Roman"/>
      <family val="1"/>
    </font>
    <font>
      <i/>
      <sz val="11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BCD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9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84" fillId="0" borderId="7" applyNumberFormat="0" applyFill="0" applyAlignment="0" applyProtection="0"/>
    <xf numFmtId="0" fontId="47" fillId="0" borderId="8" applyNumberFormat="0" applyFill="0" applyAlignment="0" applyProtection="0"/>
    <xf numFmtId="0" fontId="85" fillId="47" borderId="9" applyNumberFormat="0" applyAlignment="0" applyProtection="0"/>
    <xf numFmtId="0" fontId="48" fillId="48" borderId="10" applyNumberFormat="0" applyAlignment="0" applyProtection="0"/>
    <xf numFmtId="0" fontId="8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7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9" fillId="0" borderId="11" applyNumberFormat="0" applyFill="0" applyAlignment="0" applyProtection="0"/>
    <xf numFmtId="0" fontId="50" fillId="3" borderId="0" applyNumberFormat="0" applyBorder="0" applyAlignment="0" applyProtection="0"/>
    <xf numFmtId="0" fontId="90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1" fillId="50" borderId="14" applyNumberFormat="0" applyAlignment="0" applyProtection="0"/>
    <xf numFmtId="0" fontId="52" fillId="0" borderId="15" applyNumberFormat="0" applyFill="0" applyAlignment="0" applyProtection="0"/>
    <xf numFmtId="0" fontId="92" fillId="54" borderId="0" applyNumberFormat="0" applyBorder="0" applyAlignment="0" applyProtection="0"/>
    <xf numFmtId="0" fontId="41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513">
    <xf numFmtId="0" fontId="0" fillId="0" borderId="0" xfId="0" applyFont="1" applyAlignment="1">
      <alignment/>
    </xf>
    <xf numFmtId="1" fontId="2" fillId="0" borderId="0" xfId="93" applyNumberFormat="1" applyFont="1" applyFill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6" xfId="93" applyNumberFormat="1" applyFont="1" applyFill="1" applyBorder="1" applyAlignment="1" applyProtection="1">
      <alignment horizontal="center" vertical="center" wrapText="1"/>
      <protection/>
    </xf>
    <xf numFmtId="1" fontId="11" fillId="0" borderId="16" xfId="93" applyNumberFormat="1" applyFont="1" applyFill="1" applyBorder="1" applyAlignment="1" applyProtection="1">
      <alignment horizontal="center" vertical="center" wrapText="1"/>
      <protection/>
    </xf>
    <xf numFmtId="1" fontId="14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7" fillId="0" borderId="0" xfId="99" applyNumberFormat="1" applyFont="1" applyFill="1">
      <alignment/>
      <protection/>
    </xf>
    <xf numFmtId="0" fontId="27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7" fillId="0" borderId="0" xfId="99" applyFont="1" applyFill="1" applyAlignment="1">
      <alignment vertical="center"/>
      <protection/>
    </xf>
    <xf numFmtId="0" fontId="27" fillId="0" borderId="0" xfId="99" applyFont="1" applyFill="1" applyAlignment="1">
      <alignment horizontal="center"/>
      <protection/>
    </xf>
    <xf numFmtId="0" fontId="27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1" fillId="0" borderId="0" xfId="99" applyNumberFormat="1" applyFont="1" applyFill="1" applyAlignment="1">
      <alignment horizontal="center" vertical="center"/>
      <protection/>
    </xf>
    <xf numFmtId="3" fontId="27" fillId="0" borderId="0" xfId="99" applyNumberFormat="1" applyFont="1" applyFill="1">
      <alignment/>
      <protection/>
    </xf>
    <xf numFmtId="173" fontId="27" fillId="0" borderId="0" xfId="99" applyNumberFormat="1" applyFont="1" applyFill="1">
      <alignment/>
      <protection/>
    </xf>
    <xf numFmtId="0" fontId="36" fillId="0" borderId="0" xfId="97" applyFont="1" applyFill="1" applyBorder="1" applyAlignment="1">
      <alignment horizontal="left"/>
      <protection/>
    </xf>
    <xf numFmtId="0" fontId="27" fillId="0" borderId="0" xfId="89" applyFont="1" applyFill="1" applyAlignment="1">
      <alignment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3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4" fillId="0" borderId="0" xfId="96" applyFont="1" applyFill="1" applyAlignment="1">
      <alignment horizontal="center" vertical="top" wrapText="1"/>
      <protection/>
    </xf>
    <xf numFmtId="0" fontId="34" fillId="0" borderId="16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6" xfId="96" applyFont="1" applyBorder="1" applyAlignment="1">
      <alignment horizontal="center" vertical="center" wrapText="1"/>
      <protection/>
    </xf>
    <xf numFmtId="0" fontId="12" fillId="0" borderId="16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6" xfId="89" applyNumberFormat="1" applyFont="1" applyBorder="1" applyAlignment="1">
      <alignment horizontal="center" vertical="center"/>
      <protection/>
    </xf>
    <xf numFmtId="172" fontId="5" fillId="0" borderId="16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6" xfId="89" applyNumberFormat="1" applyFont="1" applyBorder="1" applyAlignment="1">
      <alignment horizontal="center" vertical="center"/>
      <protection/>
    </xf>
    <xf numFmtId="172" fontId="19" fillId="0" borderId="16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6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9" fillId="0" borderId="0" xfId="99" applyFont="1" applyFill="1" applyAlignment="1">
      <alignment horizontal="center"/>
      <protection/>
    </xf>
    <xf numFmtId="0" fontId="24" fillId="0" borderId="16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6" xfId="99" applyFont="1" applyFill="1" applyBorder="1" applyAlignment="1">
      <alignment horizontal="center" vertical="center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19" fillId="0" borderId="18" xfId="94" applyFont="1" applyBorder="1" applyAlignment="1">
      <alignment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14" fontId="24" fillId="0" borderId="17" xfId="76" applyNumberFormat="1" applyFont="1" applyBorder="1" applyAlignment="1">
      <alignment horizontal="center" vertical="center" wrapText="1"/>
      <protection/>
    </xf>
    <xf numFmtId="0" fontId="24" fillId="0" borderId="18" xfId="99" applyFont="1" applyFill="1" applyBorder="1" applyAlignment="1">
      <alignment horizontal="center" vertical="center" wrapText="1"/>
      <protection/>
    </xf>
    <xf numFmtId="3" fontId="24" fillId="56" borderId="16" xfId="99" applyNumberFormat="1" applyFont="1" applyFill="1" applyBorder="1" applyAlignment="1">
      <alignment horizontal="center" vertical="center"/>
      <protection/>
    </xf>
    <xf numFmtId="3" fontId="95" fillId="56" borderId="16" xfId="99" applyNumberFormat="1" applyFont="1" applyFill="1" applyBorder="1" applyAlignment="1">
      <alignment horizontal="center" vertical="center"/>
      <protection/>
    </xf>
    <xf numFmtId="3" fontId="95" fillId="56" borderId="20" xfId="99" applyNumberFormat="1" applyFont="1" applyFill="1" applyBorder="1" applyAlignment="1">
      <alignment horizontal="center" vertical="center"/>
      <protection/>
    </xf>
    <xf numFmtId="172" fontId="24" fillId="0" borderId="17" xfId="99" applyNumberFormat="1" applyFont="1" applyFill="1" applyBorder="1" applyAlignment="1">
      <alignment horizontal="center" vertical="center" wrapText="1"/>
      <protection/>
    </xf>
    <xf numFmtId="0" fontId="30" fillId="0" borderId="18" xfId="99" applyFont="1" applyFill="1" applyBorder="1" applyAlignment="1">
      <alignment horizontal="left" vertical="center" wrapText="1"/>
      <protection/>
    </xf>
    <xf numFmtId="3" fontId="42" fillId="0" borderId="16" xfId="76" applyNumberFormat="1" applyFont="1" applyBorder="1" applyAlignment="1">
      <alignment horizontal="center" vertical="center" wrapText="1"/>
      <protection/>
    </xf>
    <xf numFmtId="0" fontId="30" fillId="0" borderId="19" xfId="99" applyFont="1" applyFill="1" applyBorder="1" applyAlignment="1">
      <alignment horizontal="left" vertical="center" wrapText="1"/>
      <protection/>
    </xf>
    <xf numFmtId="3" fontId="42" fillId="0" borderId="21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7" fillId="0" borderId="0" xfId="97" applyFont="1" applyFill="1" applyBorder="1" applyAlignment="1">
      <alignment horizontal="left"/>
      <protection/>
    </xf>
    <xf numFmtId="0" fontId="4" fillId="0" borderId="22" xfId="98" applyFont="1" applyBorder="1" applyAlignment="1">
      <alignment horizontal="center" vertical="center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2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4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5" xfId="98" applyFont="1" applyBorder="1" applyAlignment="1">
      <alignment vertical="center" wrapText="1"/>
      <protection/>
    </xf>
    <xf numFmtId="172" fontId="6" fillId="0" borderId="26" xfId="98" applyNumberFormat="1" applyFont="1" applyBorder="1" applyAlignment="1">
      <alignment horizontal="center" vertical="center"/>
      <protection/>
    </xf>
    <xf numFmtId="172" fontId="6" fillId="56" borderId="27" xfId="98" applyNumberFormat="1" applyFont="1" applyFill="1" applyBorder="1" applyAlignment="1">
      <alignment horizontal="center" vertical="center"/>
      <protection/>
    </xf>
    <xf numFmtId="172" fontId="6" fillId="0" borderId="27" xfId="98" applyNumberFormat="1" applyFont="1" applyBorder="1" applyAlignment="1">
      <alignment horizontal="center" vertical="center"/>
      <protection/>
    </xf>
    <xf numFmtId="172" fontId="6" fillId="0" borderId="27" xfId="98" applyNumberFormat="1" applyFont="1" applyFill="1" applyBorder="1" applyAlignment="1">
      <alignment horizontal="center" vertical="center"/>
      <protection/>
    </xf>
    <xf numFmtId="172" fontId="6" fillId="56" borderId="28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29" xfId="98" applyFont="1" applyBorder="1" applyAlignment="1">
      <alignment vertical="center" wrapText="1"/>
      <protection/>
    </xf>
    <xf numFmtId="172" fontId="4" fillId="0" borderId="30" xfId="98" applyNumberFormat="1" applyFont="1" applyBorder="1" applyAlignment="1">
      <alignment horizontal="center" vertical="center"/>
      <protection/>
    </xf>
    <xf numFmtId="172" fontId="4" fillId="0" borderId="31" xfId="98" applyNumberFormat="1" applyFont="1" applyBorder="1" applyAlignment="1">
      <alignment horizontal="center" vertical="center"/>
      <protection/>
    </xf>
    <xf numFmtId="172" fontId="4" fillId="0" borderId="32" xfId="98" applyNumberFormat="1" applyFont="1" applyFill="1" applyBorder="1" applyAlignment="1">
      <alignment horizontal="center" vertical="center"/>
      <protection/>
    </xf>
    <xf numFmtId="172" fontId="4" fillId="56" borderId="32" xfId="98" applyNumberFormat="1" applyFont="1" applyFill="1" applyBorder="1" applyAlignment="1">
      <alignment horizontal="center" vertical="center"/>
      <protection/>
    </xf>
    <xf numFmtId="172" fontId="4" fillId="56" borderId="33" xfId="98" applyNumberFormat="1" applyFont="1" applyFill="1" applyBorder="1" applyAlignment="1">
      <alignment horizontal="center" vertical="center"/>
      <protection/>
    </xf>
    <xf numFmtId="172" fontId="6" fillId="0" borderId="34" xfId="98" applyNumberFormat="1" applyFont="1" applyFill="1" applyBorder="1" applyAlignment="1">
      <alignment horizontal="center" vertical="center"/>
      <protection/>
    </xf>
    <xf numFmtId="172" fontId="6" fillId="56" borderId="34" xfId="98" applyNumberFormat="1" applyFont="1" applyFill="1" applyBorder="1" applyAlignment="1">
      <alignment horizontal="center" vertical="center"/>
      <protection/>
    </xf>
    <xf numFmtId="172" fontId="6" fillId="56" borderId="35" xfId="98" applyNumberFormat="1" applyFont="1" applyFill="1" applyBorder="1" applyAlignment="1">
      <alignment horizontal="center" vertical="center"/>
      <protection/>
    </xf>
    <xf numFmtId="0" fontId="4" fillId="0" borderId="36" xfId="98" applyFont="1" applyBorder="1" applyAlignment="1">
      <alignment vertical="center" wrapText="1"/>
      <protection/>
    </xf>
    <xf numFmtId="0" fontId="6" fillId="0" borderId="29" xfId="98" applyFont="1" applyBorder="1" applyAlignment="1">
      <alignment vertical="center" wrapText="1"/>
      <protection/>
    </xf>
    <xf numFmtId="0" fontId="4" fillId="0" borderId="37" xfId="98" applyFont="1" applyBorder="1" applyAlignment="1">
      <alignment horizontal="left" vertical="center" wrapText="1"/>
      <protection/>
    </xf>
    <xf numFmtId="172" fontId="4" fillId="56" borderId="38" xfId="98" applyNumberFormat="1" applyFont="1" applyFill="1" applyBorder="1" applyAlignment="1">
      <alignment horizontal="center" vertical="center"/>
      <protection/>
    </xf>
    <xf numFmtId="172" fontId="4" fillId="0" borderId="39" xfId="98" applyNumberFormat="1" applyFont="1" applyBorder="1" applyAlignment="1">
      <alignment horizontal="center" vertical="center"/>
      <protection/>
    </xf>
    <xf numFmtId="172" fontId="55" fillId="57" borderId="39" xfId="98" applyNumberFormat="1" applyFont="1" applyFill="1" applyBorder="1" applyAlignment="1">
      <alignment horizontal="center" vertical="center"/>
      <protection/>
    </xf>
    <xf numFmtId="172" fontId="55" fillId="57" borderId="40" xfId="98" applyNumberFormat="1" applyFont="1" applyFill="1" applyBorder="1" applyAlignment="1">
      <alignment horizontal="center" vertical="center"/>
      <protection/>
    </xf>
    <xf numFmtId="172" fontId="4" fillId="0" borderId="38" xfId="98" applyNumberFormat="1" applyFont="1" applyFill="1" applyBorder="1" applyAlignment="1">
      <alignment horizontal="center" vertical="center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176" fontId="12" fillId="56" borderId="42" xfId="75" applyNumberFormat="1" applyFont="1" applyFill="1" applyBorder="1" applyAlignment="1">
      <alignment horizontal="center"/>
      <protection/>
    </xf>
    <xf numFmtId="176" fontId="4" fillId="56" borderId="17" xfId="75" applyNumberFormat="1" applyFont="1" applyFill="1" applyBorder="1" applyAlignment="1">
      <alignment horizont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176" fontId="19" fillId="56" borderId="16" xfId="75" applyNumberFormat="1" applyFont="1" applyFill="1" applyBorder="1" applyAlignment="1">
      <alignment horizontal="center" vertical="center"/>
      <protection/>
    </xf>
    <xf numFmtId="0" fontId="5" fillId="0" borderId="17" xfId="96" applyFont="1" applyFill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3" fontId="5" fillId="0" borderId="17" xfId="89" applyNumberFormat="1" applyFont="1" applyBorder="1" applyAlignment="1">
      <alignment horizontal="center" vertical="center"/>
      <protection/>
    </xf>
    <xf numFmtId="3" fontId="19" fillId="0" borderId="21" xfId="89" applyNumberFormat="1" applyFont="1" applyBorder="1" applyAlignment="1">
      <alignment horizontal="center" vertical="center"/>
      <protection/>
    </xf>
    <xf numFmtId="176" fontId="19" fillId="56" borderId="43" xfId="75" applyNumberFormat="1" applyFont="1" applyFill="1" applyBorder="1" applyAlignment="1">
      <alignment horizontal="center" vertical="center"/>
      <protection/>
    </xf>
    <xf numFmtId="0" fontId="12" fillId="0" borderId="44" xfId="96" applyFont="1" applyBorder="1" applyAlignment="1">
      <alignment horizontal="center" vertical="center" wrapText="1"/>
      <protection/>
    </xf>
    <xf numFmtId="3" fontId="5" fillId="0" borderId="44" xfId="89" applyNumberFormat="1" applyFont="1" applyBorder="1" applyAlignment="1">
      <alignment horizontal="center" vertical="center"/>
      <protection/>
    </xf>
    <xf numFmtId="3" fontId="19" fillId="0" borderId="44" xfId="89" applyNumberFormat="1" applyFont="1" applyBorder="1" applyAlignment="1">
      <alignment horizontal="center" vertical="center"/>
      <protection/>
    </xf>
    <xf numFmtId="3" fontId="19" fillId="0" borderId="44" xfId="89" applyNumberFormat="1" applyFont="1" applyFill="1" applyBorder="1" applyAlignment="1">
      <alignment horizontal="center" vertical="center"/>
      <protection/>
    </xf>
    <xf numFmtId="3" fontId="19" fillId="0" borderId="45" xfId="89" applyNumberFormat="1" applyFont="1" applyBorder="1" applyAlignment="1">
      <alignment horizontal="center" vertical="center"/>
      <protection/>
    </xf>
    <xf numFmtId="0" fontId="12" fillId="0" borderId="46" xfId="96" applyFont="1" applyFill="1" applyBorder="1" applyAlignment="1">
      <alignment horizontal="center" vertical="center" wrapText="1"/>
      <protection/>
    </xf>
    <xf numFmtId="0" fontId="5" fillId="0" borderId="46" xfId="96" applyFont="1" applyBorder="1" applyAlignment="1">
      <alignment horizontal="center" vertical="center"/>
      <protection/>
    </xf>
    <xf numFmtId="0" fontId="19" fillId="0" borderId="46" xfId="93" applyNumberFormat="1" applyFont="1" applyFill="1" applyBorder="1" applyAlignment="1" applyProtection="1">
      <alignment horizontal="left" vertical="center"/>
      <protection locked="0"/>
    </xf>
    <xf numFmtId="0" fontId="19" fillId="0" borderId="47" xfId="93" applyNumberFormat="1" applyFont="1" applyFill="1" applyBorder="1" applyAlignment="1" applyProtection="1">
      <alignment horizontal="left" vertical="center"/>
      <protection locked="0"/>
    </xf>
    <xf numFmtId="172" fontId="30" fillId="0" borderId="17" xfId="99" applyNumberFormat="1" applyFont="1" applyFill="1" applyBorder="1" applyAlignment="1">
      <alignment horizontal="center" vertical="center" wrapText="1"/>
      <protection/>
    </xf>
    <xf numFmtId="1" fontId="15" fillId="0" borderId="20" xfId="93" applyNumberFormat="1" applyFont="1" applyFill="1" applyBorder="1" applyAlignment="1" applyProtection="1">
      <alignment horizontal="center" vertical="center" wrapText="1"/>
      <protection/>
    </xf>
    <xf numFmtId="3" fontId="14" fillId="0" borderId="16" xfId="93" applyNumberFormat="1" applyFont="1" applyFill="1" applyBorder="1" applyAlignment="1" applyProtection="1">
      <alignment horizontal="center" vertical="center"/>
      <protection locked="0"/>
    </xf>
    <xf numFmtId="172" fontId="14" fillId="0" borderId="16" xfId="93" applyNumberFormat="1" applyFont="1" applyFill="1" applyBorder="1" applyAlignment="1" applyProtection="1">
      <alignment horizontal="center" vertical="center"/>
      <protection locked="0"/>
    </xf>
    <xf numFmtId="173" fontId="14" fillId="0" borderId="16" xfId="93" applyNumberFormat="1" applyFont="1" applyFill="1" applyBorder="1" applyAlignment="1" applyProtection="1">
      <alignment horizontal="center" vertical="center"/>
      <protection locked="0"/>
    </xf>
    <xf numFmtId="3" fontId="14" fillId="0" borderId="16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6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3" fontId="59" fillId="0" borderId="16" xfId="93" applyNumberFormat="1" applyFont="1" applyFill="1" applyBorder="1" applyAlignment="1" applyProtection="1">
      <alignment horizontal="center" vertical="center"/>
      <protection locked="0"/>
    </xf>
    <xf numFmtId="3" fontId="59" fillId="0" borderId="16" xfId="0" applyNumberFormat="1" applyFont="1" applyFill="1" applyBorder="1" applyAlignment="1">
      <alignment horizontal="center" vertical="center"/>
    </xf>
    <xf numFmtId="172" fontId="60" fillId="0" borderId="16" xfId="93" applyNumberFormat="1" applyFont="1" applyFill="1" applyBorder="1" applyAlignment="1" applyProtection="1">
      <alignment horizontal="center" vertical="center"/>
      <protection locked="0"/>
    </xf>
    <xf numFmtId="3" fontId="60" fillId="0" borderId="16" xfId="93" applyNumberFormat="1" applyFont="1" applyFill="1" applyBorder="1" applyAlignment="1" applyProtection="1">
      <alignment horizontal="center" vertical="center"/>
      <protection locked="0"/>
    </xf>
    <xf numFmtId="1" fontId="59" fillId="0" borderId="16" xfId="93" applyNumberFormat="1" applyFont="1" applyFill="1" applyBorder="1" applyAlignment="1" applyProtection="1">
      <alignment horizontal="center" vertical="center"/>
      <protection locked="0"/>
    </xf>
    <xf numFmtId="173" fontId="60" fillId="0" borderId="16" xfId="93" applyNumberFormat="1" applyFont="1" applyFill="1" applyBorder="1" applyAlignment="1" applyProtection="1">
      <alignment horizontal="center" vertical="center"/>
      <protection locked="0"/>
    </xf>
    <xf numFmtId="3" fontId="59" fillId="0" borderId="16" xfId="93" applyNumberFormat="1" applyFont="1" applyFill="1" applyBorder="1" applyAlignment="1" applyProtection="1">
      <alignment horizontal="center" vertical="center" wrapText="1"/>
      <protection locked="0"/>
    </xf>
    <xf numFmtId="173" fontId="60" fillId="0" borderId="16" xfId="93" applyNumberFormat="1" applyFont="1" applyFill="1" applyBorder="1" applyAlignment="1" applyProtection="1">
      <alignment horizontal="center" vertical="center" wrapText="1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48" xfId="0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49" xfId="0" applyFont="1" applyBorder="1" applyAlignment="1">
      <alignment horizontal="center"/>
    </xf>
    <xf numFmtId="172" fontId="4" fillId="0" borderId="50" xfId="98" applyNumberFormat="1" applyFont="1" applyBorder="1" applyAlignment="1">
      <alignment horizontal="center" vertical="center"/>
      <protection/>
    </xf>
    <xf numFmtId="172" fontId="4" fillId="0" borderId="51" xfId="98" applyNumberFormat="1" applyFont="1" applyBorder="1" applyAlignment="1">
      <alignment horizontal="center" vertical="center"/>
      <protection/>
    </xf>
    <xf numFmtId="172" fontId="4" fillId="0" borderId="50" xfId="98" applyNumberFormat="1" applyFont="1" applyFill="1" applyBorder="1" applyAlignment="1">
      <alignment horizontal="center" vertical="center"/>
      <protection/>
    </xf>
    <xf numFmtId="172" fontId="4" fillId="56" borderId="50" xfId="98" applyNumberFormat="1" applyFont="1" applyFill="1" applyBorder="1" applyAlignment="1">
      <alignment horizontal="center" vertical="center"/>
      <protection/>
    </xf>
    <xf numFmtId="172" fontId="4" fillId="56" borderId="52" xfId="98" applyNumberFormat="1" applyFont="1" applyFill="1" applyBorder="1" applyAlignment="1">
      <alignment horizontal="center" vertical="center"/>
      <protection/>
    </xf>
    <xf numFmtId="0" fontId="96" fillId="0" borderId="0" xfId="98" applyFont="1">
      <alignment/>
      <protection/>
    </xf>
    <xf numFmtId="172" fontId="96" fillId="0" borderId="0" xfId="98" applyNumberFormat="1" applyFont="1">
      <alignment/>
      <protection/>
    </xf>
    <xf numFmtId="0" fontId="97" fillId="58" borderId="0" xfId="98" applyFont="1" applyFill="1">
      <alignment/>
      <protection/>
    </xf>
    <xf numFmtId="172" fontId="98" fillId="59" borderId="0" xfId="98" applyNumberFormat="1" applyFont="1" applyFill="1">
      <alignment/>
      <protection/>
    </xf>
    <xf numFmtId="0" fontId="98" fillId="60" borderId="0" xfId="98" applyFont="1" applyFill="1">
      <alignment/>
      <protection/>
    </xf>
    <xf numFmtId="172" fontId="98" fillId="60" borderId="0" xfId="98" applyNumberFormat="1" applyFont="1" applyFill="1">
      <alignment/>
      <protection/>
    </xf>
    <xf numFmtId="0" fontId="99" fillId="58" borderId="37" xfId="98" applyFont="1" applyFill="1" applyBorder="1" applyAlignment="1">
      <alignment horizontal="left" vertical="center" wrapText="1"/>
      <protection/>
    </xf>
    <xf numFmtId="0" fontId="98" fillId="59" borderId="0" xfId="98" applyFont="1" applyFill="1">
      <alignment/>
      <protection/>
    </xf>
    <xf numFmtId="173" fontId="98" fillId="59" borderId="0" xfId="98" applyNumberFormat="1" applyFont="1" applyFill="1">
      <alignment/>
      <protection/>
    </xf>
    <xf numFmtId="3" fontId="20" fillId="0" borderId="16" xfId="99" applyNumberFormat="1" applyFont="1" applyFill="1" applyBorder="1" applyAlignment="1">
      <alignment horizontal="center" vertical="center"/>
      <protection/>
    </xf>
    <xf numFmtId="172" fontId="20" fillId="0" borderId="17" xfId="99" applyNumberFormat="1" applyFont="1" applyFill="1" applyBorder="1" applyAlignment="1">
      <alignment horizontal="center" vertical="center"/>
      <protection/>
    </xf>
    <xf numFmtId="3" fontId="31" fillId="0" borderId="16" xfId="99" applyNumberFormat="1" applyFont="1" applyFill="1" applyBorder="1" applyAlignment="1">
      <alignment horizontal="center" vertical="center" wrapText="1"/>
      <protection/>
    </xf>
    <xf numFmtId="176" fontId="8" fillId="56" borderId="16" xfId="75" applyNumberFormat="1" applyFont="1" applyFill="1" applyBorder="1" applyAlignment="1">
      <alignment horizontal="center" vertical="center"/>
      <protection/>
    </xf>
    <xf numFmtId="3" fontId="31" fillId="0" borderId="21" xfId="99" applyNumberFormat="1" applyFont="1" applyFill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176" fontId="4" fillId="56" borderId="53" xfId="75" applyNumberFormat="1" applyFont="1" applyFill="1" applyBorder="1" applyAlignment="1">
      <alignment horizontal="center"/>
      <protection/>
    </xf>
    <xf numFmtId="49" fontId="60" fillId="0" borderId="16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0" fontId="14" fillId="0" borderId="23" xfId="98" applyFont="1" applyBorder="1" applyAlignment="1">
      <alignment horizontal="center" vertical="center" wrapText="1"/>
      <protection/>
    </xf>
    <xf numFmtId="0" fontId="4" fillId="0" borderId="54" xfId="98" applyFont="1" applyBorder="1" applyAlignment="1">
      <alignment horizontal="center" vertical="center" wrapText="1"/>
      <protection/>
    </xf>
    <xf numFmtId="49" fontId="26" fillId="0" borderId="17" xfId="89" applyNumberFormat="1" applyFont="1" applyFill="1" applyBorder="1" applyAlignment="1">
      <alignment horizontal="center" vertical="center" wrapText="1"/>
      <protection/>
    </xf>
    <xf numFmtId="173" fontId="13" fillId="0" borderId="17" xfId="89" applyNumberFormat="1" applyFont="1" applyFill="1" applyBorder="1" applyAlignment="1">
      <alignment horizontal="center" wrapText="1"/>
      <protection/>
    </xf>
    <xf numFmtId="173" fontId="13" fillId="0" borderId="43" xfId="89" applyNumberFormat="1" applyFont="1" applyFill="1" applyBorder="1" applyAlignment="1">
      <alignment horizontal="center" wrapText="1"/>
      <protection/>
    </xf>
    <xf numFmtId="173" fontId="39" fillId="0" borderId="55" xfId="89" applyNumberFormat="1" applyFont="1" applyFill="1" applyBorder="1" applyAlignment="1">
      <alignment horizontal="center" vertical="center"/>
      <protection/>
    </xf>
    <xf numFmtId="49" fontId="26" fillId="0" borderId="44" xfId="89" applyNumberFormat="1" applyFont="1" applyFill="1" applyBorder="1" applyAlignment="1">
      <alignment horizontal="center" vertical="center" wrapText="1"/>
      <protection/>
    </xf>
    <xf numFmtId="173" fontId="13" fillId="0" borderId="44" xfId="89" applyNumberFormat="1" applyFont="1" applyFill="1" applyBorder="1" applyAlignment="1">
      <alignment horizontal="center" wrapText="1"/>
      <protection/>
    </xf>
    <xf numFmtId="173" fontId="13" fillId="0" borderId="45" xfId="89" applyNumberFormat="1" applyFont="1" applyFill="1" applyBorder="1" applyAlignment="1">
      <alignment horizontal="center" wrapText="1"/>
      <protection/>
    </xf>
    <xf numFmtId="0" fontId="25" fillId="0" borderId="47" xfId="89" applyFont="1" applyFill="1" applyBorder="1" applyAlignment="1">
      <alignment horizontal="center" vertical="center" wrapText="1"/>
      <protection/>
    </xf>
    <xf numFmtId="0" fontId="39" fillId="0" borderId="56" xfId="89" applyFont="1" applyFill="1" applyBorder="1" applyAlignment="1">
      <alignment horizontal="left" vertical="center" wrapText="1"/>
      <protection/>
    </xf>
    <xf numFmtId="0" fontId="35" fillId="0" borderId="46" xfId="89" applyFont="1" applyFill="1" applyBorder="1" applyAlignment="1">
      <alignment horizontal="left" wrapText="1"/>
      <protection/>
    </xf>
    <xf numFmtId="0" fontId="35" fillId="0" borderId="47" xfId="89" applyFont="1" applyFill="1" applyBorder="1" applyAlignment="1">
      <alignment horizontal="left" wrapText="1"/>
      <protection/>
    </xf>
    <xf numFmtId="173" fontId="39" fillId="0" borderId="57" xfId="89" applyNumberFormat="1" applyFont="1" applyFill="1" applyBorder="1" applyAlignment="1">
      <alignment horizontal="center" vertical="center"/>
      <protection/>
    </xf>
    <xf numFmtId="49" fontId="26" fillId="0" borderId="18" xfId="89" applyNumberFormat="1" applyFont="1" applyFill="1" applyBorder="1" applyAlignment="1">
      <alignment horizontal="center" vertical="center" wrapText="1"/>
      <protection/>
    </xf>
    <xf numFmtId="172" fontId="39" fillId="0" borderId="58" xfId="89" applyNumberFormat="1" applyFont="1" applyFill="1" applyBorder="1" applyAlignment="1">
      <alignment horizontal="center" vertical="center" wrapText="1"/>
      <protection/>
    </xf>
    <xf numFmtId="172" fontId="39" fillId="0" borderId="55" xfId="88" applyNumberFormat="1" applyFont="1" applyFill="1" applyBorder="1" applyAlignment="1">
      <alignment horizontal="center" vertical="center" wrapText="1"/>
      <protection/>
    </xf>
    <xf numFmtId="173" fontId="13" fillId="0" borderId="18" xfId="89" applyNumberFormat="1" applyFont="1" applyFill="1" applyBorder="1" applyAlignment="1">
      <alignment horizontal="center" wrapText="1"/>
      <protection/>
    </xf>
    <xf numFmtId="173" fontId="13" fillId="0" borderId="19" xfId="89" applyNumberFormat="1" applyFont="1" applyFill="1" applyBorder="1" applyAlignment="1">
      <alignment horizontal="center" wrapText="1"/>
      <protection/>
    </xf>
    <xf numFmtId="49" fontId="26" fillId="0" borderId="20" xfId="89" applyNumberFormat="1" applyFont="1" applyFill="1" applyBorder="1" applyAlignment="1">
      <alignment horizontal="center" vertical="center" wrapText="1"/>
      <protection/>
    </xf>
    <xf numFmtId="173" fontId="39" fillId="0" borderId="59" xfId="89" applyNumberFormat="1" applyFont="1" applyFill="1" applyBorder="1" applyAlignment="1">
      <alignment horizontal="center" vertical="center"/>
      <protection/>
    </xf>
    <xf numFmtId="173" fontId="13" fillId="0" borderId="20" xfId="89" applyNumberFormat="1" applyFont="1" applyFill="1" applyBorder="1" applyAlignment="1">
      <alignment horizontal="center" wrapText="1"/>
      <protection/>
    </xf>
    <xf numFmtId="173" fontId="13" fillId="0" borderId="60" xfId="89" applyNumberFormat="1" applyFont="1" applyFill="1" applyBorder="1" applyAlignment="1">
      <alignment horizontal="center" wrapText="1"/>
      <protection/>
    </xf>
    <xf numFmtId="172" fontId="39" fillId="0" borderId="58" xfId="88" applyNumberFormat="1" applyFont="1" applyFill="1" applyBorder="1" applyAlignment="1">
      <alignment horizontal="center" vertical="center" wrapText="1"/>
      <protection/>
    </xf>
    <xf numFmtId="172" fontId="35" fillId="0" borderId="18" xfId="89" applyNumberFormat="1" applyFont="1" applyFill="1" applyBorder="1" applyAlignment="1">
      <alignment horizontal="center"/>
      <protection/>
    </xf>
    <xf numFmtId="172" fontId="35" fillId="0" borderId="17" xfId="89" applyNumberFormat="1" applyFont="1" applyFill="1" applyBorder="1" applyAlignment="1">
      <alignment horizontal="center"/>
      <protection/>
    </xf>
    <xf numFmtId="172" fontId="35" fillId="0" borderId="19" xfId="89" applyNumberFormat="1" applyFont="1" applyFill="1" applyBorder="1" applyAlignment="1">
      <alignment horizontal="center"/>
      <protection/>
    </xf>
    <xf numFmtId="172" fontId="35" fillId="0" borderId="43" xfId="89" applyNumberFormat="1" applyFont="1" applyFill="1" applyBorder="1" applyAlignment="1">
      <alignment horizontal="center"/>
      <protection/>
    </xf>
    <xf numFmtId="0" fontId="4" fillId="0" borderId="29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173" fontId="4" fillId="0" borderId="62" xfId="0" applyNumberFormat="1" applyFont="1" applyBorder="1" applyAlignment="1">
      <alignment horizontal="center"/>
    </xf>
    <xf numFmtId="176" fontId="4" fillId="56" borderId="63" xfId="75" applyNumberFormat="1" applyFont="1" applyFill="1" applyBorder="1" applyAlignment="1">
      <alignment horizontal="center"/>
      <protection/>
    </xf>
    <xf numFmtId="3" fontId="6" fillId="0" borderId="64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173" fontId="6" fillId="0" borderId="65" xfId="0" applyNumberFormat="1" applyFont="1" applyBorder="1" applyAlignment="1">
      <alignment horizontal="center"/>
    </xf>
    <xf numFmtId="176" fontId="6" fillId="56" borderId="55" xfId="75" applyNumberFormat="1" applyFont="1" applyFill="1" applyBorder="1" applyAlignment="1">
      <alignment horizontal="center"/>
      <protection/>
    </xf>
    <xf numFmtId="176" fontId="4" fillId="56" borderId="66" xfId="75" applyNumberFormat="1" applyFont="1" applyFill="1" applyBorder="1" applyAlignment="1">
      <alignment horizontal="center"/>
      <protection/>
    </xf>
    <xf numFmtId="176" fontId="4" fillId="56" borderId="42" xfId="75" applyNumberFormat="1" applyFont="1" applyFill="1" applyBorder="1" applyAlignment="1">
      <alignment horizontal="center"/>
      <protection/>
    </xf>
    <xf numFmtId="173" fontId="12" fillId="56" borderId="62" xfId="0" applyNumberFormat="1" applyFont="1" applyFill="1" applyBorder="1" applyAlignment="1">
      <alignment horizontal="center"/>
    </xf>
    <xf numFmtId="172" fontId="6" fillId="56" borderId="0" xfId="0" applyNumberFormat="1" applyFont="1" applyFill="1" applyBorder="1" applyAlignment="1">
      <alignment horizontal="center"/>
    </xf>
    <xf numFmtId="172" fontId="6" fillId="56" borderId="61" xfId="0" applyNumberFormat="1" applyFont="1" applyFill="1" applyBorder="1" applyAlignment="1">
      <alignment horizontal="center"/>
    </xf>
    <xf numFmtId="3" fontId="4" fillId="56" borderId="0" xfId="0" applyNumberFormat="1" applyFont="1" applyFill="1" applyBorder="1" applyAlignment="1">
      <alignment horizontal="center"/>
    </xf>
    <xf numFmtId="3" fontId="4" fillId="56" borderId="61" xfId="0" applyNumberFormat="1" applyFont="1" applyFill="1" applyBorder="1" applyAlignment="1">
      <alignment horizontal="center"/>
    </xf>
    <xf numFmtId="173" fontId="4" fillId="56" borderId="62" xfId="0" applyNumberFormat="1" applyFont="1" applyFill="1" applyBorder="1" applyAlignment="1">
      <alignment horizontal="center"/>
    </xf>
    <xf numFmtId="173" fontId="6" fillId="56" borderId="62" xfId="0" applyNumberFormat="1" applyFont="1" applyFill="1" applyBorder="1" applyAlignment="1">
      <alignment horizontal="center"/>
    </xf>
    <xf numFmtId="0" fontId="4" fillId="56" borderId="56" xfId="0" applyFont="1" applyFill="1" applyBorder="1" applyAlignment="1">
      <alignment wrapText="1"/>
    </xf>
    <xf numFmtId="173" fontId="4" fillId="56" borderId="65" xfId="0" applyNumberFormat="1" applyFont="1" applyFill="1" applyBorder="1" applyAlignment="1">
      <alignment horizontal="center"/>
    </xf>
    <xf numFmtId="1" fontId="4" fillId="56" borderId="17" xfId="75" applyNumberFormat="1" applyFont="1" applyFill="1" applyBorder="1" applyAlignment="1">
      <alignment horizontal="center"/>
      <protection/>
    </xf>
    <xf numFmtId="3" fontId="4" fillId="0" borderId="64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176" fontId="4" fillId="56" borderId="55" xfId="75" applyNumberFormat="1" applyFont="1" applyFill="1" applyBorder="1" applyAlignment="1">
      <alignment horizontal="center"/>
      <protection/>
    </xf>
    <xf numFmtId="0" fontId="4" fillId="61" borderId="29" xfId="0" applyFont="1" applyFill="1" applyBorder="1" applyAlignment="1">
      <alignment wrapText="1"/>
    </xf>
    <xf numFmtId="0" fontId="12" fillId="61" borderId="0" xfId="0" applyFont="1" applyFill="1" applyBorder="1" applyAlignment="1">
      <alignment horizontal="center"/>
    </xf>
    <xf numFmtId="0" fontId="12" fillId="61" borderId="61" xfId="0" applyFont="1" applyFill="1" applyBorder="1" applyAlignment="1">
      <alignment horizontal="center"/>
    </xf>
    <xf numFmtId="0" fontId="12" fillId="62" borderId="62" xfId="0" applyFont="1" applyFill="1" applyBorder="1" applyAlignment="1">
      <alignment/>
    </xf>
    <xf numFmtId="177" fontId="4" fillId="62" borderId="61" xfId="75" applyNumberFormat="1" applyFont="1" applyFill="1" applyBorder="1" applyAlignment="1">
      <alignment horizontal="center"/>
      <protection/>
    </xf>
    <xf numFmtId="0" fontId="4" fillId="0" borderId="46" xfId="0" applyFont="1" applyBorder="1" applyAlignment="1">
      <alignment wrapText="1"/>
    </xf>
    <xf numFmtId="3" fontId="4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3" fontId="4" fillId="56" borderId="67" xfId="0" applyNumberFormat="1" applyFont="1" applyFill="1" applyBorder="1" applyAlignment="1">
      <alignment horizontal="center"/>
    </xf>
    <xf numFmtId="0" fontId="4" fillId="0" borderId="68" xfId="0" applyFont="1" applyBorder="1" applyAlignment="1">
      <alignment wrapText="1"/>
    </xf>
    <xf numFmtId="173" fontId="4" fillId="56" borderId="48" xfId="0" applyNumberFormat="1" applyFont="1" applyFill="1" applyBorder="1" applyAlignment="1">
      <alignment horizontal="center"/>
    </xf>
    <xf numFmtId="173" fontId="4" fillId="56" borderId="0" xfId="0" applyNumberFormat="1" applyFont="1" applyFill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173" fontId="4" fillId="0" borderId="69" xfId="0" applyNumberFormat="1" applyFont="1" applyBorder="1" applyAlignment="1">
      <alignment horizontal="center"/>
    </xf>
    <xf numFmtId="0" fontId="4" fillId="56" borderId="70" xfId="0" applyFont="1" applyFill="1" applyBorder="1" applyAlignment="1">
      <alignment wrapText="1"/>
    </xf>
    <xf numFmtId="3" fontId="4" fillId="0" borderId="48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0" fontId="12" fillId="0" borderId="29" xfId="0" applyFont="1" applyBorder="1" applyAlignment="1">
      <alignment horizontal="left" wrapText="1" indent="2"/>
    </xf>
    <xf numFmtId="0" fontId="4" fillId="0" borderId="56" xfId="0" applyFont="1" applyBorder="1" applyAlignment="1">
      <alignment wrapText="1"/>
    </xf>
    <xf numFmtId="0" fontId="12" fillId="0" borderId="29" xfId="0" applyFont="1" applyBorder="1" applyAlignment="1">
      <alignment horizontal="left" wrapText="1" indent="4"/>
    </xf>
    <xf numFmtId="0" fontId="12" fillId="0" borderId="56" xfId="0" applyFont="1" applyBorder="1" applyAlignment="1">
      <alignment horizontal="left" wrapText="1" indent="4"/>
    </xf>
    <xf numFmtId="0" fontId="4" fillId="0" borderId="70" xfId="0" applyFont="1" applyBorder="1" applyAlignment="1">
      <alignment wrapText="1"/>
    </xf>
    <xf numFmtId="173" fontId="12" fillId="56" borderId="65" xfId="0" applyNumberFormat="1" applyFont="1" applyFill="1" applyBorder="1" applyAlignment="1">
      <alignment horizontal="center"/>
    </xf>
    <xf numFmtId="176" fontId="12" fillId="56" borderId="71" xfId="75" applyNumberFormat="1" applyFont="1" applyFill="1" applyBorder="1" applyAlignment="1">
      <alignment horizontal="center"/>
      <protection/>
    </xf>
    <xf numFmtId="0" fontId="12" fillId="0" borderId="68" xfId="0" applyFont="1" applyBorder="1" applyAlignment="1">
      <alignment horizontal="left" wrapText="1" indent="2"/>
    </xf>
    <xf numFmtId="3" fontId="4" fillId="0" borderId="65" xfId="0" applyNumberFormat="1" applyFont="1" applyBorder="1" applyAlignment="1">
      <alignment horizontal="center"/>
    </xf>
    <xf numFmtId="173" fontId="4" fillId="0" borderId="64" xfId="0" applyNumberFormat="1" applyFont="1" applyBorder="1" applyAlignment="1">
      <alignment horizontal="center"/>
    </xf>
    <xf numFmtId="0" fontId="63" fillId="0" borderId="46" xfId="0" applyFont="1" applyBorder="1" applyAlignment="1">
      <alignment wrapText="1"/>
    </xf>
    <xf numFmtId="0" fontId="4" fillId="56" borderId="46" xfId="0" applyFont="1" applyFill="1" applyBorder="1" applyAlignment="1">
      <alignment wrapText="1"/>
    </xf>
    <xf numFmtId="0" fontId="4" fillId="0" borderId="62" xfId="0" applyFont="1" applyBorder="1" applyAlignment="1">
      <alignment wrapText="1"/>
    </xf>
    <xf numFmtId="0" fontId="12" fillId="0" borderId="62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0" fontId="12" fillId="56" borderId="29" xfId="0" applyFont="1" applyFill="1" applyBorder="1" applyAlignment="1">
      <alignment horizontal="left" wrapText="1" indent="2"/>
    </xf>
    <xf numFmtId="1" fontId="4" fillId="56" borderId="67" xfId="0" applyNumberFormat="1" applyFont="1" applyFill="1" applyBorder="1" applyAlignment="1">
      <alignment horizontal="center"/>
    </xf>
    <xf numFmtId="1" fontId="4" fillId="56" borderId="17" xfId="0" applyNumberFormat="1" applyFont="1" applyFill="1" applyBorder="1" applyAlignment="1">
      <alignment horizontal="center"/>
    </xf>
    <xf numFmtId="0" fontId="100" fillId="0" borderId="0" xfId="98" applyFont="1" applyAlignment="1">
      <alignment/>
      <protection/>
    </xf>
    <xf numFmtId="0" fontId="101" fillId="0" borderId="0" xfId="98" applyNumberFormat="1" applyFont="1" applyAlignment="1">
      <alignment/>
      <protection/>
    </xf>
    <xf numFmtId="0" fontId="102" fillId="0" borderId="0" xfId="98" applyFont="1">
      <alignment/>
      <protection/>
    </xf>
    <xf numFmtId="0" fontId="103" fillId="0" borderId="0" xfId="98" applyFont="1" applyAlignment="1">
      <alignment vertical="center"/>
      <protection/>
    </xf>
    <xf numFmtId="172" fontId="102" fillId="0" borderId="0" xfId="98" applyNumberFormat="1" applyFont="1" applyAlignment="1">
      <alignment vertical="center"/>
      <protection/>
    </xf>
    <xf numFmtId="172" fontId="102" fillId="0" borderId="0" xfId="98" applyNumberFormat="1" applyFont="1">
      <alignment/>
      <protection/>
    </xf>
    <xf numFmtId="176" fontId="4" fillId="56" borderId="72" xfId="75" applyNumberFormat="1" applyFont="1" applyFill="1" applyBorder="1" applyAlignment="1">
      <alignment horizontal="center"/>
      <protection/>
    </xf>
    <xf numFmtId="0" fontId="6" fillId="0" borderId="56" xfId="0" applyFont="1" applyBorder="1" applyAlignment="1">
      <alignment horizontal="left" wrapText="1" indent="2"/>
    </xf>
    <xf numFmtId="0" fontId="39" fillId="63" borderId="46" xfId="89" applyFont="1" applyFill="1" applyBorder="1" applyAlignment="1">
      <alignment horizontal="left" wrapText="1"/>
      <protection/>
    </xf>
    <xf numFmtId="173" fontId="14" fillId="63" borderId="18" xfId="89" applyNumberFormat="1" applyFont="1" applyFill="1" applyBorder="1" applyAlignment="1">
      <alignment horizontal="center" wrapText="1"/>
      <protection/>
    </xf>
    <xf numFmtId="173" fontId="14" fillId="63" borderId="17" xfId="89" applyNumberFormat="1" applyFont="1" applyFill="1" applyBorder="1" applyAlignment="1">
      <alignment horizontal="center" wrapText="1"/>
      <protection/>
    </xf>
    <xf numFmtId="173" fontId="14" fillId="63" borderId="44" xfId="89" applyNumberFormat="1" applyFont="1" applyFill="1" applyBorder="1" applyAlignment="1">
      <alignment horizontal="center" wrapText="1"/>
      <protection/>
    </xf>
    <xf numFmtId="173" fontId="14" fillId="63" borderId="20" xfId="89" applyNumberFormat="1" applyFont="1" applyFill="1" applyBorder="1" applyAlignment="1">
      <alignment horizontal="center" wrapText="1"/>
      <protection/>
    </xf>
    <xf numFmtId="172" fontId="39" fillId="63" borderId="18" xfId="89" applyNumberFormat="1" applyFont="1" applyFill="1" applyBorder="1" applyAlignment="1">
      <alignment horizontal="center"/>
      <protection/>
    </xf>
    <xf numFmtId="172" fontId="39" fillId="63" borderId="17" xfId="89" applyNumberFormat="1" applyFont="1" applyFill="1" applyBorder="1" applyAlignment="1">
      <alignment horizontal="center"/>
      <protection/>
    </xf>
    <xf numFmtId="1" fontId="3" fillId="0" borderId="0" xfId="93" applyNumberFormat="1" applyFont="1" applyFill="1" applyBorder="1" applyAlignment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59" fillId="56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21" xfId="93" applyNumberFormat="1" applyFont="1" applyFill="1" applyBorder="1" applyAlignment="1" applyProtection="1">
      <alignment horizontal="center" vertical="center"/>
      <protection locked="0"/>
    </xf>
    <xf numFmtId="3" fontId="59" fillId="0" borderId="21" xfId="0" applyNumberFormat="1" applyFont="1" applyFill="1" applyBorder="1" applyAlignment="1">
      <alignment horizontal="center" vertical="center"/>
    </xf>
    <xf numFmtId="172" fontId="60" fillId="0" borderId="21" xfId="93" applyNumberFormat="1" applyFont="1" applyFill="1" applyBorder="1" applyAlignment="1" applyProtection="1">
      <alignment horizontal="center" vertical="center"/>
      <protection locked="0"/>
    </xf>
    <xf numFmtId="3" fontId="60" fillId="0" borderId="21" xfId="93" applyNumberFormat="1" applyFont="1" applyFill="1" applyBorder="1" applyAlignment="1" applyProtection="1">
      <alignment horizontal="center" vertical="center"/>
      <protection locked="0"/>
    </xf>
    <xf numFmtId="1" fontId="59" fillId="0" borderId="21" xfId="93" applyNumberFormat="1" applyFont="1" applyFill="1" applyBorder="1" applyAlignment="1" applyProtection="1">
      <alignment horizontal="center" vertical="center"/>
      <protection locked="0"/>
    </xf>
    <xf numFmtId="173" fontId="60" fillId="0" borderId="21" xfId="93" applyNumberFormat="1" applyFont="1" applyFill="1" applyBorder="1" applyAlignment="1" applyProtection="1">
      <alignment horizontal="center" vertical="center"/>
      <protection locked="0"/>
    </xf>
    <xf numFmtId="49" fontId="60" fillId="0" borderId="21" xfId="93" applyNumberFormat="1" applyFont="1" applyFill="1" applyBorder="1" applyAlignment="1" applyProtection="1">
      <alignment horizontal="center" vertical="center"/>
      <protection locked="0"/>
    </xf>
    <xf numFmtId="3" fontId="59" fillId="0" borderId="21" xfId="93" applyNumberFormat="1" applyFont="1" applyFill="1" applyBorder="1" applyAlignment="1" applyProtection="1">
      <alignment horizontal="center" vertical="center" wrapText="1"/>
      <protection locked="0"/>
    </xf>
    <xf numFmtId="173" fontId="60" fillId="0" borderId="21" xfId="93" applyNumberFormat="1" applyFont="1" applyFill="1" applyBorder="1" applyAlignment="1" applyProtection="1">
      <alignment horizontal="center" vertical="center" wrapText="1"/>
      <protection locked="0"/>
    </xf>
    <xf numFmtId="3" fontId="59" fillId="56" borderId="43" xfId="93" applyNumberFormat="1" applyFont="1" applyFill="1" applyBorder="1" applyAlignment="1" applyProtection="1">
      <alignment horizontal="center" vertical="center"/>
      <protection locked="0"/>
    </xf>
    <xf numFmtId="3" fontId="14" fillId="0" borderId="44" xfId="93" applyNumberFormat="1" applyFont="1" applyFill="1" applyBorder="1" applyAlignment="1" applyProtection="1">
      <alignment horizontal="center" vertical="center"/>
      <protection locked="0"/>
    </xf>
    <xf numFmtId="3" fontId="59" fillId="0" borderId="44" xfId="93" applyNumberFormat="1" applyFont="1" applyFill="1" applyBorder="1" applyAlignment="1" applyProtection="1">
      <alignment horizontal="center" vertical="center"/>
      <protection locked="0"/>
    </xf>
    <xf numFmtId="3" fontId="59" fillId="0" borderId="45" xfId="93" applyNumberFormat="1" applyFont="1" applyFill="1" applyBorder="1" applyAlignment="1" applyProtection="1">
      <alignment horizontal="center" vertical="center"/>
      <protection locked="0"/>
    </xf>
    <xf numFmtId="1" fontId="14" fillId="0" borderId="46" xfId="93" applyNumberFormat="1" applyFont="1" applyFill="1" applyBorder="1" applyAlignment="1" applyProtection="1">
      <alignment horizontal="center" vertical="center"/>
      <protection locked="0"/>
    </xf>
    <xf numFmtId="1" fontId="12" fillId="0" borderId="46" xfId="93" applyNumberFormat="1" applyFont="1" applyFill="1" applyBorder="1" applyProtection="1">
      <alignment/>
      <protection locked="0"/>
    </xf>
    <xf numFmtId="1" fontId="12" fillId="0" borderId="46" xfId="93" applyNumberFormat="1" applyFont="1" applyFill="1" applyBorder="1" applyAlignment="1" applyProtection="1">
      <alignment vertical="center"/>
      <protection locked="0"/>
    </xf>
    <xf numFmtId="1" fontId="12" fillId="0" borderId="46" xfId="93" applyNumberFormat="1" applyFont="1" applyFill="1" applyBorder="1" applyAlignment="1" applyProtection="1">
      <alignment horizontal="left"/>
      <protection locked="0"/>
    </xf>
    <xf numFmtId="1" fontId="12" fillId="0" borderId="47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3" fontId="14" fillId="0" borderId="18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8" xfId="93" applyNumberFormat="1" applyFont="1" applyFill="1" applyBorder="1" applyAlignment="1" applyProtection="1">
      <alignment horizontal="center" vertical="center"/>
      <protection locked="0"/>
    </xf>
    <xf numFmtId="3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9" xfId="93" applyNumberFormat="1" applyFont="1" applyFill="1" applyBorder="1" applyAlignment="1" applyProtection="1">
      <alignment horizontal="center" vertical="center"/>
      <protection locked="0"/>
    </xf>
    <xf numFmtId="3" fontId="60" fillId="0" borderId="43" xfId="93" applyNumberFormat="1" applyFont="1" applyFill="1" applyBorder="1" applyAlignment="1" applyProtection="1">
      <alignment horizontal="center" vertical="center"/>
      <protection locked="0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1" fontId="59" fillId="0" borderId="18" xfId="93" applyNumberFormat="1" applyFont="1" applyFill="1" applyBorder="1" applyAlignment="1" applyProtection="1">
      <alignment horizontal="center" vertical="center"/>
      <protection locked="0"/>
    </xf>
    <xf numFmtId="1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59" fillId="0" borderId="19" xfId="93" applyNumberFormat="1" applyFont="1" applyFill="1" applyBorder="1" applyAlignment="1" applyProtection="1">
      <alignment horizontal="center" vertical="center"/>
      <protection locked="0"/>
    </xf>
    <xf numFmtId="1" fontId="60" fillId="0" borderId="43" xfId="93" applyNumberFormat="1" applyFont="1" applyFill="1" applyBorder="1" applyAlignment="1" applyProtection="1">
      <alignment horizontal="center" vertical="center"/>
      <protection locked="0"/>
    </xf>
    <xf numFmtId="1" fontId="11" fillId="0" borderId="20" xfId="93" applyNumberFormat="1" applyFont="1" applyFill="1" applyBorder="1" applyAlignment="1" applyProtection="1">
      <alignment horizontal="center" vertical="center" wrapText="1"/>
      <protection/>
    </xf>
    <xf numFmtId="3" fontId="14" fillId="0" borderId="20" xfId="93" applyNumberFormat="1" applyFont="1" applyFill="1" applyBorder="1" applyAlignment="1" applyProtection="1">
      <alignment horizontal="center" vertical="center"/>
      <protection locked="0"/>
    </xf>
    <xf numFmtId="3" fontId="60" fillId="0" borderId="20" xfId="93" applyNumberFormat="1" applyFont="1" applyFill="1" applyBorder="1" applyAlignment="1" applyProtection="1">
      <alignment horizontal="center" vertical="center"/>
      <protection locked="0"/>
    </xf>
    <xf numFmtId="3" fontId="60" fillId="0" borderId="60" xfId="93" applyNumberFormat="1" applyFont="1" applyFill="1" applyBorder="1" applyAlignment="1" applyProtection="1">
      <alignment horizontal="center" vertical="center"/>
      <protection locked="0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4" fillId="0" borderId="44" xfId="93" applyNumberFormat="1" applyFont="1" applyFill="1" applyBorder="1" applyAlignment="1" applyProtection="1">
      <alignment horizontal="center" vertical="center" wrapText="1"/>
      <protection/>
    </xf>
    <xf numFmtId="3" fontId="59" fillId="0" borderId="44" xfId="95" applyNumberFormat="1" applyFont="1" applyFill="1" applyBorder="1" applyAlignment="1">
      <alignment horizontal="center" vertical="center" wrapText="1"/>
      <protection/>
    </xf>
    <xf numFmtId="3" fontId="59" fillId="0" borderId="45" xfId="95" applyNumberFormat="1" applyFont="1" applyFill="1" applyBorder="1" applyAlignment="1">
      <alignment horizontal="center" vertical="center" wrapText="1"/>
      <protection/>
    </xf>
    <xf numFmtId="3" fontId="14" fillId="0" borderId="18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8" xfId="93" applyNumberFormat="1" applyFont="1" applyFill="1" applyBorder="1" applyAlignment="1" applyProtection="1">
      <alignment horizontal="center" vertical="center" wrapText="1"/>
      <protection locked="0"/>
    </xf>
    <xf numFmtId="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9" xfId="93" applyNumberFormat="1" applyFont="1" applyFill="1" applyBorder="1" applyAlignment="1" applyProtection="1">
      <alignment horizontal="center" vertical="center" wrapText="1"/>
      <protection locked="0"/>
    </xf>
    <xf numFmtId="3" fontId="60" fillId="0" borderId="43" xfId="93" applyNumberFormat="1" applyFont="1" applyFill="1" applyBorder="1" applyAlignment="1" applyProtection="1">
      <alignment horizontal="center" vertical="center" wrapText="1"/>
      <protection locked="0"/>
    </xf>
    <xf numFmtId="1" fontId="59" fillId="0" borderId="18" xfId="0" applyNumberFormat="1" applyFont="1" applyFill="1" applyBorder="1" applyAlignment="1">
      <alignment horizontal="center" vertical="center"/>
    </xf>
    <xf numFmtId="1" fontId="59" fillId="0" borderId="19" xfId="0" applyNumberFormat="1" applyFont="1" applyFill="1" applyBorder="1" applyAlignment="1">
      <alignment horizontal="center" vertical="center"/>
    </xf>
    <xf numFmtId="3" fontId="4" fillId="56" borderId="73" xfId="0" applyNumberFormat="1" applyFont="1" applyFill="1" applyBorder="1" applyAlignment="1">
      <alignment horizontal="center"/>
    </xf>
    <xf numFmtId="1" fontId="11" fillId="56" borderId="17" xfId="93" applyNumberFormat="1" applyFont="1" applyFill="1" applyBorder="1" applyAlignment="1" applyProtection="1">
      <alignment horizontal="center" vertical="center" wrapText="1"/>
      <protection/>
    </xf>
    <xf numFmtId="1" fontId="3" fillId="0" borderId="49" xfId="93" applyNumberFormat="1" applyFont="1" applyFill="1" applyBorder="1" applyAlignment="1" applyProtection="1">
      <alignment/>
      <protection locked="0"/>
    </xf>
    <xf numFmtId="3" fontId="4" fillId="56" borderId="72" xfId="0" applyNumberFormat="1" applyFont="1" applyFill="1" applyBorder="1" applyAlignment="1">
      <alignment horizontal="center"/>
    </xf>
    <xf numFmtId="1" fontId="8" fillId="56" borderId="0" xfId="93" applyNumberFormat="1" applyFont="1" applyFill="1" applyProtection="1">
      <alignment/>
      <protection locked="0"/>
    </xf>
    <xf numFmtId="1" fontId="3" fillId="56" borderId="0" xfId="93" applyNumberFormat="1" applyFont="1" applyFill="1" applyAlignment="1" applyProtection="1">
      <alignment/>
      <protection locked="0"/>
    </xf>
    <xf numFmtId="1" fontId="11" fillId="56" borderId="0" xfId="93" applyNumberFormat="1" applyFont="1" applyFill="1" applyAlignment="1" applyProtection="1">
      <alignment horizontal="center"/>
      <protection locked="0"/>
    </xf>
    <xf numFmtId="1" fontId="2" fillId="56" borderId="0" xfId="93" applyNumberFormat="1" applyFont="1" applyFill="1" applyAlignment="1" applyProtection="1">
      <alignment/>
      <protection locked="0"/>
    </xf>
    <xf numFmtId="1" fontId="7" fillId="56" borderId="0" xfId="93" applyNumberFormat="1" applyFont="1" applyFill="1" applyAlignment="1" applyProtection="1">
      <alignment horizontal="right"/>
      <protection locked="0"/>
    </xf>
    <xf numFmtId="1" fontId="2" fillId="56" borderId="46" xfId="93" applyNumberFormat="1" applyFont="1" applyFill="1" applyBorder="1" applyAlignment="1" applyProtection="1">
      <alignment horizontal="center"/>
      <protection/>
    </xf>
    <xf numFmtId="1" fontId="2" fillId="56" borderId="18" xfId="93" applyNumberFormat="1" applyFont="1" applyFill="1" applyBorder="1" applyAlignment="1" applyProtection="1">
      <alignment horizontal="center"/>
      <protection/>
    </xf>
    <xf numFmtId="1" fontId="2" fillId="56" borderId="16" xfId="93" applyNumberFormat="1" applyFont="1" applyFill="1" applyBorder="1" applyAlignment="1" applyProtection="1">
      <alignment horizontal="center"/>
      <protection/>
    </xf>
    <xf numFmtId="1" fontId="2" fillId="56" borderId="44" xfId="93" applyNumberFormat="1" applyFont="1" applyFill="1" applyBorder="1" applyAlignment="1" applyProtection="1">
      <alignment horizontal="center"/>
      <protection/>
    </xf>
    <xf numFmtId="1" fontId="2" fillId="56" borderId="20" xfId="93" applyNumberFormat="1" applyFont="1" applyFill="1" applyBorder="1" applyAlignment="1" applyProtection="1">
      <alignment horizontal="center"/>
      <protection/>
    </xf>
    <xf numFmtId="172" fontId="14" fillId="0" borderId="18" xfId="93" applyNumberFormat="1" applyFont="1" applyFill="1" applyBorder="1" applyAlignment="1" applyProtection="1">
      <alignment horizontal="center" vertical="center"/>
      <protection locked="0"/>
    </xf>
    <xf numFmtId="172" fontId="11" fillId="0" borderId="17" xfId="93" applyNumberFormat="1" applyFont="1" applyFill="1" applyBorder="1" applyAlignment="1" applyProtection="1">
      <alignment horizontal="center" vertical="center"/>
      <protection locked="0"/>
    </xf>
    <xf numFmtId="172" fontId="59" fillId="0" borderId="18" xfId="93" applyNumberFormat="1" applyFont="1" applyFill="1" applyBorder="1" applyAlignment="1" applyProtection="1">
      <alignment horizontal="center" vertical="center"/>
      <protection locked="0"/>
    </xf>
    <xf numFmtId="172" fontId="59" fillId="0" borderId="16" xfId="93" applyNumberFormat="1" applyFont="1" applyFill="1" applyBorder="1" applyAlignment="1" applyProtection="1">
      <alignment horizontal="center" vertical="center"/>
      <protection locked="0"/>
    </xf>
    <xf numFmtId="172" fontId="60" fillId="0" borderId="17" xfId="93" applyNumberFormat="1" applyFont="1" applyFill="1" applyBorder="1" applyAlignment="1" applyProtection="1">
      <alignment horizontal="center" vertical="center"/>
      <protection locked="0"/>
    </xf>
    <xf numFmtId="172" fontId="59" fillId="0" borderId="19" xfId="93" applyNumberFormat="1" applyFont="1" applyFill="1" applyBorder="1" applyAlignment="1" applyProtection="1">
      <alignment horizontal="center" vertical="center"/>
      <protection locked="0"/>
    </xf>
    <xf numFmtId="172" fontId="59" fillId="0" borderId="21" xfId="93" applyNumberFormat="1" applyFont="1" applyFill="1" applyBorder="1" applyAlignment="1" applyProtection="1">
      <alignment horizontal="center" vertical="center"/>
      <protection locked="0"/>
    </xf>
    <xf numFmtId="172" fontId="60" fillId="0" borderId="43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99" applyFont="1" applyFill="1" applyBorder="1" applyAlignment="1">
      <alignment horizontal="center" vertical="center" wrapText="1"/>
      <protection/>
    </xf>
    <xf numFmtId="49" fontId="30" fillId="0" borderId="17" xfId="99" applyNumberFormat="1" applyFont="1" applyFill="1" applyBorder="1" applyAlignment="1">
      <alignment horizontal="center" vertical="center" wrapText="1"/>
      <protection/>
    </xf>
    <xf numFmtId="3" fontId="12" fillId="56" borderId="0" xfId="0" applyNumberFormat="1" applyFont="1" applyFill="1" applyBorder="1" applyAlignment="1">
      <alignment horizontal="center"/>
    </xf>
    <xf numFmtId="3" fontId="12" fillId="56" borderId="61" xfId="0" applyNumberFormat="1" applyFont="1" applyFill="1" applyBorder="1" applyAlignment="1">
      <alignment horizontal="center"/>
    </xf>
    <xf numFmtId="3" fontId="12" fillId="56" borderId="62" xfId="0" applyNumberFormat="1" applyFont="1" applyFill="1" applyBorder="1" applyAlignment="1">
      <alignment horizontal="center"/>
    </xf>
    <xf numFmtId="3" fontId="12" fillId="56" borderId="64" xfId="0" applyNumberFormat="1" applyFont="1" applyFill="1" applyBorder="1" applyAlignment="1">
      <alignment horizontal="center"/>
    </xf>
    <xf numFmtId="3" fontId="12" fillId="56" borderId="55" xfId="0" applyNumberFormat="1" applyFont="1" applyFill="1" applyBorder="1" applyAlignment="1">
      <alignment horizontal="center"/>
    </xf>
    <xf numFmtId="3" fontId="6" fillId="56" borderId="0" xfId="0" applyNumberFormat="1" applyFont="1" applyFill="1" applyBorder="1" applyAlignment="1">
      <alignment horizontal="center"/>
    </xf>
    <xf numFmtId="3" fontId="6" fillId="56" borderId="61" xfId="0" applyNumberFormat="1" applyFont="1" applyFill="1" applyBorder="1" applyAlignment="1">
      <alignment horizontal="center"/>
    </xf>
    <xf numFmtId="49" fontId="4" fillId="56" borderId="67" xfId="0" applyNumberFormat="1" applyFont="1" applyFill="1" applyBorder="1" applyAlignment="1">
      <alignment horizontal="center"/>
    </xf>
    <xf numFmtId="3" fontId="4" fillId="56" borderId="69" xfId="0" applyNumberFormat="1" applyFont="1" applyFill="1" applyBorder="1" applyAlignment="1">
      <alignment horizontal="center"/>
    </xf>
    <xf numFmtId="3" fontId="4" fillId="56" borderId="17" xfId="0" applyNumberFormat="1" applyFont="1" applyFill="1" applyBorder="1" applyAlignment="1">
      <alignment horizontal="center"/>
    </xf>
    <xf numFmtId="3" fontId="4" fillId="56" borderId="64" xfId="0" applyNumberFormat="1" applyFont="1" applyFill="1" applyBorder="1" applyAlignment="1">
      <alignment horizontal="center"/>
    </xf>
    <xf numFmtId="3" fontId="4" fillId="56" borderId="55" xfId="0" applyNumberFormat="1" applyFont="1" applyFill="1" applyBorder="1" applyAlignment="1">
      <alignment horizontal="center"/>
    </xf>
    <xf numFmtId="3" fontId="4" fillId="56" borderId="39" xfId="0" applyNumberFormat="1" applyFont="1" applyFill="1" applyBorder="1" applyAlignment="1">
      <alignment horizontal="center"/>
    </xf>
    <xf numFmtId="3" fontId="4" fillId="56" borderId="53" xfId="0" applyNumberFormat="1" applyFont="1" applyFill="1" applyBorder="1" applyAlignment="1">
      <alignment horizontal="center"/>
    </xf>
    <xf numFmtId="3" fontId="4" fillId="56" borderId="67" xfId="0" applyNumberFormat="1" applyFont="1" applyFill="1" applyBorder="1" applyAlignment="1">
      <alignment horizontal="center"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6" fillId="0" borderId="74" xfId="97" applyFont="1" applyFill="1" applyBorder="1" applyAlignment="1">
      <alignment horizontal="center"/>
      <protection/>
    </xf>
    <xf numFmtId="0" fontId="36" fillId="0" borderId="29" xfId="97" applyFont="1" applyFill="1" applyBorder="1" applyAlignment="1">
      <alignment horizontal="center"/>
      <protection/>
    </xf>
    <xf numFmtId="0" fontId="9" fillId="0" borderId="75" xfId="98" applyFont="1" applyBorder="1" applyAlignment="1">
      <alignment horizontal="center" vertical="center"/>
      <protection/>
    </xf>
    <xf numFmtId="0" fontId="9" fillId="0" borderId="76" xfId="98" applyFont="1" applyBorder="1" applyAlignment="1">
      <alignment horizontal="center" vertical="center"/>
      <protection/>
    </xf>
    <xf numFmtId="0" fontId="9" fillId="0" borderId="77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/>
      <protection/>
    </xf>
    <xf numFmtId="0" fontId="56" fillId="0" borderId="0" xfId="98" applyFont="1" applyAlignment="1">
      <alignment horizontal="center"/>
      <protection/>
    </xf>
    <xf numFmtId="0" fontId="26" fillId="0" borderId="78" xfId="89" applyFont="1" applyFill="1" applyBorder="1" applyAlignment="1">
      <alignment horizontal="center" vertical="center" wrapText="1"/>
      <protection/>
    </xf>
    <xf numFmtId="0" fontId="26" fillId="0" borderId="79" xfId="89" applyFont="1" applyFill="1" applyBorder="1" applyAlignment="1">
      <alignment horizontal="center" vertical="center" wrapText="1"/>
      <protection/>
    </xf>
    <xf numFmtId="0" fontId="26" fillId="0" borderId="80" xfId="89" applyFont="1" applyFill="1" applyBorder="1" applyAlignment="1">
      <alignment horizontal="center" vertical="center" wrapText="1"/>
      <protection/>
    </xf>
    <xf numFmtId="0" fontId="26" fillId="0" borderId="81" xfId="89" applyFont="1" applyFill="1" applyBorder="1" applyAlignment="1">
      <alignment horizontal="center" vertical="center" wrapText="1"/>
      <protection/>
    </xf>
    <xf numFmtId="0" fontId="38" fillId="0" borderId="19" xfId="89" applyFont="1" applyFill="1" applyBorder="1" applyAlignment="1">
      <alignment horizontal="center" vertical="center" wrapText="1"/>
      <protection/>
    </xf>
    <xf numFmtId="0" fontId="38" fillId="0" borderId="43" xfId="89" applyFont="1" applyFill="1" applyBorder="1" applyAlignment="1">
      <alignment horizontal="center" vertical="center" wrapText="1"/>
      <protection/>
    </xf>
    <xf numFmtId="0" fontId="38" fillId="0" borderId="45" xfId="89" applyFont="1" applyFill="1" applyBorder="1" applyAlignment="1">
      <alignment horizontal="center" vertical="center" wrapText="1"/>
      <protection/>
    </xf>
    <xf numFmtId="0" fontId="38" fillId="0" borderId="60" xfId="89" applyFont="1" applyFill="1" applyBorder="1" applyAlignment="1">
      <alignment horizontal="center" vertical="center" wrapText="1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2" fillId="0" borderId="0" xfId="89" applyFont="1" applyFill="1" applyBorder="1" applyAlignment="1">
      <alignment horizontal="center" vertical="center" wrapText="1"/>
      <protection/>
    </xf>
    <xf numFmtId="0" fontId="37" fillId="0" borderId="0" xfId="89" applyFont="1" applyFill="1" applyBorder="1" applyAlignment="1">
      <alignment horizontal="right"/>
      <protection/>
    </xf>
    <xf numFmtId="0" fontId="25" fillId="0" borderId="82" xfId="89" applyFont="1" applyFill="1" applyBorder="1" applyAlignment="1">
      <alignment horizontal="center" vertical="center" wrapText="1"/>
      <protection/>
    </xf>
    <xf numFmtId="0" fontId="25" fillId="0" borderId="46" xfId="89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82" xfId="96" applyFont="1" applyFill="1" applyBorder="1" applyAlignment="1">
      <alignment horizontal="center" vertical="top" wrapText="1"/>
      <protection/>
    </xf>
    <xf numFmtId="0" fontId="33" fillId="0" borderId="46" xfId="96" applyFont="1" applyFill="1" applyBorder="1" applyAlignment="1">
      <alignment horizontal="center" vertical="top" wrapText="1"/>
      <protection/>
    </xf>
    <xf numFmtId="0" fontId="34" fillId="0" borderId="80" xfId="96" applyFont="1" applyBorder="1" applyAlignment="1">
      <alignment horizontal="center" vertical="center" wrapText="1"/>
      <protection/>
    </xf>
    <xf numFmtId="0" fontId="34" fillId="0" borderId="44" xfId="96" applyFont="1" applyBorder="1" applyAlignment="1">
      <alignment horizontal="center" vertical="center" wrapText="1"/>
      <protection/>
    </xf>
    <xf numFmtId="0" fontId="34" fillId="0" borderId="83" xfId="96" applyFont="1" applyBorder="1" applyAlignment="1">
      <alignment horizontal="center" vertical="center" wrapText="1"/>
      <protection/>
    </xf>
    <xf numFmtId="0" fontId="34" fillId="0" borderId="16" xfId="96" applyFont="1" applyBorder="1" applyAlignment="1">
      <alignment horizontal="center" vertical="center" wrapText="1"/>
      <protection/>
    </xf>
    <xf numFmtId="0" fontId="34" fillId="0" borderId="79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84" xfId="99" applyFont="1" applyFill="1" applyBorder="1" applyAlignment="1">
      <alignment horizontal="center"/>
      <protection/>
    </xf>
    <xf numFmtId="0" fontId="23" fillId="0" borderId="58" xfId="99" applyFont="1" applyFill="1" applyBorder="1" applyAlignment="1">
      <alignment horizontal="center"/>
      <protection/>
    </xf>
    <xf numFmtId="2" fontId="24" fillId="0" borderId="83" xfId="99" applyNumberFormat="1" applyFont="1" applyFill="1" applyBorder="1" applyAlignment="1">
      <alignment horizontal="center" vertical="center" wrapText="1"/>
      <protection/>
    </xf>
    <xf numFmtId="2" fontId="24" fillId="0" borderId="16" xfId="99" applyNumberFormat="1" applyFont="1" applyFill="1" applyBorder="1" applyAlignment="1">
      <alignment horizontal="center" vertical="center" wrapText="1"/>
      <protection/>
    </xf>
    <xf numFmtId="14" fontId="24" fillId="0" borderId="83" xfId="76" applyNumberFormat="1" applyFont="1" applyBorder="1" applyAlignment="1">
      <alignment horizontal="center" vertical="center" wrapText="1"/>
      <protection/>
    </xf>
    <xf numFmtId="14" fontId="24" fillId="0" borderId="79" xfId="76" applyNumberFormat="1" applyFont="1" applyBorder="1" applyAlignment="1">
      <alignment horizontal="center" vertical="center" wrapText="1"/>
      <protection/>
    </xf>
    <xf numFmtId="0" fontId="28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78" xfId="99" applyFont="1" applyFill="1" applyBorder="1" applyAlignment="1">
      <alignment horizontal="center"/>
      <protection/>
    </xf>
    <xf numFmtId="0" fontId="23" fillId="0" borderId="18" xfId="99" applyFont="1" applyFill="1" applyBorder="1" applyAlignment="1">
      <alignment horizontal="center"/>
      <protection/>
    </xf>
    <xf numFmtId="2" fontId="62" fillId="0" borderId="83" xfId="99" applyNumberFormat="1" applyFont="1" applyFill="1" applyBorder="1" applyAlignment="1">
      <alignment horizontal="center" vertical="center" wrapText="1"/>
      <protection/>
    </xf>
    <xf numFmtId="0" fontId="62" fillId="0" borderId="16" xfId="99" applyFont="1" applyFill="1" applyBorder="1" applyAlignment="1">
      <alignment horizontal="center" vertical="center" wrapText="1"/>
      <protection/>
    </xf>
    <xf numFmtId="0" fontId="20" fillId="0" borderId="83" xfId="99" applyFont="1" applyFill="1" applyBorder="1" applyAlignment="1">
      <alignment horizontal="center" vertical="center" wrapText="1"/>
      <protection/>
    </xf>
    <xf numFmtId="0" fontId="20" fillId="0" borderId="79" xfId="99" applyFont="1" applyFill="1" applyBorder="1" applyAlignment="1">
      <alignment horizontal="center" vertical="center" wrapText="1"/>
      <protection/>
    </xf>
    <xf numFmtId="176" fontId="4" fillId="56" borderId="49" xfId="75" applyNumberFormat="1" applyFont="1" applyFill="1" applyBorder="1" applyAlignment="1">
      <alignment horizontal="center"/>
      <protection/>
    </xf>
    <xf numFmtId="176" fontId="4" fillId="56" borderId="85" xfId="75" applyNumberFormat="1" applyFont="1" applyFill="1" applyBorder="1" applyAlignment="1">
      <alignment horizontal="center"/>
      <protection/>
    </xf>
    <xf numFmtId="176" fontId="4" fillId="56" borderId="69" xfId="75" applyNumberFormat="1" applyFont="1" applyFill="1" applyBorder="1" applyAlignment="1">
      <alignment horizontal="center"/>
      <protection/>
    </xf>
    <xf numFmtId="176" fontId="4" fillId="56" borderId="86" xfId="75" applyNumberFormat="1" applyFont="1" applyFill="1" applyBorder="1" applyAlignment="1">
      <alignment horizontal="center"/>
      <protection/>
    </xf>
    <xf numFmtId="177" fontId="6" fillId="56" borderId="62" xfId="75" applyNumberFormat="1" applyFont="1" applyFill="1" applyBorder="1" applyAlignment="1">
      <alignment horizontal="center"/>
      <protection/>
    </xf>
    <xf numFmtId="177" fontId="6" fillId="56" borderId="42" xfId="75" applyNumberFormat="1" applyFont="1" applyFill="1" applyBorder="1" applyAlignment="1">
      <alignment horizontal="center"/>
      <protection/>
    </xf>
    <xf numFmtId="0" fontId="4" fillId="61" borderId="62" xfId="0" applyFont="1" applyFill="1" applyBorder="1" applyAlignment="1">
      <alignment horizontal="center" wrapText="1"/>
    </xf>
    <xf numFmtId="0" fontId="4" fillId="61" borderId="0" xfId="0" applyFont="1" applyFill="1" applyBorder="1" applyAlignment="1">
      <alignment horizontal="center" wrapText="1"/>
    </xf>
    <xf numFmtId="0" fontId="4" fillId="61" borderId="42" xfId="0" applyFont="1" applyFill="1" applyBorder="1" applyAlignment="1">
      <alignment horizont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5" fillId="56" borderId="0" xfId="0" applyFont="1" applyFill="1" applyAlignment="1">
      <alignment horizontal="center"/>
    </xf>
    <xf numFmtId="0" fontId="34" fillId="62" borderId="0" xfId="0" applyFont="1" applyFill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56" borderId="90" xfId="0" applyFont="1" applyFill="1" applyBorder="1" applyAlignment="1">
      <alignment horizontal="center" vertical="center"/>
    </xf>
    <xf numFmtId="0" fontId="4" fillId="56" borderId="39" xfId="0" applyFont="1" applyFill="1" applyBorder="1" applyAlignment="1">
      <alignment horizontal="center" vertical="center"/>
    </xf>
    <xf numFmtId="0" fontId="12" fillId="0" borderId="91" xfId="0" applyFont="1" applyBorder="1" applyAlignment="1">
      <alignment horizontal="center"/>
    </xf>
    <xf numFmtId="0" fontId="4" fillId="56" borderId="63" xfId="0" applyFont="1" applyFill="1" applyBorder="1" applyAlignment="1">
      <alignment horizontal="center" vertical="center"/>
    </xf>
    <xf numFmtId="0" fontId="4" fillId="56" borderId="53" xfId="0" applyFont="1" applyFill="1" applyBorder="1" applyAlignment="1">
      <alignment horizontal="center" vertical="center"/>
    </xf>
    <xf numFmtId="1" fontId="3" fillId="56" borderId="0" xfId="93" applyNumberFormat="1" applyFont="1" applyFill="1" applyAlignment="1" applyProtection="1">
      <alignment horizontal="center"/>
      <protection locked="0"/>
    </xf>
    <xf numFmtId="1" fontId="3" fillId="0" borderId="49" xfId="93" applyNumberFormat="1" applyFont="1" applyFill="1" applyBorder="1" applyAlignment="1" applyProtection="1">
      <alignment horizontal="center"/>
      <protection locked="0"/>
    </xf>
    <xf numFmtId="1" fontId="6" fillId="0" borderId="49" xfId="93" applyNumberFormat="1" applyFont="1" applyFill="1" applyBorder="1" applyAlignment="1" applyProtection="1">
      <alignment horizontal="right"/>
      <protection locked="0"/>
    </xf>
    <xf numFmtId="1" fontId="4" fillId="0" borderId="18" xfId="93" applyNumberFormat="1" applyFont="1" applyFill="1" applyBorder="1" applyAlignment="1" applyProtection="1">
      <alignment horizontal="center" vertical="center" wrapText="1"/>
      <protection/>
    </xf>
    <xf numFmtId="1" fontId="4" fillId="0" borderId="92" xfId="93" applyNumberFormat="1" applyFont="1" applyFill="1" applyBorder="1" applyAlignment="1" applyProtection="1">
      <alignment horizontal="center" vertical="center" wrapText="1"/>
      <protection/>
    </xf>
    <xf numFmtId="1" fontId="4" fillId="0" borderId="93" xfId="93" applyNumberFormat="1" applyFont="1" applyFill="1" applyBorder="1" applyAlignment="1" applyProtection="1">
      <alignment horizontal="center" vertical="center" wrapText="1"/>
      <protection/>
    </xf>
    <xf numFmtId="1" fontId="15" fillId="0" borderId="72" xfId="93" applyNumberFormat="1" applyFont="1" applyFill="1" applyBorder="1" applyAlignment="1" applyProtection="1">
      <alignment horizontal="center" vertical="center" wrapText="1"/>
      <protection/>
    </xf>
    <xf numFmtId="1" fontId="15" fillId="0" borderId="55" xfId="93" applyNumberFormat="1" applyFont="1" applyFill="1" applyBorder="1" applyAlignment="1" applyProtection="1">
      <alignment horizontal="center" vertical="center" wrapText="1"/>
      <protection/>
    </xf>
    <xf numFmtId="1" fontId="12" fillId="0" borderId="87" xfId="93" applyNumberFormat="1" applyFont="1" applyFill="1" applyBorder="1" applyAlignment="1" applyProtection="1">
      <alignment horizontal="center" vertical="center" wrapText="1"/>
      <protection/>
    </xf>
    <xf numFmtId="1" fontId="12" fillId="0" borderId="94" xfId="93" applyNumberFormat="1" applyFont="1" applyFill="1" applyBorder="1" applyAlignment="1" applyProtection="1">
      <alignment horizontal="center" vertical="center" wrapText="1"/>
      <protection/>
    </xf>
    <xf numFmtId="1" fontId="12" fillId="0" borderId="95" xfId="93" applyNumberFormat="1" applyFont="1" applyFill="1" applyBorder="1" applyAlignment="1" applyProtection="1">
      <alignment horizontal="center" vertical="center" wrapText="1"/>
      <protection/>
    </xf>
    <xf numFmtId="1" fontId="12" fillId="0" borderId="62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42" xfId="93" applyNumberFormat="1" applyFont="1" applyFill="1" applyBorder="1" applyAlignment="1" applyProtection="1">
      <alignment horizontal="center" vertical="center" wrapText="1"/>
      <protection/>
    </xf>
    <xf numFmtId="1" fontId="12" fillId="0" borderId="65" xfId="93" applyNumberFormat="1" applyFont="1" applyFill="1" applyBorder="1" applyAlignment="1" applyProtection="1">
      <alignment horizontal="center" vertical="center" wrapText="1"/>
      <protection/>
    </xf>
    <xf numFmtId="1" fontId="12" fillId="0" borderId="64" xfId="93" applyNumberFormat="1" applyFont="1" applyFill="1" applyBorder="1" applyAlignment="1" applyProtection="1">
      <alignment horizontal="center" vertical="center" wrapText="1"/>
      <protection/>
    </xf>
    <xf numFmtId="1" fontId="12" fillId="0" borderId="71" xfId="93" applyNumberFormat="1" applyFont="1" applyFill="1" applyBorder="1" applyAlignment="1" applyProtection="1">
      <alignment horizontal="center" vertical="center" wrapText="1"/>
      <protection/>
    </xf>
    <xf numFmtId="1" fontId="15" fillId="0" borderId="16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4" fillId="0" borderId="72" xfId="93" applyNumberFormat="1" applyFont="1" applyFill="1" applyBorder="1" applyAlignment="1" applyProtection="1">
      <alignment horizontal="center" vertical="center" wrapText="1"/>
      <protection/>
    </xf>
    <xf numFmtId="1" fontId="4" fillId="0" borderId="55" xfId="93" applyNumberFormat="1" applyFont="1" applyFill="1" applyBorder="1" applyAlignment="1" applyProtection="1">
      <alignment horizontal="center" vertical="center" wrapText="1"/>
      <protection/>
    </xf>
    <xf numFmtId="1" fontId="2" fillId="0" borderId="74" xfId="93" applyNumberFormat="1" applyFont="1" applyFill="1" applyBorder="1" applyAlignment="1" applyProtection="1">
      <alignment horizontal="center"/>
      <protection/>
    </xf>
    <xf numFmtId="1" fontId="2" fillId="0" borderId="29" xfId="93" applyNumberFormat="1" applyFont="1" applyFill="1" applyBorder="1" applyAlignment="1" applyProtection="1">
      <alignment horizontal="center"/>
      <protection/>
    </xf>
    <xf numFmtId="1" fontId="2" fillId="0" borderId="56" xfId="93" applyNumberFormat="1" applyFont="1" applyFill="1" applyBorder="1" applyAlignment="1" applyProtection="1">
      <alignment horizontal="center"/>
      <protection/>
    </xf>
    <xf numFmtId="1" fontId="12" fillId="0" borderId="78" xfId="93" applyNumberFormat="1" applyFont="1" applyFill="1" applyBorder="1" applyAlignment="1" applyProtection="1">
      <alignment horizontal="center" vertical="center" wrapText="1"/>
      <protection/>
    </xf>
    <xf numFmtId="1" fontId="12" fillId="0" borderId="83" xfId="93" applyNumberFormat="1" applyFont="1" applyFill="1" applyBorder="1" applyAlignment="1" applyProtection="1">
      <alignment horizontal="center" vertical="center" wrapText="1"/>
      <protection/>
    </xf>
    <xf numFmtId="1" fontId="12" fillId="0" borderId="79" xfId="93" applyNumberFormat="1" applyFont="1" applyFill="1" applyBorder="1" applyAlignment="1" applyProtection="1">
      <alignment horizontal="center" vertical="center" wrapText="1"/>
      <protection/>
    </xf>
    <xf numFmtId="1" fontId="12" fillId="0" borderId="18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96" xfId="93" applyNumberFormat="1" applyFont="1" applyFill="1" applyBorder="1" applyAlignment="1" applyProtection="1">
      <alignment horizontal="center" vertical="center" wrapText="1"/>
      <protection/>
    </xf>
    <xf numFmtId="1" fontId="12" fillId="0" borderId="92" xfId="93" applyNumberFormat="1" applyFont="1" applyFill="1" applyBorder="1" applyAlignment="1" applyProtection="1">
      <alignment horizontal="center" vertical="center" wrapText="1"/>
      <protection/>
    </xf>
    <xf numFmtId="1" fontId="12" fillId="0" borderId="72" xfId="93" applyNumberFormat="1" applyFont="1" applyFill="1" applyBorder="1" applyAlignment="1" applyProtection="1">
      <alignment horizontal="center" vertical="center" wrapText="1"/>
      <protection/>
    </xf>
    <xf numFmtId="1" fontId="12" fillId="0" borderId="80" xfId="93" applyNumberFormat="1" applyFont="1" applyFill="1" applyBorder="1" applyAlignment="1" applyProtection="1">
      <alignment horizontal="center" vertical="center" wrapText="1"/>
      <protection/>
    </xf>
    <xf numFmtId="1" fontId="12" fillId="0" borderId="81" xfId="93" applyNumberFormat="1" applyFont="1" applyFill="1" applyBorder="1" applyAlignment="1" applyProtection="1">
      <alignment horizontal="center" vertical="center" wrapText="1"/>
      <protection/>
    </xf>
    <xf numFmtId="1" fontId="12" fillId="0" borderId="44" xfId="93" applyNumberFormat="1" applyFont="1" applyFill="1" applyBorder="1" applyAlignment="1" applyProtection="1">
      <alignment horizontal="center" vertical="center" wrapText="1"/>
      <protection/>
    </xf>
    <xf numFmtId="1" fontId="12" fillId="0" borderId="20" xfId="93" applyNumberFormat="1" applyFont="1" applyFill="1" applyBorder="1" applyAlignment="1" applyProtection="1">
      <alignment horizontal="center" vertical="center" wrapText="1"/>
      <protection/>
    </xf>
    <xf numFmtId="1" fontId="15" fillId="0" borderId="20" xfId="93" applyNumberFormat="1" applyFont="1" applyFill="1" applyBorder="1" applyAlignment="1" applyProtection="1">
      <alignment horizontal="center" vertical="center" wrapText="1"/>
      <protection/>
    </xf>
    <xf numFmtId="1" fontId="4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91" xfId="93" applyNumberFormat="1" applyFont="1" applyFill="1" applyBorder="1" applyAlignment="1" applyProtection="1">
      <alignment horizontal="center" vertical="center" wrapText="1"/>
      <protection/>
    </xf>
    <xf numFmtId="1" fontId="12" fillId="0" borderId="88" xfId="93" applyNumberFormat="1" applyFont="1" applyFill="1" applyBorder="1" applyAlignment="1" applyProtection="1">
      <alignment horizontal="center" vertical="center" wrapText="1"/>
      <protection/>
    </xf>
    <xf numFmtId="1" fontId="12" fillId="0" borderId="89" xfId="93" applyNumberFormat="1" applyFont="1" applyFill="1" applyBorder="1" applyAlignment="1" applyProtection="1">
      <alignment horizontal="center" vertical="center" wrapText="1"/>
      <protection/>
    </xf>
    <xf numFmtId="1" fontId="12" fillId="0" borderId="78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83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79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73" xfId="93" applyNumberFormat="1" applyFont="1" applyFill="1" applyBorder="1" applyAlignment="1" applyProtection="1">
      <alignment horizontal="center" vertical="center" wrapText="1"/>
      <protection/>
    </xf>
    <xf numFmtId="1" fontId="12" fillId="0" borderId="97" xfId="93" applyNumberFormat="1" applyFont="1" applyFill="1" applyBorder="1" applyAlignment="1" applyProtection="1">
      <alignment horizontal="center" vertical="center" wrapText="1"/>
      <protection/>
    </xf>
    <xf numFmtId="1" fontId="12" fillId="0" borderId="66" xfId="93" applyNumberFormat="1" applyFont="1" applyFill="1" applyBorder="1" applyAlignment="1" applyProtection="1">
      <alignment horizontal="center" vertical="center" wrapText="1"/>
      <protection/>
    </xf>
    <xf numFmtId="1" fontId="4" fillId="0" borderId="44" xfId="93" applyNumberFormat="1" applyFont="1" applyFill="1" applyBorder="1" applyAlignment="1" applyProtection="1">
      <alignment horizontal="center" vertical="center" wrapText="1"/>
      <protection/>
    </xf>
    <xf numFmtId="1" fontId="11" fillId="0" borderId="16" xfId="93" applyNumberFormat="1" applyFont="1" applyFill="1" applyBorder="1" applyAlignment="1" applyProtection="1">
      <alignment horizontal="center" vertical="center" wrapText="1"/>
      <protection/>
    </xf>
    <xf numFmtId="1" fontId="11" fillId="0" borderId="20" xfId="93" applyNumberFormat="1" applyFont="1" applyFill="1" applyBorder="1" applyAlignment="1" applyProtection="1">
      <alignment horizontal="center" vertical="center" wrapText="1"/>
      <protection/>
    </xf>
    <xf numFmtId="1" fontId="15" fillId="0" borderId="86" xfId="93" applyNumberFormat="1" applyFont="1" applyFill="1" applyBorder="1" applyAlignment="1" applyProtection="1">
      <alignment horizontal="center" vertical="center" wrapText="1"/>
      <protection/>
    </xf>
    <xf numFmtId="1" fontId="13" fillId="0" borderId="87" xfId="93" applyNumberFormat="1" applyFont="1" applyFill="1" applyBorder="1" applyAlignment="1" applyProtection="1">
      <alignment horizontal="center" vertical="center" wrapText="1"/>
      <protection/>
    </xf>
    <xf numFmtId="1" fontId="13" fillId="0" borderId="94" xfId="93" applyNumberFormat="1" applyFont="1" applyFill="1" applyBorder="1" applyAlignment="1" applyProtection="1">
      <alignment horizontal="center" vertical="center" wrapText="1"/>
      <protection/>
    </xf>
    <xf numFmtId="1" fontId="13" fillId="0" borderId="95" xfId="93" applyNumberFormat="1" applyFont="1" applyFill="1" applyBorder="1" applyAlignment="1" applyProtection="1">
      <alignment horizontal="center" vertical="center" wrapText="1"/>
      <protection/>
    </xf>
    <xf numFmtId="1" fontId="13" fillId="0" borderId="62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42" xfId="93" applyNumberFormat="1" applyFont="1" applyFill="1" applyBorder="1" applyAlignment="1" applyProtection="1">
      <alignment horizontal="center" vertical="center" wrapText="1"/>
      <protection/>
    </xf>
    <xf numFmtId="1" fontId="13" fillId="0" borderId="65" xfId="93" applyNumberFormat="1" applyFont="1" applyFill="1" applyBorder="1" applyAlignment="1" applyProtection="1">
      <alignment horizontal="center" vertical="center" wrapText="1"/>
      <protection/>
    </xf>
    <xf numFmtId="1" fontId="13" fillId="0" borderId="64" xfId="93" applyNumberFormat="1" applyFont="1" applyFill="1" applyBorder="1" applyAlignment="1" applyProtection="1">
      <alignment horizontal="center" vertical="center" wrapText="1"/>
      <protection/>
    </xf>
    <xf numFmtId="1" fontId="13" fillId="0" borderId="71" xfId="93" applyNumberFormat="1" applyFont="1" applyFill="1" applyBorder="1" applyAlignment="1" applyProtection="1">
      <alignment horizontal="center" vertical="center" wrapText="1"/>
      <protection/>
    </xf>
    <xf numFmtId="1" fontId="12" fillId="0" borderId="98" xfId="93" applyNumberFormat="1" applyFont="1" applyFill="1" applyBorder="1" applyAlignment="1" applyProtection="1">
      <alignment horizontal="center" vertical="center" wrapText="1"/>
      <protection/>
    </xf>
    <xf numFmtId="1" fontId="12" fillId="0" borderId="59" xfId="93" applyNumberFormat="1" applyFont="1" applyFill="1" applyBorder="1" applyAlignment="1" applyProtection="1">
      <alignment horizontal="center" vertical="center" wrapText="1"/>
      <protection/>
    </xf>
    <xf numFmtId="1" fontId="7" fillId="0" borderId="0" xfId="93" applyNumberFormat="1" applyFont="1" applyFill="1" applyBorder="1" applyAlignment="1" applyProtection="1">
      <alignment horizontal="right"/>
      <protection locked="0"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44" xfId="93" applyNumberFormat="1" applyFont="1" applyFill="1" applyBorder="1" applyAlignment="1" applyProtection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="74" zoomScaleNormal="74" zoomScalePageLayoutView="0" workbookViewId="0" topLeftCell="A2">
      <selection activeCell="J14" sqref="J14"/>
    </sheetView>
  </sheetViews>
  <sheetFormatPr defaultColWidth="8.00390625" defaultRowHeight="15"/>
  <cols>
    <col min="1" max="1" width="36.00390625" style="71" customWidth="1"/>
    <col min="2" max="10" width="11.57421875" style="71" customWidth="1"/>
    <col min="11" max="11" width="22.421875" style="270" customWidth="1"/>
    <col min="12" max="16384" width="8.00390625" style="71" customWidth="1"/>
  </cols>
  <sheetData>
    <row r="1" spans="2:11" ht="18" hidden="1">
      <c r="B1" s="372"/>
      <c r="C1" s="372"/>
      <c r="D1" s="72"/>
      <c r="E1" s="72"/>
      <c r="F1" s="72"/>
      <c r="G1" s="72"/>
      <c r="H1" s="72"/>
      <c r="I1" s="72"/>
      <c r="J1" s="72"/>
      <c r="K1" s="268"/>
    </row>
    <row r="2" spans="2:11" ht="7.5" customHeight="1">
      <c r="B2" s="373"/>
      <c r="C2" s="373"/>
      <c r="D2" s="73"/>
      <c r="E2" s="73"/>
      <c r="F2" s="73"/>
      <c r="G2" s="73"/>
      <c r="H2" s="73"/>
      <c r="I2" s="73"/>
      <c r="J2" s="73"/>
      <c r="K2" s="269"/>
    </row>
    <row r="3" spans="1:10" ht="22.5">
      <c r="A3" s="379" t="s">
        <v>90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0" ht="18.75" customHeight="1">
      <c r="A4" s="380" t="s">
        <v>91</v>
      </c>
      <c r="B4" s="380"/>
      <c r="C4" s="380"/>
      <c r="D4" s="380"/>
      <c r="E4" s="380"/>
      <c r="F4" s="380"/>
      <c r="G4" s="380"/>
      <c r="H4" s="380"/>
      <c r="I4" s="380"/>
      <c r="J4" s="380"/>
    </row>
    <row r="5" ht="43.5" customHeight="1" thickBot="1">
      <c r="A5" s="74" t="s">
        <v>92</v>
      </c>
    </row>
    <row r="6" spans="1:11" s="79" customFormat="1" ht="66" customHeight="1" thickBot="1">
      <c r="A6" s="374"/>
      <c r="B6" s="75" t="s">
        <v>93</v>
      </c>
      <c r="C6" s="77" t="s">
        <v>94</v>
      </c>
      <c r="D6" s="78" t="s">
        <v>95</v>
      </c>
      <c r="E6" s="76" t="s">
        <v>96</v>
      </c>
      <c r="F6" s="76" t="s">
        <v>97</v>
      </c>
      <c r="G6" s="76" t="s">
        <v>98</v>
      </c>
      <c r="H6" s="76" t="s">
        <v>0</v>
      </c>
      <c r="I6" s="180" t="s">
        <v>108</v>
      </c>
      <c r="J6" s="181" t="s">
        <v>140</v>
      </c>
      <c r="K6" s="271"/>
    </row>
    <row r="7" spans="1:11" s="79" customFormat="1" ht="13.5" customHeight="1" thickBot="1">
      <c r="A7" s="375"/>
      <c r="B7" s="376"/>
      <c r="C7" s="377"/>
      <c r="D7" s="377"/>
      <c r="E7" s="377"/>
      <c r="F7" s="377"/>
      <c r="G7" s="377"/>
      <c r="H7" s="377"/>
      <c r="I7" s="377"/>
      <c r="J7" s="378"/>
      <c r="K7" s="271"/>
    </row>
    <row r="8" spans="1:12" s="82" customFormat="1" ht="47.25" customHeight="1">
      <c r="A8" s="80" t="s">
        <v>99</v>
      </c>
      <c r="B8" s="155">
        <v>1190</v>
      </c>
      <c r="C8" s="155">
        <v>1192.8</v>
      </c>
      <c r="D8" s="156">
        <v>1189</v>
      </c>
      <c r="E8" s="157">
        <v>1189</v>
      </c>
      <c r="F8" s="158">
        <v>1135.4</v>
      </c>
      <c r="G8" s="158">
        <v>1134.7</v>
      </c>
      <c r="H8" s="158">
        <v>1134.9</v>
      </c>
      <c r="I8" s="158">
        <v>1136.6</v>
      </c>
      <c r="J8" s="159">
        <v>1139.9</v>
      </c>
      <c r="K8" s="272">
        <f>J8-I8</f>
        <v>3.3</v>
      </c>
      <c r="L8" s="81"/>
    </row>
    <row r="9" spans="1:12" s="89" customFormat="1" ht="31.5" thickBot="1">
      <c r="A9" s="83" t="s">
        <v>100</v>
      </c>
      <c r="B9" s="86">
        <v>62.9</v>
      </c>
      <c r="C9" s="86">
        <v>63.1</v>
      </c>
      <c r="D9" s="84">
        <v>63.2</v>
      </c>
      <c r="E9" s="87">
        <v>63.3</v>
      </c>
      <c r="F9" s="85">
        <v>60.5</v>
      </c>
      <c r="G9" s="85">
        <v>60.5</v>
      </c>
      <c r="H9" s="85">
        <v>60.6</v>
      </c>
      <c r="I9" s="85">
        <v>60.8</v>
      </c>
      <c r="J9" s="88">
        <v>61.1</v>
      </c>
      <c r="K9" s="272">
        <f aca="true" t="shared" si="0" ref="K9:K14">J9-I9</f>
        <v>0.3</v>
      </c>
      <c r="L9" s="81"/>
    </row>
    <row r="10" spans="1:14" s="82" customFormat="1" ht="46.5" customHeight="1" thickTop="1">
      <c r="A10" s="90" t="s">
        <v>153</v>
      </c>
      <c r="B10" s="91">
        <v>1096.7</v>
      </c>
      <c r="C10" s="91">
        <v>1100.7</v>
      </c>
      <c r="D10" s="92">
        <v>1099.9</v>
      </c>
      <c r="E10" s="93">
        <v>1104.7</v>
      </c>
      <c r="F10" s="94">
        <v>1038.2</v>
      </c>
      <c r="G10" s="94">
        <v>1042</v>
      </c>
      <c r="H10" s="94">
        <v>1047</v>
      </c>
      <c r="I10" s="94">
        <v>1050.8</v>
      </c>
      <c r="J10" s="95">
        <v>1061.2</v>
      </c>
      <c r="K10" s="272">
        <f t="shared" si="0"/>
        <v>10.4</v>
      </c>
      <c r="L10" s="81"/>
      <c r="N10" s="81"/>
    </row>
    <row r="11" spans="1:12" s="89" customFormat="1" ht="27" customHeight="1" thickBot="1">
      <c r="A11" s="83" t="s">
        <v>101</v>
      </c>
      <c r="B11" s="86">
        <v>58</v>
      </c>
      <c r="C11" s="86">
        <v>58.3</v>
      </c>
      <c r="D11" s="84">
        <v>58.4</v>
      </c>
      <c r="E11" s="96">
        <v>58.8</v>
      </c>
      <c r="F11" s="97">
        <v>55.3</v>
      </c>
      <c r="G11" s="97">
        <v>55.5</v>
      </c>
      <c r="H11" s="97">
        <v>55.9</v>
      </c>
      <c r="I11" s="97">
        <v>56.2</v>
      </c>
      <c r="J11" s="98">
        <v>56.8</v>
      </c>
      <c r="K11" s="272">
        <f t="shared" si="0"/>
        <v>0.6</v>
      </c>
      <c r="L11" s="81"/>
    </row>
    <row r="12" spans="1:14" s="82" customFormat="1" ht="46.5" customHeight="1" thickTop="1">
      <c r="A12" s="99" t="s">
        <v>102</v>
      </c>
      <c r="B12" s="91">
        <v>93.3</v>
      </c>
      <c r="C12" s="91">
        <v>92.1</v>
      </c>
      <c r="D12" s="92">
        <v>89.1</v>
      </c>
      <c r="E12" s="93">
        <v>84.3</v>
      </c>
      <c r="F12" s="94">
        <v>97.2</v>
      </c>
      <c r="G12" s="94">
        <v>92.7</v>
      </c>
      <c r="H12" s="94">
        <v>87.9</v>
      </c>
      <c r="I12" s="94">
        <v>85.8</v>
      </c>
      <c r="J12" s="95">
        <v>78.7</v>
      </c>
      <c r="K12" s="272">
        <f t="shared" si="0"/>
        <v>-7.1</v>
      </c>
      <c r="L12" s="81"/>
      <c r="N12" s="81"/>
    </row>
    <row r="13" spans="1:12" s="89" customFormat="1" ht="46.5" customHeight="1" thickBot="1">
      <c r="A13" s="100" t="s">
        <v>103</v>
      </c>
      <c r="B13" s="86">
        <v>7.8</v>
      </c>
      <c r="C13" s="86">
        <v>7.7</v>
      </c>
      <c r="D13" s="84">
        <v>7.5</v>
      </c>
      <c r="E13" s="87">
        <v>7.1</v>
      </c>
      <c r="F13" s="85">
        <v>8.6</v>
      </c>
      <c r="G13" s="85">
        <v>8.2</v>
      </c>
      <c r="H13" s="85">
        <v>7.7</v>
      </c>
      <c r="I13" s="85">
        <v>7.5</v>
      </c>
      <c r="J13" s="88">
        <v>6.9</v>
      </c>
      <c r="K13" s="272">
        <f t="shared" si="0"/>
        <v>-0.6</v>
      </c>
      <c r="L13" s="81"/>
    </row>
    <row r="14" spans="1:14" s="82" customFormat="1" ht="46.5" customHeight="1" thickBot="1" thickTop="1">
      <c r="A14" s="101" t="s">
        <v>104</v>
      </c>
      <c r="B14" s="103">
        <v>702.1</v>
      </c>
      <c r="C14" s="104">
        <v>696.2</v>
      </c>
      <c r="D14" s="105">
        <v>693.8</v>
      </c>
      <c r="E14" s="106">
        <v>689</v>
      </c>
      <c r="F14" s="102">
        <v>741.3</v>
      </c>
      <c r="G14" s="102">
        <v>741.6</v>
      </c>
      <c r="H14" s="102">
        <v>736.6</v>
      </c>
      <c r="I14" s="102">
        <v>733.6</v>
      </c>
      <c r="J14" s="107">
        <v>726.8</v>
      </c>
      <c r="K14" s="272">
        <f t="shared" si="0"/>
        <v>-6.8</v>
      </c>
      <c r="L14" s="81"/>
      <c r="N14" s="81"/>
    </row>
    <row r="15" spans="1:11" s="110" customFormat="1" ht="13.5">
      <c r="A15" s="108"/>
      <c r="B15" s="109"/>
      <c r="K15" s="272"/>
    </row>
    <row r="16" spans="2:11" s="160" customFormat="1" ht="13.5">
      <c r="B16" s="161">
        <f>B8+B14</f>
        <v>1892.1</v>
      </c>
      <c r="C16" s="161">
        <f>C8+C14</f>
        <v>1889</v>
      </c>
      <c r="D16" s="161">
        <f>D8+D14</f>
        <v>1882.8</v>
      </c>
      <c r="E16" s="161">
        <f>E8+E14</f>
        <v>1878</v>
      </c>
      <c r="F16" s="161">
        <f>F8+F14</f>
        <v>1876.7</v>
      </c>
      <c r="G16" s="161"/>
      <c r="H16" s="161"/>
      <c r="I16" s="161">
        <f>I8+I14</f>
        <v>1870.2</v>
      </c>
      <c r="J16" s="161">
        <f>J8+J14</f>
        <v>1866.7</v>
      </c>
      <c r="K16" s="272"/>
    </row>
    <row r="17" spans="2:11" s="110" customFormat="1" ht="13.5" hidden="1">
      <c r="B17" s="109"/>
      <c r="K17" s="270"/>
    </row>
    <row r="18" spans="1:11" s="110" customFormat="1" ht="18" hidden="1">
      <c r="A18" s="162" t="s">
        <v>147</v>
      </c>
      <c r="B18" s="163">
        <f aca="true" t="shared" si="1" ref="B18:H18">B14+B8</f>
        <v>1892.1</v>
      </c>
      <c r="C18" s="163">
        <f t="shared" si="1"/>
        <v>1889</v>
      </c>
      <c r="D18" s="163">
        <f t="shared" si="1"/>
        <v>1882.8</v>
      </c>
      <c r="E18" s="163">
        <f t="shared" si="1"/>
        <v>1878</v>
      </c>
      <c r="F18" s="163">
        <f t="shared" si="1"/>
        <v>1876.7</v>
      </c>
      <c r="G18" s="163">
        <f t="shared" si="1"/>
        <v>1876.3</v>
      </c>
      <c r="H18" s="163">
        <f t="shared" si="1"/>
        <v>1871.5</v>
      </c>
      <c r="I18" s="163">
        <f>I14+I8</f>
        <v>1870.2</v>
      </c>
      <c r="J18" s="163">
        <f>J14+J8</f>
        <v>1866.7</v>
      </c>
      <c r="K18" s="273">
        <f>I18-H18</f>
        <v>-1.3</v>
      </c>
    </row>
    <row r="19" spans="1:11" s="110" customFormat="1" ht="13.5" hidden="1">
      <c r="A19" s="164" t="s">
        <v>148</v>
      </c>
      <c r="B19" s="165">
        <f aca="true" t="shared" si="2" ref="B19:I19">SUM(B20:B21)</f>
        <v>1571</v>
      </c>
      <c r="C19" s="165">
        <f t="shared" si="2"/>
        <v>1565.6</v>
      </c>
      <c r="D19" s="165">
        <f t="shared" si="2"/>
        <v>1576.2</v>
      </c>
      <c r="E19" s="165">
        <f t="shared" si="2"/>
        <v>1586.8</v>
      </c>
      <c r="F19" s="165">
        <f t="shared" si="2"/>
        <v>1595.6</v>
      </c>
      <c r="G19" s="165">
        <f t="shared" si="2"/>
        <v>1601.7</v>
      </c>
      <c r="H19" s="165">
        <f t="shared" si="2"/>
        <v>1607.2</v>
      </c>
      <c r="I19" s="165">
        <f t="shared" si="2"/>
        <v>1596.1</v>
      </c>
      <c r="J19" s="165">
        <f>SUM(J20:J21)</f>
        <v>1596.1</v>
      </c>
      <c r="K19" s="273">
        <f>I19-H19</f>
        <v>-11.1</v>
      </c>
    </row>
    <row r="20" spans="1:11" s="110" customFormat="1" ht="32.25" hidden="1" thickBot="1" thickTop="1">
      <c r="A20" s="166" t="s">
        <v>149</v>
      </c>
      <c r="B20" s="167">
        <v>1100.5</v>
      </c>
      <c r="C20" s="167">
        <v>1104.2</v>
      </c>
      <c r="D20" s="167">
        <v>1112.7</v>
      </c>
      <c r="E20" s="167">
        <v>1119.9</v>
      </c>
      <c r="F20" s="167">
        <v>1101.6</v>
      </c>
      <c r="G20" s="167">
        <v>1116.5</v>
      </c>
      <c r="H20" s="167">
        <v>1116.9</v>
      </c>
      <c r="I20" s="167">
        <v>1119.7</v>
      </c>
      <c r="J20" s="167">
        <v>1119.7</v>
      </c>
      <c r="K20" s="273">
        <f>I20-H20</f>
        <v>2.8</v>
      </c>
    </row>
    <row r="21" spans="1:11" ht="70.5" customHeight="1" hidden="1" thickBot="1" thickTop="1">
      <c r="A21" s="166" t="s">
        <v>150</v>
      </c>
      <c r="B21" s="167">
        <v>470.5</v>
      </c>
      <c r="C21" s="167">
        <v>461.4</v>
      </c>
      <c r="D21" s="167">
        <v>463.5</v>
      </c>
      <c r="E21" s="167">
        <v>466.9</v>
      </c>
      <c r="F21" s="168">
        <v>494</v>
      </c>
      <c r="G21" s="167">
        <v>485.2</v>
      </c>
      <c r="H21" s="167">
        <v>490.3</v>
      </c>
      <c r="I21" s="168">
        <v>476.4</v>
      </c>
      <c r="J21" s="168">
        <v>476.4</v>
      </c>
      <c r="K21" s="273">
        <f>I21-H21</f>
        <v>-13.9</v>
      </c>
    </row>
  </sheetData>
  <sheetProtection/>
  <mergeCells count="6">
    <mergeCell ref="B1:C1"/>
    <mergeCell ref="B2:C2"/>
    <mergeCell ref="A6:A7"/>
    <mergeCell ref="B7:J7"/>
    <mergeCell ref="A3:J3"/>
    <mergeCell ref="A4:J4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0.8515625" style="0" customWidth="1"/>
    <col min="2" max="9" width="14.140625" style="0" customWidth="1"/>
  </cols>
  <sheetData>
    <row r="1" spans="1:9" ht="18" customHeight="1">
      <c r="A1" s="389" t="s">
        <v>76</v>
      </c>
      <c r="B1" s="389"/>
      <c r="C1" s="389"/>
      <c r="D1" s="389"/>
      <c r="E1" s="389"/>
      <c r="F1" s="389"/>
      <c r="G1" s="389"/>
      <c r="H1" s="389"/>
      <c r="I1" s="389"/>
    </row>
    <row r="2" spans="1:9" ht="18" customHeight="1">
      <c r="A2" s="389" t="s">
        <v>189</v>
      </c>
      <c r="B2" s="389"/>
      <c r="C2" s="389"/>
      <c r="D2" s="389"/>
      <c r="E2" s="389"/>
      <c r="F2" s="389"/>
      <c r="G2" s="389"/>
      <c r="H2" s="389"/>
      <c r="I2" s="389"/>
    </row>
    <row r="3" spans="1:9" ht="15.75" customHeight="1">
      <c r="A3" s="390" t="s">
        <v>77</v>
      </c>
      <c r="B3" s="390"/>
      <c r="C3" s="390"/>
      <c r="D3" s="390"/>
      <c r="E3" s="390"/>
      <c r="F3" s="390"/>
      <c r="G3" s="390"/>
      <c r="H3" s="390"/>
      <c r="I3" s="390"/>
    </row>
    <row r="4" spans="1:9" ht="6" customHeight="1">
      <c r="A4" s="390"/>
      <c r="B4" s="390"/>
      <c r="C4" s="390"/>
      <c r="D4" s="390"/>
      <c r="E4" s="390"/>
      <c r="F4" s="390"/>
      <c r="G4" s="390"/>
      <c r="H4" s="390"/>
      <c r="I4" s="390"/>
    </row>
    <row r="5" spans="1:9" ht="15" thickBot="1">
      <c r="A5" s="29" t="s">
        <v>75</v>
      </c>
      <c r="B5" s="30"/>
      <c r="C5" s="30"/>
      <c r="D5" s="30"/>
      <c r="E5" s="30"/>
      <c r="F5" s="391"/>
      <c r="G5" s="391"/>
      <c r="H5" s="391"/>
      <c r="I5" s="391"/>
    </row>
    <row r="6" spans="1:9" ht="15" customHeight="1">
      <c r="A6" s="392"/>
      <c r="B6" s="381" t="s">
        <v>78</v>
      </c>
      <c r="C6" s="382"/>
      <c r="D6" s="383" t="s">
        <v>79</v>
      </c>
      <c r="E6" s="384"/>
      <c r="F6" s="381" t="s">
        <v>80</v>
      </c>
      <c r="G6" s="382"/>
      <c r="H6" s="383" t="s">
        <v>81</v>
      </c>
      <c r="I6" s="382"/>
    </row>
    <row r="7" spans="1:9" ht="27" customHeight="1">
      <c r="A7" s="393"/>
      <c r="B7" s="194" t="s">
        <v>3</v>
      </c>
      <c r="C7" s="182" t="s">
        <v>154</v>
      </c>
      <c r="D7" s="186" t="s">
        <v>3</v>
      </c>
      <c r="E7" s="199" t="s">
        <v>154</v>
      </c>
      <c r="F7" s="194" t="s">
        <v>3</v>
      </c>
      <c r="G7" s="182" t="s">
        <v>154</v>
      </c>
      <c r="H7" s="186" t="s">
        <v>3</v>
      </c>
      <c r="I7" s="182" t="s">
        <v>154</v>
      </c>
    </row>
    <row r="8" spans="1:9" ht="12" customHeight="1" thickBot="1">
      <c r="A8" s="189"/>
      <c r="B8" s="385" t="s">
        <v>82</v>
      </c>
      <c r="C8" s="386"/>
      <c r="D8" s="387" t="s">
        <v>83</v>
      </c>
      <c r="E8" s="388"/>
      <c r="F8" s="385" t="s">
        <v>82</v>
      </c>
      <c r="G8" s="386"/>
      <c r="H8" s="387" t="s">
        <v>83</v>
      </c>
      <c r="I8" s="386"/>
    </row>
    <row r="9" spans="1:9" ht="17.25" customHeight="1">
      <c r="A9" s="190" t="s">
        <v>19</v>
      </c>
      <c r="B9" s="195">
        <f>SUM(B10:B34)</f>
        <v>16156.4</v>
      </c>
      <c r="C9" s="196">
        <f>SUM(C10:C34)</f>
        <v>16360.9</v>
      </c>
      <c r="D9" s="193">
        <v>56.1</v>
      </c>
      <c r="E9" s="200">
        <v>57.1</v>
      </c>
      <c r="F9" s="203">
        <f>SUM(F10:F34)</f>
        <v>1698</v>
      </c>
      <c r="G9" s="196">
        <f>SUM(G10:G34)</f>
        <v>1578.6</v>
      </c>
      <c r="H9" s="193">
        <v>9.5</v>
      </c>
      <c r="I9" s="185">
        <v>8.8</v>
      </c>
    </row>
    <row r="10" spans="1:9" ht="15.75" customHeight="1">
      <c r="A10" s="191" t="s">
        <v>20</v>
      </c>
      <c r="B10" s="197">
        <v>640.9</v>
      </c>
      <c r="C10" s="183">
        <v>652.7</v>
      </c>
      <c r="D10" s="187">
        <v>55.3</v>
      </c>
      <c r="E10" s="201">
        <v>56.8</v>
      </c>
      <c r="F10" s="204">
        <v>76.5</v>
      </c>
      <c r="G10" s="205">
        <v>71.6</v>
      </c>
      <c r="H10" s="187">
        <v>10.7</v>
      </c>
      <c r="I10" s="183">
        <v>9.9</v>
      </c>
    </row>
    <row r="11" spans="1:9" ht="15.75" customHeight="1">
      <c r="A11" s="191" t="s">
        <v>21</v>
      </c>
      <c r="B11" s="197">
        <v>366</v>
      </c>
      <c r="C11" s="183">
        <v>371.1</v>
      </c>
      <c r="D11" s="187">
        <v>48.8</v>
      </c>
      <c r="E11" s="201">
        <v>49.5</v>
      </c>
      <c r="F11" s="204">
        <v>52.1</v>
      </c>
      <c r="G11" s="205">
        <v>47.9</v>
      </c>
      <c r="H11" s="187">
        <v>12.5</v>
      </c>
      <c r="I11" s="183">
        <v>11.4</v>
      </c>
    </row>
    <row r="12" spans="1:9" ht="15.75" customHeight="1">
      <c r="A12" s="191" t="s">
        <v>22</v>
      </c>
      <c r="B12" s="197">
        <v>1390.9</v>
      </c>
      <c r="C12" s="183">
        <v>1402.3</v>
      </c>
      <c r="D12" s="187">
        <v>58</v>
      </c>
      <c r="E12" s="201">
        <v>58.6</v>
      </c>
      <c r="F12" s="204">
        <v>129.2</v>
      </c>
      <c r="G12" s="205">
        <v>121.5</v>
      </c>
      <c r="H12" s="187">
        <v>8.5</v>
      </c>
      <c r="I12" s="183">
        <v>8</v>
      </c>
    </row>
    <row r="13" spans="1:9" ht="15.75" customHeight="1">
      <c r="A13" s="191" t="s">
        <v>23</v>
      </c>
      <c r="B13" s="197">
        <v>734.3</v>
      </c>
      <c r="C13" s="183">
        <v>741</v>
      </c>
      <c r="D13" s="187">
        <v>49.4</v>
      </c>
      <c r="E13" s="201">
        <v>50</v>
      </c>
      <c r="F13" s="204">
        <v>125.3</v>
      </c>
      <c r="G13" s="205">
        <v>120.4</v>
      </c>
      <c r="H13" s="187">
        <v>14.6</v>
      </c>
      <c r="I13" s="183">
        <v>14</v>
      </c>
    </row>
    <row r="14" spans="1:9" ht="15.75" customHeight="1">
      <c r="A14" s="191" t="s">
        <v>24</v>
      </c>
      <c r="B14" s="197">
        <v>510.6</v>
      </c>
      <c r="C14" s="183">
        <v>516.7</v>
      </c>
      <c r="D14" s="187">
        <v>56.4</v>
      </c>
      <c r="E14" s="201">
        <v>57.5</v>
      </c>
      <c r="F14" s="204">
        <v>62</v>
      </c>
      <c r="G14" s="205">
        <v>59.8</v>
      </c>
      <c r="H14" s="187">
        <v>10.8</v>
      </c>
      <c r="I14" s="183">
        <v>10.4</v>
      </c>
    </row>
    <row r="15" spans="1:9" ht="15.75" customHeight="1">
      <c r="A15" s="191" t="s">
        <v>25</v>
      </c>
      <c r="B15" s="197">
        <v>496.3</v>
      </c>
      <c r="C15" s="183">
        <v>502.4</v>
      </c>
      <c r="D15" s="187">
        <v>53.8</v>
      </c>
      <c r="E15" s="201">
        <v>54.5</v>
      </c>
      <c r="F15" s="204">
        <v>58.2</v>
      </c>
      <c r="G15" s="205">
        <v>56.1</v>
      </c>
      <c r="H15" s="187">
        <v>10.5</v>
      </c>
      <c r="I15" s="183">
        <v>10</v>
      </c>
    </row>
    <row r="16" spans="1:9" ht="15.75" customHeight="1">
      <c r="A16" s="191" t="s">
        <v>26</v>
      </c>
      <c r="B16" s="197">
        <v>719.7</v>
      </c>
      <c r="C16" s="183">
        <v>732.2</v>
      </c>
      <c r="D16" s="187">
        <v>55.2</v>
      </c>
      <c r="E16" s="201">
        <v>56.7</v>
      </c>
      <c r="F16" s="204">
        <v>86.2</v>
      </c>
      <c r="G16" s="205">
        <v>80.4</v>
      </c>
      <c r="H16" s="187">
        <v>10.7</v>
      </c>
      <c r="I16" s="183">
        <v>9.9</v>
      </c>
    </row>
    <row r="17" spans="1:9" ht="15.75" customHeight="1">
      <c r="A17" s="191" t="s">
        <v>27</v>
      </c>
      <c r="B17" s="197">
        <v>559</v>
      </c>
      <c r="C17" s="183">
        <v>565.8</v>
      </c>
      <c r="D17" s="187">
        <v>55</v>
      </c>
      <c r="E17" s="201">
        <v>55.6</v>
      </c>
      <c r="F17" s="204">
        <v>51.9</v>
      </c>
      <c r="G17" s="205">
        <v>47.9</v>
      </c>
      <c r="H17" s="187">
        <v>8.5</v>
      </c>
      <c r="I17" s="183">
        <v>7.8</v>
      </c>
    </row>
    <row r="18" spans="1:9" ht="15.75" customHeight="1">
      <c r="A18" s="191" t="s">
        <v>84</v>
      </c>
      <c r="B18" s="197">
        <v>741.1</v>
      </c>
      <c r="C18" s="183">
        <v>755.7</v>
      </c>
      <c r="D18" s="187">
        <v>58</v>
      </c>
      <c r="E18" s="201">
        <v>58.5</v>
      </c>
      <c r="F18" s="204">
        <v>51.9</v>
      </c>
      <c r="G18" s="205">
        <v>51.1</v>
      </c>
      <c r="H18" s="187">
        <v>6.5</v>
      </c>
      <c r="I18" s="183">
        <v>6.3</v>
      </c>
    </row>
    <row r="19" spans="1:9" ht="15.75" customHeight="1">
      <c r="A19" s="191" t="s">
        <v>28</v>
      </c>
      <c r="B19" s="197">
        <v>376.8</v>
      </c>
      <c r="C19" s="183">
        <v>380.5</v>
      </c>
      <c r="D19" s="187">
        <v>53.3</v>
      </c>
      <c r="E19" s="201">
        <v>54.5</v>
      </c>
      <c r="F19" s="204">
        <v>52.6</v>
      </c>
      <c r="G19" s="205">
        <v>49.9</v>
      </c>
      <c r="H19" s="187">
        <v>12.2</v>
      </c>
      <c r="I19" s="183">
        <v>11.6</v>
      </c>
    </row>
    <row r="20" spans="1:9" ht="15.75" customHeight="1">
      <c r="A20" s="191" t="s">
        <v>29</v>
      </c>
      <c r="B20" s="197">
        <v>292.1</v>
      </c>
      <c r="C20" s="183">
        <v>298.2</v>
      </c>
      <c r="D20" s="187">
        <v>54.7</v>
      </c>
      <c r="E20" s="201">
        <v>56.9</v>
      </c>
      <c r="F20" s="204">
        <v>58.3</v>
      </c>
      <c r="G20" s="205">
        <v>53.2</v>
      </c>
      <c r="H20" s="187">
        <v>16.6</v>
      </c>
      <c r="I20" s="183">
        <v>15.1</v>
      </c>
    </row>
    <row r="21" spans="1:9" ht="15.75" customHeight="1">
      <c r="A21" s="276" t="s">
        <v>30</v>
      </c>
      <c r="B21" s="277">
        <v>1050.8</v>
      </c>
      <c r="C21" s="278">
        <v>1061.2</v>
      </c>
      <c r="D21" s="279">
        <v>56.2</v>
      </c>
      <c r="E21" s="280">
        <v>56.8</v>
      </c>
      <c r="F21" s="281">
        <v>85.8</v>
      </c>
      <c r="G21" s="282">
        <v>78.7</v>
      </c>
      <c r="H21" s="279">
        <v>7.5</v>
      </c>
      <c r="I21" s="278">
        <v>6.9</v>
      </c>
    </row>
    <row r="22" spans="1:9" ht="15.75" customHeight="1">
      <c r="A22" s="191" t="s">
        <v>31</v>
      </c>
      <c r="B22" s="197">
        <v>489.7</v>
      </c>
      <c r="C22" s="183">
        <v>496.2</v>
      </c>
      <c r="D22" s="187">
        <v>56.8</v>
      </c>
      <c r="E22" s="201">
        <v>58.1</v>
      </c>
      <c r="F22" s="204">
        <v>56.3</v>
      </c>
      <c r="G22" s="205">
        <v>52.8</v>
      </c>
      <c r="H22" s="187">
        <v>10.3</v>
      </c>
      <c r="I22" s="183">
        <v>9.6</v>
      </c>
    </row>
    <row r="23" spans="1:9" ht="15.75" customHeight="1">
      <c r="A23" s="191" t="s">
        <v>32</v>
      </c>
      <c r="B23" s="197">
        <v>986.6</v>
      </c>
      <c r="C23" s="183">
        <v>1001.9</v>
      </c>
      <c r="D23" s="187">
        <v>56.1</v>
      </c>
      <c r="E23" s="201">
        <v>57.2</v>
      </c>
      <c r="F23" s="204">
        <v>77.2</v>
      </c>
      <c r="G23" s="205">
        <v>68.7</v>
      </c>
      <c r="H23" s="187">
        <v>7.3</v>
      </c>
      <c r="I23" s="183">
        <v>6.4</v>
      </c>
    </row>
    <row r="24" spans="1:9" ht="15.75" customHeight="1">
      <c r="A24" s="191" t="s">
        <v>33</v>
      </c>
      <c r="B24" s="197">
        <v>575</v>
      </c>
      <c r="C24" s="183">
        <v>580.6</v>
      </c>
      <c r="D24" s="187">
        <v>54</v>
      </c>
      <c r="E24" s="201">
        <v>55.1</v>
      </c>
      <c r="F24" s="204">
        <v>78.3</v>
      </c>
      <c r="G24" s="205">
        <v>73.3</v>
      </c>
      <c r="H24" s="187">
        <v>12</v>
      </c>
      <c r="I24" s="183">
        <v>11.2</v>
      </c>
    </row>
    <row r="25" spans="1:9" ht="15.75" customHeight="1">
      <c r="A25" s="191" t="s">
        <v>34</v>
      </c>
      <c r="B25" s="197">
        <v>460.2</v>
      </c>
      <c r="C25" s="183">
        <v>473.6</v>
      </c>
      <c r="D25" s="187">
        <v>55.1</v>
      </c>
      <c r="E25" s="201">
        <v>56.8</v>
      </c>
      <c r="F25" s="204">
        <v>60.1</v>
      </c>
      <c r="G25" s="205">
        <v>50.6</v>
      </c>
      <c r="H25" s="187">
        <v>11.6</v>
      </c>
      <c r="I25" s="183">
        <v>9.7</v>
      </c>
    </row>
    <row r="26" spans="1:9" ht="15.75" customHeight="1">
      <c r="A26" s="191" t="s">
        <v>35</v>
      </c>
      <c r="B26" s="197">
        <v>481.4</v>
      </c>
      <c r="C26" s="183">
        <v>485.1</v>
      </c>
      <c r="D26" s="187">
        <v>57.4</v>
      </c>
      <c r="E26" s="201">
        <v>58.4</v>
      </c>
      <c r="F26" s="204">
        <v>48</v>
      </c>
      <c r="G26" s="205">
        <v>46.4</v>
      </c>
      <c r="H26" s="187">
        <v>9.1</v>
      </c>
      <c r="I26" s="183">
        <v>8.7</v>
      </c>
    </row>
    <row r="27" spans="1:9" ht="15.75" customHeight="1">
      <c r="A27" s="191" t="s">
        <v>36</v>
      </c>
      <c r="B27" s="197">
        <v>399.1</v>
      </c>
      <c r="C27" s="183">
        <v>410.8</v>
      </c>
      <c r="D27" s="187">
        <v>51</v>
      </c>
      <c r="E27" s="201">
        <v>52.7</v>
      </c>
      <c r="F27" s="204">
        <v>53.9</v>
      </c>
      <c r="G27" s="205">
        <v>47.8</v>
      </c>
      <c r="H27" s="187">
        <v>11.9</v>
      </c>
      <c r="I27" s="183">
        <v>10.4</v>
      </c>
    </row>
    <row r="28" spans="1:9" ht="15.75" customHeight="1">
      <c r="A28" s="191" t="s">
        <v>37</v>
      </c>
      <c r="B28" s="197">
        <v>1247.1</v>
      </c>
      <c r="C28" s="183">
        <v>1258.9</v>
      </c>
      <c r="D28" s="187">
        <v>60.6</v>
      </c>
      <c r="E28" s="201">
        <v>61.4</v>
      </c>
      <c r="F28" s="204">
        <v>80.4</v>
      </c>
      <c r="G28" s="205">
        <v>70.7</v>
      </c>
      <c r="H28" s="187">
        <v>6.1</v>
      </c>
      <c r="I28" s="183">
        <v>5.3</v>
      </c>
    </row>
    <row r="29" spans="1:9" ht="15.75" customHeight="1">
      <c r="A29" s="191" t="s">
        <v>38</v>
      </c>
      <c r="B29" s="197">
        <v>442.2</v>
      </c>
      <c r="C29" s="183">
        <v>448.2</v>
      </c>
      <c r="D29" s="187">
        <v>56.2</v>
      </c>
      <c r="E29" s="201">
        <v>57.5</v>
      </c>
      <c r="F29" s="204">
        <v>55</v>
      </c>
      <c r="G29" s="205">
        <v>51.3</v>
      </c>
      <c r="H29" s="187">
        <v>11.1</v>
      </c>
      <c r="I29" s="183">
        <v>10.3</v>
      </c>
    </row>
    <row r="30" spans="1:9" ht="15.75" customHeight="1">
      <c r="A30" s="191" t="s">
        <v>39</v>
      </c>
      <c r="B30" s="197">
        <v>516</v>
      </c>
      <c r="C30" s="183">
        <v>522</v>
      </c>
      <c r="D30" s="187">
        <v>54.7</v>
      </c>
      <c r="E30" s="201">
        <v>55.9</v>
      </c>
      <c r="F30" s="204">
        <v>50.2</v>
      </c>
      <c r="G30" s="205">
        <v>48</v>
      </c>
      <c r="H30" s="187">
        <v>8.9</v>
      </c>
      <c r="I30" s="183">
        <v>8.4</v>
      </c>
    </row>
    <row r="31" spans="1:9" ht="15.75" customHeight="1">
      <c r="A31" s="191" t="s">
        <v>40</v>
      </c>
      <c r="B31" s="197">
        <v>518.4</v>
      </c>
      <c r="C31" s="183">
        <v>522.6</v>
      </c>
      <c r="D31" s="187">
        <v>56.7</v>
      </c>
      <c r="E31" s="201">
        <v>57.7</v>
      </c>
      <c r="F31" s="204">
        <v>59.2</v>
      </c>
      <c r="G31" s="205">
        <v>55.8</v>
      </c>
      <c r="H31" s="187">
        <v>10.2</v>
      </c>
      <c r="I31" s="183">
        <v>9.6</v>
      </c>
    </row>
    <row r="32" spans="1:9" ht="15.75" customHeight="1">
      <c r="A32" s="191" t="s">
        <v>41</v>
      </c>
      <c r="B32" s="197">
        <v>379.3</v>
      </c>
      <c r="C32" s="183">
        <v>382.9</v>
      </c>
      <c r="D32" s="187">
        <v>56.6</v>
      </c>
      <c r="E32" s="201">
        <v>57.2</v>
      </c>
      <c r="F32" s="204">
        <v>34.8</v>
      </c>
      <c r="G32" s="205">
        <v>33</v>
      </c>
      <c r="H32" s="187">
        <v>8.4</v>
      </c>
      <c r="I32" s="183">
        <v>7.9</v>
      </c>
    </row>
    <row r="33" spans="1:9" ht="15.75" customHeight="1">
      <c r="A33" s="191" t="s">
        <v>42</v>
      </c>
      <c r="B33" s="197">
        <v>426.1</v>
      </c>
      <c r="C33" s="183">
        <v>429.7</v>
      </c>
      <c r="D33" s="187">
        <v>56.1</v>
      </c>
      <c r="E33" s="201">
        <v>57.3</v>
      </c>
      <c r="F33" s="204">
        <v>53.5</v>
      </c>
      <c r="G33" s="205">
        <v>51</v>
      </c>
      <c r="H33" s="187">
        <v>11.2</v>
      </c>
      <c r="I33" s="183">
        <v>10.6</v>
      </c>
    </row>
    <row r="34" spans="1:9" ht="15.75" customHeight="1" thickBot="1">
      <c r="A34" s="192" t="s">
        <v>43</v>
      </c>
      <c r="B34" s="198">
        <v>1356.8</v>
      </c>
      <c r="C34" s="184">
        <v>1368.6</v>
      </c>
      <c r="D34" s="188">
        <v>61.8</v>
      </c>
      <c r="E34" s="202">
        <v>62.6</v>
      </c>
      <c r="F34" s="206">
        <v>101.1</v>
      </c>
      <c r="G34" s="207">
        <v>90.7</v>
      </c>
      <c r="H34" s="188">
        <v>6.9</v>
      </c>
      <c r="I34" s="184">
        <v>6.2</v>
      </c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/>
  <pageMargins left="0.5118110236220472" right="0.1968503937007874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G9" sqref="G9"/>
    </sheetView>
  </sheetViews>
  <sheetFormatPr defaultColWidth="9.140625" defaultRowHeight="15"/>
  <cols>
    <col min="1" max="1" width="1.28515625" style="52" hidden="1" customWidth="1"/>
    <col min="2" max="2" width="24.140625" style="52" customWidth="1"/>
    <col min="3" max="3" width="15.421875" style="52" customWidth="1"/>
    <col min="4" max="4" width="15.28125" style="52" customWidth="1"/>
    <col min="5" max="5" width="17.57421875" style="52" customWidth="1"/>
    <col min="6" max="6" width="16.7109375" style="52" customWidth="1"/>
    <col min="7" max="7" width="9.140625" style="52" customWidth="1"/>
    <col min="8" max="10" width="0" style="52" hidden="1" customWidth="1"/>
    <col min="11" max="16384" width="9.140625" style="52" customWidth="1"/>
  </cols>
  <sheetData>
    <row r="1" s="31" customFormat="1" ht="10.5" customHeight="1">
      <c r="F1" s="32"/>
    </row>
    <row r="2" spans="1:6" s="33" customFormat="1" ht="51" customHeight="1">
      <c r="A2" s="394" t="s">
        <v>85</v>
      </c>
      <c r="B2" s="394"/>
      <c r="C2" s="394"/>
      <c r="D2" s="394"/>
      <c r="E2" s="394"/>
      <c r="F2" s="394"/>
    </row>
    <row r="3" spans="1:6" s="33" customFormat="1" ht="1.5" customHeight="1">
      <c r="A3" s="34"/>
      <c r="B3" s="34"/>
      <c r="C3" s="34"/>
      <c r="D3" s="34"/>
      <c r="E3" s="34"/>
      <c r="F3" s="34"/>
    </row>
    <row r="4" spans="1:6" s="33" customFormat="1" ht="16.5" customHeight="1" thickBot="1">
      <c r="A4" s="34"/>
      <c r="B4" s="34"/>
      <c r="C4" s="34"/>
      <c r="D4" s="34"/>
      <c r="E4" s="34"/>
      <c r="F4" s="35" t="s">
        <v>86</v>
      </c>
    </row>
    <row r="5" spans="1:6" s="33" customFormat="1" ht="24.75" customHeight="1">
      <c r="A5" s="34"/>
      <c r="B5" s="395"/>
      <c r="C5" s="397" t="s">
        <v>190</v>
      </c>
      <c r="D5" s="399" t="s">
        <v>191</v>
      </c>
      <c r="E5" s="399" t="s">
        <v>87</v>
      </c>
      <c r="F5" s="401"/>
    </row>
    <row r="6" spans="1:6" s="33" customFormat="1" ht="54.75" customHeight="1">
      <c r="A6" s="36"/>
      <c r="B6" s="396"/>
      <c r="C6" s="398"/>
      <c r="D6" s="400"/>
      <c r="E6" s="37" t="s">
        <v>2</v>
      </c>
      <c r="F6" s="115" t="s">
        <v>88</v>
      </c>
    </row>
    <row r="7" spans="2:6" s="38" customFormat="1" ht="19.5" customHeight="1">
      <c r="B7" s="125" t="s">
        <v>18</v>
      </c>
      <c r="C7" s="120">
        <v>1</v>
      </c>
      <c r="D7" s="40">
        <v>2</v>
      </c>
      <c r="E7" s="39">
        <v>3</v>
      </c>
      <c r="F7" s="116">
        <v>4</v>
      </c>
    </row>
    <row r="8" spans="2:10" s="41" customFormat="1" ht="27.75" customHeight="1">
      <c r="B8" s="126" t="s">
        <v>139</v>
      </c>
      <c r="C8" s="121">
        <f>SUM(C9:C36)</f>
        <v>1600</v>
      </c>
      <c r="D8" s="42">
        <f>SUM(D9:D36)</f>
        <v>1024</v>
      </c>
      <c r="E8" s="43">
        <f>IF(ISERROR(D8*100/C8),"-",(D8*100/C8))</f>
        <v>64</v>
      </c>
      <c r="F8" s="117">
        <f aca="true" t="shared" si="0" ref="F8:F33">D8-C8</f>
        <v>-576</v>
      </c>
      <c r="I8" s="44"/>
      <c r="J8" s="44"/>
    </row>
    <row r="9" spans="2:10" s="45" customFormat="1" ht="17.25" customHeight="1">
      <c r="B9" s="127" t="s">
        <v>111</v>
      </c>
      <c r="C9" s="122">
        <v>839</v>
      </c>
      <c r="D9" s="46">
        <v>191</v>
      </c>
      <c r="E9" s="47">
        <f aca="true" t="shared" si="1" ref="E9:E36">IF(ISERROR(D9*100/C9),"-",(D9*100/C9))</f>
        <v>22.8</v>
      </c>
      <c r="F9" s="113">
        <f t="shared" si="0"/>
        <v>-648</v>
      </c>
      <c r="H9" s="48">
        <f>ROUND(D9/$D$8*100,1)</f>
        <v>18.7</v>
      </c>
      <c r="I9" s="49">
        <f>ROUND(C9/1000,1)</f>
        <v>0.8</v>
      </c>
      <c r="J9" s="49">
        <f>ROUND(D9/1000,1)</f>
        <v>0.2</v>
      </c>
    </row>
    <row r="10" spans="2:10" s="45" customFormat="1" ht="17.25" customHeight="1">
      <c r="B10" s="127" t="s">
        <v>112</v>
      </c>
      <c r="C10" s="122">
        <v>0</v>
      </c>
      <c r="D10" s="46">
        <v>0</v>
      </c>
      <c r="E10" s="47" t="str">
        <f t="shared" si="1"/>
        <v>-</v>
      </c>
      <c r="F10" s="113">
        <f t="shared" si="0"/>
        <v>0</v>
      </c>
      <c r="H10" s="48">
        <f aca="true" t="shared" si="2" ref="H10:H33">ROUND(D10/$D$8*100,1)</f>
        <v>0</v>
      </c>
      <c r="I10" s="49">
        <f aca="true" t="shared" si="3" ref="I10:J33">ROUND(C10/1000,1)</f>
        <v>0</v>
      </c>
      <c r="J10" s="49">
        <f t="shared" si="3"/>
        <v>0</v>
      </c>
    </row>
    <row r="11" spans="2:10" s="45" customFormat="1" ht="17.25" customHeight="1">
      <c r="B11" s="127" t="s">
        <v>113</v>
      </c>
      <c r="C11" s="122">
        <v>0</v>
      </c>
      <c r="D11" s="46">
        <v>0</v>
      </c>
      <c r="E11" s="47" t="str">
        <f t="shared" si="1"/>
        <v>-</v>
      </c>
      <c r="F11" s="113">
        <f t="shared" si="0"/>
        <v>0</v>
      </c>
      <c r="H11" s="50">
        <f t="shared" si="2"/>
        <v>0</v>
      </c>
      <c r="I11" s="49">
        <f t="shared" si="3"/>
        <v>0</v>
      </c>
      <c r="J11" s="49">
        <f t="shared" si="3"/>
        <v>0</v>
      </c>
    </row>
    <row r="12" spans="2:10" s="45" customFormat="1" ht="17.25" customHeight="1">
      <c r="B12" s="127" t="s">
        <v>114</v>
      </c>
      <c r="C12" s="122">
        <v>54</v>
      </c>
      <c r="D12" s="46">
        <v>266</v>
      </c>
      <c r="E12" s="47">
        <f t="shared" si="1"/>
        <v>492.6</v>
      </c>
      <c r="F12" s="113">
        <f t="shared" si="0"/>
        <v>212</v>
      </c>
      <c r="H12" s="48">
        <f t="shared" si="2"/>
        <v>26</v>
      </c>
      <c r="I12" s="49">
        <f t="shared" si="3"/>
        <v>0.1</v>
      </c>
      <c r="J12" s="49">
        <f t="shared" si="3"/>
        <v>0.3</v>
      </c>
    </row>
    <row r="13" spans="2:10" s="45" customFormat="1" ht="17.25" customHeight="1">
      <c r="B13" s="127" t="s">
        <v>115</v>
      </c>
      <c r="C13" s="122">
        <v>0</v>
      </c>
      <c r="D13" s="46">
        <v>0</v>
      </c>
      <c r="E13" s="47" t="str">
        <f t="shared" si="1"/>
        <v>-</v>
      </c>
      <c r="F13" s="113">
        <f t="shared" si="0"/>
        <v>0</v>
      </c>
      <c r="H13" s="50">
        <f t="shared" si="2"/>
        <v>0</v>
      </c>
      <c r="I13" s="49">
        <f t="shared" si="3"/>
        <v>0</v>
      </c>
      <c r="J13" s="49">
        <f t="shared" si="3"/>
        <v>0</v>
      </c>
    </row>
    <row r="14" spans="2:10" s="45" customFormat="1" ht="17.25" customHeight="1">
      <c r="B14" s="127" t="s">
        <v>116</v>
      </c>
      <c r="C14" s="122">
        <v>0</v>
      </c>
      <c r="D14" s="46">
        <v>0</v>
      </c>
      <c r="E14" s="47" t="str">
        <f t="shared" si="1"/>
        <v>-</v>
      </c>
      <c r="F14" s="113">
        <f t="shared" si="0"/>
        <v>0</v>
      </c>
      <c r="H14" s="48">
        <f t="shared" si="2"/>
        <v>0</v>
      </c>
      <c r="I14" s="49">
        <f t="shared" si="3"/>
        <v>0</v>
      </c>
      <c r="J14" s="49">
        <f t="shared" si="3"/>
        <v>0</v>
      </c>
    </row>
    <row r="15" spans="2:10" s="45" customFormat="1" ht="17.25" customHeight="1">
      <c r="B15" s="127" t="s">
        <v>117</v>
      </c>
      <c r="C15" s="122">
        <v>0</v>
      </c>
      <c r="D15" s="46">
        <v>27</v>
      </c>
      <c r="E15" s="47" t="str">
        <f t="shared" si="1"/>
        <v>-</v>
      </c>
      <c r="F15" s="113">
        <f t="shared" si="0"/>
        <v>27</v>
      </c>
      <c r="H15" s="48">
        <f t="shared" si="2"/>
        <v>2.6</v>
      </c>
      <c r="I15" s="49">
        <f t="shared" si="3"/>
        <v>0</v>
      </c>
      <c r="J15" s="49">
        <f t="shared" si="3"/>
        <v>0</v>
      </c>
    </row>
    <row r="16" spans="2:10" s="45" customFormat="1" ht="17.25" customHeight="1">
      <c r="B16" s="127" t="s">
        <v>118</v>
      </c>
      <c r="C16" s="122">
        <v>8</v>
      </c>
      <c r="D16" s="46">
        <v>25</v>
      </c>
      <c r="E16" s="47">
        <f t="shared" si="1"/>
        <v>312.5</v>
      </c>
      <c r="F16" s="113">
        <f t="shared" si="0"/>
        <v>17</v>
      </c>
      <c r="H16" s="48">
        <f t="shared" si="2"/>
        <v>2.4</v>
      </c>
      <c r="I16" s="49">
        <f t="shared" si="3"/>
        <v>0</v>
      </c>
      <c r="J16" s="49">
        <f t="shared" si="3"/>
        <v>0</v>
      </c>
    </row>
    <row r="17" spans="2:10" s="45" customFormat="1" ht="17.25" customHeight="1">
      <c r="B17" s="127" t="s">
        <v>119</v>
      </c>
      <c r="C17" s="122">
        <v>34</v>
      </c>
      <c r="D17" s="46">
        <v>87</v>
      </c>
      <c r="E17" s="47">
        <f t="shared" si="1"/>
        <v>255.9</v>
      </c>
      <c r="F17" s="113">
        <f t="shared" si="0"/>
        <v>53</v>
      </c>
      <c r="H17" s="48">
        <f t="shared" si="2"/>
        <v>8.5</v>
      </c>
      <c r="I17" s="49">
        <f t="shared" si="3"/>
        <v>0</v>
      </c>
      <c r="J17" s="49">
        <f t="shared" si="3"/>
        <v>0.1</v>
      </c>
    </row>
    <row r="18" spans="2:10" s="45" customFormat="1" ht="17.25" customHeight="1">
      <c r="B18" s="127" t="s">
        <v>120</v>
      </c>
      <c r="C18" s="122">
        <v>141</v>
      </c>
      <c r="D18" s="46">
        <v>124</v>
      </c>
      <c r="E18" s="47">
        <f t="shared" si="1"/>
        <v>87.9</v>
      </c>
      <c r="F18" s="113">
        <f t="shared" si="0"/>
        <v>-17</v>
      </c>
      <c r="H18" s="48">
        <f t="shared" si="2"/>
        <v>12.1</v>
      </c>
      <c r="I18" s="49">
        <f t="shared" si="3"/>
        <v>0.1</v>
      </c>
      <c r="J18" s="49">
        <f t="shared" si="3"/>
        <v>0.1</v>
      </c>
    </row>
    <row r="19" spans="2:10" s="45" customFormat="1" ht="17.25" customHeight="1">
      <c r="B19" s="127" t="s">
        <v>121</v>
      </c>
      <c r="C19" s="122">
        <v>0</v>
      </c>
      <c r="D19" s="46">
        <v>0</v>
      </c>
      <c r="E19" s="47" t="str">
        <f t="shared" si="1"/>
        <v>-</v>
      </c>
      <c r="F19" s="113">
        <f t="shared" si="0"/>
        <v>0</v>
      </c>
      <c r="H19" s="48">
        <f t="shared" si="2"/>
        <v>0</v>
      </c>
      <c r="I19" s="49">
        <f t="shared" si="3"/>
        <v>0</v>
      </c>
      <c r="J19" s="49">
        <f t="shared" si="3"/>
        <v>0</v>
      </c>
    </row>
    <row r="20" spans="2:10" s="45" customFormat="1" ht="17.25" customHeight="1">
      <c r="B20" s="127" t="s">
        <v>122</v>
      </c>
      <c r="C20" s="122">
        <v>22</v>
      </c>
      <c r="D20" s="46">
        <v>54</v>
      </c>
      <c r="E20" s="47">
        <f t="shared" si="1"/>
        <v>245.5</v>
      </c>
      <c r="F20" s="113">
        <f t="shared" si="0"/>
        <v>32</v>
      </c>
      <c r="H20" s="50">
        <f t="shared" si="2"/>
        <v>5.3</v>
      </c>
      <c r="I20" s="49">
        <f t="shared" si="3"/>
        <v>0</v>
      </c>
      <c r="J20" s="49">
        <f t="shared" si="3"/>
        <v>0.1</v>
      </c>
    </row>
    <row r="21" spans="2:10" s="45" customFormat="1" ht="17.25" customHeight="1">
      <c r="B21" s="127" t="s">
        <v>123</v>
      </c>
      <c r="C21" s="122">
        <v>84</v>
      </c>
      <c r="D21" s="46">
        <v>0</v>
      </c>
      <c r="E21" s="47">
        <f t="shared" si="1"/>
        <v>0</v>
      </c>
      <c r="F21" s="113">
        <f t="shared" si="0"/>
        <v>-84</v>
      </c>
      <c r="H21" s="50">
        <f t="shared" si="2"/>
        <v>0</v>
      </c>
      <c r="I21" s="49">
        <f t="shared" si="3"/>
        <v>0.1</v>
      </c>
      <c r="J21" s="49">
        <f t="shared" si="3"/>
        <v>0</v>
      </c>
    </row>
    <row r="22" spans="2:10" s="45" customFormat="1" ht="17.25" customHeight="1">
      <c r="B22" s="127" t="s">
        <v>124</v>
      </c>
      <c r="C22" s="122">
        <v>0</v>
      </c>
      <c r="D22" s="46">
        <v>0</v>
      </c>
      <c r="E22" s="47" t="str">
        <f t="shared" si="1"/>
        <v>-</v>
      </c>
      <c r="F22" s="113">
        <f t="shared" si="0"/>
        <v>0</v>
      </c>
      <c r="H22" s="50">
        <f t="shared" si="2"/>
        <v>0</v>
      </c>
      <c r="I22" s="49">
        <f t="shared" si="3"/>
        <v>0</v>
      </c>
      <c r="J22" s="49">
        <f t="shared" si="3"/>
        <v>0</v>
      </c>
    </row>
    <row r="23" spans="2:10" s="45" customFormat="1" ht="17.25" customHeight="1">
      <c r="B23" s="127" t="s">
        <v>125</v>
      </c>
      <c r="C23" s="122">
        <v>54</v>
      </c>
      <c r="D23" s="46">
        <v>66</v>
      </c>
      <c r="E23" s="47">
        <f t="shared" si="1"/>
        <v>122.2</v>
      </c>
      <c r="F23" s="113">
        <f t="shared" si="0"/>
        <v>12</v>
      </c>
      <c r="H23" s="48">
        <f t="shared" si="2"/>
        <v>6.4</v>
      </c>
      <c r="I23" s="49">
        <f t="shared" si="3"/>
        <v>0.1</v>
      </c>
      <c r="J23" s="49">
        <f t="shared" si="3"/>
        <v>0.1</v>
      </c>
    </row>
    <row r="24" spans="2:10" s="45" customFormat="1" ht="17.25" customHeight="1">
      <c r="B24" s="127" t="s">
        <v>126</v>
      </c>
      <c r="C24" s="123">
        <v>11</v>
      </c>
      <c r="D24" s="51">
        <v>0</v>
      </c>
      <c r="E24" s="47">
        <f t="shared" si="1"/>
        <v>0</v>
      </c>
      <c r="F24" s="113">
        <f t="shared" si="0"/>
        <v>-11</v>
      </c>
      <c r="H24" s="48">
        <f t="shared" si="2"/>
        <v>0</v>
      </c>
      <c r="I24" s="49">
        <f t="shared" si="3"/>
        <v>0</v>
      </c>
      <c r="J24" s="49">
        <f t="shared" si="3"/>
        <v>0</v>
      </c>
    </row>
    <row r="25" spans="2:10" s="45" customFormat="1" ht="17.25" customHeight="1">
      <c r="B25" s="127" t="s">
        <v>127</v>
      </c>
      <c r="C25" s="122">
        <v>0</v>
      </c>
      <c r="D25" s="46">
        <v>42</v>
      </c>
      <c r="E25" s="47" t="str">
        <f t="shared" si="1"/>
        <v>-</v>
      </c>
      <c r="F25" s="113">
        <f t="shared" si="0"/>
        <v>42</v>
      </c>
      <c r="H25" s="48">
        <f t="shared" si="2"/>
        <v>4.1</v>
      </c>
      <c r="I25" s="49">
        <f t="shared" si="3"/>
        <v>0</v>
      </c>
      <c r="J25" s="49">
        <f t="shared" si="3"/>
        <v>0</v>
      </c>
    </row>
    <row r="26" spans="2:10" s="45" customFormat="1" ht="17.25" customHeight="1">
      <c r="B26" s="127" t="s">
        <v>128</v>
      </c>
      <c r="C26" s="122">
        <v>106</v>
      </c>
      <c r="D26" s="46">
        <v>1</v>
      </c>
      <c r="E26" s="47">
        <f t="shared" si="1"/>
        <v>0.9</v>
      </c>
      <c r="F26" s="113">
        <f t="shared" si="0"/>
        <v>-105</v>
      </c>
      <c r="H26" s="48">
        <f t="shared" si="2"/>
        <v>0.1</v>
      </c>
      <c r="I26" s="49">
        <f t="shared" si="3"/>
        <v>0.1</v>
      </c>
      <c r="J26" s="49">
        <f t="shared" si="3"/>
        <v>0</v>
      </c>
    </row>
    <row r="27" spans="2:10" s="45" customFormat="1" ht="17.25" customHeight="1">
      <c r="B27" s="127" t="s">
        <v>129</v>
      </c>
      <c r="C27" s="122">
        <v>30</v>
      </c>
      <c r="D27" s="46">
        <v>0</v>
      </c>
      <c r="E27" s="47">
        <f t="shared" si="1"/>
        <v>0</v>
      </c>
      <c r="F27" s="113">
        <f t="shared" si="0"/>
        <v>-30</v>
      </c>
      <c r="H27" s="48">
        <f t="shared" si="2"/>
        <v>0</v>
      </c>
      <c r="I27" s="49">
        <f t="shared" si="3"/>
        <v>0</v>
      </c>
      <c r="J27" s="49">
        <f t="shared" si="3"/>
        <v>0</v>
      </c>
    </row>
    <row r="28" spans="2:10" s="45" customFormat="1" ht="17.25" customHeight="1">
      <c r="B28" s="127" t="s">
        <v>130</v>
      </c>
      <c r="C28" s="122">
        <v>72</v>
      </c>
      <c r="D28" s="46">
        <v>36</v>
      </c>
      <c r="E28" s="47">
        <f t="shared" si="1"/>
        <v>50</v>
      </c>
      <c r="F28" s="113">
        <f t="shared" si="0"/>
        <v>-36</v>
      </c>
      <c r="H28" s="48">
        <f t="shared" si="2"/>
        <v>3.5</v>
      </c>
      <c r="I28" s="49">
        <f t="shared" si="3"/>
        <v>0.1</v>
      </c>
      <c r="J28" s="49">
        <f t="shared" si="3"/>
        <v>0</v>
      </c>
    </row>
    <row r="29" spans="2:10" s="45" customFormat="1" ht="17.25" customHeight="1">
      <c r="B29" s="127" t="s">
        <v>131</v>
      </c>
      <c r="C29" s="122">
        <v>0</v>
      </c>
      <c r="D29" s="46">
        <v>35</v>
      </c>
      <c r="E29" s="47" t="str">
        <f t="shared" si="1"/>
        <v>-</v>
      </c>
      <c r="F29" s="113">
        <f t="shared" si="0"/>
        <v>35</v>
      </c>
      <c r="H29" s="48">
        <f t="shared" si="2"/>
        <v>3.4</v>
      </c>
      <c r="I29" s="49">
        <f t="shared" si="3"/>
        <v>0</v>
      </c>
      <c r="J29" s="49">
        <f t="shared" si="3"/>
        <v>0</v>
      </c>
    </row>
    <row r="30" spans="2:10" s="45" customFormat="1" ht="17.25" customHeight="1">
      <c r="B30" s="127" t="s">
        <v>132</v>
      </c>
      <c r="C30" s="122">
        <v>0</v>
      </c>
      <c r="D30" s="46">
        <v>0</v>
      </c>
      <c r="E30" s="47" t="str">
        <f t="shared" si="1"/>
        <v>-</v>
      </c>
      <c r="F30" s="113">
        <f t="shared" si="0"/>
        <v>0</v>
      </c>
      <c r="H30" s="48">
        <f t="shared" si="2"/>
        <v>0</v>
      </c>
      <c r="I30" s="49">
        <f t="shared" si="3"/>
        <v>0</v>
      </c>
      <c r="J30" s="49">
        <f t="shared" si="3"/>
        <v>0</v>
      </c>
    </row>
    <row r="31" spans="2:10" s="45" customFormat="1" ht="17.25" customHeight="1">
      <c r="B31" s="127" t="s">
        <v>133</v>
      </c>
      <c r="C31" s="122">
        <v>0</v>
      </c>
      <c r="D31" s="46">
        <v>0</v>
      </c>
      <c r="E31" s="47" t="str">
        <f t="shared" si="1"/>
        <v>-</v>
      </c>
      <c r="F31" s="113">
        <f t="shared" si="0"/>
        <v>0</v>
      </c>
      <c r="H31" s="48">
        <f t="shared" si="2"/>
        <v>0</v>
      </c>
      <c r="I31" s="49">
        <f t="shared" si="3"/>
        <v>0</v>
      </c>
      <c r="J31" s="49">
        <f t="shared" si="3"/>
        <v>0</v>
      </c>
    </row>
    <row r="32" spans="2:10" s="45" customFormat="1" ht="17.25" customHeight="1">
      <c r="B32" s="127" t="s">
        <v>134</v>
      </c>
      <c r="C32" s="122">
        <v>73</v>
      </c>
      <c r="D32" s="46">
        <v>18</v>
      </c>
      <c r="E32" s="47">
        <f t="shared" si="1"/>
        <v>24.7</v>
      </c>
      <c r="F32" s="113">
        <f t="shared" si="0"/>
        <v>-55</v>
      </c>
      <c r="H32" s="48">
        <f t="shared" si="2"/>
        <v>1.8</v>
      </c>
      <c r="I32" s="49">
        <f t="shared" si="3"/>
        <v>0.1</v>
      </c>
      <c r="J32" s="49">
        <f t="shared" si="3"/>
        <v>0</v>
      </c>
    </row>
    <row r="33" spans="2:10" s="45" customFormat="1" ht="17.25" customHeight="1">
      <c r="B33" s="127" t="s">
        <v>135</v>
      </c>
      <c r="C33" s="122">
        <v>44</v>
      </c>
      <c r="D33" s="46">
        <v>16</v>
      </c>
      <c r="E33" s="47">
        <f t="shared" si="1"/>
        <v>36.4</v>
      </c>
      <c r="F33" s="113">
        <f t="shared" si="0"/>
        <v>-28</v>
      </c>
      <c r="H33" s="48">
        <f t="shared" si="2"/>
        <v>1.6</v>
      </c>
      <c r="I33" s="49">
        <f t="shared" si="3"/>
        <v>0</v>
      </c>
      <c r="J33" s="49">
        <f t="shared" si="3"/>
        <v>0</v>
      </c>
    </row>
    <row r="34" spans="2:10" s="45" customFormat="1" ht="17.25" customHeight="1">
      <c r="B34" s="127" t="s">
        <v>136</v>
      </c>
      <c r="C34" s="122">
        <v>11</v>
      </c>
      <c r="D34" s="46">
        <v>36</v>
      </c>
      <c r="E34" s="47">
        <f t="shared" si="1"/>
        <v>327.3</v>
      </c>
      <c r="F34" s="113">
        <f>D34-C34</f>
        <v>25</v>
      </c>
      <c r="H34" s="48"/>
      <c r="I34" s="49"/>
      <c r="J34" s="49"/>
    </row>
    <row r="35" spans="2:10" s="45" customFormat="1" ht="17.25" customHeight="1">
      <c r="B35" s="127" t="s">
        <v>137</v>
      </c>
      <c r="C35" s="122">
        <v>17</v>
      </c>
      <c r="D35" s="46">
        <v>0</v>
      </c>
      <c r="E35" s="47">
        <f t="shared" si="1"/>
        <v>0</v>
      </c>
      <c r="F35" s="113">
        <f>D35-C35</f>
        <v>-17</v>
      </c>
      <c r="H35" s="48"/>
      <c r="I35" s="49"/>
      <c r="J35" s="49"/>
    </row>
    <row r="36" spans="2:10" s="45" customFormat="1" ht="17.25" customHeight="1" thickBot="1">
      <c r="B36" s="128" t="s">
        <v>138</v>
      </c>
      <c r="C36" s="124">
        <v>0</v>
      </c>
      <c r="D36" s="118">
        <v>0</v>
      </c>
      <c r="E36" s="47" t="str">
        <f t="shared" si="1"/>
        <v>-</v>
      </c>
      <c r="F36" s="119">
        <f>D36-C36</f>
        <v>0</v>
      </c>
      <c r="H36" s="48"/>
      <c r="I36" s="49"/>
      <c r="J36" s="49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0">
      <selection activeCell="E12" sqref="E12"/>
    </sheetView>
  </sheetViews>
  <sheetFormatPr defaultColWidth="8.8515625" defaultRowHeight="15"/>
  <cols>
    <col min="1" max="1" width="45.57421875" style="20" customWidth="1"/>
    <col min="2" max="3" width="11.57421875" style="20" customWidth="1"/>
    <col min="4" max="4" width="14.28125" style="20" customWidth="1"/>
    <col min="5" max="5" width="15.28125" style="20" customWidth="1"/>
    <col min="6" max="8" width="8.8515625" style="20" customWidth="1"/>
    <col min="9" max="9" width="43.00390625" style="20" customWidth="1"/>
    <col min="10" max="16384" width="8.8515625" style="20" customWidth="1"/>
  </cols>
  <sheetData>
    <row r="1" spans="1:5" s="15" customFormat="1" ht="41.25" customHeight="1">
      <c r="A1" s="402" t="s">
        <v>178</v>
      </c>
      <c r="B1" s="402"/>
      <c r="C1" s="402"/>
      <c r="D1" s="402"/>
      <c r="E1" s="402"/>
    </row>
    <row r="2" spans="1:5" s="15" customFormat="1" ht="21.75" customHeight="1">
      <c r="A2" s="403" t="s">
        <v>44</v>
      </c>
      <c r="B2" s="403"/>
      <c r="C2" s="403"/>
      <c r="D2" s="403"/>
      <c r="E2" s="403"/>
    </row>
    <row r="3" spans="1:5" s="17" customFormat="1" ht="12" customHeight="1" thickBot="1">
      <c r="A3" s="16"/>
      <c r="B3" s="16"/>
      <c r="C3" s="16"/>
      <c r="D3" s="16"/>
      <c r="E3" s="16"/>
    </row>
    <row r="4" spans="1:5" s="17" customFormat="1" ht="21" customHeight="1">
      <c r="A4" s="404"/>
      <c r="B4" s="406" t="s">
        <v>190</v>
      </c>
      <c r="C4" s="406" t="s">
        <v>191</v>
      </c>
      <c r="D4" s="408" t="s">
        <v>87</v>
      </c>
      <c r="E4" s="409"/>
    </row>
    <row r="5" spans="1:5" s="17" customFormat="1" ht="54.75" customHeight="1">
      <c r="A5" s="405"/>
      <c r="B5" s="407"/>
      <c r="C5" s="407"/>
      <c r="D5" s="54" t="s">
        <v>89</v>
      </c>
      <c r="E5" s="61" t="s">
        <v>2</v>
      </c>
    </row>
    <row r="6" spans="1:5" s="18" customFormat="1" ht="34.5" customHeight="1">
      <c r="A6" s="62" t="s">
        <v>45</v>
      </c>
      <c r="B6" s="63">
        <f>SUM(B7:B25)</f>
        <v>1600</v>
      </c>
      <c r="C6" s="64">
        <f>SUM(C7:C25)</f>
        <v>1024</v>
      </c>
      <c r="D6" s="65">
        <f>C6-B6</f>
        <v>-576</v>
      </c>
      <c r="E6" s="66">
        <f>IF(ISERROR(C6*100/B6),"-",(C6*100/B6))</f>
        <v>64</v>
      </c>
    </row>
    <row r="7" spans="1:9" ht="36.75">
      <c r="A7" s="67" t="s">
        <v>46</v>
      </c>
      <c r="B7" s="68">
        <v>7</v>
      </c>
      <c r="C7" s="68">
        <v>0</v>
      </c>
      <c r="D7" s="114">
        <f aca="true" t="shared" si="0" ref="D7:D25">C7-B7</f>
        <v>-7</v>
      </c>
      <c r="E7" s="129">
        <f aca="true" t="shared" si="1" ref="E7:E25">IF(ISERROR(C7*100/B7),"-",(C7*100/B7))</f>
        <v>0</v>
      </c>
      <c r="F7" s="18"/>
      <c r="G7" s="19"/>
      <c r="I7" s="21"/>
    </row>
    <row r="8" spans="1:9" ht="36.75">
      <c r="A8" s="67" t="s">
        <v>47</v>
      </c>
      <c r="B8" s="68">
        <v>8</v>
      </c>
      <c r="C8" s="68">
        <v>6</v>
      </c>
      <c r="D8" s="114">
        <f t="shared" si="0"/>
        <v>-2</v>
      </c>
      <c r="E8" s="129">
        <f t="shared" si="1"/>
        <v>75</v>
      </c>
      <c r="F8" s="18"/>
      <c r="G8" s="19"/>
      <c r="I8" s="21"/>
    </row>
    <row r="9" spans="1:9" s="22" customFormat="1" ht="18">
      <c r="A9" s="67" t="s">
        <v>48</v>
      </c>
      <c r="B9" s="68">
        <v>89</v>
      </c>
      <c r="C9" s="68">
        <v>115</v>
      </c>
      <c r="D9" s="114">
        <f t="shared" si="0"/>
        <v>26</v>
      </c>
      <c r="E9" s="129">
        <f t="shared" si="1"/>
        <v>129.2</v>
      </c>
      <c r="F9" s="18"/>
      <c r="G9" s="19"/>
      <c r="H9" s="20"/>
      <c r="I9" s="21"/>
    </row>
    <row r="10" spans="1:11" ht="36.75">
      <c r="A10" s="67" t="s">
        <v>49</v>
      </c>
      <c r="B10" s="174">
        <v>226</v>
      </c>
      <c r="C10" s="68">
        <v>237</v>
      </c>
      <c r="D10" s="114">
        <f t="shared" si="0"/>
        <v>11</v>
      </c>
      <c r="E10" s="129">
        <f t="shared" si="1"/>
        <v>104.9</v>
      </c>
      <c r="F10" s="18"/>
      <c r="G10" s="19"/>
      <c r="I10" s="21"/>
      <c r="K10" s="23"/>
    </row>
    <row r="11" spans="1:9" ht="36.75">
      <c r="A11" s="67" t="s">
        <v>50</v>
      </c>
      <c r="B11" s="68">
        <v>0</v>
      </c>
      <c r="C11" s="68">
        <v>11</v>
      </c>
      <c r="D11" s="114">
        <f t="shared" si="0"/>
        <v>11</v>
      </c>
      <c r="E11" s="129" t="str">
        <f t="shared" si="1"/>
        <v>-</v>
      </c>
      <c r="F11" s="18"/>
      <c r="G11" s="19"/>
      <c r="I11" s="21"/>
    </row>
    <row r="12" spans="1:9" ht="19.5" customHeight="1">
      <c r="A12" s="67" t="s">
        <v>51</v>
      </c>
      <c r="B12" s="68">
        <v>5</v>
      </c>
      <c r="C12" s="68">
        <v>53</v>
      </c>
      <c r="D12" s="114">
        <f t="shared" si="0"/>
        <v>48</v>
      </c>
      <c r="E12" s="356" t="s">
        <v>197</v>
      </c>
      <c r="F12" s="18"/>
      <c r="G12" s="19"/>
      <c r="I12" s="55"/>
    </row>
    <row r="13" spans="1:9" ht="36.75" customHeight="1">
      <c r="A13" s="67" t="s">
        <v>52</v>
      </c>
      <c r="B13" s="174">
        <v>1</v>
      </c>
      <c r="C13" s="68">
        <v>80</v>
      </c>
      <c r="D13" s="114">
        <f t="shared" si="0"/>
        <v>79</v>
      </c>
      <c r="E13" s="356" t="s">
        <v>198</v>
      </c>
      <c r="F13" s="18"/>
      <c r="G13" s="19"/>
      <c r="I13" s="21"/>
    </row>
    <row r="14" spans="1:9" ht="41.25" customHeight="1">
      <c r="A14" s="67" t="s">
        <v>53</v>
      </c>
      <c r="B14" s="68">
        <v>14</v>
      </c>
      <c r="C14" s="68">
        <v>87</v>
      </c>
      <c r="D14" s="114">
        <f t="shared" si="0"/>
        <v>73</v>
      </c>
      <c r="E14" s="356" t="s">
        <v>199</v>
      </c>
      <c r="F14" s="18"/>
      <c r="G14" s="19"/>
      <c r="I14" s="21"/>
    </row>
    <row r="15" spans="1:9" ht="36.75">
      <c r="A15" s="67" t="s">
        <v>54</v>
      </c>
      <c r="B15" s="68">
        <v>0</v>
      </c>
      <c r="C15" s="68">
        <v>20</v>
      </c>
      <c r="D15" s="114">
        <f t="shared" si="0"/>
        <v>20</v>
      </c>
      <c r="E15" s="129" t="str">
        <f t="shared" si="1"/>
        <v>-</v>
      </c>
      <c r="F15" s="18"/>
      <c r="G15" s="19"/>
      <c r="I15" s="21"/>
    </row>
    <row r="16" spans="1:9" ht="23.25" customHeight="1">
      <c r="A16" s="67" t="s">
        <v>55</v>
      </c>
      <c r="B16" s="68">
        <v>206</v>
      </c>
      <c r="C16" s="68">
        <v>0</v>
      </c>
      <c r="D16" s="114">
        <f t="shared" si="0"/>
        <v>-206</v>
      </c>
      <c r="E16" s="129">
        <f t="shared" si="1"/>
        <v>0</v>
      </c>
      <c r="F16" s="18"/>
      <c r="G16" s="19"/>
      <c r="I16" s="21"/>
    </row>
    <row r="17" spans="1:9" ht="22.5" customHeight="1">
      <c r="A17" s="67" t="s">
        <v>56</v>
      </c>
      <c r="B17" s="68">
        <v>0</v>
      </c>
      <c r="C17" s="68">
        <v>0</v>
      </c>
      <c r="D17" s="114">
        <f t="shared" si="0"/>
        <v>0</v>
      </c>
      <c r="E17" s="129" t="str">
        <f t="shared" si="1"/>
        <v>-</v>
      </c>
      <c r="F17" s="18"/>
      <c r="G17" s="19"/>
      <c r="I17" s="21"/>
    </row>
    <row r="18" spans="1:9" ht="18">
      <c r="A18" s="67" t="s">
        <v>57</v>
      </c>
      <c r="B18" s="68">
        <v>21</v>
      </c>
      <c r="C18" s="68">
        <v>0</v>
      </c>
      <c r="D18" s="114">
        <f t="shared" si="0"/>
        <v>-21</v>
      </c>
      <c r="E18" s="129">
        <f t="shared" si="1"/>
        <v>0</v>
      </c>
      <c r="F18" s="18"/>
      <c r="G18" s="19"/>
      <c r="I18" s="21"/>
    </row>
    <row r="19" spans="1:9" ht="24.75" customHeight="1">
      <c r="A19" s="67" t="s">
        <v>58</v>
      </c>
      <c r="B19" s="68">
        <v>58</v>
      </c>
      <c r="C19" s="68">
        <v>4</v>
      </c>
      <c r="D19" s="114">
        <f t="shared" si="0"/>
        <v>-54</v>
      </c>
      <c r="E19" s="129">
        <f t="shared" si="1"/>
        <v>6.9</v>
      </c>
      <c r="F19" s="18"/>
      <c r="G19" s="19"/>
      <c r="I19" s="56"/>
    </row>
    <row r="20" spans="1:9" ht="35.25" customHeight="1">
      <c r="A20" s="67" t="s">
        <v>59</v>
      </c>
      <c r="B20" s="68">
        <v>0</v>
      </c>
      <c r="C20" s="68">
        <v>0</v>
      </c>
      <c r="D20" s="114">
        <f t="shared" si="0"/>
        <v>0</v>
      </c>
      <c r="E20" s="129" t="str">
        <f t="shared" si="1"/>
        <v>-</v>
      </c>
      <c r="F20" s="18"/>
      <c r="G20" s="19"/>
      <c r="I20" s="21"/>
    </row>
    <row r="21" spans="1:9" ht="41.25" customHeight="1">
      <c r="A21" s="67" t="s">
        <v>60</v>
      </c>
      <c r="B21" s="68">
        <v>482</v>
      </c>
      <c r="C21" s="68">
        <v>104</v>
      </c>
      <c r="D21" s="114">
        <f t="shared" si="0"/>
        <v>-378</v>
      </c>
      <c r="E21" s="129">
        <f t="shared" si="1"/>
        <v>21.6</v>
      </c>
      <c r="F21" s="18"/>
      <c r="G21" s="19"/>
      <c r="I21" s="21"/>
    </row>
    <row r="22" spans="1:9" ht="19.5" customHeight="1">
      <c r="A22" s="67" t="s">
        <v>61</v>
      </c>
      <c r="B22" s="68">
        <v>99</v>
      </c>
      <c r="C22" s="68">
        <v>49</v>
      </c>
      <c r="D22" s="114">
        <f t="shared" si="0"/>
        <v>-50</v>
      </c>
      <c r="E22" s="129">
        <f t="shared" si="1"/>
        <v>49.5</v>
      </c>
      <c r="F22" s="18"/>
      <c r="G22" s="19"/>
      <c r="I22" s="21"/>
    </row>
    <row r="23" spans="1:9" ht="39" customHeight="1">
      <c r="A23" s="67" t="s">
        <v>62</v>
      </c>
      <c r="B23" s="68">
        <v>344</v>
      </c>
      <c r="C23" s="68">
        <v>258</v>
      </c>
      <c r="D23" s="114">
        <f t="shared" si="0"/>
        <v>-86</v>
      </c>
      <c r="E23" s="129">
        <f t="shared" si="1"/>
        <v>75</v>
      </c>
      <c r="F23" s="18"/>
      <c r="G23" s="19"/>
      <c r="I23" s="21"/>
    </row>
    <row r="24" spans="1:9" ht="23.25" customHeight="1">
      <c r="A24" s="67" t="s">
        <v>63</v>
      </c>
      <c r="B24" s="68">
        <v>40</v>
      </c>
      <c r="C24" s="68">
        <v>0</v>
      </c>
      <c r="D24" s="114">
        <f t="shared" si="0"/>
        <v>-40</v>
      </c>
      <c r="E24" s="129">
        <f t="shared" si="1"/>
        <v>0</v>
      </c>
      <c r="F24" s="18"/>
      <c r="G24" s="19"/>
      <c r="I24" s="21"/>
    </row>
    <row r="25" spans="1:9" ht="22.5" customHeight="1" thickBot="1">
      <c r="A25" s="69" t="s">
        <v>64</v>
      </c>
      <c r="B25" s="70">
        <v>0</v>
      </c>
      <c r="C25" s="70">
        <v>0</v>
      </c>
      <c r="D25" s="114">
        <f t="shared" si="0"/>
        <v>0</v>
      </c>
      <c r="E25" s="129" t="str">
        <f t="shared" si="1"/>
        <v>-</v>
      </c>
      <c r="F25" s="18"/>
      <c r="G25" s="19"/>
      <c r="I25" s="21"/>
    </row>
    <row r="26" spans="1:9" ht="15">
      <c r="A26" s="24"/>
      <c r="B26" s="24"/>
      <c r="C26" s="24"/>
      <c r="D26" s="24"/>
      <c r="E26" s="24"/>
      <c r="I26" s="21"/>
    </row>
    <row r="27" spans="1:5" ht="13.5">
      <c r="A27" s="24"/>
      <c r="B27" s="24"/>
      <c r="C27" s="24"/>
      <c r="D27" s="24"/>
      <c r="E27" s="2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H7" sqref="H7"/>
    </sheetView>
  </sheetViews>
  <sheetFormatPr defaultColWidth="8.8515625" defaultRowHeight="15"/>
  <cols>
    <col min="1" max="1" width="52.8515625" style="20" customWidth="1"/>
    <col min="2" max="3" width="24.57421875" style="20" customWidth="1"/>
    <col min="4" max="5" width="18.00390625" style="20" customWidth="1"/>
    <col min="6" max="6" width="8.8515625" style="20" customWidth="1"/>
    <col min="7" max="7" width="10.8515625" style="20" bestFit="1" customWidth="1"/>
    <col min="8" max="16384" width="8.8515625" style="20" customWidth="1"/>
  </cols>
  <sheetData>
    <row r="1" spans="1:5" s="15" customFormat="1" ht="49.5" customHeight="1">
      <c r="A1" s="410" t="s">
        <v>179</v>
      </c>
      <c r="B1" s="410"/>
      <c r="C1" s="410"/>
      <c r="D1" s="410"/>
      <c r="E1" s="410"/>
    </row>
    <row r="2" spans="1:5" s="15" customFormat="1" ht="20.25" customHeight="1">
      <c r="A2" s="411" t="s">
        <v>65</v>
      </c>
      <c r="B2" s="411"/>
      <c r="C2" s="411"/>
      <c r="D2" s="411"/>
      <c r="E2" s="411"/>
    </row>
    <row r="3" spans="1:5" s="15" customFormat="1" ht="17.25" customHeight="1" thickBot="1">
      <c r="A3" s="53"/>
      <c r="B3" s="53"/>
      <c r="C3" s="53"/>
      <c r="D3" s="53"/>
      <c r="E3" s="53"/>
    </row>
    <row r="4" spans="1:5" s="17" customFormat="1" ht="25.5" customHeight="1">
      <c r="A4" s="412"/>
      <c r="B4" s="414" t="s">
        <v>190</v>
      </c>
      <c r="C4" s="414" t="s">
        <v>191</v>
      </c>
      <c r="D4" s="416" t="s">
        <v>87</v>
      </c>
      <c r="E4" s="417"/>
    </row>
    <row r="5" spans="1:5" s="17" customFormat="1" ht="20.25" customHeight="1">
      <c r="A5" s="413"/>
      <c r="B5" s="415"/>
      <c r="C5" s="415"/>
      <c r="D5" s="57" t="s">
        <v>89</v>
      </c>
      <c r="E5" s="58" t="s">
        <v>2</v>
      </c>
    </row>
    <row r="6" spans="1:7" s="25" customFormat="1" ht="34.5" customHeight="1">
      <c r="A6" s="355" t="s">
        <v>45</v>
      </c>
      <c r="B6" s="169">
        <f>SUM(B7:B15)</f>
        <v>1600</v>
      </c>
      <c r="C6" s="169">
        <f>SUM(C7:C15)</f>
        <v>1024</v>
      </c>
      <c r="D6" s="169">
        <f>C6-B6</f>
        <v>-576</v>
      </c>
      <c r="E6" s="170">
        <f>IF(ISERROR(C6*100/B6),"-",(C6*100/B6))</f>
        <v>64</v>
      </c>
      <c r="G6" s="26"/>
    </row>
    <row r="7" spans="1:11" ht="51" customHeight="1">
      <c r="A7" s="59" t="s">
        <v>66</v>
      </c>
      <c r="B7" s="171">
        <v>217</v>
      </c>
      <c r="C7" s="171">
        <v>107</v>
      </c>
      <c r="D7" s="172">
        <f aca="true" t="shared" si="0" ref="D7:D15">C7-B7</f>
        <v>-110</v>
      </c>
      <c r="E7" s="170">
        <f aca="true" t="shared" si="1" ref="E7:E15">IF(ISERROR(C7*100/B7),"-",(C7*100/B7))</f>
        <v>49.3</v>
      </c>
      <c r="G7" s="26"/>
      <c r="H7" s="27"/>
      <c r="K7" s="27"/>
    </row>
    <row r="8" spans="1:11" ht="35.25" customHeight="1">
      <c r="A8" s="59" t="s">
        <v>67</v>
      </c>
      <c r="B8" s="171">
        <v>288</v>
      </c>
      <c r="C8" s="171">
        <v>130</v>
      </c>
      <c r="D8" s="172">
        <f t="shared" si="0"/>
        <v>-158</v>
      </c>
      <c r="E8" s="170">
        <f t="shared" si="1"/>
        <v>45.1</v>
      </c>
      <c r="G8" s="26"/>
      <c r="H8" s="27"/>
      <c r="K8" s="27"/>
    </row>
    <row r="9" spans="1:11" s="22" customFormat="1" ht="25.5" customHeight="1">
      <c r="A9" s="59" t="s">
        <v>68</v>
      </c>
      <c r="B9" s="171">
        <v>318</v>
      </c>
      <c r="C9" s="171">
        <v>166</v>
      </c>
      <c r="D9" s="172">
        <f t="shared" si="0"/>
        <v>-152</v>
      </c>
      <c r="E9" s="170">
        <f t="shared" si="1"/>
        <v>52.2</v>
      </c>
      <c r="F9" s="20"/>
      <c r="G9" s="26"/>
      <c r="H9" s="27"/>
      <c r="I9" s="20"/>
      <c r="K9" s="27"/>
    </row>
    <row r="10" spans="1:11" ht="36.75" customHeight="1">
      <c r="A10" s="59" t="s">
        <v>69</v>
      </c>
      <c r="B10" s="171">
        <v>29</v>
      </c>
      <c r="C10" s="171">
        <v>30</v>
      </c>
      <c r="D10" s="172">
        <f t="shared" si="0"/>
        <v>1</v>
      </c>
      <c r="E10" s="170">
        <f t="shared" si="1"/>
        <v>103.4</v>
      </c>
      <c r="G10" s="26"/>
      <c r="H10" s="27"/>
      <c r="K10" s="27"/>
    </row>
    <row r="11" spans="1:11" ht="28.5" customHeight="1">
      <c r="A11" s="59" t="s">
        <v>70</v>
      </c>
      <c r="B11" s="171">
        <v>170</v>
      </c>
      <c r="C11" s="171">
        <v>153</v>
      </c>
      <c r="D11" s="172">
        <f t="shared" si="0"/>
        <v>-17</v>
      </c>
      <c r="E11" s="170">
        <f t="shared" si="1"/>
        <v>90</v>
      </c>
      <c r="G11" s="26"/>
      <c r="H11" s="27"/>
      <c r="K11" s="27"/>
    </row>
    <row r="12" spans="1:11" ht="59.25" customHeight="1">
      <c r="A12" s="59" t="s">
        <v>71</v>
      </c>
      <c r="B12" s="171">
        <v>15</v>
      </c>
      <c r="C12" s="171">
        <v>0</v>
      </c>
      <c r="D12" s="172">
        <f t="shared" si="0"/>
        <v>-15</v>
      </c>
      <c r="E12" s="170">
        <f t="shared" si="1"/>
        <v>0</v>
      </c>
      <c r="G12" s="26"/>
      <c r="H12" s="27"/>
      <c r="K12" s="27"/>
    </row>
    <row r="13" spans="1:18" ht="30.75" customHeight="1">
      <c r="A13" s="59" t="s">
        <v>72</v>
      </c>
      <c r="B13" s="171">
        <v>227</v>
      </c>
      <c r="C13" s="171">
        <v>140</v>
      </c>
      <c r="D13" s="172">
        <f t="shared" si="0"/>
        <v>-87</v>
      </c>
      <c r="E13" s="170">
        <f t="shared" si="1"/>
        <v>61.7</v>
      </c>
      <c r="G13" s="26"/>
      <c r="H13" s="27"/>
      <c r="K13" s="27"/>
      <c r="R13" s="28"/>
    </row>
    <row r="14" spans="1:18" ht="64.5" customHeight="1">
      <c r="A14" s="59" t="s">
        <v>73</v>
      </c>
      <c r="B14" s="171">
        <v>194</v>
      </c>
      <c r="C14" s="171">
        <v>135</v>
      </c>
      <c r="D14" s="172">
        <f t="shared" si="0"/>
        <v>-59</v>
      </c>
      <c r="E14" s="170">
        <f t="shared" si="1"/>
        <v>69.6</v>
      </c>
      <c r="G14" s="26"/>
      <c r="H14" s="27"/>
      <c r="K14" s="27"/>
      <c r="R14" s="28"/>
    </row>
    <row r="15" spans="1:18" ht="33" customHeight="1" thickBot="1">
      <c r="A15" s="60" t="s">
        <v>74</v>
      </c>
      <c r="B15" s="173">
        <v>142</v>
      </c>
      <c r="C15" s="173">
        <v>163</v>
      </c>
      <c r="D15" s="172">
        <f t="shared" si="0"/>
        <v>21</v>
      </c>
      <c r="E15" s="170">
        <f t="shared" si="1"/>
        <v>114.8</v>
      </c>
      <c r="G15" s="26"/>
      <c r="H15" s="27"/>
      <c r="K15" s="27"/>
      <c r="R15" s="28"/>
    </row>
    <row r="16" spans="1:18" ht="13.5">
      <c r="A16" s="24"/>
      <c r="B16" s="24"/>
      <c r="C16" s="24"/>
      <c r="D16" s="24"/>
      <c r="R16" s="28"/>
    </row>
    <row r="17" spans="1:18" ht="13.5">
      <c r="A17" s="24"/>
      <c r="B17" s="24"/>
      <c r="C17" s="24"/>
      <c r="D17" s="24"/>
      <c r="R17" s="28"/>
    </row>
    <row r="18" ht="13.5">
      <c r="R18" s="28"/>
    </row>
    <row r="19" ht="13.5">
      <c r="R19" s="28"/>
    </row>
    <row r="20" ht="13.5">
      <c r="R20" s="28"/>
    </row>
    <row r="21" ht="13.5">
      <c r="R21" s="2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58.421875" style="150" customWidth="1"/>
    <col min="2" max="2" width="9.28125" style="146" customWidth="1"/>
    <col min="3" max="3" width="9.140625" style="146" customWidth="1"/>
    <col min="4" max="4" width="8.57421875" style="146" customWidth="1"/>
    <col min="5" max="5" width="7.8515625" style="146" customWidth="1"/>
    <col min="6" max="6" width="9.00390625" style="148" customWidth="1"/>
    <col min="7" max="16384" width="9.00390625" style="146" customWidth="1"/>
  </cols>
  <sheetData>
    <row r="1" spans="1:6" ht="18">
      <c r="A1" s="435" t="s">
        <v>105</v>
      </c>
      <c r="B1" s="435"/>
      <c r="C1" s="435"/>
      <c r="D1" s="435"/>
      <c r="E1" s="435"/>
      <c r="F1" s="145"/>
    </row>
    <row r="2" spans="1:6" ht="18">
      <c r="A2" s="435" t="s">
        <v>106</v>
      </c>
      <c r="B2" s="435"/>
      <c r="C2" s="435"/>
      <c r="D2" s="435"/>
      <c r="E2" s="435"/>
      <c r="F2" s="145"/>
    </row>
    <row r="3" spans="1:5" ht="4.5" customHeight="1">
      <c r="A3" s="147"/>
      <c r="B3" s="148"/>
      <c r="C3" s="148"/>
      <c r="D3" s="148"/>
      <c r="E3" s="148"/>
    </row>
    <row r="4" spans="1:6" ht="20.25">
      <c r="A4" s="436" t="s">
        <v>192</v>
      </c>
      <c r="B4" s="436"/>
      <c r="C4" s="436"/>
      <c r="D4" s="436"/>
      <c r="E4" s="436"/>
      <c r="F4" s="149"/>
    </row>
    <row r="5" ht="4.5" customHeight="1" thickBot="1"/>
    <row r="6" spans="1:5" ht="15">
      <c r="A6" s="437" t="s">
        <v>107</v>
      </c>
      <c r="B6" s="439" t="s">
        <v>140</v>
      </c>
      <c r="C6" s="442" t="s">
        <v>180</v>
      </c>
      <c r="D6" s="441" t="s">
        <v>1</v>
      </c>
      <c r="E6" s="432"/>
    </row>
    <row r="7" spans="1:5" ht="15.75" thickBot="1">
      <c r="A7" s="438"/>
      <c r="B7" s="440"/>
      <c r="C7" s="443"/>
      <c r="D7" s="151" t="s">
        <v>2</v>
      </c>
      <c r="E7" s="152" t="s">
        <v>109</v>
      </c>
    </row>
    <row r="8" spans="1:5" ht="18.75" customHeight="1">
      <c r="A8" s="208" t="s">
        <v>156</v>
      </c>
      <c r="B8" s="209">
        <f>7!B9</f>
        <v>22330</v>
      </c>
      <c r="C8" s="210">
        <f>7!C9</f>
        <v>20479</v>
      </c>
      <c r="D8" s="211">
        <f>C8*100/B8</f>
        <v>91.7</v>
      </c>
      <c r="E8" s="212">
        <f>C8-B8</f>
        <v>-1851</v>
      </c>
    </row>
    <row r="9" spans="1:5" ht="18.75" customHeight="1">
      <c r="A9" s="275" t="s">
        <v>155</v>
      </c>
      <c r="B9" s="213">
        <f>7!F9</f>
        <v>7864</v>
      </c>
      <c r="C9" s="214">
        <f>7!G9</f>
        <v>7069</v>
      </c>
      <c r="D9" s="215">
        <f>C9*100/B9</f>
        <v>89.9</v>
      </c>
      <c r="E9" s="216">
        <f>C9-B9</f>
        <v>-795</v>
      </c>
    </row>
    <row r="10" spans="1:5" ht="33.75" customHeight="1">
      <c r="A10" s="253" t="s">
        <v>157</v>
      </c>
      <c r="B10" s="209">
        <f>7!J9</f>
        <v>12279</v>
      </c>
      <c r="C10" s="210">
        <f>7!K9</f>
        <v>11558</v>
      </c>
      <c r="D10" s="211">
        <f>C10*100/B10</f>
        <v>94.1</v>
      </c>
      <c r="E10" s="217">
        <f>C10-B10</f>
        <v>-721</v>
      </c>
    </row>
    <row r="11" spans="1:5" ht="18.75" customHeight="1">
      <c r="A11" s="249" t="s">
        <v>158</v>
      </c>
      <c r="B11" s="209">
        <f>7!N9</f>
        <v>9193</v>
      </c>
      <c r="C11" s="210">
        <f>7!O9</f>
        <v>8152</v>
      </c>
      <c r="D11" s="211">
        <f>C11*100/B11</f>
        <v>88.7</v>
      </c>
      <c r="E11" s="218">
        <f>C11-B11</f>
        <v>-1041</v>
      </c>
    </row>
    <row r="12" spans="1:5" ht="30.75">
      <c r="A12" s="249" t="s">
        <v>177</v>
      </c>
      <c r="B12" s="220">
        <f>B11*100/B10</f>
        <v>74.9</v>
      </c>
      <c r="C12" s="221">
        <f>C11*100/C10</f>
        <v>70.5</v>
      </c>
      <c r="D12" s="422">
        <f>C12-B12</f>
        <v>-4.4</v>
      </c>
      <c r="E12" s="423"/>
    </row>
    <row r="13" spans="1:9" ht="30.75">
      <c r="A13" s="249" t="s">
        <v>176</v>
      </c>
      <c r="B13" s="357">
        <v>2830</v>
      </c>
      <c r="C13" s="358">
        <v>3125</v>
      </c>
      <c r="D13" s="219">
        <f aca="true" t="shared" si="0" ref="D13:D21">C13*100/B13</f>
        <v>110.4</v>
      </c>
      <c r="E13" s="111">
        <f aca="true" t="shared" si="1" ref="E13:E21">C13-B13</f>
        <v>295</v>
      </c>
      <c r="I13" s="153"/>
    </row>
    <row r="14" spans="1:8" ht="30.75">
      <c r="A14" s="251" t="s">
        <v>159</v>
      </c>
      <c r="B14" s="359">
        <v>34</v>
      </c>
      <c r="C14" s="358">
        <v>31</v>
      </c>
      <c r="D14" s="219">
        <f t="shared" si="0"/>
        <v>91.2</v>
      </c>
      <c r="E14" s="111">
        <f t="shared" si="1"/>
        <v>-3</v>
      </c>
      <c r="G14" s="148"/>
      <c r="H14" s="146" t="s">
        <v>196</v>
      </c>
    </row>
    <row r="15" spans="1:7" ht="30.75">
      <c r="A15" s="252" t="s">
        <v>160</v>
      </c>
      <c r="B15" s="360">
        <v>154</v>
      </c>
      <c r="C15" s="361">
        <v>313</v>
      </c>
      <c r="D15" s="254">
        <f t="shared" si="0"/>
        <v>203.2</v>
      </c>
      <c r="E15" s="255">
        <f t="shared" si="1"/>
        <v>159</v>
      </c>
      <c r="G15" s="148"/>
    </row>
    <row r="16" spans="1:7" ht="18.75" customHeight="1">
      <c r="A16" s="208" t="s">
        <v>161</v>
      </c>
      <c r="B16" s="222">
        <f>7!U9</f>
        <v>2510</v>
      </c>
      <c r="C16" s="223">
        <f>7!V9</f>
        <v>2753</v>
      </c>
      <c r="D16" s="224">
        <f t="shared" si="0"/>
        <v>109.7</v>
      </c>
      <c r="E16" s="274">
        <f t="shared" si="1"/>
        <v>243</v>
      </c>
      <c r="G16" s="148"/>
    </row>
    <row r="17" spans="1:5" s="148" customFormat="1" ht="18.75" customHeight="1">
      <c r="A17" s="265" t="s">
        <v>162</v>
      </c>
      <c r="B17" s="362">
        <v>665</v>
      </c>
      <c r="C17" s="363">
        <v>716</v>
      </c>
      <c r="D17" s="225">
        <f t="shared" si="0"/>
        <v>107.7</v>
      </c>
      <c r="E17" s="216">
        <f t="shared" si="1"/>
        <v>51</v>
      </c>
    </row>
    <row r="18" spans="1:5" ht="18.75" customHeight="1">
      <c r="A18" s="260" t="s">
        <v>163</v>
      </c>
      <c r="B18" s="365">
        <v>1</v>
      </c>
      <c r="C18" s="366">
        <v>16</v>
      </c>
      <c r="D18" s="364" t="s">
        <v>202</v>
      </c>
      <c r="E18" s="228">
        <f t="shared" si="1"/>
        <v>15</v>
      </c>
    </row>
    <row r="19" spans="1:5" ht="33.75" customHeight="1">
      <c r="A19" s="226" t="s">
        <v>164</v>
      </c>
      <c r="B19" s="229">
        <f>7!AK9</f>
        <v>1032</v>
      </c>
      <c r="C19" s="230">
        <f>7!AL9</f>
        <v>1114</v>
      </c>
      <c r="D19" s="227">
        <f t="shared" si="0"/>
        <v>107.9</v>
      </c>
      <c r="E19" s="231">
        <f t="shared" si="1"/>
        <v>82</v>
      </c>
    </row>
    <row r="20" spans="1:5" ht="18.75" customHeight="1">
      <c r="A20" s="226" t="s">
        <v>165</v>
      </c>
      <c r="B20" s="229">
        <f>7!Y9</f>
        <v>52458</v>
      </c>
      <c r="C20" s="230">
        <f>7!Z9</f>
        <v>60352</v>
      </c>
      <c r="D20" s="227">
        <f t="shared" si="0"/>
        <v>115</v>
      </c>
      <c r="E20" s="231">
        <f t="shared" si="1"/>
        <v>7894</v>
      </c>
    </row>
    <row r="21" spans="1:5" ht="18.75" customHeight="1">
      <c r="A21" s="226" t="s">
        <v>166</v>
      </c>
      <c r="B21" s="367">
        <v>19283</v>
      </c>
      <c r="C21" s="368">
        <v>17660</v>
      </c>
      <c r="D21" s="227">
        <f t="shared" si="0"/>
        <v>91.6</v>
      </c>
      <c r="E21" s="231">
        <f t="shared" si="1"/>
        <v>-1623</v>
      </c>
    </row>
    <row r="22" spans="1:5" ht="0.75" customHeight="1">
      <c r="A22" s="232"/>
      <c r="B22" s="233"/>
      <c r="C22" s="234"/>
      <c r="D22" s="235"/>
      <c r="E22" s="236"/>
    </row>
    <row r="23" spans="1:5" ht="33.75" customHeight="1">
      <c r="A23" s="237" t="s">
        <v>167</v>
      </c>
      <c r="B23" s="238">
        <f>7!AO9</f>
        <v>4906</v>
      </c>
      <c r="C23" s="239">
        <f>7!AP9</f>
        <v>5635</v>
      </c>
      <c r="D23" s="240">
        <f>C23*100/B23</f>
        <v>114.9</v>
      </c>
      <c r="E23" s="112">
        <f>C23-B23</f>
        <v>729</v>
      </c>
    </row>
    <row r="24" spans="1:5" ht="18.75" customHeight="1">
      <c r="A24" s="237" t="s">
        <v>168</v>
      </c>
      <c r="B24" s="238">
        <f>7!AS9</f>
        <v>22111</v>
      </c>
      <c r="C24" s="239">
        <f>7!AT9</f>
        <v>23887</v>
      </c>
      <c r="D24" s="240">
        <f>C24*100/B24</f>
        <v>108</v>
      </c>
      <c r="E24" s="112">
        <f>C24-B24</f>
        <v>1776</v>
      </c>
    </row>
    <row r="25" spans="1:5" ht="18.75" customHeight="1" thickBot="1">
      <c r="A25" s="256" t="s">
        <v>169</v>
      </c>
      <c r="B25" s="369">
        <v>16372</v>
      </c>
      <c r="C25" s="370">
        <v>17648</v>
      </c>
      <c r="D25" s="242">
        <f>C25*100/B25</f>
        <v>107.8</v>
      </c>
      <c r="E25" s="175">
        <f>C25-B25</f>
        <v>1276</v>
      </c>
    </row>
    <row r="26" spans="1:5" ht="3" customHeight="1">
      <c r="A26" s="261"/>
      <c r="B26" s="222"/>
      <c r="C26" s="222"/>
      <c r="D26" s="243"/>
      <c r="E26" s="218"/>
    </row>
    <row r="27" spans="1:5" ht="15">
      <c r="A27" s="424" t="s">
        <v>110</v>
      </c>
      <c r="B27" s="425"/>
      <c r="C27" s="425"/>
      <c r="D27" s="425"/>
      <c r="E27" s="426"/>
    </row>
    <row r="28" spans="1:5" ht="2.25" customHeight="1" thickBot="1">
      <c r="A28" s="262"/>
      <c r="B28" s="263"/>
      <c r="C28" s="263"/>
      <c r="D28" s="263"/>
      <c r="E28" s="264"/>
    </row>
    <row r="29" spans="1:5" ht="20.25" customHeight="1">
      <c r="A29" s="427" t="s">
        <v>107</v>
      </c>
      <c r="B29" s="429" t="s">
        <v>193</v>
      </c>
      <c r="C29" s="433" t="s">
        <v>194</v>
      </c>
      <c r="D29" s="431" t="s">
        <v>1</v>
      </c>
      <c r="E29" s="432"/>
    </row>
    <row r="30" spans="1:5" ht="22.5" customHeight="1" thickBot="1">
      <c r="A30" s="428"/>
      <c r="B30" s="430"/>
      <c r="C30" s="434"/>
      <c r="D30" s="154" t="s">
        <v>2</v>
      </c>
      <c r="E30" s="152" t="s">
        <v>109</v>
      </c>
    </row>
    <row r="31" spans="1:5" ht="18.75" customHeight="1">
      <c r="A31" s="237" t="s">
        <v>170</v>
      </c>
      <c r="B31" s="244">
        <f>7!AW9</f>
        <v>14940</v>
      </c>
      <c r="C31" s="239">
        <f>7!AX9</f>
        <v>13174</v>
      </c>
      <c r="D31" s="245">
        <f>C31*100/B31</f>
        <v>88.2</v>
      </c>
      <c r="E31" s="112">
        <f>C31-B31</f>
        <v>-1766</v>
      </c>
    </row>
    <row r="32" spans="1:5" ht="18.75" customHeight="1">
      <c r="A32" s="237" t="s">
        <v>171</v>
      </c>
      <c r="B32" s="244">
        <f>7!BA9</f>
        <v>12756</v>
      </c>
      <c r="C32" s="239">
        <f>7!BB9</f>
        <v>11376</v>
      </c>
      <c r="D32" s="245">
        <f>C32*100/B32</f>
        <v>89.2</v>
      </c>
      <c r="E32" s="112">
        <f>C32-B32</f>
        <v>-1380</v>
      </c>
    </row>
    <row r="33" spans="1:5" ht="18.75" customHeight="1">
      <c r="A33" s="259" t="s">
        <v>188</v>
      </c>
      <c r="B33" s="266">
        <f>7!BE9</f>
        <v>2606</v>
      </c>
      <c r="C33" s="267">
        <f>7!BF9</f>
        <v>3323</v>
      </c>
      <c r="D33" s="420">
        <f>C33-B33</f>
        <v>717</v>
      </c>
      <c r="E33" s="421"/>
    </row>
    <row r="34" spans="1:5" ht="18.75" customHeight="1">
      <c r="A34" s="250" t="s">
        <v>172</v>
      </c>
      <c r="B34" s="257">
        <f>7!BH9</f>
        <v>6905</v>
      </c>
      <c r="C34" s="230">
        <f>7!BI9</f>
        <v>7884</v>
      </c>
      <c r="D34" s="258">
        <f>C34*100/B34</f>
        <v>114.2</v>
      </c>
      <c r="E34" s="231">
        <f>C34-B34</f>
        <v>979</v>
      </c>
    </row>
    <row r="35" spans="1:5" ht="30.75">
      <c r="A35" s="246" t="s">
        <v>173</v>
      </c>
      <c r="B35" s="332" t="s">
        <v>181</v>
      </c>
      <c r="C35" s="335">
        <f>7!BL9</f>
        <v>568</v>
      </c>
      <c r="D35" s="245" t="s">
        <v>181</v>
      </c>
      <c r="E35" s="112" t="s">
        <v>181</v>
      </c>
    </row>
    <row r="36" spans="1:5" ht="18.75" customHeight="1">
      <c r="A36" s="237" t="s">
        <v>174</v>
      </c>
      <c r="B36" s="371">
        <v>5271</v>
      </c>
      <c r="C36" s="366">
        <v>6612</v>
      </c>
      <c r="D36" s="420">
        <f>C36-B36</f>
        <v>1341</v>
      </c>
      <c r="E36" s="421"/>
    </row>
    <row r="37" spans="1:5" ht="18.75" customHeight="1" thickBot="1">
      <c r="A37" s="241" t="s">
        <v>175</v>
      </c>
      <c r="B37" s="247">
        <f>B31/B34</f>
        <v>2</v>
      </c>
      <c r="C37" s="248">
        <f>C31/C34</f>
        <v>2</v>
      </c>
      <c r="D37" s="418">
        <f>C37-B37</f>
        <v>0</v>
      </c>
      <c r="E37" s="419"/>
    </row>
  </sheetData>
  <sheetProtection/>
  <mergeCells count="16">
    <mergeCell ref="A1:E1"/>
    <mergeCell ref="A2:E2"/>
    <mergeCell ref="A4:E4"/>
    <mergeCell ref="A6:A7"/>
    <mergeCell ref="B6:B7"/>
    <mergeCell ref="D6:E6"/>
    <mergeCell ref="C6:C7"/>
    <mergeCell ref="D37:E37"/>
    <mergeCell ref="D33:E33"/>
    <mergeCell ref="D12:E12"/>
    <mergeCell ref="A27:E27"/>
    <mergeCell ref="A29:A30"/>
    <mergeCell ref="B29:B30"/>
    <mergeCell ref="D29:E29"/>
    <mergeCell ref="C29:C30"/>
    <mergeCell ref="D36:E3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145"/>
  <sheetViews>
    <sheetView tabSelected="1" zoomScale="84" zoomScaleNormal="84" zoomScaleSheetLayoutView="87" zoomScalePageLayoutView="0" workbookViewId="0" topLeftCell="AS1">
      <selection activeCell="BI12" sqref="BI12"/>
    </sheetView>
  </sheetViews>
  <sheetFormatPr defaultColWidth="9.140625" defaultRowHeight="15"/>
  <cols>
    <col min="1" max="1" width="29.7109375" style="1" customWidth="1"/>
    <col min="2" max="3" width="8.8515625" style="1" customWidth="1"/>
    <col min="4" max="4" width="6.00390625" style="1" customWidth="1"/>
    <col min="5" max="5" width="8.140625" style="1" customWidth="1"/>
    <col min="6" max="6" width="8.8515625" style="1" customWidth="1"/>
    <col min="7" max="7" width="8.28125" style="1" customWidth="1"/>
    <col min="8" max="8" width="6.421875" style="1" customWidth="1"/>
    <col min="9" max="9" width="7.8515625" style="1" customWidth="1"/>
    <col min="10" max="10" width="8.7109375" style="1" customWidth="1"/>
    <col min="11" max="11" width="8.8515625" style="1" customWidth="1"/>
    <col min="12" max="12" width="7.421875" style="1" customWidth="1"/>
    <col min="13" max="13" width="7.00390625" style="1" customWidth="1"/>
    <col min="14" max="14" width="7.421875" style="1" customWidth="1"/>
    <col min="15" max="15" width="8.00390625" style="1" customWidth="1"/>
    <col min="16" max="16" width="7.421875" style="1" customWidth="1"/>
    <col min="17" max="17" width="6.28125" style="1" customWidth="1"/>
    <col min="18" max="18" width="7.421875" style="1" customWidth="1"/>
    <col min="19" max="19" width="8.00390625" style="1" customWidth="1"/>
    <col min="20" max="20" width="9.421875" style="1" customWidth="1"/>
    <col min="21" max="21" width="7.8515625" style="1" customWidth="1"/>
    <col min="22" max="22" width="7.57421875" style="1" customWidth="1"/>
    <col min="23" max="23" width="6.421875" style="1" customWidth="1"/>
    <col min="24" max="24" width="8.28125" style="1" customWidth="1"/>
    <col min="25" max="25" width="8.57421875" style="1" customWidth="1"/>
    <col min="26" max="26" width="8.8515625" style="1" customWidth="1"/>
    <col min="27" max="27" width="6.421875" style="1" customWidth="1"/>
    <col min="28" max="28" width="8.421875" style="1" customWidth="1"/>
    <col min="29" max="30" width="7.8515625" style="1" customWidth="1"/>
    <col min="31" max="31" width="6.28125" style="1" customWidth="1"/>
    <col min="32" max="32" width="8.28125" style="1" customWidth="1"/>
    <col min="33" max="33" width="7.7109375" style="1" customWidth="1"/>
    <col min="34" max="34" width="8.7109375" style="1" customWidth="1"/>
    <col min="35" max="35" width="6.7109375" style="1" customWidth="1"/>
    <col min="36" max="36" width="9.28125" style="1" customWidth="1"/>
    <col min="37" max="38" width="7.28125" style="1" customWidth="1"/>
    <col min="39" max="39" width="7.421875" style="1" customWidth="1"/>
    <col min="40" max="40" width="6.8515625" style="1" customWidth="1"/>
    <col min="41" max="41" width="7.28125" style="1" customWidth="1"/>
    <col min="42" max="42" width="7.8515625" style="1" customWidth="1"/>
    <col min="43" max="43" width="7.421875" style="1" customWidth="1"/>
    <col min="44" max="44" width="6.57421875" style="1" customWidth="1"/>
    <col min="45" max="45" width="8.7109375" style="1" customWidth="1"/>
    <col min="46" max="46" width="8.28125" style="1" customWidth="1"/>
    <col min="47" max="47" width="6.7109375" style="1" customWidth="1"/>
    <col min="48" max="48" width="7.421875" style="1" customWidth="1"/>
    <col min="49" max="49" width="8.421875" style="1" customWidth="1"/>
    <col min="50" max="50" width="9.00390625" style="1" customWidth="1"/>
    <col min="51" max="51" width="6.00390625" style="1" customWidth="1"/>
    <col min="52" max="52" width="8.00390625" style="1" customWidth="1"/>
    <col min="53" max="53" width="8.7109375" style="1" customWidth="1"/>
    <col min="54" max="54" width="9.00390625" style="1" customWidth="1"/>
    <col min="55" max="55" width="6.421875" style="1" customWidth="1"/>
    <col min="56" max="56" width="7.8515625" style="1" customWidth="1"/>
    <col min="57" max="58" width="9.140625" style="1" customWidth="1"/>
    <col min="59" max="59" width="7.140625" style="1" customWidth="1"/>
    <col min="60" max="60" width="7.421875" style="1" customWidth="1"/>
    <col min="61" max="61" width="7.8515625" style="1" customWidth="1"/>
    <col min="62" max="62" width="7.421875" style="1" customWidth="1"/>
    <col min="63" max="63" width="7.28125" style="1" customWidth="1"/>
    <col min="64" max="64" width="8.140625" style="177" customWidth="1"/>
    <col min="65" max="65" width="8.7109375" style="1" customWidth="1"/>
    <col min="66" max="66" width="9.00390625" style="1" customWidth="1"/>
    <col min="67" max="67" width="6.421875" style="1" customWidth="1"/>
    <col min="68" max="68" width="7.8515625" style="1" customWidth="1"/>
    <col min="69" max="16384" width="9.140625" style="1" customWidth="1"/>
  </cols>
  <sheetData>
    <row r="1" spans="1:66" s="177" customFormat="1" ht="21.75" customHeight="1">
      <c r="A1" s="336"/>
      <c r="B1" s="444" t="s">
        <v>145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8"/>
      <c r="AP1" s="338"/>
      <c r="AQ1" s="338"/>
      <c r="AR1" s="338"/>
      <c r="AS1" s="338"/>
      <c r="AT1" s="338"/>
      <c r="AU1" s="338"/>
      <c r="AW1" s="339"/>
      <c r="AY1" s="339"/>
      <c r="AZ1" s="339"/>
      <c r="BB1" s="340"/>
      <c r="BG1" s="340"/>
      <c r="BH1" s="340"/>
      <c r="BN1" s="340"/>
    </row>
    <row r="2" spans="1:68" ht="21.75" customHeight="1" thickBot="1">
      <c r="A2" s="3"/>
      <c r="B2" s="445" t="s">
        <v>195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334"/>
      <c r="V2" s="334"/>
      <c r="W2" s="334"/>
      <c r="X2" s="334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446" t="s">
        <v>4</v>
      </c>
      <c r="AL2" s="446"/>
      <c r="AM2" s="446"/>
      <c r="AN2" s="446"/>
      <c r="AO2" s="510"/>
      <c r="AP2" s="510"/>
      <c r="AQ2" s="510"/>
      <c r="AR2" s="510"/>
      <c r="AS2" s="4"/>
      <c r="AT2" s="2"/>
      <c r="AU2" s="4"/>
      <c r="AV2" s="4"/>
      <c r="AW2" s="5"/>
      <c r="AX2" s="5"/>
      <c r="AY2" s="5"/>
      <c r="AZ2" s="5"/>
      <c r="BA2" s="5"/>
      <c r="BB2" s="2"/>
      <c r="BD2" s="446" t="s">
        <v>4</v>
      </c>
      <c r="BE2" s="446"/>
      <c r="BF2" s="446"/>
      <c r="BG2" s="446"/>
      <c r="BJ2" s="446" t="s">
        <v>146</v>
      </c>
      <c r="BK2" s="446"/>
      <c r="BL2" s="446"/>
      <c r="BM2" s="446"/>
      <c r="BN2" s="446"/>
      <c r="BO2" s="446"/>
      <c r="BP2" s="446"/>
    </row>
    <row r="3" spans="1:68" ht="19.5" customHeight="1">
      <c r="A3" s="465"/>
      <c r="B3" s="468" t="s">
        <v>5</v>
      </c>
      <c r="C3" s="469"/>
      <c r="D3" s="469"/>
      <c r="E3" s="470"/>
      <c r="F3" s="483" t="s">
        <v>182</v>
      </c>
      <c r="G3" s="484"/>
      <c r="H3" s="484"/>
      <c r="I3" s="485"/>
      <c r="J3" s="452" t="s">
        <v>6</v>
      </c>
      <c r="K3" s="453"/>
      <c r="L3" s="453"/>
      <c r="M3" s="454"/>
      <c r="N3" s="452" t="s">
        <v>141</v>
      </c>
      <c r="O3" s="453"/>
      <c r="P3" s="453"/>
      <c r="Q3" s="454"/>
      <c r="R3" s="452" t="s">
        <v>184</v>
      </c>
      <c r="S3" s="453"/>
      <c r="T3" s="454"/>
      <c r="U3" s="453" t="s">
        <v>7</v>
      </c>
      <c r="V3" s="453"/>
      <c r="W3" s="453"/>
      <c r="X3" s="453"/>
      <c r="Y3" s="452" t="s">
        <v>8</v>
      </c>
      <c r="Z3" s="453"/>
      <c r="AA3" s="453"/>
      <c r="AB3" s="454"/>
      <c r="AC3" s="483" t="s">
        <v>142</v>
      </c>
      <c r="AD3" s="484"/>
      <c r="AE3" s="484"/>
      <c r="AF3" s="484"/>
      <c r="AG3" s="484"/>
      <c r="AH3" s="484"/>
      <c r="AI3" s="484"/>
      <c r="AJ3" s="485"/>
      <c r="AK3" s="453" t="s">
        <v>9</v>
      </c>
      <c r="AL3" s="453"/>
      <c r="AM3" s="453"/>
      <c r="AN3" s="453"/>
      <c r="AO3" s="486" t="s">
        <v>10</v>
      </c>
      <c r="AP3" s="487"/>
      <c r="AQ3" s="487"/>
      <c r="AR3" s="488"/>
      <c r="AS3" s="477" t="s">
        <v>11</v>
      </c>
      <c r="AT3" s="469"/>
      <c r="AU3" s="469"/>
      <c r="AV3" s="478"/>
      <c r="AW3" s="452" t="s">
        <v>12</v>
      </c>
      <c r="AX3" s="453"/>
      <c r="AY3" s="453"/>
      <c r="AZ3" s="454"/>
      <c r="BA3" s="477" t="s">
        <v>13</v>
      </c>
      <c r="BB3" s="469"/>
      <c r="BC3" s="469"/>
      <c r="BD3" s="478"/>
      <c r="BE3" s="499" t="s">
        <v>187</v>
      </c>
      <c r="BF3" s="500"/>
      <c r="BG3" s="501"/>
      <c r="BH3" s="452" t="s">
        <v>152</v>
      </c>
      <c r="BI3" s="453"/>
      <c r="BJ3" s="453"/>
      <c r="BK3" s="453"/>
      <c r="BL3" s="454"/>
      <c r="BM3" s="452" t="s">
        <v>186</v>
      </c>
      <c r="BN3" s="453"/>
      <c r="BO3" s="453"/>
      <c r="BP3" s="454"/>
    </row>
    <row r="4" spans="1:68" ht="28.5" customHeight="1">
      <c r="A4" s="466"/>
      <c r="B4" s="471"/>
      <c r="C4" s="472"/>
      <c r="D4" s="472"/>
      <c r="E4" s="473"/>
      <c r="F4" s="492" t="s">
        <v>183</v>
      </c>
      <c r="G4" s="493"/>
      <c r="H4" s="493"/>
      <c r="I4" s="494"/>
      <c r="J4" s="455"/>
      <c r="K4" s="456"/>
      <c r="L4" s="456"/>
      <c r="M4" s="457"/>
      <c r="N4" s="455"/>
      <c r="O4" s="456"/>
      <c r="P4" s="456"/>
      <c r="Q4" s="457"/>
      <c r="R4" s="455"/>
      <c r="S4" s="456"/>
      <c r="T4" s="457"/>
      <c r="U4" s="456"/>
      <c r="V4" s="456"/>
      <c r="W4" s="456"/>
      <c r="X4" s="456"/>
      <c r="Y4" s="455"/>
      <c r="Z4" s="456"/>
      <c r="AA4" s="456"/>
      <c r="AB4" s="457"/>
      <c r="AC4" s="471" t="s">
        <v>143</v>
      </c>
      <c r="AD4" s="472"/>
      <c r="AE4" s="472"/>
      <c r="AF4" s="472"/>
      <c r="AG4" s="508" t="s">
        <v>144</v>
      </c>
      <c r="AH4" s="493"/>
      <c r="AI4" s="493"/>
      <c r="AJ4" s="494"/>
      <c r="AK4" s="456"/>
      <c r="AL4" s="456"/>
      <c r="AM4" s="456"/>
      <c r="AN4" s="456"/>
      <c r="AO4" s="489"/>
      <c r="AP4" s="490"/>
      <c r="AQ4" s="490"/>
      <c r="AR4" s="491"/>
      <c r="AS4" s="479"/>
      <c r="AT4" s="472"/>
      <c r="AU4" s="472"/>
      <c r="AV4" s="480"/>
      <c r="AW4" s="455"/>
      <c r="AX4" s="456"/>
      <c r="AY4" s="456"/>
      <c r="AZ4" s="457"/>
      <c r="BA4" s="479"/>
      <c r="BB4" s="472"/>
      <c r="BC4" s="472"/>
      <c r="BD4" s="480"/>
      <c r="BE4" s="502"/>
      <c r="BF4" s="503"/>
      <c r="BG4" s="504"/>
      <c r="BH4" s="458"/>
      <c r="BI4" s="459"/>
      <c r="BJ4" s="459"/>
      <c r="BK4" s="459"/>
      <c r="BL4" s="460"/>
      <c r="BM4" s="455"/>
      <c r="BN4" s="456"/>
      <c r="BO4" s="456"/>
      <c r="BP4" s="457"/>
    </row>
    <row r="5" spans="1:68" ht="35.25" customHeight="1">
      <c r="A5" s="466"/>
      <c r="B5" s="474"/>
      <c r="C5" s="475"/>
      <c r="D5" s="475"/>
      <c r="E5" s="476"/>
      <c r="F5" s="458"/>
      <c r="G5" s="459"/>
      <c r="H5" s="459"/>
      <c r="I5" s="460"/>
      <c r="J5" s="458"/>
      <c r="K5" s="459"/>
      <c r="L5" s="459"/>
      <c r="M5" s="460"/>
      <c r="N5" s="458"/>
      <c r="O5" s="459"/>
      <c r="P5" s="459"/>
      <c r="Q5" s="460"/>
      <c r="R5" s="458"/>
      <c r="S5" s="459"/>
      <c r="T5" s="460"/>
      <c r="U5" s="459"/>
      <c r="V5" s="459"/>
      <c r="W5" s="459"/>
      <c r="X5" s="459"/>
      <c r="Y5" s="458"/>
      <c r="Z5" s="459"/>
      <c r="AA5" s="459"/>
      <c r="AB5" s="460"/>
      <c r="AC5" s="471"/>
      <c r="AD5" s="472"/>
      <c r="AE5" s="472"/>
      <c r="AF5" s="472"/>
      <c r="AG5" s="509"/>
      <c r="AH5" s="459"/>
      <c r="AI5" s="459"/>
      <c r="AJ5" s="460"/>
      <c r="AK5" s="459"/>
      <c r="AL5" s="459"/>
      <c r="AM5" s="459"/>
      <c r="AN5" s="459"/>
      <c r="AO5" s="489"/>
      <c r="AP5" s="490"/>
      <c r="AQ5" s="490"/>
      <c r="AR5" s="491"/>
      <c r="AS5" s="479"/>
      <c r="AT5" s="472"/>
      <c r="AU5" s="472"/>
      <c r="AV5" s="480"/>
      <c r="AW5" s="458"/>
      <c r="AX5" s="459"/>
      <c r="AY5" s="459"/>
      <c r="AZ5" s="460"/>
      <c r="BA5" s="479"/>
      <c r="BB5" s="472"/>
      <c r="BC5" s="472"/>
      <c r="BD5" s="480"/>
      <c r="BE5" s="505"/>
      <c r="BF5" s="506"/>
      <c r="BG5" s="507"/>
      <c r="BH5" s="458" t="s">
        <v>151</v>
      </c>
      <c r="BI5" s="459"/>
      <c r="BJ5" s="459"/>
      <c r="BK5" s="459"/>
      <c r="BL5" s="333" t="s">
        <v>17</v>
      </c>
      <c r="BM5" s="458"/>
      <c r="BN5" s="459"/>
      <c r="BO5" s="459"/>
      <c r="BP5" s="460"/>
    </row>
    <row r="6" spans="1:68" ht="35.25" customHeight="1">
      <c r="A6" s="466"/>
      <c r="B6" s="447">
        <v>2018</v>
      </c>
      <c r="C6" s="448">
        <v>2019</v>
      </c>
      <c r="D6" s="461" t="s">
        <v>14</v>
      </c>
      <c r="E6" s="462"/>
      <c r="F6" s="447">
        <v>2018</v>
      </c>
      <c r="G6" s="448">
        <v>2019</v>
      </c>
      <c r="H6" s="461" t="s">
        <v>14</v>
      </c>
      <c r="I6" s="462"/>
      <c r="J6" s="447">
        <v>2018</v>
      </c>
      <c r="K6" s="448">
        <v>2019</v>
      </c>
      <c r="L6" s="481" t="s">
        <v>14</v>
      </c>
      <c r="M6" s="498"/>
      <c r="N6" s="447">
        <v>2018</v>
      </c>
      <c r="O6" s="448">
        <v>2019</v>
      </c>
      <c r="P6" s="461" t="s">
        <v>14</v>
      </c>
      <c r="Q6" s="462"/>
      <c r="R6" s="447">
        <v>2018</v>
      </c>
      <c r="S6" s="448">
        <v>2019</v>
      </c>
      <c r="T6" s="450" t="s">
        <v>185</v>
      </c>
      <c r="U6" s="495">
        <v>2018</v>
      </c>
      <c r="V6" s="448">
        <v>2019</v>
      </c>
      <c r="W6" s="496" t="s">
        <v>14</v>
      </c>
      <c r="X6" s="497"/>
      <c r="Y6" s="447">
        <v>2018</v>
      </c>
      <c r="Z6" s="448">
        <v>2019</v>
      </c>
      <c r="AA6" s="461" t="s">
        <v>14</v>
      </c>
      <c r="AB6" s="462"/>
      <c r="AC6" s="447">
        <v>2018</v>
      </c>
      <c r="AD6" s="448">
        <v>2019</v>
      </c>
      <c r="AE6" s="461" t="s">
        <v>14</v>
      </c>
      <c r="AF6" s="461"/>
      <c r="AG6" s="482">
        <v>2018</v>
      </c>
      <c r="AH6" s="448">
        <v>2019</v>
      </c>
      <c r="AI6" s="461" t="s">
        <v>14</v>
      </c>
      <c r="AJ6" s="462"/>
      <c r="AK6" s="495">
        <v>2018</v>
      </c>
      <c r="AL6" s="448">
        <v>2019</v>
      </c>
      <c r="AM6" s="461" t="s">
        <v>14</v>
      </c>
      <c r="AN6" s="481"/>
      <c r="AO6" s="447">
        <v>2018</v>
      </c>
      <c r="AP6" s="448">
        <v>2019</v>
      </c>
      <c r="AQ6" s="461" t="s">
        <v>14</v>
      </c>
      <c r="AR6" s="462"/>
      <c r="AS6" s="512" t="s">
        <v>15</v>
      </c>
      <c r="AT6" s="461"/>
      <c r="AU6" s="461" t="s">
        <v>14</v>
      </c>
      <c r="AV6" s="481"/>
      <c r="AW6" s="447">
        <v>2018</v>
      </c>
      <c r="AX6" s="448">
        <v>2019</v>
      </c>
      <c r="AY6" s="461" t="s">
        <v>14</v>
      </c>
      <c r="AZ6" s="462"/>
      <c r="BA6" s="495">
        <v>2018</v>
      </c>
      <c r="BB6" s="448">
        <v>2019</v>
      </c>
      <c r="BC6" s="461" t="s">
        <v>14</v>
      </c>
      <c r="BD6" s="481"/>
      <c r="BE6" s="447">
        <v>2018</v>
      </c>
      <c r="BF6" s="448">
        <v>2019</v>
      </c>
      <c r="BG6" s="511" t="s">
        <v>16</v>
      </c>
      <c r="BH6" s="447">
        <v>2018</v>
      </c>
      <c r="BI6" s="448">
        <v>2019</v>
      </c>
      <c r="BJ6" s="461" t="s">
        <v>14</v>
      </c>
      <c r="BK6" s="481"/>
      <c r="BL6" s="463">
        <v>2019</v>
      </c>
      <c r="BM6" s="447">
        <v>2018</v>
      </c>
      <c r="BN6" s="448">
        <v>2019</v>
      </c>
      <c r="BO6" s="461" t="s">
        <v>14</v>
      </c>
      <c r="BP6" s="462"/>
    </row>
    <row r="7" spans="1:68" s="9" customFormat="1" ht="18.75" customHeight="1">
      <c r="A7" s="467"/>
      <c r="B7" s="447"/>
      <c r="C7" s="449"/>
      <c r="D7" s="6" t="s">
        <v>2</v>
      </c>
      <c r="E7" s="305" t="s">
        <v>16</v>
      </c>
      <c r="F7" s="447"/>
      <c r="G7" s="449"/>
      <c r="H7" s="6" t="s">
        <v>2</v>
      </c>
      <c r="I7" s="305" t="s">
        <v>16</v>
      </c>
      <c r="J7" s="447"/>
      <c r="K7" s="449"/>
      <c r="L7" s="6" t="s">
        <v>2</v>
      </c>
      <c r="M7" s="305" t="s">
        <v>16</v>
      </c>
      <c r="N7" s="447"/>
      <c r="O7" s="449"/>
      <c r="P7" s="6" t="s">
        <v>2</v>
      </c>
      <c r="Q7" s="305" t="s">
        <v>16</v>
      </c>
      <c r="R7" s="447"/>
      <c r="S7" s="449"/>
      <c r="T7" s="451"/>
      <c r="U7" s="495"/>
      <c r="V7" s="449"/>
      <c r="W7" s="7" t="s">
        <v>2</v>
      </c>
      <c r="X7" s="317" t="s">
        <v>16</v>
      </c>
      <c r="Y7" s="447"/>
      <c r="Z7" s="449"/>
      <c r="AA7" s="6" t="s">
        <v>2</v>
      </c>
      <c r="AB7" s="305" t="s">
        <v>16</v>
      </c>
      <c r="AC7" s="447"/>
      <c r="AD7" s="449"/>
      <c r="AE7" s="6" t="s">
        <v>2</v>
      </c>
      <c r="AF7" s="6" t="s">
        <v>16</v>
      </c>
      <c r="AG7" s="482"/>
      <c r="AH7" s="449"/>
      <c r="AI7" s="6" t="s">
        <v>2</v>
      </c>
      <c r="AJ7" s="305" t="s">
        <v>16</v>
      </c>
      <c r="AK7" s="495"/>
      <c r="AL7" s="449"/>
      <c r="AM7" s="6" t="s">
        <v>2</v>
      </c>
      <c r="AN7" s="130" t="s">
        <v>16</v>
      </c>
      <c r="AO7" s="447"/>
      <c r="AP7" s="449"/>
      <c r="AQ7" s="6" t="s">
        <v>2</v>
      </c>
      <c r="AR7" s="305" t="s">
        <v>16</v>
      </c>
      <c r="AS7" s="322">
        <v>2018</v>
      </c>
      <c r="AT7" s="8">
        <v>2019</v>
      </c>
      <c r="AU7" s="6" t="s">
        <v>2</v>
      </c>
      <c r="AV7" s="130" t="s">
        <v>16</v>
      </c>
      <c r="AW7" s="447"/>
      <c r="AX7" s="449"/>
      <c r="AY7" s="6" t="s">
        <v>2</v>
      </c>
      <c r="AZ7" s="305" t="s">
        <v>16</v>
      </c>
      <c r="BA7" s="495"/>
      <c r="BB7" s="449"/>
      <c r="BC7" s="6" t="s">
        <v>2</v>
      </c>
      <c r="BD7" s="130" t="s">
        <v>16</v>
      </c>
      <c r="BE7" s="447"/>
      <c r="BF7" s="449"/>
      <c r="BG7" s="511"/>
      <c r="BH7" s="447"/>
      <c r="BI7" s="449"/>
      <c r="BJ7" s="6" t="s">
        <v>2</v>
      </c>
      <c r="BK7" s="130" t="s">
        <v>16</v>
      </c>
      <c r="BL7" s="464"/>
      <c r="BM7" s="447"/>
      <c r="BN7" s="449"/>
      <c r="BO7" s="6" t="s">
        <v>2</v>
      </c>
      <c r="BP7" s="305" t="s">
        <v>16</v>
      </c>
    </row>
    <row r="8" spans="1:68" s="177" customFormat="1" ht="12.75" customHeight="1">
      <c r="A8" s="341" t="s">
        <v>18</v>
      </c>
      <c r="B8" s="342">
        <v>1</v>
      </c>
      <c r="C8" s="343">
        <v>2</v>
      </c>
      <c r="D8" s="343">
        <v>3</v>
      </c>
      <c r="E8" s="284">
        <v>4</v>
      </c>
      <c r="F8" s="342">
        <v>5</v>
      </c>
      <c r="G8" s="343">
        <v>6</v>
      </c>
      <c r="H8" s="343">
        <v>7</v>
      </c>
      <c r="I8" s="284">
        <v>8</v>
      </c>
      <c r="J8" s="342">
        <v>9</v>
      </c>
      <c r="K8" s="343">
        <v>10</v>
      </c>
      <c r="L8" s="343">
        <v>11</v>
      </c>
      <c r="M8" s="284">
        <v>12</v>
      </c>
      <c r="N8" s="342">
        <v>13</v>
      </c>
      <c r="O8" s="343">
        <v>14</v>
      </c>
      <c r="P8" s="343">
        <v>15</v>
      </c>
      <c r="Q8" s="284">
        <v>16</v>
      </c>
      <c r="R8" s="342">
        <v>17</v>
      </c>
      <c r="S8" s="343">
        <v>18</v>
      </c>
      <c r="T8" s="284">
        <v>19</v>
      </c>
      <c r="U8" s="344">
        <v>20</v>
      </c>
      <c r="V8" s="343">
        <v>21</v>
      </c>
      <c r="W8" s="343">
        <v>22</v>
      </c>
      <c r="X8" s="345">
        <v>23</v>
      </c>
      <c r="Y8" s="342">
        <v>24</v>
      </c>
      <c r="Z8" s="343">
        <v>25</v>
      </c>
      <c r="AA8" s="343">
        <v>26</v>
      </c>
      <c r="AB8" s="284">
        <v>27</v>
      </c>
      <c r="AC8" s="342">
        <v>28</v>
      </c>
      <c r="AD8" s="343">
        <v>29</v>
      </c>
      <c r="AE8" s="343">
        <v>30</v>
      </c>
      <c r="AF8" s="343">
        <v>31</v>
      </c>
      <c r="AG8" s="343">
        <v>32</v>
      </c>
      <c r="AH8" s="343">
        <v>33</v>
      </c>
      <c r="AI8" s="343">
        <v>34</v>
      </c>
      <c r="AJ8" s="284">
        <v>35</v>
      </c>
      <c r="AK8" s="344">
        <v>36</v>
      </c>
      <c r="AL8" s="343">
        <v>37</v>
      </c>
      <c r="AM8" s="343">
        <v>38</v>
      </c>
      <c r="AN8" s="345">
        <v>39</v>
      </c>
      <c r="AO8" s="342">
        <v>40</v>
      </c>
      <c r="AP8" s="343">
        <v>41</v>
      </c>
      <c r="AQ8" s="343">
        <v>42</v>
      </c>
      <c r="AR8" s="284">
        <v>43</v>
      </c>
      <c r="AS8" s="344">
        <v>44</v>
      </c>
      <c r="AT8" s="343">
        <v>45</v>
      </c>
      <c r="AU8" s="343">
        <v>46</v>
      </c>
      <c r="AV8" s="345">
        <v>47</v>
      </c>
      <c r="AW8" s="342">
        <v>48</v>
      </c>
      <c r="AX8" s="343">
        <v>49</v>
      </c>
      <c r="AY8" s="343">
        <v>50</v>
      </c>
      <c r="AZ8" s="284">
        <v>51</v>
      </c>
      <c r="BA8" s="344">
        <v>52</v>
      </c>
      <c r="BB8" s="343">
        <v>53</v>
      </c>
      <c r="BC8" s="343">
        <v>54</v>
      </c>
      <c r="BD8" s="345">
        <v>55</v>
      </c>
      <c r="BE8" s="342">
        <v>56</v>
      </c>
      <c r="BF8" s="343">
        <v>57</v>
      </c>
      <c r="BG8" s="284">
        <v>58</v>
      </c>
      <c r="BH8" s="342">
        <v>59</v>
      </c>
      <c r="BI8" s="343">
        <v>60</v>
      </c>
      <c r="BJ8" s="343">
        <v>61</v>
      </c>
      <c r="BK8" s="343">
        <v>62</v>
      </c>
      <c r="BL8" s="284">
        <v>63</v>
      </c>
      <c r="BM8" s="342">
        <v>64</v>
      </c>
      <c r="BN8" s="343">
        <v>65</v>
      </c>
      <c r="BO8" s="343">
        <v>66</v>
      </c>
      <c r="BP8" s="284">
        <v>67</v>
      </c>
    </row>
    <row r="9" spans="1:68" s="136" customFormat="1" ht="18.75" customHeight="1">
      <c r="A9" s="300" t="s">
        <v>139</v>
      </c>
      <c r="B9" s="306">
        <v>22330</v>
      </c>
      <c r="C9" s="131">
        <v>20479</v>
      </c>
      <c r="D9" s="132">
        <v>91.7</v>
      </c>
      <c r="E9" s="307">
        <v>-1851</v>
      </c>
      <c r="F9" s="306">
        <v>7864</v>
      </c>
      <c r="G9" s="131">
        <v>7069</v>
      </c>
      <c r="H9" s="132">
        <v>89.9</v>
      </c>
      <c r="I9" s="307">
        <v>-795</v>
      </c>
      <c r="J9" s="306">
        <v>12279</v>
      </c>
      <c r="K9" s="131">
        <v>11558</v>
      </c>
      <c r="L9" s="132">
        <v>94.1</v>
      </c>
      <c r="M9" s="307">
        <v>-721</v>
      </c>
      <c r="N9" s="306">
        <v>9193</v>
      </c>
      <c r="O9" s="131">
        <v>8152</v>
      </c>
      <c r="P9" s="133">
        <v>88.7</v>
      </c>
      <c r="Q9" s="312">
        <v>-1041</v>
      </c>
      <c r="R9" s="346">
        <v>74.9</v>
      </c>
      <c r="S9" s="132">
        <v>70.5</v>
      </c>
      <c r="T9" s="347">
        <v>-4.4</v>
      </c>
      <c r="U9" s="297">
        <v>2510</v>
      </c>
      <c r="V9" s="131">
        <v>2753</v>
      </c>
      <c r="W9" s="133">
        <v>109.7</v>
      </c>
      <c r="X9" s="318">
        <v>243</v>
      </c>
      <c r="Y9" s="306">
        <v>52458</v>
      </c>
      <c r="Z9" s="131">
        <v>60352</v>
      </c>
      <c r="AA9" s="132">
        <v>115</v>
      </c>
      <c r="AB9" s="307">
        <v>7894</v>
      </c>
      <c r="AC9" s="306">
        <v>19538</v>
      </c>
      <c r="AD9" s="131">
        <v>18012</v>
      </c>
      <c r="AE9" s="132">
        <v>92.2</v>
      </c>
      <c r="AF9" s="131">
        <v>-1526</v>
      </c>
      <c r="AG9" s="131">
        <v>20158</v>
      </c>
      <c r="AH9" s="131">
        <v>21667</v>
      </c>
      <c r="AI9" s="176">
        <v>107.485861692628</v>
      </c>
      <c r="AJ9" s="307">
        <v>1509</v>
      </c>
      <c r="AK9" s="297">
        <v>1032</v>
      </c>
      <c r="AL9" s="131">
        <v>1114</v>
      </c>
      <c r="AM9" s="133">
        <v>107.9</v>
      </c>
      <c r="AN9" s="318">
        <v>82</v>
      </c>
      <c r="AO9" s="325">
        <v>4906</v>
      </c>
      <c r="AP9" s="134">
        <v>5635</v>
      </c>
      <c r="AQ9" s="135">
        <v>114.9</v>
      </c>
      <c r="AR9" s="354">
        <v>729</v>
      </c>
      <c r="AS9" s="297">
        <v>22111</v>
      </c>
      <c r="AT9" s="131">
        <v>23887</v>
      </c>
      <c r="AU9" s="133">
        <v>108</v>
      </c>
      <c r="AV9" s="318">
        <v>1776</v>
      </c>
      <c r="AW9" s="306">
        <v>14940</v>
      </c>
      <c r="AX9" s="131">
        <v>13174</v>
      </c>
      <c r="AY9" s="133">
        <v>88.2</v>
      </c>
      <c r="AZ9" s="307">
        <v>-1766</v>
      </c>
      <c r="BA9" s="297">
        <v>12756</v>
      </c>
      <c r="BB9" s="131">
        <v>11376</v>
      </c>
      <c r="BC9" s="133">
        <v>89.2</v>
      </c>
      <c r="BD9" s="318">
        <v>-1380</v>
      </c>
      <c r="BE9" s="306">
        <v>2606</v>
      </c>
      <c r="BF9" s="131">
        <v>3323</v>
      </c>
      <c r="BG9" s="307">
        <v>717</v>
      </c>
      <c r="BH9" s="306">
        <v>6905</v>
      </c>
      <c r="BI9" s="131">
        <v>7884</v>
      </c>
      <c r="BJ9" s="133">
        <v>114.2</v>
      </c>
      <c r="BK9" s="131">
        <v>979</v>
      </c>
      <c r="BL9" s="285">
        <v>568</v>
      </c>
      <c r="BM9" s="306">
        <v>5271</v>
      </c>
      <c r="BN9" s="131">
        <v>6612</v>
      </c>
      <c r="BO9" s="133">
        <v>125.4</v>
      </c>
      <c r="BP9" s="307">
        <v>1341</v>
      </c>
    </row>
    <row r="10" spans="1:68" ht="15" customHeight="1">
      <c r="A10" s="301" t="s">
        <v>203</v>
      </c>
      <c r="B10" s="308">
        <v>5029</v>
      </c>
      <c r="C10" s="138">
        <v>4768</v>
      </c>
      <c r="D10" s="139">
        <v>94.8</v>
      </c>
      <c r="E10" s="309">
        <v>-261</v>
      </c>
      <c r="F10" s="308">
        <v>1593</v>
      </c>
      <c r="G10" s="137">
        <v>1259</v>
      </c>
      <c r="H10" s="139">
        <v>79</v>
      </c>
      <c r="I10" s="309">
        <v>-334</v>
      </c>
      <c r="J10" s="308">
        <v>2492</v>
      </c>
      <c r="K10" s="137">
        <v>1956</v>
      </c>
      <c r="L10" s="139">
        <v>78.5</v>
      </c>
      <c r="M10" s="309">
        <v>-536</v>
      </c>
      <c r="N10" s="313">
        <v>1843</v>
      </c>
      <c r="O10" s="137">
        <v>1221</v>
      </c>
      <c r="P10" s="142">
        <v>66.3</v>
      </c>
      <c r="Q10" s="314">
        <v>-622</v>
      </c>
      <c r="R10" s="348">
        <v>74</v>
      </c>
      <c r="S10" s="349">
        <v>62.4</v>
      </c>
      <c r="T10" s="350">
        <v>-11.6</v>
      </c>
      <c r="U10" s="298">
        <v>438</v>
      </c>
      <c r="V10" s="141">
        <v>542</v>
      </c>
      <c r="W10" s="142">
        <v>123.7</v>
      </c>
      <c r="X10" s="319">
        <v>104</v>
      </c>
      <c r="Y10" s="308">
        <v>10257</v>
      </c>
      <c r="Z10" s="137">
        <v>14686</v>
      </c>
      <c r="AA10" s="139">
        <v>143.2</v>
      </c>
      <c r="AB10" s="309">
        <v>4429</v>
      </c>
      <c r="AC10" s="308">
        <v>3787</v>
      </c>
      <c r="AD10" s="137">
        <v>3826</v>
      </c>
      <c r="AE10" s="139">
        <v>101</v>
      </c>
      <c r="AF10" s="140">
        <v>39</v>
      </c>
      <c r="AG10" s="137">
        <v>4985</v>
      </c>
      <c r="AH10" s="138">
        <v>6821</v>
      </c>
      <c r="AI10" s="176">
        <v>136.8</v>
      </c>
      <c r="AJ10" s="309">
        <v>1836</v>
      </c>
      <c r="AK10" s="298">
        <v>81</v>
      </c>
      <c r="AL10" s="137">
        <v>91</v>
      </c>
      <c r="AM10" s="142">
        <v>112.3</v>
      </c>
      <c r="AN10" s="319">
        <v>10</v>
      </c>
      <c r="AO10" s="326">
        <v>1080</v>
      </c>
      <c r="AP10" s="143">
        <v>1220</v>
      </c>
      <c r="AQ10" s="144">
        <v>113</v>
      </c>
      <c r="AR10" s="327">
        <v>140</v>
      </c>
      <c r="AS10" s="323">
        <v>8448</v>
      </c>
      <c r="AT10" s="137">
        <v>9598</v>
      </c>
      <c r="AU10" s="142">
        <v>113.6</v>
      </c>
      <c r="AV10" s="319">
        <v>1150</v>
      </c>
      <c r="AW10" s="308">
        <v>3412</v>
      </c>
      <c r="AX10" s="137">
        <v>3026</v>
      </c>
      <c r="AY10" s="142">
        <v>88.7</v>
      </c>
      <c r="AZ10" s="309">
        <v>-386</v>
      </c>
      <c r="BA10" s="298">
        <v>2879</v>
      </c>
      <c r="BB10" s="137">
        <v>2589</v>
      </c>
      <c r="BC10" s="142">
        <v>89.9</v>
      </c>
      <c r="BD10" s="319">
        <v>-290</v>
      </c>
      <c r="BE10" s="330">
        <v>3405</v>
      </c>
      <c r="BF10" s="137">
        <v>4345</v>
      </c>
      <c r="BG10" s="309">
        <v>940</v>
      </c>
      <c r="BH10" s="308">
        <v>3920</v>
      </c>
      <c r="BI10" s="137">
        <v>4349</v>
      </c>
      <c r="BJ10" s="142">
        <v>110.9</v>
      </c>
      <c r="BK10" s="140">
        <v>429</v>
      </c>
      <c r="BL10" s="286">
        <v>206</v>
      </c>
      <c r="BM10" s="308">
        <v>5449</v>
      </c>
      <c r="BN10" s="137">
        <v>6998</v>
      </c>
      <c r="BO10" s="142">
        <v>128.4</v>
      </c>
      <c r="BP10" s="309">
        <v>1549</v>
      </c>
    </row>
    <row r="11" spans="1:68" ht="15" customHeight="1">
      <c r="A11" s="301" t="s">
        <v>204</v>
      </c>
      <c r="B11" s="308">
        <v>771</v>
      </c>
      <c r="C11" s="138">
        <v>607</v>
      </c>
      <c r="D11" s="139">
        <v>78.7</v>
      </c>
      <c r="E11" s="309">
        <v>-164</v>
      </c>
      <c r="F11" s="308">
        <v>259</v>
      </c>
      <c r="G11" s="137">
        <v>269</v>
      </c>
      <c r="H11" s="139">
        <v>103.9</v>
      </c>
      <c r="I11" s="309">
        <v>10</v>
      </c>
      <c r="J11" s="308">
        <v>327</v>
      </c>
      <c r="K11" s="137">
        <v>373</v>
      </c>
      <c r="L11" s="139">
        <v>114.1</v>
      </c>
      <c r="M11" s="309">
        <v>46</v>
      </c>
      <c r="N11" s="313">
        <v>223</v>
      </c>
      <c r="O11" s="137">
        <v>244</v>
      </c>
      <c r="P11" s="142">
        <v>109.4</v>
      </c>
      <c r="Q11" s="314">
        <v>21</v>
      </c>
      <c r="R11" s="348">
        <v>68.2</v>
      </c>
      <c r="S11" s="349">
        <v>65.4</v>
      </c>
      <c r="T11" s="350">
        <v>-2.8</v>
      </c>
      <c r="U11" s="298">
        <v>78</v>
      </c>
      <c r="V11" s="141">
        <v>64</v>
      </c>
      <c r="W11" s="142">
        <v>82.1</v>
      </c>
      <c r="X11" s="319">
        <v>-14</v>
      </c>
      <c r="Y11" s="308">
        <v>2131</v>
      </c>
      <c r="Z11" s="137">
        <v>1706</v>
      </c>
      <c r="AA11" s="139">
        <v>80.1</v>
      </c>
      <c r="AB11" s="309">
        <v>-425</v>
      </c>
      <c r="AC11" s="308">
        <v>718</v>
      </c>
      <c r="AD11" s="137">
        <v>569</v>
      </c>
      <c r="AE11" s="139">
        <v>79.2</v>
      </c>
      <c r="AF11" s="140">
        <v>-149</v>
      </c>
      <c r="AG11" s="137">
        <v>922</v>
      </c>
      <c r="AH11" s="138">
        <v>542</v>
      </c>
      <c r="AI11" s="139">
        <v>58.8</v>
      </c>
      <c r="AJ11" s="309">
        <v>-380</v>
      </c>
      <c r="AK11" s="298">
        <v>8</v>
      </c>
      <c r="AL11" s="137">
        <v>11</v>
      </c>
      <c r="AM11" s="142">
        <v>137.5</v>
      </c>
      <c r="AN11" s="319">
        <v>3</v>
      </c>
      <c r="AO11" s="326">
        <v>167</v>
      </c>
      <c r="AP11" s="143">
        <v>167</v>
      </c>
      <c r="AQ11" s="144">
        <v>100</v>
      </c>
      <c r="AR11" s="327">
        <v>0</v>
      </c>
      <c r="AS11" s="323">
        <v>491</v>
      </c>
      <c r="AT11" s="137">
        <v>441</v>
      </c>
      <c r="AU11" s="142">
        <v>89.8</v>
      </c>
      <c r="AV11" s="319">
        <v>-50</v>
      </c>
      <c r="AW11" s="308">
        <v>487</v>
      </c>
      <c r="AX11" s="137">
        <v>387</v>
      </c>
      <c r="AY11" s="142">
        <v>79.5</v>
      </c>
      <c r="AZ11" s="309">
        <v>-100</v>
      </c>
      <c r="BA11" s="298">
        <v>354</v>
      </c>
      <c r="BB11" s="137">
        <v>299</v>
      </c>
      <c r="BC11" s="142">
        <v>84.5</v>
      </c>
      <c r="BD11" s="319">
        <v>-55</v>
      </c>
      <c r="BE11" s="330">
        <v>2245</v>
      </c>
      <c r="BF11" s="137">
        <v>2425</v>
      </c>
      <c r="BG11" s="309">
        <v>180</v>
      </c>
      <c r="BH11" s="308">
        <v>154</v>
      </c>
      <c r="BI11" s="137">
        <v>62</v>
      </c>
      <c r="BJ11" s="142">
        <v>40.3</v>
      </c>
      <c r="BK11" s="140">
        <v>-92</v>
      </c>
      <c r="BL11" s="286">
        <v>11</v>
      </c>
      <c r="BM11" s="308">
        <v>4911</v>
      </c>
      <c r="BN11" s="137">
        <v>5146</v>
      </c>
      <c r="BO11" s="142">
        <v>104.8</v>
      </c>
      <c r="BP11" s="309">
        <v>235</v>
      </c>
    </row>
    <row r="12" spans="1:68" ht="15" customHeight="1">
      <c r="A12" s="301" t="s">
        <v>205</v>
      </c>
      <c r="B12" s="308">
        <v>171</v>
      </c>
      <c r="C12" s="138">
        <v>89</v>
      </c>
      <c r="D12" s="139">
        <v>52</v>
      </c>
      <c r="E12" s="309">
        <v>-82</v>
      </c>
      <c r="F12" s="308">
        <v>65</v>
      </c>
      <c r="G12" s="137">
        <v>29</v>
      </c>
      <c r="H12" s="139">
        <v>44.6</v>
      </c>
      <c r="I12" s="309">
        <v>-36</v>
      </c>
      <c r="J12" s="308">
        <v>86</v>
      </c>
      <c r="K12" s="137">
        <v>73</v>
      </c>
      <c r="L12" s="139">
        <v>84.9</v>
      </c>
      <c r="M12" s="309">
        <v>-13</v>
      </c>
      <c r="N12" s="313">
        <v>67</v>
      </c>
      <c r="O12" s="137">
        <v>65</v>
      </c>
      <c r="P12" s="142">
        <v>97</v>
      </c>
      <c r="Q12" s="314">
        <v>-2</v>
      </c>
      <c r="R12" s="348">
        <v>77.9</v>
      </c>
      <c r="S12" s="349">
        <v>89</v>
      </c>
      <c r="T12" s="350">
        <v>11.1</v>
      </c>
      <c r="U12" s="298">
        <v>9</v>
      </c>
      <c r="V12" s="141">
        <v>3</v>
      </c>
      <c r="W12" s="142">
        <v>33.3</v>
      </c>
      <c r="X12" s="319">
        <v>-6</v>
      </c>
      <c r="Y12" s="308">
        <v>355</v>
      </c>
      <c r="Z12" s="137">
        <v>323</v>
      </c>
      <c r="AA12" s="139">
        <v>91</v>
      </c>
      <c r="AB12" s="309">
        <v>-32</v>
      </c>
      <c r="AC12" s="308">
        <v>162</v>
      </c>
      <c r="AD12" s="137">
        <v>83</v>
      </c>
      <c r="AE12" s="139">
        <v>51.2</v>
      </c>
      <c r="AF12" s="140">
        <v>-79</v>
      </c>
      <c r="AG12" s="137">
        <v>111</v>
      </c>
      <c r="AH12" s="138">
        <v>115</v>
      </c>
      <c r="AI12" s="139">
        <v>103.6</v>
      </c>
      <c r="AJ12" s="309">
        <v>4</v>
      </c>
      <c r="AK12" s="298">
        <v>2</v>
      </c>
      <c r="AL12" s="137">
        <v>2</v>
      </c>
      <c r="AM12" s="142">
        <v>100</v>
      </c>
      <c r="AN12" s="319">
        <v>0</v>
      </c>
      <c r="AO12" s="326">
        <v>31</v>
      </c>
      <c r="AP12" s="143">
        <v>34</v>
      </c>
      <c r="AQ12" s="144">
        <v>109.7</v>
      </c>
      <c r="AR12" s="327">
        <v>3</v>
      </c>
      <c r="AS12" s="323">
        <v>90</v>
      </c>
      <c r="AT12" s="137">
        <v>88</v>
      </c>
      <c r="AU12" s="142">
        <v>97.8</v>
      </c>
      <c r="AV12" s="319">
        <v>-2</v>
      </c>
      <c r="AW12" s="308">
        <v>122</v>
      </c>
      <c r="AX12" s="137">
        <v>57</v>
      </c>
      <c r="AY12" s="142">
        <v>46.7</v>
      </c>
      <c r="AZ12" s="309">
        <v>-65</v>
      </c>
      <c r="BA12" s="298">
        <v>101</v>
      </c>
      <c r="BB12" s="137">
        <v>48</v>
      </c>
      <c r="BC12" s="142">
        <v>47.5</v>
      </c>
      <c r="BD12" s="319">
        <v>-53</v>
      </c>
      <c r="BE12" s="330">
        <v>1958</v>
      </c>
      <c r="BF12" s="137">
        <v>3629</v>
      </c>
      <c r="BG12" s="309">
        <v>1671</v>
      </c>
      <c r="BH12" s="308">
        <v>5</v>
      </c>
      <c r="BI12" s="137">
        <v>16</v>
      </c>
      <c r="BJ12" s="142">
        <v>320</v>
      </c>
      <c r="BK12" s="140">
        <v>11</v>
      </c>
      <c r="BL12" s="286">
        <v>0</v>
      </c>
      <c r="BM12" s="308">
        <v>3824</v>
      </c>
      <c r="BN12" s="137">
        <v>6014</v>
      </c>
      <c r="BO12" s="142">
        <v>157.3</v>
      </c>
      <c r="BP12" s="309">
        <v>2190</v>
      </c>
    </row>
    <row r="13" spans="1:68" ht="15" customHeight="1">
      <c r="A13" s="301" t="s">
        <v>206</v>
      </c>
      <c r="B13" s="308">
        <v>501</v>
      </c>
      <c r="C13" s="138">
        <v>471</v>
      </c>
      <c r="D13" s="139">
        <v>94</v>
      </c>
      <c r="E13" s="309">
        <v>-30</v>
      </c>
      <c r="F13" s="308">
        <v>183</v>
      </c>
      <c r="G13" s="137">
        <v>158</v>
      </c>
      <c r="H13" s="139">
        <v>86.3</v>
      </c>
      <c r="I13" s="309">
        <v>-25</v>
      </c>
      <c r="J13" s="308">
        <v>303</v>
      </c>
      <c r="K13" s="137">
        <v>240</v>
      </c>
      <c r="L13" s="139">
        <v>79.2</v>
      </c>
      <c r="M13" s="309">
        <v>-63</v>
      </c>
      <c r="N13" s="313">
        <v>169</v>
      </c>
      <c r="O13" s="137">
        <v>126</v>
      </c>
      <c r="P13" s="142">
        <v>74.6</v>
      </c>
      <c r="Q13" s="314">
        <v>-43</v>
      </c>
      <c r="R13" s="348">
        <v>55.8</v>
      </c>
      <c r="S13" s="349">
        <v>52.5</v>
      </c>
      <c r="T13" s="350">
        <v>-3.3</v>
      </c>
      <c r="U13" s="298">
        <v>53</v>
      </c>
      <c r="V13" s="141">
        <v>93</v>
      </c>
      <c r="W13" s="142">
        <v>175.5</v>
      </c>
      <c r="X13" s="319">
        <v>40</v>
      </c>
      <c r="Y13" s="308">
        <v>894</v>
      </c>
      <c r="Z13" s="137">
        <v>1082</v>
      </c>
      <c r="AA13" s="139">
        <v>121</v>
      </c>
      <c r="AB13" s="309">
        <v>188</v>
      </c>
      <c r="AC13" s="308">
        <v>477</v>
      </c>
      <c r="AD13" s="137">
        <v>438</v>
      </c>
      <c r="AE13" s="139">
        <v>91.8</v>
      </c>
      <c r="AF13" s="140">
        <v>-39</v>
      </c>
      <c r="AG13" s="137">
        <v>159</v>
      </c>
      <c r="AH13" s="138">
        <v>352</v>
      </c>
      <c r="AI13" s="139">
        <v>221.4</v>
      </c>
      <c r="AJ13" s="309">
        <v>193</v>
      </c>
      <c r="AK13" s="298">
        <v>5</v>
      </c>
      <c r="AL13" s="137">
        <v>4</v>
      </c>
      <c r="AM13" s="142">
        <v>80</v>
      </c>
      <c r="AN13" s="319">
        <v>-1</v>
      </c>
      <c r="AO13" s="326">
        <v>73</v>
      </c>
      <c r="AP13" s="143">
        <v>88</v>
      </c>
      <c r="AQ13" s="144">
        <v>120.5</v>
      </c>
      <c r="AR13" s="327">
        <v>15</v>
      </c>
      <c r="AS13" s="323">
        <v>308</v>
      </c>
      <c r="AT13" s="137">
        <v>309</v>
      </c>
      <c r="AU13" s="142">
        <v>100.3</v>
      </c>
      <c r="AV13" s="319">
        <v>1</v>
      </c>
      <c r="AW13" s="308">
        <v>283</v>
      </c>
      <c r="AX13" s="137">
        <v>275</v>
      </c>
      <c r="AY13" s="142">
        <v>97.2</v>
      </c>
      <c r="AZ13" s="309">
        <v>-8</v>
      </c>
      <c r="BA13" s="298">
        <v>239</v>
      </c>
      <c r="BB13" s="137">
        <v>237</v>
      </c>
      <c r="BC13" s="142">
        <v>99.2</v>
      </c>
      <c r="BD13" s="319">
        <v>-2</v>
      </c>
      <c r="BE13" s="330">
        <v>1801</v>
      </c>
      <c r="BF13" s="137">
        <v>2608</v>
      </c>
      <c r="BG13" s="309">
        <v>807</v>
      </c>
      <c r="BH13" s="308">
        <v>25</v>
      </c>
      <c r="BI13" s="137">
        <v>70</v>
      </c>
      <c r="BJ13" s="142">
        <v>280</v>
      </c>
      <c r="BK13" s="140">
        <v>45</v>
      </c>
      <c r="BL13" s="286">
        <v>10</v>
      </c>
      <c r="BM13" s="308">
        <v>4147</v>
      </c>
      <c r="BN13" s="137">
        <v>5625</v>
      </c>
      <c r="BO13" s="142">
        <v>135.6</v>
      </c>
      <c r="BP13" s="309">
        <v>1478</v>
      </c>
    </row>
    <row r="14" spans="1:68" s="5" customFormat="1" ht="15" customHeight="1">
      <c r="A14" s="301" t="s">
        <v>207</v>
      </c>
      <c r="B14" s="308">
        <v>497</v>
      </c>
      <c r="C14" s="138">
        <v>527</v>
      </c>
      <c r="D14" s="139">
        <v>106</v>
      </c>
      <c r="E14" s="309">
        <v>30</v>
      </c>
      <c r="F14" s="308">
        <v>198</v>
      </c>
      <c r="G14" s="137">
        <v>173</v>
      </c>
      <c r="H14" s="139">
        <v>87.4</v>
      </c>
      <c r="I14" s="309">
        <v>-25</v>
      </c>
      <c r="J14" s="308">
        <v>386</v>
      </c>
      <c r="K14" s="137">
        <v>425</v>
      </c>
      <c r="L14" s="139">
        <v>110.1</v>
      </c>
      <c r="M14" s="309">
        <v>39</v>
      </c>
      <c r="N14" s="313">
        <v>262</v>
      </c>
      <c r="O14" s="137">
        <v>290</v>
      </c>
      <c r="P14" s="142">
        <v>110.7</v>
      </c>
      <c r="Q14" s="314">
        <v>28</v>
      </c>
      <c r="R14" s="348">
        <v>67.9</v>
      </c>
      <c r="S14" s="349">
        <v>68.2</v>
      </c>
      <c r="T14" s="350">
        <v>0.3</v>
      </c>
      <c r="U14" s="298">
        <v>103</v>
      </c>
      <c r="V14" s="141">
        <v>117</v>
      </c>
      <c r="W14" s="142">
        <v>113.6</v>
      </c>
      <c r="X14" s="319">
        <v>14</v>
      </c>
      <c r="Y14" s="308">
        <v>1739</v>
      </c>
      <c r="Z14" s="137">
        <v>1624</v>
      </c>
      <c r="AA14" s="139">
        <v>93.4</v>
      </c>
      <c r="AB14" s="309">
        <v>-115</v>
      </c>
      <c r="AC14" s="308">
        <v>467</v>
      </c>
      <c r="AD14" s="137">
        <v>485</v>
      </c>
      <c r="AE14" s="139">
        <v>103.9</v>
      </c>
      <c r="AF14" s="140">
        <v>18</v>
      </c>
      <c r="AG14" s="137">
        <v>918</v>
      </c>
      <c r="AH14" s="138">
        <v>360</v>
      </c>
      <c r="AI14" s="176">
        <v>39.2</v>
      </c>
      <c r="AJ14" s="309">
        <v>-558</v>
      </c>
      <c r="AK14" s="298">
        <v>76</v>
      </c>
      <c r="AL14" s="137">
        <v>79</v>
      </c>
      <c r="AM14" s="142">
        <v>103.9</v>
      </c>
      <c r="AN14" s="319">
        <v>3</v>
      </c>
      <c r="AO14" s="326">
        <v>166</v>
      </c>
      <c r="AP14" s="143">
        <v>202</v>
      </c>
      <c r="AQ14" s="144">
        <v>121.7</v>
      </c>
      <c r="AR14" s="327">
        <v>36</v>
      </c>
      <c r="AS14" s="323">
        <v>675</v>
      </c>
      <c r="AT14" s="137">
        <v>676</v>
      </c>
      <c r="AU14" s="142">
        <v>100.1</v>
      </c>
      <c r="AV14" s="319">
        <v>1</v>
      </c>
      <c r="AW14" s="308">
        <v>324</v>
      </c>
      <c r="AX14" s="137">
        <v>331</v>
      </c>
      <c r="AY14" s="142">
        <v>102.2</v>
      </c>
      <c r="AZ14" s="309">
        <v>7</v>
      </c>
      <c r="BA14" s="298">
        <v>262</v>
      </c>
      <c r="BB14" s="137">
        <v>268</v>
      </c>
      <c r="BC14" s="142">
        <v>102.3</v>
      </c>
      <c r="BD14" s="319">
        <v>6</v>
      </c>
      <c r="BE14" s="330">
        <v>2398</v>
      </c>
      <c r="BF14" s="137">
        <v>2840</v>
      </c>
      <c r="BG14" s="309">
        <v>442</v>
      </c>
      <c r="BH14" s="308">
        <v>148</v>
      </c>
      <c r="BI14" s="137">
        <v>94</v>
      </c>
      <c r="BJ14" s="142">
        <v>63.5</v>
      </c>
      <c r="BK14" s="140">
        <v>-54</v>
      </c>
      <c r="BL14" s="286">
        <v>14</v>
      </c>
      <c r="BM14" s="308">
        <v>6308</v>
      </c>
      <c r="BN14" s="137">
        <v>6309</v>
      </c>
      <c r="BO14" s="142">
        <v>100</v>
      </c>
      <c r="BP14" s="309">
        <v>1</v>
      </c>
    </row>
    <row r="15" spans="1:68" s="5" customFormat="1" ht="15" customHeight="1">
      <c r="A15" s="301" t="s">
        <v>208</v>
      </c>
      <c r="B15" s="308">
        <v>322</v>
      </c>
      <c r="C15" s="138">
        <v>246</v>
      </c>
      <c r="D15" s="139">
        <v>76.4</v>
      </c>
      <c r="E15" s="309">
        <v>-76</v>
      </c>
      <c r="F15" s="308">
        <v>136</v>
      </c>
      <c r="G15" s="137">
        <v>85</v>
      </c>
      <c r="H15" s="139">
        <v>62.5</v>
      </c>
      <c r="I15" s="309">
        <v>-51</v>
      </c>
      <c r="J15" s="308">
        <v>188</v>
      </c>
      <c r="K15" s="137">
        <v>193</v>
      </c>
      <c r="L15" s="139">
        <v>102.7</v>
      </c>
      <c r="M15" s="309">
        <v>5</v>
      </c>
      <c r="N15" s="313">
        <v>118</v>
      </c>
      <c r="O15" s="137">
        <v>137</v>
      </c>
      <c r="P15" s="142">
        <v>116.1</v>
      </c>
      <c r="Q15" s="314">
        <v>19</v>
      </c>
      <c r="R15" s="348">
        <v>62.8</v>
      </c>
      <c r="S15" s="349">
        <v>71</v>
      </c>
      <c r="T15" s="350">
        <v>8.2</v>
      </c>
      <c r="U15" s="298">
        <v>35</v>
      </c>
      <c r="V15" s="141">
        <v>37</v>
      </c>
      <c r="W15" s="142">
        <v>105.7</v>
      </c>
      <c r="X15" s="319">
        <v>2</v>
      </c>
      <c r="Y15" s="308">
        <v>1159</v>
      </c>
      <c r="Z15" s="137">
        <v>785</v>
      </c>
      <c r="AA15" s="139">
        <v>67.7</v>
      </c>
      <c r="AB15" s="309">
        <v>-374</v>
      </c>
      <c r="AC15" s="308">
        <v>294</v>
      </c>
      <c r="AD15" s="137">
        <v>228</v>
      </c>
      <c r="AE15" s="139">
        <v>77.6</v>
      </c>
      <c r="AF15" s="140">
        <v>-66</v>
      </c>
      <c r="AG15" s="137">
        <v>700</v>
      </c>
      <c r="AH15" s="138">
        <v>212</v>
      </c>
      <c r="AI15" s="176">
        <v>30.3</v>
      </c>
      <c r="AJ15" s="309">
        <v>-488</v>
      </c>
      <c r="AK15" s="298">
        <v>30</v>
      </c>
      <c r="AL15" s="137">
        <v>27</v>
      </c>
      <c r="AM15" s="142">
        <v>90</v>
      </c>
      <c r="AN15" s="319">
        <v>-3</v>
      </c>
      <c r="AO15" s="326">
        <v>98</v>
      </c>
      <c r="AP15" s="143">
        <v>100</v>
      </c>
      <c r="AQ15" s="144">
        <v>102</v>
      </c>
      <c r="AR15" s="327">
        <v>2</v>
      </c>
      <c r="AS15" s="323">
        <v>246</v>
      </c>
      <c r="AT15" s="137">
        <v>265</v>
      </c>
      <c r="AU15" s="142">
        <v>107.7</v>
      </c>
      <c r="AV15" s="319">
        <v>19</v>
      </c>
      <c r="AW15" s="308">
        <v>199</v>
      </c>
      <c r="AX15" s="137">
        <v>158</v>
      </c>
      <c r="AY15" s="142">
        <v>79.4</v>
      </c>
      <c r="AZ15" s="309">
        <v>-41</v>
      </c>
      <c r="BA15" s="298">
        <v>168</v>
      </c>
      <c r="BB15" s="137">
        <v>134</v>
      </c>
      <c r="BC15" s="142">
        <v>79.8</v>
      </c>
      <c r="BD15" s="319">
        <v>-34</v>
      </c>
      <c r="BE15" s="330">
        <v>1649</v>
      </c>
      <c r="BF15" s="137">
        <v>2569</v>
      </c>
      <c r="BG15" s="309">
        <v>920</v>
      </c>
      <c r="BH15" s="308">
        <v>45</v>
      </c>
      <c r="BI15" s="137">
        <v>47</v>
      </c>
      <c r="BJ15" s="142">
        <v>104.4</v>
      </c>
      <c r="BK15" s="140">
        <v>2</v>
      </c>
      <c r="BL15" s="286">
        <v>4</v>
      </c>
      <c r="BM15" s="308">
        <v>4386</v>
      </c>
      <c r="BN15" s="137">
        <v>4972</v>
      </c>
      <c r="BO15" s="142">
        <v>113.4</v>
      </c>
      <c r="BP15" s="309">
        <v>586</v>
      </c>
    </row>
    <row r="16" spans="1:68" s="5" customFormat="1" ht="15" customHeight="1">
      <c r="A16" s="301" t="s">
        <v>209</v>
      </c>
      <c r="B16" s="308">
        <v>196</v>
      </c>
      <c r="C16" s="138">
        <v>227</v>
      </c>
      <c r="D16" s="139">
        <v>115.8</v>
      </c>
      <c r="E16" s="309">
        <v>31</v>
      </c>
      <c r="F16" s="308">
        <v>87</v>
      </c>
      <c r="G16" s="137">
        <v>115</v>
      </c>
      <c r="H16" s="139">
        <v>132.2</v>
      </c>
      <c r="I16" s="309">
        <v>28</v>
      </c>
      <c r="J16" s="308">
        <v>254</v>
      </c>
      <c r="K16" s="137">
        <v>459</v>
      </c>
      <c r="L16" s="139">
        <v>180.7</v>
      </c>
      <c r="M16" s="309">
        <v>205</v>
      </c>
      <c r="N16" s="313">
        <v>217</v>
      </c>
      <c r="O16" s="137">
        <v>395</v>
      </c>
      <c r="P16" s="142">
        <v>182</v>
      </c>
      <c r="Q16" s="314">
        <v>178</v>
      </c>
      <c r="R16" s="348">
        <v>85.4</v>
      </c>
      <c r="S16" s="349">
        <v>86.1</v>
      </c>
      <c r="T16" s="350">
        <v>0.7</v>
      </c>
      <c r="U16" s="298">
        <v>23</v>
      </c>
      <c r="V16" s="141">
        <v>17</v>
      </c>
      <c r="W16" s="142">
        <v>73.9</v>
      </c>
      <c r="X16" s="319">
        <v>-6</v>
      </c>
      <c r="Y16" s="308">
        <v>1155</v>
      </c>
      <c r="Z16" s="137">
        <v>1367</v>
      </c>
      <c r="AA16" s="139">
        <v>118.4</v>
      </c>
      <c r="AB16" s="309">
        <v>212</v>
      </c>
      <c r="AC16" s="308">
        <v>182</v>
      </c>
      <c r="AD16" s="137">
        <v>219</v>
      </c>
      <c r="AE16" s="139">
        <v>120.3</v>
      </c>
      <c r="AF16" s="140">
        <v>37</v>
      </c>
      <c r="AG16" s="137">
        <v>721</v>
      </c>
      <c r="AH16" s="138">
        <v>528</v>
      </c>
      <c r="AI16" s="176">
        <v>73.2</v>
      </c>
      <c r="AJ16" s="309">
        <v>-193</v>
      </c>
      <c r="AK16" s="298">
        <v>8</v>
      </c>
      <c r="AL16" s="137">
        <v>2</v>
      </c>
      <c r="AM16" s="142">
        <v>25</v>
      </c>
      <c r="AN16" s="319">
        <v>-6</v>
      </c>
      <c r="AO16" s="326">
        <v>106</v>
      </c>
      <c r="AP16" s="143">
        <v>118</v>
      </c>
      <c r="AQ16" s="144">
        <v>111.3</v>
      </c>
      <c r="AR16" s="327">
        <v>12</v>
      </c>
      <c r="AS16" s="323">
        <v>494</v>
      </c>
      <c r="AT16" s="137">
        <v>667</v>
      </c>
      <c r="AU16" s="142">
        <v>135</v>
      </c>
      <c r="AV16" s="319">
        <v>173</v>
      </c>
      <c r="AW16" s="308">
        <v>125</v>
      </c>
      <c r="AX16" s="137">
        <v>127</v>
      </c>
      <c r="AY16" s="142">
        <v>101.6</v>
      </c>
      <c r="AZ16" s="309">
        <v>2</v>
      </c>
      <c r="BA16" s="298">
        <v>102</v>
      </c>
      <c r="BB16" s="137">
        <v>95</v>
      </c>
      <c r="BC16" s="142">
        <v>93.1</v>
      </c>
      <c r="BD16" s="319">
        <v>-7</v>
      </c>
      <c r="BE16" s="330">
        <v>2072</v>
      </c>
      <c r="BF16" s="137">
        <v>2636</v>
      </c>
      <c r="BG16" s="309">
        <v>564</v>
      </c>
      <c r="BH16" s="308">
        <v>126</v>
      </c>
      <c r="BI16" s="137">
        <v>136</v>
      </c>
      <c r="BJ16" s="142">
        <v>107.9</v>
      </c>
      <c r="BK16" s="140">
        <v>10</v>
      </c>
      <c r="BL16" s="286">
        <v>2</v>
      </c>
      <c r="BM16" s="308">
        <v>4422</v>
      </c>
      <c r="BN16" s="137">
        <v>4699</v>
      </c>
      <c r="BO16" s="142">
        <v>106.3</v>
      </c>
      <c r="BP16" s="309">
        <v>277</v>
      </c>
    </row>
    <row r="17" spans="1:68" s="5" customFormat="1" ht="15" customHeight="1">
      <c r="A17" s="301" t="s">
        <v>210</v>
      </c>
      <c r="B17" s="308">
        <v>774</v>
      </c>
      <c r="C17" s="138">
        <v>622</v>
      </c>
      <c r="D17" s="139">
        <v>80.4</v>
      </c>
      <c r="E17" s="309">
        <v>-152</v>
      </c>
      <c r="F17" s="308">
        <v>271</v>
      </c>
      <c r="G17" s="137">
        <v>248</v>
      </c>
      <c r="H17" s="139">
        <v>91.5</v>
      </c>
      <c r="I17" s="309">
        <v>-23</v>
      </c>
      <c r="J17" s="308">
        <v>661</v>
      </c>
      <c r="K17" s="137">
        <v>583</v>
      </c>
      <c r="L17" s="139">
        <v>88.2</v>
      </c>
      <c r="M17" s="309">
        <v>-78</v>
      </c>
      <c r="N17" s="313">
        <v>545</v>
      </c>
      <c r="O17" s="137">
        <v>488</v>
      </c>
      <c r="P17" s="142">
        <v>89.5</v>
      </c>
      <c r="Q17" s="314">
        <v>-57</v>
      </c>
      <c r="R17" s="348">
        <v>82.5</v>
      </c>
      <c r="S17" s="349">
        <v>83.7</v>
      </c>
      <c r="T17" s="350">
        <v>1.2</v>
      </c>
      <c r="U17" s="298">
        <v>95</v>
      </c>
      <c r="V17" s="141">
        <v>84</v>
      </c>
      <c r="W17" s="142">
        <v>88.4</v>
      </c>
      <c r="X17" s="319">
        <v>-11</v>
      </c>
      <c r="Y17" s="308">
        <v>2413</v>
      </c>
      <c r="Z17" s="137">
        <v>2198</v>
      </c>
      <c r="AA17" s="139">
        <v>91.1</v>
      </c>
      <c r="AB17" s="309">
        <v>-215</v>
      </c>
      <c r="AC17" s="308">
        <v>746</v>
      </c>
      <c r="AD17" s="137">
        <v>599</v>
      </c>
      <c r="AE17" s="139">
        <v>80.3</v>
      </c>
      <c r="AF17" s="140">
        <v>-147</v>
      </c>
      <c r="AG17" s="137">
        <v>942</v>
      </c>
      <c r="AH17" s="138">
        <v>692</v>
      </c>
      <c r="AI17" s="139">
        <v>73.5</v>
      </c>
      <c r="AJ17" s="309">
        <v>-250</v>
      </c>
      <c r="AK17" s="298">
        <v>2</v>
      </c>
      <c r="AL17" s="137">
        <v>9</v>
      </c>
      <c r="AM17" s="142">
        <v>450</v>
      </c>
      <c r="AN17" s="319">
        <v>7</v>
      </c>
      <c r="AO17" s="326">
        <v>217</v>
      </c>
      <c r="AP17" s="143">
        <v>223</v>
      </c>
      <c r="AQ17" s="144">
        <v>102.8</v>
      </c>
      <c r="AR17" s="327">
        <v>6</v>
      </c>
      <c r="AS17" s="323">
        <v>868</v>
      </c>
      <c r="AT17" s="137">
        <v>900</v>
      </c>
      <c r="AU17" s="142">
        <v>103.7</v>
      </c>
      <c r="AV17" s="319">
        <v>32</v>
      </c>
      <c r="AW17" s="308">
        <v>492</v>
      </c>
      <c r="AX17" s="137">
        <v>403</v>
      </c>
      <c r="AY17" s="142">
        <v>81.9</v>
      </c>
      <c r="AZ17" s="309">
        <v>-89</v>
      </c>
      <c r="BA17" s="298">
        <v>394</v>
      </c>
      <c r="BB17" s="137">
        <v>319</v>
      </c>
      <c r="BC17" s="142">
        <v>81</v>
      </c>
      <c r="BD17" s="319">
        <v>-75</v>
      </c>
      <c r="BE17" s="330">
        <v>2744</v>
      </c>
      <c r="BF17" s="137">
        <v>3213</v>
      </c>
      <c r="BG17" s="309">
        <v>469</v>
      </c>
      <c r="BH17" s="308">
        <v>181</v>
      </c>
      <c r="BI17" s="137">
        <v>282</v>
      </c>
      <c r="BJ17" s="142">
        <v>155.8</v>
      </c>
      <c r="BK17" s="140">
        <v>101</v>
      </c>
      <c r="BL17" s="286">
        <v>42</v>
      </c>
      <c r="BM17" s="308">
        <v>4862</v>
      </c>
      <c r="BN17" s="137">
        <v>5689</v>
      </c>
      <c r="BO17" s="142">
        <v>117</v>
      </c>
      <c r="BP17" s="309">
        <v>827</v>
      </c>
    </row>
    <row r="18" spans="1:68" s="5" customFormat="1" ht="15" customHeight="1">
      <c r="A18" s="301" t="s">
        <v>211</v>
      </c>
      <c r="B18" s="308">
        <v>917</v>
      </c>
      <c r="C18" s="138">
        <v>784</v>
      </c>
      <c r="D18" s="139">
        <v>85.5</v>
      </c>
      <c r="E18" s="309">
        <v>-133</v>
      </c>
      <c r="F18" s="308">
        <v>410</v>
      </c>
      <c r="G18" s="137">
        <v>393</v>
      </c>
      <c r="H18" s="139">
        <v>95.9</v>
      </c>
      <c r="I18" s="309">
        <v>-17</v>
      </c>
      <c r="J18" s="308">
        <v>820</v>
      </c>
      <c r="K18" s="137">
        <v>893</v>
      </c>
      <c r="L18" s="139">
        <v>108.9</v>
      </c>
      <c r="M18" s="309">
        <v>73</v>
      </c>
      <c r="N18" s="313">
        <v>583</v>
      </c>
      <c r="O18" s="137">
        <v>678</v>
      </c>
      <c r="P18" s="142">
        <v>116.3</v>
      </c>
      <c r="Q18" s="314">
        <v>95</v>
      </c>
      <c r="R18" s="348">
        <v>71.1</v>
      </c>
      <c r="S18" s="349">
        <v>75.9</v>
      </c>
      <c r="T18" s="350">
        <v>4.8</v>
      </c>
      <c r="U18" s="298">
        <v>224</v>
      </c>
      <c r="V18" s="141">
        <v>184</v>
      </c>
      <c r="W18" s="142">
        <v>82.1</v>
      </c>
      <c r="X18" s="319">
        <v>-40</v>
      </c>
      <c r="Y18" s="308">
        <v>3560</v>
      </c>
      <c r="Z18" s="137">
        <v>3625</v>
      </c>
      <c r="AA18" s="139">
        <v>101.8</v>
      </c>
      <c r="AB18" s="309">
        <v>65</v>
      </c>
      <c r="AC18" s="308">
        <v>880</v>
      </c>
      <c r="AD18" s="137">
        <v>753</v>
      </c>
      <c r="AE18" s="139">
        <v>85.6</v>
      </c>
      <c r="AF18" s="140">
        <v>-127</v>
      </c>
      <c r="AG18" s="137">
        <v>1532</v>
      </c>
      <c r="AH18" s="138">
        <v>1535</v>
      </c>
      <c r="AI18" s="139">
        <v>100.2</v>
      </c>
      <c r="AJ18" s="309">
        <v>3</v>
      </c>
      <c r="AK18" s="298">
        <v>81</v>
      </c>
      <c r="AL18" s="137">
        <v>72</v>
      </c>
      <c r="AM18" s="142">
        <v>88.9</v>
      </c>
      <c r="AN18" s="319">
        <v>-9</v>
      </c>
      <c r="AO18" s="326">
        <v>372</v>
      </c>
      <c r="AP18" s="143">
        <v>383</v>
      </c>
      <c r="AQ18" s="144">
        <v>103</v>
      </c>
      <c r="AR18" s="327">
        <v>11</v>
      </c>
      <c r="AS18" s="323">
        <v>1139</v>
      </c>
      <c r="AT18" s="137">
        <v>1208</v>
      </c>
      <c r="AU18" s="142">
        <v>106.1</v>
      </c>
      <c r="AV18" s="319">
        <v>69</v>
      </c>
      <c r="AW18" s="308">
        <v>541</v>
      </c>
      <c r="AX18" s="137">
        <v>443</v>
      </c>
      <c r="AY18" s="142">
        <v>81.9</v>
      </c>
      <c r="AZ18" s="309">
        <v>-98</v>
      </c>
      <c r="BA18" s="298">
        <v>428</v>
      </c>
      <c r="BB18" s="137">
        <v>367</v>
      </c>
      <c r="BC18" s="142">
        <v>85.7</v>
      </c>
      <c r="BD18" s="319">
        <v>-61</v>
      </c>
      <c r="BE18" s="330">
        <v>2710</v>
      </c>
      <c r="BF18" s="137">
        <v>3421</v>
      </c>
      <c r="BG18" s="309">
        <v>711</v>
      </c>
      <c r="BH18" s="308">
        <v>279</v>
      </c>
      <c r="BI18" s="137">
        <v>257</v>
      </c>
      <c r="BJ18" s="142">
        <v>92.1</v>
      </c>
      <c r="BK18" s="140">
        <v>-22</v>
      </c>
      <c r="BL18" s="286">
        <v>28</v>
      </c>
      <c r="BM18" s="308">
        <v>4468</v>
      </c>
      <c r="BN18" s="137">
        <v>5433</v>
      </c>
      <c r="BO18" s="142">
        <v>121.6</v>
      </c>
      <c r="BP18" s="309">
        <v>965</v>
      </c>
    </row>
    <row r="19" spans="1:68" s="5" customFormat="1" ht="15" customHeight="1">
      <c r="A19" s="301" t="s">
        <v>212</v>
      </c>
      <c r="B19" s="308">
        <v>1354</v>
      </c>
      <c r="C19" s="138">
        <v>1195</v>
      </c>
      <c r="D19" s="139">
        <v>88.3</v>
      </c>
      <c r="E19" s="309">
        <v>-159</v>
      </c>
      <c r="F19" s="308">
        <v>483</v>
      </c>
      <c r="G19" s="137">
        <v>382</v>
      </c>
      <c r="H19" s="139">
        <v>79.1</v>
      </c>
      <c r="I19" s="309">
        <v>-101</v>
      </c>
      <c r="J19" s="308">
        <v>628</v>
      </c>
      <c r="K19" s="137">
        <v>574</v>
      </c>
      <c r="L19" s="139">
        <v>91.4</v>
      </c>
      <c r="M19" s="309">
        <v>-54</v>
      </c>
      <c r="N19" s="313">
        <v>451</v>
      </c>
      <c r="O19" s="137">
        <v>396</v>
      </c>
      <c r="P19" s="142">
        <v>87.8</v>
      </c>
      <c r="Q19" s="314">
        <v>-55</v>
      </c>
      <c r="R19" s="348">
        <v>71.8</v>
      </c>
      <c r="S19" s="349">
        <v>69</v>
      </c>
      <c r="T19" s="350">
        <v>-2.8</v>
      </c>
      <c r="U19" s="298">
        <v>175</v>
      </c>
      <c r="V19" s="141">
        <v>204</v>
      </c>
      <c r="W19" s="142">
        <v>116.6</v>
      </c>
      <c r="X19" s="319">
        <v>29</v>
      </c>
      <c r="Y19" s="308">
        <v>1942</v>
      </c>
      <c r="Z19" s="137">
        <v>2216</v>
      </c>
      <c r="AA19" s="139">
        <v>114.1</v>
      </c>
      <c r="AB19" s="309">
        <v>274</v>
      </c>
      <c r="AC19" s="308">
        <v>1076</v>
      </c>
      <c r="AD19" s="137">
        <v>882</v>
      </c>
      <c r="AE19" s="139">
        <v>82</v>
      </c>
      <c r="AF19" s="140">
        <v>-194</v>
      </c>
      <c r="AG19" s="137">
        <v>353</v>
      </c>
      <c r="AH19" s="138">
        <v>203</v>
      </c>
      <c r="AI19" s="176">
        <v>57.5</v>
      </c>
      <c r="AJ19" s="309">
        <v>-150</v>
      </c>
      <c r="AK19" s="298">
        <v>27</v>
      </c>
      <c r="AL19" s="137">
        <v>86</v>
      </c>
      <c r="AM19" s="142">
        <v>318.5</v>
      </c>
      <c r="AN19" s="319">
        <v>59</v>
      </c>
      <c r="AO19" s="326">
        <v>216</v>
      </c>
      <c r="AP19" s="143">
        <v>233</v>
      </c>
      <c r="AQ19" s="144">
        <v>107.9</v>
      </c>
      <c r="AR19" s="327">
        <v>17</v>
      </c>
      <c r="AS19" s="323">
        <v>731</v>
      </c>
      <c r="AT19" s="137">
        <v>740</v>
      </c>
      <c r="AU19" s="142">
        <v>101.2</v>
      </c>
      <c r="AV19" s="319">
        <v>9</v>
      </c>
      <c r="AW19" s="308">
        <v>898</v>
      </c>
      <c r="AX19" s="137">
        <v>752</v>
      </c>
      <c r="AY19" s="142">
        <v>83.7</v>
      </c>
      <c r="AZ19" s="309">
        <v>-146</v>
      </c>
      <c r="BA19" s="298">
        <v>781</v>
      </c>
      <c r="BB19" s="137">
        <v>663</v>
      </c>
      <c r="BC19" s="142">
        <v>84.9</v>
      </c>
      <c r="BD19" s="319">
        <v>-118</v>
      </c>
      <c r="BE19" s="330">
        <v>2387</v>
      </c>
      <c r="BF19" s="137">
        <v>2848</v>
      </c>
      <c r="BG19" s="309">
        <v>461</v>
      </c>
      <c r="BH19" s="308">
        <v>99</v>
      </c>
      <c r="BI19" s="137">
        <v>165</v>
      </c>
      <c r="BJ19" s="142">
        <v>166.7</v>
      </c>
      <c r="BK19" s="140">
        <v>66</v>
      </c>
      <c r="BL19" s="286">
        <v>41</v>
      </c>
      <c r="BM19" s="308">
        <v>3944</v>
      </c>
      <c r="BN19" s="137">
        <v>4803</v>
      </c>
      <c r="BO19" s="142">
        <v>121.8</v>
      </c>
      <c r="BP19" s="309">
        <v>859</v>
      </c>
    </row>
    <row r="20" spans="1:68" s="10" customFormat="1" ht="15" customHeight="1">
      <c r="A20" s="302" t="s">
        <v>213</v>
      </c>
      <c r="B20" s="308">
        <v>880</v>
      </c>
      <c r="C20" s="138">
        <v>984</v>
      </c>
      <c r="D20" s="139">
        <v>111.8</v>
      </c>
      <c r="E20" s="309">
        <v>104</v>
      </c>
      <c r="F20" s="308">
        <v>355</v>
      </c>
      <c r="G20" s="137">
        <v>421</v>
      </c>
      <c r="H20" s="139">
        <v>118.6</v>
      </c>
      <c r="I20" s="309">
        <v>66</v>
      </c>
      <c r="J20" s="308">
        <v>999</v>
      </c>
      <c r="K20" s="137">
        <v>968</v>
      </c>
      <c r="L20" s="139">
        <v>96.9</v>
      </c>
      <c r="M20" s="309">
        <v>-31</v>
      </c>
      <c r="N20" s="313">
        <v>873</v>
      </c>
      <c r="O20" s="137">
        <v>794</v>
      </c>
      <c r="P20" s="142">
        <v>91</v>
      </c>
      <c r="Q20" s="314">
        <v>-79</v>
      </c>
      <c r="R20" s="348">
        <v>87.4</v>
      </c>
      <c r="S20" s="349">
        <v>82</v>
      </c>
      <c r="T20" s="350">
        <v>-5.4</v>
      </c>
      <c r="U20" s="298">
        <v>122</v>
      </c>
      <c r="V20" s="141">
        <v>148</v>
      </c>
      <c r="W20" s="142">
        <v>121.3</v>
      </c>
      <c r="X20" s="319">
        <v>26</v>
      </c>
      <c r="Y20" s="308">
        <v>3292</v>
      </c>
      <c r="Z20" s="137">
        <v>3684</v>
      </c>
      <c r="AA20" s="139">
        <v>111.9</v>
      </c>
      <c r="AB20" s="309">
        <v>392</v>
      </c>
      <c r="AC20" s="308">
        <v>781</v>
      </c>
      <c r="AD20" s="137">
        <v>903</v>
      </c>
      <c r="AE20" s="139">
        <v>115.6</v>
      </c>
      <c r="AF20" s="140">
        <v>122</v>
      </c>
      <c r="AG20" s="137">
        <v>1499</v>
      </c>
      <c r="AH20" s="138">
        <v>1681</v>
      </c>
      <c r="AI20" s="176">
        <v>112.1</v>
      </c>
      <c r="AJ20" s="309">
        <v>182</v>
      </c>
      <c r="AK20" s="298">
        <v>90</v>
      </c>
      <c r="AL20" s="137">
        <v>34</v>
      </c>
      <c r="AM20" s="142">
        <v>37.8</v>
      </c>
      <c r="AN20" s="319">
        <v>-56</v>
      </c>
      <c r="AO20" s="326">
        <v>310</v>
      </c>
      <c r="AP20" s="143">
        <v>334</v>
      </c>
      <c r="AQ20" s="144">
        <v>107.7</v>
      </c>
      <c r="AR20" s="327">
        <v>24</v>
      </c>
      <c r="AS20" s="323">
        <v>1185</v>
      </c>
      <c r="AT20" s="137">
        <v>1148</v>
      </c>
      <c r="AU20" s="142">
        <v>96.9</v>
      </c>
      <c r="AV20" s="319">
        <v>-37</v>
      </c>
      <c r="AW20" s="308">
        <v>553</v>
      </c>
      <c r="AX20" s="137">
        <v>618</v>
      </c>
      <c r="AY20" s="142">
        <v>111.8</v>
      </c>
      <c r="AZ20" s="309">
        <v>65</v>
      </c>
      <c r="BA20" s="298">
        <v>483</v>
      </c>
      <c r="BB20" s="137">
        <v>547</v>
      </c>
      <c r="BC20" s="142">
        <v>113.3</v>
      </c>
      <c r="BD20" s="319">
        <v>64</v>
      </c>
      <c r="BE20" s="330">
        <v>2869</v>
      </c>
      <c r="BF20" s="137">
        <v>3822</v>
      </c>
      <c r="BG20" s="309">
        <v>953</v>
      </c>
      <c r="BH20" s="308">
        <v>129</v>
      </c>
      <c r="BI20" s="137">
        <v>141</v>
      </c>
      <c r="BJ20" s="142">
        <v>109.3</v>
      </c>
      <c r="BK20" s="140">
        <v>12</v>
      </c>
      <c r="BL20" s="286">
        <v>29</v>
      </c>
      <c r="BM20" s="308">
        <v>4715</v>
      </c>
      <c r="BN20" s="137">
        <v>6104</v>
      </c>
      <c r="BO20" s="142">
        <v>129.5</v>
      </c>
      <c r="BP20" s="309">
        <v>1389</v>
      </c>
    </row>
    <row r="21" spans="1:68" s="5" customFormat="1" ht="15" customHeight="1">
      <c r="A21" s="301" t="s">
        <v>214</v>
      </c>
      <c r="B21" s="308">
        <v>583</v>
      </c>
      <c r="C21" s="138">
        <v>629</v>
      </c>
      <c r="D21" s="139">
        <v>107.9</v>
      </c>
      <c r="E21" s="309">
        <v>46</v>
      </c>
      <c r="F21" s="308">
        <v>196</v>
      </c>
      <c r="G21" s="137">
        <v>243</v>
      </c>
      <c r="H21" s="139">
        <v>124</v>
      </c>
      <c r="I21" s="309">
        <v>47</v>
      </c>
      <c r="J21" s="308">
        <v>258</v>
      </c>
      <c r="K21" s="137">
        <v>227</v>
      </c>
      <c r="L21" s="139">
        <v>88</v>
      </c>
      <c r="M21" s="309">
        <v>-31</v>
      </c>
      <c r="N21" s="313">
        <v>155</v>
      </c>
      <c r="O21" s="137">
        <v>128</v>
      </c>
      <c r="P21" s="142">
        <v>82.6</v>
      </c>
      <c r="Q21" s="314">
        <v>-27</v>
      </c>
      <c r="R21" s="348">
        <v>60.1</v>
      </c>
      <c r="S21" s="349">
        <v>56.4</v>
      </c>
      <c r="T21" s="350">
        <v>-3.7</v>
      </c>
      <c r="U21" s="298">
        <v>85</v>
      </c>
      <c r="V21" s="141">
        <v>156</v>
      </c>
      <c r="W21" s="142">
        <v>183.5</v>
      </c>
      <c r="X21" s="319">
        <v>71</v>
      </c>
      <c r="Y21" s="308">
        <v>1952</v>
      </c>
      <c r="Z21" s="137">
        <v>3592</v>
      </c>
      <c r="AA21" s="139">
        <v>184</v>
      </c>
      <c r="AB21" s="309">
        <v>1640</v>
      </c>
      <c r="AC21" s="308">
        <v>506</v>
      </c>
      <c r="AD21" s="137">
        <v>573</v>
      </c>
      <c r="AE21" s="139">
        <v>113.2</v>
      </c>
      <c r="AF21" s="140">
        <v>67</v>
      </c>
      <c r="AG21" s="137">
        <v>1058</v>
      </c>
      <c r="AH21" s="138">
        <v>1701</v>
      </c>
      <c r="AI21" s="176">
        <v>160.8</v>
      </c>
      <c r="AJ21" s="309">
        <v>643</v>
      </c>
      <c r="AK21" s="298">
        <v>24</v>
      </c>
      <c r="AL21" s="137">
        <v>43</v>
      </c>
      <c r="AM21" s="142">
        <v>179.2</v>
      </c>
      <c r="AN21" s="319">
        <v>19</v>
      </c>
      <c r="AO21" s="326">
        <v>135</v>
      </c>
      <c r="AP21" s="143">
        <v>147</v>
      </c>
      <c r="AQ21" s="144">
        <v>108.9</v>
      </c>
      <c r="AR21" s="327">
        <v>12</v>
      </c>
      <c r="AS21" s="323">
        <v>488</v>
      </c>
      <c r="AT21" s="137">
        <v>502</v>
      </c>
      <c r="AU21" s="142">
        <v>102.9</v>
      </c>
      <c r="AV21" s="319">
        <v>14</v>
      </c>
      <c r="AW21" s="308">
        <v>379</v>
      </c>
      <c r="AX21" s="137">
        <v>444</v>
      </c>
      <c r="AY21" s="142">
        <v>117.2</v>
      </c>
      <c r="AZ21" s="309">
        <v>65</v>
      </c>
      <c r="BA21" s="298">
        <v>329</v>
      </c>
      <c r="BB21" s="137">
        <v>363</v>
      </c>
      <c r="BC21" s="142">
        <v>110.3</v>
      </c>
      <c r="BD21" s="319">
        <v>34</v>
      </c>
      <c r="BE21" s="330">
        <v>2669</v>
      </c>
      <c r="BF21" s="137">
        <v>2605</v>
      </c>
      <c r="BG21" s="309">
        <v>-64</v>
      </c>
      <c r="BH21" s="308">
        <v>203</v>
      </c>
      <c r="BI21" s="137">
        <v>198</v>
      </c>
      <c r="BJ21" s="142">
        <v>97.5</v>
      </c>
      <c r="BK21" s="140">
        <v>-5</v>
      </c>
      <c r="BL21" s="286">
        <v>24</v>
      </c>
      <c r="BM21" s="308">
        <v>5960</v>
      </c>
      <c r="BN21" s="137">
        <v>6607</v>
      </c>
      <c r="BO21" s="142">
        <v>110.9</v>
      </c>
      <c r="BP21" s="309">
        <v>647</v>
      </c>
    </row>
    <row r="22" spans="1:68" s="5" customFormat="1" ht="15" customHeight="1">
      <c r="A22" s="301" t="s">
        <v>215</v>
      </c>
      <c r="B22" s="308">
        <v>457</v>
      </c>
      <c r="C22" s="138">
        <v>369</v>
      </c>
      <c r="D22" s="139">
        <v>80.7</v>
      </c>
      <c r="E22" s="309">
        <v>-88</v>
      </c>
      <c r="F22" s="308">
        <v>170</v>
      </c>
      <c r="G22" s="137">
        <v>129</v>
      </c>
      <c r="H22" s="139">
        <v>75.9</v>
      </c>
      <c r="I22" s="309">
        <v>-41</v>
      </c>
      <c r="J22" s="308">
        <v>125</v>
      </c>
      <c r="K22" s="137">
        <v>82</v>
      </c>
      <c r="L22" s="139">
        <v>65.6</v>
      </c>
      <c r="M22" s="309">
        <v>-43</v>
      </c>
      <c r="N22" s="313">
        <v>68</v>
      </c>
      <c r="O22" s="137">
        <v>40</v>
      </c>
      <c r="P22" s="142">
        <v>58.8</v>
      </c>
      <c r="Q22" s="314">
        <v>-28</v>
      </c>
      <c r="R22" s="348">
        <v>54.4</v>
      </c>
      <c r="S22" s="349">
        <v>48.8</v>
      </c>
      <c r="T22" s="350">
        <v>-5.6</v>
      </c>
      <c r="U22" s="298">
        <v>63</v>
      </c>
      <c r="V22" s="141">
        <v>51</v>
      </c>
      <c r="W22" s="142">
        <v>81</v>
      </c>
      <c r="X22" s="319">
        <v>-12</v>
      </c>
      <c r="Y22" s="308">
        <v>1008</v>
      </c>
      <c r="Z22" s="137">
        <v>920</v>
      </c>
      <c r="AA22" s="139">
        <v>91.3</v>
      </c>
      <c r="AB22" s="309">
        <v>-88</v>
      </c>
      <c r="AC22" s="308">
        <v>417</v>
      </c>
      <c r="AD22" s="137">
        <v>337</v>
      </c>
      <c r="AE22" s="139">
        <v>80.8</v>
      </c>
      <c r="AF22" s="140">
        <v>-80</v>
      </c>
      <c r="AG22" s="137">
        <v>455</v>
      </c>
      <c r="AH22" s="138">
        <v>174</v>
      </c>
      <c r="AI22" s="139">
        <v>38.2</v>
      </c>
      <c r="AJ22" s="309">
        <v>-281</v>
      </c>
      <c r="AK22" s="298">
        <v>27</v>
      </c>
      <c r="AL22" s="137">
        <v>21</v>
      </c>
      <c r="AM22" s="142">
        <v>77.8</v>
      </c>
      <c r="AN22" s="319">
        <v>-6</v>
      </c>
      <c r="AO22" s="326">
        <v>73</v>
      </c>
      <c r="AP22" s="143">
        <v>98</v>
      </c>
      <c r="AQ22" s="144">
        <v>134.2</v>
      </c>
      <c r="AR22" s="327">
        <v>25</v>
      </c>
      <c r="AS22" s="323">
        <v>227</v>
      </c>
      <c r="AT22" s="137">
        <v>236</v>
      </c>
      <c r="AU22" s="142">
        <v>104</v>
      </c>
      <c r="AV22" s="319">
        <v>9</v>
      </c>
      <c r="AW22" s="308">
        <v>320</v>
      </c>
      <c r="AX22" s="137">
        <v>260</v>
      </c>
      <c r="AY22" s="142">
        <v>81.3</v>
      </c>
      <c r="AZ22" s="309">
        <v>-60</v>
      </c>
      <c r="BA22" s="298">
        <v>280</v>
      </c>
      <c r="BB22" s="137">
        <v>233</v>
      </c>
      <c r="BC22" s="142">
        <v>83.2</v>
      </c>
      <c r="BD22" s="319">
        <v>-47</v>
      </c>
      <c r="BE22" s="330">
        <v>2573</v>
      </c>
      <c r="BF22" s="137">
        <v>3315</v>
      </c>
      <c r="BG22" s="309">
        <v>742</v>
      </c>
      <c r="BH22" s="308">
        <v>57</v>
      </c>
      <c r="BI22" s="137">
        <v>93</v>
      </c>
      <c r="BJ22" s="142">
        <v>163.2</v>
      </c>
      <c r="BK22" s="140">
        <v>36</v>
      </c>
      <c r="BL22" s="286">
        <v>10</v>
      </c>
      <c r="BM22" s="308">
        <v>5043</v>
      </c>
      <c r="BN22" s="137">
        <v>7539</v>
      </c>
      <c r="BO22" s="142">
        <v>149.5</v>
      </c>
      <c r="BP22" s="309">
        <v>2496</v>
      </c>
    </row>
    <row r="23" spans="1:68" s="5" customFormat="1" ht="15" customHeight="1">
      <c r="A23" s="301" t="s">
        <v>216</v>
      </c>
      <c r="B23" s="308">
        <v>443</v>
      </c>
      <c r="C23" s="138">
        <v>389</v>
      </c>
      <c r="D23" s="139">
        <v>87.8</v>
      </c>
      <c r="E23" s="309">
        <v>-54</v>
      </c>
      <c r="F23" s="308">
        <v>217</v>
      </c>
      <c r="G23" s="137">
        <v>133</v>
      </c>
      <c r="H23" s="139">
        <v>61.3</v>
      </c>
      <c r="I23" s="309">
        <v>-84</v>
      </c>
      <c r="J23" s="308">
        <v>323</v>
      </c>
      <c r="K23" s="137">
        <v>260</v>
      </c>
      <c r="L23" s="139">
        <v>80.5</v>
      </c>
      <c r="M23" s="309">
        <v>-63</v>
      </c>
      <c r="N23" s="313">
        <v>271</v>
      </c>
      <c r="O23" s="137">
        <v>201</v>
      </c>
      <c r="P23" s="142">
        <v>74.2</v>
      </c>
      <c r="Q23" s="314">
        <v>-70</v>
      </c>
      <c r="R23" s="348">
        <v>83.9</v>
      </c>
      <c r="S23" s="349">
        <v>77.3</v>
      </c>
      <c r="T23" s="350">
        <v>-6.6</v>
      </c>
      <c r="U23" s="298">
        <v>53</v>
      </c>
      <c r="V23" s="141">
        <v>38</v>
      </c>
      <c r="W23" s="142">
        <v>71.7</v>
      </c>
      <c r="X23" s="319">
        <v>-15</v>
      </c>
      <c r="Y23" s="308">
        <v>1217</v>
      </c>
      <c r="Z23" s="137">
        <v>1299</v>
      </c>
      <c r="AA23" s="139">
        <v>106.7</v>
      </c>
      <c r="AB23" s="309">
        <v>82</v>
      </c>
      <c r="AC23" s="308">
        <v>425</v>
      </c>
      <c r="AD23" s="137">
        <v>358</v>
      </c>
      <c r="AE23" s="139">
        <v>84.2</v>
      </c>
      <c r="AF23" s="140">
        <v>-67</v>
      </c>
      <c r="AG23" s="137">
        <v>473</v>
      </c>
      <c r="AH23" s="138">
        <v>629</v>
      </c>
      <c r="AI23" s="176">
        <v>133</v>
      </c>
      <c r="AJ23" s="309">
        <v>156</v>
      </c>
      <c r="AK23" s="298">
        <v>24</v>
      </c>
      <c r="AL23" s="137">
        <v>8</v>
      </c>
      <c r="AM23" s="142">
        <v>33.3</v>
      </c>
      <c r="AN23" s="319">
        <v>-16</v>
      </c>
      <c r="AO23" s="326">
        <v>81</v>
      </c>
      <c r="AP23" s="143">
        <v>104</v>
      </c>
      <c r="AQ23" s="144">
        <v>128.4</v>
      </c>
      <c r="AR23" s="327">
        <v>23</v>
      </c>
      <c r="AS23" s="323">
        <v>696</v>
      </c>
      <c r="AT23" s="137">
        <v>423</v>
      </c>
      <c r="AU23" s="142">
        <v>60.8</v>
      </c>
      <c r="AV23" s="319">
        <v>-273</v>
      </c>
      <c r="AW23" s="308">
        <v>297</v>
      </c>
      <c r="AX23" s="137">
        <v>280</v>
      </c>
      <c r="AY23" s="142">
        <v>94.3</v>
      </c>
      <c r="AZ23" s="309">
        <v>-17</v>
      </c>
      <c r="BA23" s="298">
        <v>283</v>
      </c>
      <c r="BB23" s="137">
        <v>265</v>
      </c>
      <c r="BC23" s="142">
        <v>93.6</v>
      </c>
      <c r="BD23" s="319">
        <v>-18</v>
      </c>
      <c r="BE23" s="330">
        <v>2818</v>
      </c>
      <c r="BF23" s="137">
        <v>3392</v>
      </c>
      <c r="BG23" s="309">
        <v>574</v>
      </c>
      <c r="BH23" s="308">
        <v>361</v>
      </c>
      <c r="BI23" s="137">
        <v>95</v>
      </c>
      <c r="BJ23" s="142">
        <v>26.3</v>
      </c>
      <c r="BK23" s="140">
        <v>-266</v>
      </c>
      <c r="BL23" s="286">
        <v>30</v>
      </c>
      <c r="BM23" s="308">
        <v>5071</v>
      </c>
      <c r="BN23" s="137">
        <v>7285</v>
      </c>
      <c r="BO23" s="142">
        <v>143.7</v>
      </c>
      <c r="BP23" s="309">
        <v>2214</v>
      </c>
    </row>
    <row r="24" spans="1:68" s="5" customFormat="1" ht="15" customHeight="1">
      <c r="A24" s="301" t="s">
        <v>217</v>
      </c>
      <c r="B24" s="308">
        <v>1075</v>
      </c>
      <c r="C24" s="138">
        <v>819</v>
      </c>
      <c r="D24" s="139">
        <v>76.2</v>
      </c>
      <c r="E24" s="309">
        <v>-256</v>
      </c>
      <c r="F24" s="308">
        <v>329</v>
      </c>
      <c r="G24" s="137">
        <v>282</v>
      </c>
      <c r="H24" s="139">
        <v>85.7</v>
      </c>
      <c r="I24" s="309">
        <v>-47</v>
      </c>
      <c r="J24" s="308">
        <v>503</v>
      </c>
      <c r="K24" s="137">
        <v>423</v>
      </c>
      <c r="L24" s="139">
        <v>84.1</v>
      </c>
      <c r="M24" s="309">
        <v>-80</v>
      </c>
      <c r="N24" s="313">
        <v>378</v>
      </c>
      <c r="O24" s="137">
        <v>286</v>
      </c>
      <c r="P24" s="142">
        <v>75.7</v>
      </c>
      <c r="Q24" s="314">
        <v>-92</v>
      </c>
      <c r="R24" s="348">
        <v>75.1</v>
      </c>
      <c r="S24" s="349">
        <v>67.6</v>
      </c>
      <c r="T24" s="350">
        <v>-7.5</v>
      </c>
      <c r="U24" s="298">
        <v>74</v>
      </c>
      <c r="V24" s="141">
        <v>124</v>
      </c>
      <c r="W24" s="142">
        <v>167.6</v>
      </c>
      <c r="X24" s="319">
        <v>50</v>
      </c>
      <c r="Y24" s="308">
        <v>1794</v>
      </c>
      <c r="Z24" s="137">
        <v>1719</v>
      </c>
      <c r="AA24" s="139">
        <v>95.8</v>
      </c>
      <c r="AB24" s="321">
        <v>-75</v>
      </c>
      <c r="AC24" s="308">
        <v>1042</v>
      </c>
      <c r="AD24" s="137">
        <v>790</v>
      </c>
      <c r="AE24" s="139">
        <v>75.8</v>
      </c>
      <c r="AF24" s="140">
        <v>-252</v>
      </c>
      <c r="AG24" s="137">
        <v>304</v>
      </c>
      <c r="AH24" s="138">
        <v>290</v>
      </c>
      <c r="AI24" s="139">
        <v>95.4</v>
      </c>
      <c r="AJ24" s="321">
        <v>-14</v>
      </c>
      <c r="AK24" s="298">
        <v>20</v>
      </c>
      <c r="AL24" s="137">
        <v>27</v>
      </c>
      <c r="AM24" s="142">
        <v>135</v>
      </c>
      <c r="AN24" s="319">
        <v>7</v>
      </c>
      <c r="AO24" s="326">
        <v>136</v>
      </c>
      <c r="AP24" s="143">
        <v>151</v>
      </c>
      <c r="AQ24" s="144">
        <v>111</v>
      </c>
      <c r="AR24" s="327">
        <v>15</v>
      </c>
      <c r="AS24" s="323">
        <v>541</v>
      </c>
      <c r="AT24" s="137">
        <v>475</v>
      </c>
      <c r="AU24" s="142">
        <v>87.8</v>
      </c>
      <c r="AV24" s="319">
        <v>-66</v>
      </c>
      <c r="AW24" s="308">
        <v>717</v>
      </c>
      <c r="AX24" s="137">
        <v>504</v>
      </c>
      <c r="AY24" s="142">
        <v>70.3</v>
      </c>
      <c r="AZ24" s="309">
        <v>-213</v>
      </c>
      <c r="BA24" s="298">
        <v>625</v>
      </c>
      <c r="BB24" s="137">
        <v>440</v>
      </c>
      <c r="BC24" s="142">
        <v>70.4</v>
      </c>
      <c r="BD24" s="319">
        <v>-185</v>
      </c>
      <c r="BE24" s="330">
        <v>2059</v>
      </c>
      <c r="BF24" s="137">
        <v>2550</v>
      </c>
      <c r="BG24" s="309">
        <v>491</v>
      </c>
      <c r="BH24" s="308">
        <v>35</v>
      </c>
      <c r="BI24" s="137">
        <v>41</v>
      </c>
      <c r="BJ24" s="142">
        <v>117.1</v>
      </c>
      <c r="BK24" s="140">
        <v>6</v>
      </c>
      <c r="BL24" s="286">
        <v>16</v>
      </c>
      <c r="BM24" s="308">
        <v>4428</v>
      </c>
      <c r="BN24" s="137">
        <v>5181</v>
      </c>
      <c r="BO24" s="142">
        <v>117</v>
      </c>
      <c r="BP24" s="309">
        <v>753</v>
      </c>
    </row>
    <row r="25" spans="1:68" s="5" customFormat="1" ht="15" customHeight="1">
      <c r="A25" s="301" t="s">
        <v>218</v>
      </c>
      <c r="B25" s="308">
        <v>800</v>
      </c>
      <c r="C25" s="138">
        <v>790</v>
      </c>
      <c r="D25" s="139">
        <v>98.8</v>
      </c>
      <c r="E25" s="309">
        <v>-10</v>
      </c>
      <c r="F25" s="308">
        <v>235</v>
      </c>
      <c r="G25" s="137">
        <v>279</v>
      </c>
      <c r="H25" s="139">
        <v>118.7</v>
      </c>
      <c r="I25" s="309">
        <v>44</v>
      </c>
      <c r="J25" s="308">
        <v>170</v>
      </c>
      <c r="K25" s="137">
        <v>210</v>
      </c>
      <c r="L25" s="139">
        <v>123.5</v>
      </c>
      <c r="M25" s="309">
        <v>40</v>
      </c>
      <c r="N25" s="313">
        <v>85</v>
      </c>
      <c r="O25" s="137">
        <v>118</v>
      </c>
      <c r="P25" s="142">
        <v>138.8</v>
      </c>
      <c r="Q25" s="314">
        <v>33</v>
      </c>
      <c r="R25" s="348">
        <v>50</v>
      </c>
      <c r="S25" s="349">
        <v>56.2</v>
      </c>
      <c r="T25" s="350">
        <v>6.2</v>
      </c>
      <c r="U25" s="298">
        <v>73</v>
      </c>
      <c r="V25" s="141">
        <v>79</v>
      </c>
      <c r="W25" s="142">
        <v>108.2</v>
      </c>
      <c r="X25" s="319">
        <v>6</v>
      </c>
      <c r="Y25" s="308">
        <v>1742</v>
      </c>
      <c r="Z25" s="137">
        <v>2679</v>
      </c>
      <c r="AA25" s="139">
        <v>153.8</v>
      </c>
      <c r="AB25" s="309">
        <v>937</v>
      </c>
      <c r="AC25" s="308">
        <v>712</v>
      </c>
      <c r="AD25" s="137">
        <v>705</v>
      </c>
      <c r="AE25" s="139">
        <v>99</v>
      </c>
      <c r="AF25" s="140">
        <v>-7</v>
      </c>
      <c r="AG25" s="137">
        <v>795</v>
      </c>
      <c r="AH25" s="138">
        <v>968</v>
      </c>
      <c r="AI25" s="176">
        <v>121.8</v>
      </c>
      <c r="AJ25" s="309">
        <v>173</v>
      </c>
      <c r="AK25" s="298">
        <v>74</v>
      </c>
      <c r="AL25" s="137">
        <v>79</v>
      </c>
      <c r="AM25" s="142">
        <v>106.8</v>
      </c>
      <c r="AN25" s="319">
        <v>5</v>
      </c>
      <c r="AO25" s="326">
        <v>122</v>
      </c>
      <c r="AP25" s="143">
        <v>132</v>
      </c>
      <c r="AQ25" s="144">
        <v>108.2</v>
      </c>
      <c r="AR25" s="327">
        <v>10</v>
      </c>
      <c r="AS25" s="323">
        <v>362</v>
      </c>
      <c r="AT25" s="137">
        <v>359</v>
      </c>
      <c r="AU25" s="142">
        <v>99.2</v>
      </c>
      <c r="AV25" s="319">
        <v>-3</v>
      </c>
      <c r="AW25" s="308">
        <v>573</v>
      </c>
      <c r="AX25" s="137">
        <v>572</v>
      </c>
      <c r="AY25" s="142">
        <v>99.8</v>
      </c>
      <c r="AZ25" s="309">
        <v>-1</v>
      </c>
      <c r="BA25" s="298">
        <v>476</v>
      </c>
      <c r="BB25" s="137">
        <v>482</v>
      </c>
      <c r="BC25" s="142">
        <v>101.3</v>
      </c>
      <c r="BD25" s="319">
        <v>6</v>
      </c>
      <c r="BE25" s="330">
        <v>2350</v>
      </c>
      <c r="BF25" s="137">
        <v>3131</v>
      </c>
      <c r="BG25" s="309">
        <v>781</v>
      </c>
      <c r="BH25" s="308">
        <v>87</v>
      </c>
      <c r="BI25" s="137">
        <v>77</v>
      </c>
      <c r="BJ25" s="142">
        <v>88.5</v>
      </c>
      <c r="BK25" s="140">
        <v>-10</v>
      </c>
      <c r="BL25" s="286">
        <v>7</v>
      </c>
      <c r="BM25" s="308">
        <v>5409</v>
      </c>
      <c r="BN25" s="137">
        <v>5405</v>
      </c>
      <c r="BO25" s="142">
        <v>99.9</v>
      </c>
      <c r="BP25" s="309">
        <v>-4</v>
      </c>
    </row>
    <row r="26" spans="1:68" s="5" customFormat="1" ht="15" customHeight="1">
      <c r="A26" s="301" t="s">
        <v>219</v>
      </c>
      <c r="B26" s="308">
        <v>1031</v>
      </c>
      <c r="C26" s="138">
        <v>812</v>
      </c>
      <c r="D26" s="139">
        <v>78.8</v>
      </c>
      <c r="E26" s="309">
        <v>-219</v>
      </c>
      <c r="F26" s="308">
        <v>343</v>
      </c>
      <c r="G26" s="137">
        <v>300</v>
      </c>
      <c r="H26" s="139">
        <v>87.5</v>
      </c>
      <c r="I26" s="309">
        <v>-43</v>
      </c>
      <c r="J26" s="308">
        <v>193</v>
      </c>
      <c r="K26" s="137">
        <v>258</v>
      </c>
      <c r="L26" s="139">
        <v>133.7</v>
      </c>
      <c r="M26" s="309">
        <v>65</v>
      </c>
      <c r="N26" s="313">
        <v>123</v>
      </c>
      <c r="O26" s="137">
        <v>171</v>
      </c>
      <c r="P26" s="142">
        <v>139</v>
      </c>
      <c r="Q26" s="314">
        <v>48</v>
      </c>
      <c r="R26" s="348">
        <v>63.7</v>
      </c>
      <c r="S26" s="349">
        <v>66.3</v>
      </c>
      <c r="T26" s="350">
        <v>2.6</v>
      </c>
      <c r="U26" s="298">
        <v>101</v>
      </c>
      <c r="V26" s="141">
        <v>64</v>
      </c>
      <c r="W26" s="142">
        <v>63.4</v>
      </c>
      <c r="X26" s="319">
        <v>-37</v>
      </c>
      <c r="Y26" s="308">
        <v>1282</v>
      </c>
      <c r="Z26" s="137">
        <v>1874</v>
      </c>
      <c r="AA26" s="139">
        <v>146.2</v>
      </c>
      <c r="AB26" s="309">
        <v>592</v>
      </c>
      <c r="AC26" s="308">
        <v>920</v>
      </c>
      <c r="AD26" s="137">
        <v>743</v>
      </c>
      <c r="AE26" s="139">
        <v>80.8</v>
      </c>
      <c r="AF26" s="140">
        <v>-177</v>
      </c>
      <c r="AG26" s="137">
        <v>161</v>
      </c>
      <c r="AH26" s="138">
        <v>776</v>
      </c>
      <c r="AI26" s="139" t="s">
        <v>200</v>
      </c>
      <c r="AJ26" s="309">
        <v>615</v>
      </c>
      <c r="AK26" s="298">
        <v>26</v>
      </c>
      <c r="AL26" s="137">
        <v>40</v>
      </c>
      <c r="AM26" s="142">
        <v>153.8</v>
      </c>
      <c r="AN26" s="319">
        <v>14</v>
      </c>
      <c r="AO26" s="326">
        <v>133</v>
      </c>
      <c r="AP26" s="143">
        <v>119</v>
      </c>
      <c r="AQ26" s="144">
        <v>89.5</v>
      </c>
      <c r="AR26" s="327">
        <v>-14</v>
      </c>
      <c r="AS26" s="323">
        <v>588</v>
      </c>
      <c r="AT26" s="137">
        <v>530</v>
      </c>
      <c r="AU26" s="142">
        <v>90.1</v>
      </c>
      <c r="AV26" s="319">
        <v>-58</v>
      </c>
      <c r="AW26" s="308">
        <v>723</v>
      </c>
      <c r="AX26" s="137">
        <v>531</v>
      </c>
      <c r="AY26" s="142">
        <v>73.4</v>
      </c>
      <c r="AZ26" s="309">
        <v>-192</v>
      </c>
      <c r="BA26" s="298">
        <v>655</v>
      </c>
      <c r="BB26" s="137">
        <v>495</v>
      </c>
      <c r="BC26" s="142">
        <v>75.6</v>
      </c>
      <c r="BD26" s="319">
        <v>-160</v>
      </c>
      <c r="BE26" s="330">
        <v>2366</v>
      </c>
      <c r="BF26" s="137">
        <v>3044</v>
      </c>
      <c r="BG26" s="309">
        <v>678</v>
      </c>
      <c r="BH26" s="308">
        <v>245</v>
      </c>
      <c r="BI26" s="137">
        <v>187</v>
      </c>
      <c r="BJ26" s="142">
        <v>76.3</v>
      </c>
      <c r="BK26" s="140">
        <v>-58</v>
      </c>
      <c r="BL26" s="286">
        <v>4</v>
      </c>
      <c r="BM26" s="308">
        <v>5909</v>
      </c>
      <c r="BN26" s="137">
        <v>6438</v>
      </c>
      <c r="BO26" s="142">
        <v>109</v>
      </c>
      <c r="BP26" s="309">
        <v>529</v>
      </c>
    </row>
    <row r="27" spans="1:68" s="5" customFormat="1" ht="15" customHeight="1">
      <c r="A27" s="301" t="s">
        <v>220</v>
      </c>
      <c r="B27" s="308">
        <v>243</v>
      </c>
      <c r="C27" s="138">
        <v>213</v>
      </c>
      <c r="D27" s="139">
        <v>87.7</v>
      </c>
      <c r="E27" s="309">
        <v>-30</v>
      </c>
      <c r="F27" s="308">
        <v>106</v>
      </c>
      <c r="G27" s="137">
        <v>105</v>
      </c>
      <c r="H27" s="139">
        <v>99.1</v>
      </c>
      <c r="I27" s="309">
        <v>-1</v>
      </c>
      <c r="J27" s="308">
        <v>381</v>
      </c>
      <c r="K27" s="137">
        <v>256</v>
      </c>
      <c r="L27" s="139">
        <v>67.2</v>
      </c>
      <c r="M27" s="309">
        <v>-125</v>
      </c>
      <c r="N27" s="313">
        <v>342</v>
      </c>
      <c r="O27" s="137">
        <v>203</v>
      </c>
      <c r="P27" s="142">
        <v>59.4</v>
      </c>
      <c r="Q27" s="314">
        <v>-139</v>
      </c>
      <c r="R27" s="348">
        <v>89.8</v>
      </c>
      <c r="S27" s="349">
        <v>79.3</v>
      </c>
      <c r="T27" s="350">
        <v>-10.5</v>
      </c>
      <c r="U27" s="298">
        <v>30</v>
      </c>
      <c r="V27" s="141">
        <v>33</v>
      </c>
      <c r="W27" s="142">
        <v>110</v>
      </c>
      <c r="X27" s="319">
        <v>3</v>
      </c>
      <c r="Y27" s="308">
        <v>744</v>
      </c>
      <c r="Z27" s="137">
        <v>821</v>
      </c>
      <c r="AA27" s="139">
        <v>110.3</v>
      </c>
      <c r="AB27" s="309">
        <v>77</v>
      </c>
      <c r="AC27" s="308">
        <v>211</v>
      </c>
      <c r="AD27" s="137">
        <v>187</v>
      </c>
      <c r="AE27" s="139">
        <v>88.6</v>
      </c>
      <c r="AF27" s="140">
        <v>-24</v>
      </c>
      <c r="AG27" s="137">
        <v>177</v>
      </c>
      <c r="AH27" s="138">
        <v>189</v>
      </c>
      <c r="AI27" s="139">
        <v>106.8</v>
      </c>
      <c r="AJ27" s="309">
        <v>12</v>
      </c>
      <c r="AK27" s="298">
        <v>15</v>
      </c>
      <c r="AL27" s="137">
        <v>16</v>
      </c>
      <c r="AM27" s="142">
        <v>106.7</v>
      </c>
      <c r="AN27" s="319">
        <v>1</v>
      </c>
      <c r="AO27" s="326">
        <v>120</v>
      </c>
      <c r="AP27" s="143">
        <v>134</v>
      </c>
      <c r="AQ27" s="144">
        <v>111.7</v>
      </c>
      <c r="AR27" s="327">
        <v>14</v>
      </c>
      <c r="AS27" s="323">
        <v>560</v>
      </c>
      <c r="AT27" s="137">
        <v>534</v>
      </c>
      <c r="AU27" s="142">
        <v>95.4</v>
      </c>
      <c r="AV27" s="319">
        <v>-26</v>
      </c>
      <c r="AW27" s="308">
        <v>169</v>
      </c>
      <c r="AX27" s="137">
        <v>131</v>
      </c>
      <c r="AY27" s="142">
        <v>77.5</v>
      </c>
      <c r="AZ27" s="309">
        <v>-38</v>
      </c>
      <c r="BA27" s="298">
        <v>142</v>
      </c>
      <c r="BB27" s="137">
        <v>117</v>
      </c>
      <c r="BC27" s="142">
        <v>82.4</v>
      </c>
      <c r="BD27" s="319">
        <v>-25</v>
      </c>
      <c r="BE27" s="330">
        <v>3468</v>
      </c>
      <c r="BF27" s="137">
        <v>3767</v>
      </c>
      <c r="BG27" s="309">
        <v>299</v>
      </c>
      <c r="BH27" s="308">
        <v>138</v>
      </c>
      <c r="BI27" s="137">
        <v>151</v>
      </c>
      <c r="BJ27" s="142">
        <v>109.4</v>
      </c>
      <c r="BK27" s="140">
        <v>13</v>
      </c>
      <c r="BL27" s="286">
        <v>8</v>
      </c>
      <c r="BM27" s="308">
        <v>5413</v>
      </c>
      <c r="BN27" s="137">
        <v>6345</v>
      </c>
      <c r="BO27" s="142">
        <v>117.2</v>
      </c>
      <c r="BP27" s="309">
        <v>932</v>
      </c>
    </row>
    <row r="28" spans="1:68" s="5" customFormat="1" ht="15" customHeight="1">
      <c r="A28" s="301" t="s">
        <v>221</v>
      </c>
      <c r="B28" s="308">
        <v>715</v>
      </c>
      <c r="C28" s="138">
        <v>728</v>
      </c>
      <c r="D28" s="139">
        <v>101.8</v>
      </c>
      <c r="E28" s="309">
        <v>13</v>
      </c>
      <c r="F28" s="308">
        <v>219</v>
      </c>
      <c r="G28" s="137">
        <v>256</v>
      </c>
      <c r="H28" s="139">
        <v>116.9</v>
      </c>
      <c r="I28" s="309">
        <v>37</v>
      </c>
      <c r="J28" s="308">
        <v>269</v>
      </c>
      <c r="K28" s="137">
        <v>248</v>
      </c>
      <c r="L28" s="139">
        <v>92.2</v>
      </c>
      <c r="M28" s="309">
        <v>-21</v>
      </c>
      <c r="N28" s="313">
        <v>153</v>
      </c>
      <c r="O28" s="137">
        <v>142</v>
      </c>
      <c r="P28" s="142">
        <v>92.8</v>
      </c>
      <c r="Q28" s="314">
        <v>-11</v>
      </c>
      <c r="R28" s="348">
        <v>56.9</v>
      </c>
      <c r="S28" s="349">
        <v>57.3</v>
      </c>
      <c r="T28" s="350">
        <v>0.4</v>
      </c>
      <c r="U28" s="298">
        <v>120</v>
      </c>
      <c r="V28" s="141">
        <v>108</v>
      </c>
      <c r="W28" s="142">
        <v>90</v>
      </c>
      <c r="X28" s="319">
        <v>-12</v>
      </c>
      <c r="Y28" s="308">
        <v>1149</v>
      </c>
      <c r="Z28" s="137">
        <v>1027</v>
      </c>
      <c r="AA28" s="139">
        <v>89.4</v>
      </c>
      <c r="AB28" s="309">
        <v>-122</v>
      </c>
      <c r="AC28" s="308">
        <v>611</v>
      </c>
      <c r="AD28" s="137">
        <v>628</v>
      </c>
      <c r="AE28" s="139">
        <v>102.8</v>
      </c>
      <c r="AF28" s="140">
        <v>17</v>
      </c>
      <c r="AG28" s="137">
        <v>287</v>
      </c>
      <c r="AH28" s="138">
        <v>145</v>
      </c>
      <c r="AI28" s="139">
        <v>50.5</v>
      </c>
      <c r="AJ28" s="309">
        <v>-142</v>
      </c>
      <c r="AK28" s="298">
        <v>2</v>
      </c>
      <c r="AL28" s="137">
        <v>21</v>
      </c>
      <c r="AM28" s="142">
        <v>1050</v>
      </c>
      <c r="AN28" s="319">
        <v>19</v>
      </c>
      <c r="AO28" s="326">
        <v>135</v>
      </c>
      <c r="AP28" s="143">
        <v>172</v>
      </c>
      <c r="AQ28" s="144">
        <v>127.4</v>
      </c>
      <c r="AR28" s="327">
        <v>37</v>
      </c>
      <c r="AS28" s="323">
        <v>378</v>
      </c>
      <c r="AT28" s="137">
        <v>511</v>
      </c>
      <c r="AU28" s="142">
        <v>135.2</v>
      </c>
      <c r="AV28" s="319">
        <v>133</v>
      </c>
      <c r="AW28" s="308">
        <v>509</v>
      </c>
      <c r="AX28" s="137">
        <v>514</v>
      </c>
      <c r="AY28" s="142">
        <v>101</v>
      </c>
      <c r="AZ28" s="309">
        <v>5</v>
      </c>
      <c r="BA28" s="298">
        <v>451</v>
      </c>
      <c r="BB28" s="137">
        <v>448</v>
      </c>
      <c r="BC28" s="142">
        <v>99.3</v>
      </c>
      <c r="BD28" s="319">
        <v>-3</v>
      </c>
      <c r="BE28" s="330">
        <v>2540</v>
      </c>
      <c r="BF28" s="137">
        <v>3060</v>
      </c>
      <c r="BG28" s="309">
        <v>520</v>
      </c>
      <c r="BH28" s="308">
        <v>113</v>
      </c>
      <c r="BI28" s="137">
        <v>211</v>
      </c>
      <c r="BJ28" s="142">
        <v>186.7</v>
      </c>
      <c r="BK28" s="140">
        <v>98</v>
      </c>
      <c r="BL28" s="286">
        <v>2</v>
      </c>
      <c r="BM28" s="308">
        <v>5325</v>
      </c>
      <c r="BN28" s="137">
        <v>6562</v>
      </c>
      <c r="BO28" s="142">
        <v>123.2</v>
      </c>
      <c r="BP28" s="309">
        <v>1237</v>
      </c>
    </row>
    <row r="29" spans="1:68" s="5" customFormat="1" ht="15" customHeight="1">
      <c r="A29" s="301" t="s">
        <v>222</v>
      </c>
      <c r="B29" s="308">
        <v>366</v>
      </c>
      <c r="C29" s="138">
        <v>332</v>
      </c>
      <c r="D29" s="139">
        <v>90.7</v>
      </c>
      <c r="E29" s="309">
        <v>-34</v>
      </c>
      <c r="F29" s="308">
        <v>114</v>
      </c>
      <c r="G29" s="137">
        <v>98</v>
      </c>
      <c r="H29" s="139">
        <v>86</v>
      </c>
      <c r="I29" s="309">
        <v>-16</v>
      </c>
      <c r="J29" s="308">
        <v>220</v>
      </c>
      <c r="K29" s="137">
        <v>226</v>
      </c>
      <c r="L29" s="139">
        <v>102.7</v>
      </c>
      <c r="M29" s="309">
        <v>6</v>
      </c>
      <c r="N29" s="313">
        <v>152</v>
      </c>
      <c r="O29" s="137">
        <v>156</v>
      </c>
      <c r="P29" s="142">
        <v>102.6</v>
      </c>
      <c r="Q29" s="314">
        <v>4</v>
      </c>
      <c r="R29" s="348">
        <v>69.1</v>
      </c>
      <c r="S29" s="349">
        <v>69</v>
      </c>
      <c r="T29" s="350">
        <v>-0.1</v>
      </c>
      <c r="U29" s="298">
        <v>103</v>
      </c>
      <c r="V29" s="141">
        <v>77</v>
      </c>
      <c r="W29" s="142">
        <v>74.8</v>
      </c>
      <c r="X29" s="319">
        <v>-26</v>
      </c>
      <c r="Y29" s="308">
        <v>683</v>
      </c>
      <c r="Z29" s="137">
        <v>1115</v>
      </c>
      <c r="AA29" s="139">
        <v>163.3</v>
      </c>
      <c r="AB29" s="309">
        <v>432</v>
      </c>
      <c r="AC29" s="308">
        <v>296</v>
      </c>
      <c r="AD29" s="137">
        <v>280</v>
      </c>
      <c r="AE29" s="139">
        <v>94.6</v>
      </c>
      <c r="AF29" s="140">
        <v>-16</v>
      </c>
      <c r="AG29" s="137">
        <v>94</v>
      </c>
      <c r="AH29" s="138">
        <v>520</v>
      </c>
      <c r="AI29" s="139" t="s">
        <v>201</v>
      </c>
      <c r="AJ29" s="309">
        <v>426</v>
      </c>
      <c r="AK29" s="298">
        <v>31</v>
      </c>
      <c r="AL29" s="137">
        <v>43</v>
      </c>
      <c r="AM29" s="142">
        <v>138.7</v>
      </c>
      <c r="AN29" s="319">
        <v>12</v>
      </c>
      <c r="AO29" s="326">
        <v>112</v>
      </c>
      <c r="AP29" s="143">
        <v>118</v>
      </c>
      <c r="AQ29" s="144">
        <v>105.4</v>
      </c>
      <c r="AR29" s="327">
        <v>6</v>
      </c>
      <c r="AS29" s="323">
        <v>252</v>
      </c>
      <c r="AT29" s="137">
        <v>264</v>
      </c>
      <c r="AU29" s="142">
        <v>104.8</v>
      </c>
      <c r="AV29" s="319">
        <v>12</v>
      </c>
      <c r="AW29" s="308">
        <v>261</v>
      </c>
      <c r="AX29" s="137">
        <v>217</v>
      </c>
      <c r="AY29" s="142">
        <v>83.1</v>
      </c>
      <c r="AZ29" s="309">
        <v>-44</v>
      </c>
      <c r="BA29" s="298">
        <v>232</v>
      </c>
      <c r="BB29" s="137">
        <v>195</v>
      </c>
      <c r="BC29" s="142">
        <v>84.1</v>
      </c>
      <c r="BD29" s="319">
        <v>-37</v>
      </c>
      <c r="BE29" s="330">
        <v>2563</v>
      </c>
      <c r="BF29" s="137">
        <v>3133</v>
      </c>
      <c r="BG29" s="309">
        <v>570</v>
      </c>
      <c r="BH29" s="308">
        <v>21</v>
      </c>
      <c r="BI29" s="137">
        <v>33</v>
      </c>
      <c r="BJ29" s="142">
        <v>157.1</v>
      </c>
      <c r="BK29" s="140">
        <v>12</v>
      </c>
      <c r="BL29" s="286">
        <v>4</v>
      </c>
      <c r="BM29" s="308">
        <v>3872</v>
      </c>
      <c r="BN29" s="137">
        <v>4869</v>
      </c>
      <c r="BO29" s="142">
        <v>125.7</v>
      </c>
      <c r="BP29" s="309">
        <v>997</v>
      </c>
    </row>
    <row r="30" spans="1:68" s="5" customFormat="1" ht="15" customHeight="1">
      <c r="A30" s="301" t="s">
        <v>223</v>
      </c>
      <c r="B30" s="308">
        <v>559</v>
      </c>
      <c r="C30" s="138">
        <v>482</v>
      </c>
      <c r="D30" s="139">
        <v>86.2</v>
      </c>
      <c r="E30" s="309">
        <v>-77</v>
      </c>
      <c r="F30" s="308">
        <v>209</v>
      </c>
      <c r="G30" s="137">
        <v>158</v>
      </c>
      <c r="H30" s="139">
        <v>75.6</v>
      </c>
      <c r="I30" s="309">
        <v>-51</v>
      </c>
      <c r="J30" s="308">
        <v>218</v>
      </c>
      <c r="K30" s="137">
        <v>237</v>
      </c>
      <c r="L30" s="139">
        <v>108.7</v>
      </c>
      <c r="M30" s="309">
        <v>19</v>
      </c>
      <c r="N30" s="313">
        <v>128</v>
      </c>
      <c r="O30" s="137">
        <v>168</v>
      </c>
      <c r="P30" s="142">
        <v>131.3</v>
      </c>
      <c r="Q30" s="314">
        <v>40</v>
      </c>
      <c r="R30" s="348">
        <v>58.7</v>
      </c>
      <c r="S30" s="349">
        <v>70.9</v>
      </c>
      <c r="T30" s="350">
        <v>12.2</v>
      </c>
      <c r="U30" s="298">
        <v>70</v>
      </c>
      <c r="V30" s="141">
        <v>70</v>
      </c>
      <c r="W30" s="142">
        <v>100</v>
      </c>
      <c r="X30" s="319">
        <v>0</v>
      </c>
      <c r="Y30" s="308">
        <v>1248</v>
      </c>
      <c r="Z30" s="137">
        <v>1431</v>
      </c>
      <c r="AA30" s="139">
        <v>114.7</v>
      </c>
      <c r="AB30" s="309">
        <v>183</v>
      </c>
      <c r="AC30" s="308">
        <v>518</v>
      </c>
      <c r="AD30" s="137">
        <v>461</v>
      </c>
      <c r="AE30" s="139">
        <v>89</v>
      </c>
      <c r="AF30" s="140">
        <v>-57</v>
      </c>
      <c r="AG30" s="137">
        <v>493</v>
      </c>
      <c r="AH30" s="138">
        <v>245</v>
      </c>
      <c r="AI30" s="176">
        <v>49.7</v>
      </c>
      <c r="AJ30" s="309">
        <v>-248</v>
      </c>
      <c r="AK30" s="298">
        <v>32</v>
      </c>
      <c r="AL30" s="137">
        <v>35</v>
      </c>
      <c r="AM30" s="142">
        <v>109.4</v>
      </c>
      <c r="AN30" s="319">
        <v>3</v>
      </c>
      <c r="AO30" s="326">
        <v>116</v>
      </c>
      <c r="AP30" s="143">
        <v>150</v>
      </c>
      <c r="AQ30" s="144">
        <v>129.3</v>
      </c>
      <c r="AR30" s="327">
        <v>34</v>
      </c>
      <c r="AS30" s="323">
        <v>315</v>
      </c>
      <c r="AT30" s="137">
        <v>364</v>
      </c>
      <c r="AU30" s="142">
        <v>115.6</v>
      </c>
      <c r="AV30" s="319">
        <v>49</v>
      </c>
      <c r="AW30" s="308">
        <v>382</v>
      </c>
      <c r="AX30" s="137">
        <v>336</v>
      </c>
      <c r="AY30" s="142">
        <v>88</v>
      </c>
      <c r="AZ30" s="309">
        <v>-46</v>
      </c>
      <c r="BA30" s="298">
        <v>330</v>
      </c>
      <c r="BB30" s="137">
        <v>300</v>
      </c>
      <c r="BC30" s="142">
        <v>90.9</v>
      </c>
      <c r="BD30" s="319">
        <v>-30</v>
      </c>
      <c r="BE30" s="330">
        <v>1952</v>
      </c>
      <c r="BF30" s="137">
        <v>2639</v>
      </c>
      <c r="BG30" s="309">
        <v>687</v>
      </c>
      <c r="BH30" s="308">
        <v>85</v>
      </c>
      <c r="BI30" s="137">
        <v>94</v>
      </c>
      <c r="BJ30" s="142">
        <v>110.6</v>
      </c>
      <c r="BK30" s="140">
        <v>9</v>
      </c>
      <c r="BL30" s="286">
        <v>6</v>
      </c>
      <c r="BM30" s="308">
        <v>4236</v>
      </c>
      <c r="BN30" s="137">
        <v>5128</v>
      </c>
      <c r="BO30" s="142">
        <v>121.1</v>
      </c>
      <c r="BP30" s="309">
        <v>892</v>
      </c>
    </row>
    <row r="31" spans="1:68" s="11" customFormat="1" ht="15" customHeight="1">
      <c r="A31" s="301" t="s">
        <v>224</v>
      </c>
      <c r="B31" s="308">
        <v>682</v>
      </c>
      <c r="C31" s="138">
        <v>738</v>
      </c>
      <c r="D31" s="139">
        <v>108.2</v>
      </c>
      <c r="E31" s="309">
        <v>56</v>
      </c>
      <c r="F31" s="308">
        <v>200</v>
      </c>
      <c r="G31" s="137">
        <v>240</v>
      </c>
      <c r="H31" s="139">
        <v>120</v>
      </c>
      <c r="I31" s="309">
        <v>40</v>
      </c>
      <c r="J31" s="308">
        <v>371</v>
      </c>
      <c r="K31" s="137">
        <v>420</v>
      </c>
      <c r="L31" s="139">
        <v>113.2</v>
      </c>
      <c r="M31" s="309">
        <v>49</v>
      </c>
      <c r="N31" s="313">
        <v>237</v>
      </c>
      <c r="O31" s="137">
        <v>251</v>
      </c>
      <c r="P31" s="142">
        <v>105.9</v>
      </c>
      <c r="Q31" s="314">
        <v>14</v>
      </c>
      <c r="R31" s="348">
        <v>63.9</v>
      </c>
      <c r="S31" s="349">
        <v>59.8</v>
      </c>
      <c r="T31" s="350">
        <v>-4.1</v>
      </c>
      <c r="U31" s="298">
        <v>102</v>
      </c>
      <c r="V31" s="141">
        <v>123</v>
      </c>
      <c r="W31" s="142">
        <v>120.6</v>
      </c>
      <c r="X31" s="319">
        <v>21</v>
      </c>
      <c r="Y31" s="308">
        <v>2239</v>
      </c>
      <c r="Z31" s="137">
        <v>2108</v>
      </c>
      <c r="AA31" s="139">
        <v>94.1</v>
      </c>
      <c r="AB31" s="309">
        <v>-131</v>
      </c>
      <c r="AC31" s="308">
        <v>568</v>
      </c>
      <c r="AD31" s="137">
        <v>595</v>
      </c>
      <c r="AE31" s="139">
        <v>104.8</v>
      </c>
      <c r="AF31" s="140">
        <v>27</v>
      </c>
      <c r="AG31" s="137">
        <v>1037</v>
      </c>
      <c r="AH31" s="138">
        <v>944</v>
      </c>
      <c r="AI31" s="176">
        <v>91</v>
      </c>
      <c r="AJ31" s="309">
        <v>-93</v>
      </c>
      <c r="AK31" s="298">
        <v>80</v>
      </c>
      <c r="AL31" s="137">
        <v>72</v>
      </c>
      <c r="AM31" s="142">
        <v>90</v>
      </c>
      <c r="AN31" s="319">
        <v>-8</v>
      </c>
      <c r="AO31" s="326">
        <v>238</v>
      </c>
      <c r="AP31" s="143">
        <v>410</v>
      </c>
      <c r="AQ31" s="144">
        <v>172.3</v>
      </c>
      <c r="AR31" s="327">
        <v>172</v>
      </c>
      <c r="AS31" s="323">
        <v>527</v>
      </c>
      <c r="AT31" s="137">
        <v>1023</v>
      </c>
      <c r="AU31" s="142">
        <v>194.1</v>
      </c>
      <c r="AV31" s="319">
        <v>496</v>
      </c>
      <c r="AW31" s="308">
        <v>459</v>
      </c>
      <c r="AX31" s="137">
        <v>442</v>
      </c>
      <c r="AY31" s="142">
        <v>96.3</v>
      </c>
      <c r="AZ31" s="309">
        <v>-17</v>
      </c>
      <c r="BA31" s="298">
        <v>396</v>
      </c>
      <c r="BB31" s="137">
        <v>391</v>
      </c>
      <c r="BC31" s="142">
        <v>98.7</v>
      </c>
      <c r="BD31" s="319">
        <v>-5</v>
      </c>
      <c r="BE31" s="330">
        <v>2600</v>
      </c>
      <c r="BF31" s="137">
        <v>3234</v>
      </c>
      <c r="BG31" s="309">
        <v>634</v>
      </c>
      <c r="BH31" s="308">
        <v>154</v>
      </c>
      <c r="BI31" s="137">
        <v>574</v>
      </c>
      <c r="BJ31" s="142">
        <v>372.7</v>
      </c>
      <c r="BK31" s="140">
        <v>420</v>
      </c>
      <c r="BL31" s="286">
        <v>18</v>
      </c>
      <c r="BM31" s="308">
        <v>4788</v>
      </c>
      <c r="BN31" s="137">
        <v>6000</v>
      </c>
      <c r="BO31" s="142">
        <v>125.3</v>
      </c>
      <c r="BP31" s="309">
        <v>1212</v>
      </c>
    </row>
    <row r="32" spans="1:68" s="5" customFormat="1" ht="15" customHeight="1">
      <c r="A32" s="303" t="s">
        <v>225</v>
      </c>
      <c r="B32" s="308">
        <v>379</v>
      </c>
      <c r="C32" s="138">
        <v>384</v>
      </c>
      <c r="D32" s="139">
        <v>101.3</v>
      </c>
      <c r="E32" s="309">
        <v>5</v>
      </c>
      <c r="F32" s="308">
        <v>162</v>
      </c>
      <c r="G32" s="137">
        <v>170</v>
      </c>
      <c r="H32" s="139">
        <v>104.9</v>
      </c>
      <c r="I32" s="309">
        <v>8</v>
      </c>
      <c r="J32" s="308">
        <v>152</v>
      </c>
      <c r="K32" s="137">
        <v>165</v>
      </c>
      <c r="L32" s="139">
        <v>108.6</v>
      </c>
      <c r="M32" s="309">
        <v>13</v>
      </c>
      <c r="N32" s="313">
        <v>97</v>
      </c>
      <c r="O32" s="137">
        <v>110</v>
      </c>
      <c r="P32" s="142">
        <v>113.4</v>
      </c>
      <c r="Q32" s="314">
        <v>13</v>
      </c>
      <c r="R32" s="348">
        <v>63.8</v>
      </c>
      <c r="S32" s="349">
        <v>66.7</v>
      </c>
      <c r="T32" s="350">
        <v>2.9</v>
      </c>
      <c r="U32" s="298">
        <v>25</v>
      </c>
      <c r="V32" s="141">
        <v>37</v>
      </c>
      <c r="W32" s="142">
        <v>148</v>
      </c>
      <c r="X32" s="319">
        <v>12</v>
      </c>
      <c r="Y32" s="308">
        <v>751</v>
      </c>
      <c r="Z32" s="137">
        <v>968</v>
      </c>
      <c r="AA32" s="139">
        <v>128.9</v>
      </c>
      <c r="AB32" s="309">
        <v>217</v>
      </c>
      <c r="AC32" s="308">
        <v>347</v>
      </c>
      <c r="AD32" s="137">
        <v>356</v>
      </c>
      <c r="AE32" s="139">
        <v>102.6</v>
      </c>
      <c r="AF32" s="140">
        <v>9</v>
      </c>
      <c r="AG32" s="137">
        <v>245</v>
      </c>
      <c r="AH32" s="138">
        <v>307</v>
      </c>
      <c r="AI32" s="139">
        <v>125.3</v>
      </c>
      <c r="AJ32" s="309">
        <v>62</v>
      </c>
      <c r="AK32" s="298">
        <v>9</v>
      </c>
      <c r="AL32" s="137">
        <v>7</v>
      </c>
      <c r="AM32" s="142">
        <v>77.8</v>
      </c>
      <c r="AN32" s="319">
        <v>-2</v>
      </c>
      <c r="AO32" s="326">
        <v>68</v>
      </c>
      <c r="AP32" s="143">
        <v>108</v>
      </c>
      <c r="AQ32" s="144">
        <v>158.8</v>
      </c>
      <c r="AR32" s="327">
        <v>40</v>
      </c>
      <c r="AS32" s="323">
        <v>284</v>
      </c>
      <c r="AT32" s="137">
        <v>474</v>
      </c>
      <c r="AU32" s="142">
        <v>166.9</v>
      </c>
      <c r="AV32" s="319">
        <v>190</v>
      </c>
      <c r="AW32" s="308">
        <v>257</v>
      </c>
      <c r="AX32" s="137">
        <v>262</v>
      </c>
      <c r="AY32" s="142">
        <v>101.9</v>
      </c>
      <c r="AZ32" s="309">
        <v>5</v>
      </c>
      <c r="BA32" s="298">
        <v>224</v>
      </c>
      <c r="BB32" s="137">
        <v>227</v>
      </c>
      <c r="BC32" s="142">
        <v>101.3</v>
      </c>
      <c r="BD32" s="319">
        <v>3</v>
      </c>
      <c r="BE32" s="330">
        <v>2677</v>
      </c>
      <c r="BF32" s="137">
        <v>5026</v>
      </c>
      <c r="BG32" s="309">
        <v>2349</v>
      </c>
      <c r="BH32" s="308">
        <v>59</v>
      </c>
      <c r="BI32" s="137">
        <v>240</v>
      </c>
      <c r="BJ32" s="142">
        <v>406.8</v>
      </c>
      <c r="BK32" s="140">
        <v>181</v>
      </c>
      <c r="BL32" s="286">
        <v>31</v>
      </c>
      <c r="BM32" s="308">
        <v>4951</v>
      </c>
      <c r="BN32" s="137">
        <v>8304</v>
      </c>
      <c r="BO32" s="142">
        <v>167.7</v>
      </c>
      <c r="BP32" s="309">
        <v>3353</v>
      </c>
    </row>
    <row r="33" spans="1:68" s="5" customFormat="1" ht="15" customHeight="1">
      <c r="A33" s="301" t="s">
        <v>226</v>
      </c>
      <c r="B33" s="308">
        <v>381</v>
      </c>
      <c r="C33" s="138">
        <v>424</v>
      </c>
      <c r="D33" s="139">
        <v>111.3</v>
      </c>
      <c r="E33" s="309">
        <v>43</v>
      </c>
      <c r="F33" s="308">
        <v>154</v>
      </c>
      <c r="G33" s="137">
        <v>148</v>
      </c>
      <c r="H33" s="139">
        <v>96.1</v>
      </c>
      <c r="I33" s="309">
        <v>-6</v>
      </c>
      <c r="J33" s="308">
        <v>615</v>
      </c>
      <c r="K33" s="137">
        <v>462</v>
      </c>
      <c r="L33" s="139">
        <v>75.1</v>
      </c>
      <c r="M33" s="309">
        <v>-153</v>
      </c>
      <c r="N33" s="313">
        <v>572</v>
      </c>
      <c r="O33" s="137">
        <v>388</v>
      </c>
      <c r="P33" s="142">
        <v>67.8</v>
      </c>
      <c r="Q33" s="314">
        <v>-184</v>
      </c>
      <c r="R33" s="348">
        <v>93</v>
      </c>
      <c r="S33" s="349">
        <v>84</v>
      </c>
      <c r="T33" s="350">
        <v>-9</v>
      </c>
      <c r="U33" s="298">
        <v>46</v>
      </c>
      <c r="V33" s="141">
        <v>62</v>
      </c>
      <c r="W33" s="142">
        <v>134.8</v>
      </c>
      <c r="X33" s="319">
        <v>16</v>
      </c>
      <c r="Y33" s="308">
        <v>1109</v>
      </c>
      <c r="Z33" s="137">
        <v>1322</v>
      </c>
      <c r="AA33" s="139">
        <v>119.2</v>
      </c>
      <c r="AB33" s="309">
        <v>213</v>
      </c>
      <c r="AC33" s="308">
        <v>340</v>
      </c>
      <c r="AD33" s="137">
        <v>351</v>
      </c>
      <c r="AE33" s="139">
        <v>103.2</v>
      </c>
      <c r="AF33" s="140">
        <v>11</v>
      </c>
      <c r="AG33" s="137">
        <v>109</v>
      </c>
      <c r="AH33" s="138">
        <v>240</v>
      </c>
      <c r="AI33" s="139">
        <v>220.2</v>
      </c>
      <c r="AJ33" s="309">
        <v>131</v>
      </c>
      <c r="AK33" s="298">
        <v>45</v>
      </c>
      <c r="AL33" s="137">
        <v>53</v>
      </c>
      <c r="AM33" s="142">
        <v>117.8</v>
      </c>
      <c r="AN33" s="319">
        <v>8</v>
      </c>
      <c r="AO33" s="326">
        <v>67</v>
      </c>
      <c r="AP33" s="143">
        <v>124</v>
      </c>
      <c r="AQ33" s="144">
        <v>185.1</v>
      </c>
      <c r="AR33" s="327">
        <v>57</v>
      </c>
      <c r="AS33" s="323">
        <v>668</v>
      </c>
      <c r="AT33" s="137">
        <v>538</v>
      </c>
      <c r="AU33" s="142">
        <v>80.5</v>
      </c>
      <c r="AV33" s="319">
        <v>-130</v>
      </c>
      <c r="AW33" s="308">
        <v>271</v>
      </c>
      <c r="AX33" s="137">
        <v>278</v>
      </c>
      <c r="AY33" s="142">
        <v>102.6</v>
      </c>
      <c r="AZ33" s="309">
        <v>7</v>
      </c>
      <c r="BA33" s="298">
        <v>221</v>
      </c>
      <c r="BB33" s="137">
        <v>227</v>
      </c>
      <c r="BC33" s="142">
        <v>102.7</v>
      </c>
      <c r="BD33" s="319">
        <v>6</v>
      </c>
      <c r="BE33" s="330">
        <v>2172</v>
      </c>
      <c r="BF33" s="137">
        <v>3034</v>
      </c>
      <c r="BG33" s="309">
        <v>862</v>
      </c>
      <c r="BH33" s="308">
        <v>48</v>
      </c>
      <c r="BI33" s="137">
        <v>41</v>
      </c>
      <c r="BJ33" s="142">
        <v>85.4</v>
      </c>
      <c r="BK33" s="140">
        <v>-7</v>
      </c>
      <c r="BL33" s="286">
        <v>3</v>
      </c>
      <c r="BM33" s="308">
        <v>5430</v>
      </c>
      <c r="BN33" s="137">
        <v>5752</v>
      </c>
      <c r="BO33" s="142">
        <v>105.9</v>
      </c>
      <c r="BP33" s="309">
        <v>322</v>
      </c>
    </row>
    <row r="34" spans="1:68" s="5" customFormat="1" ht="15" customHeight="1">
      <c r="A34" s="301" t="s">
        <v>227</v>
      </c>
      <c r="B34" s="308">
        <v>570</v>
      </c>
      <c r="C34" s="138">
        <v>471</v>
      </c>
      <c r="D34" s="139">
        <v>82.6</v>
      </c>
      <c r="E34" s="309">
        <v>-99</v>
      </c>
      <c r="F34" s="308">
        <v>299</v>
      </c>
      <c r="G34" s="137">
        <v>188</v>
      </c>
      <c r="H34" s="139">
        <v>62.9</v>
      </c>
      <c r="I34" s="309">
        <v>-111</v>
      </c>
      <c r="J34" s="308">
        <v>481</v>
      </c>
      <c r="K34" s="137">
        <v>428</v>
      </c>
      <c r="L34" s="139">
        <v>89</v>
      </c>
      <c r="M34" s="309">
        <v>-53</v>
      </c>
      <c r="N34" s="313">
        <v>450</v>
      </c>
      <c r="O34" s="137">
        <v>321</v>
      </c>
      <c r="P34" s="142">
        <v>71.3</v>
      </c>
      <c r="Q34" s="314">
        <v>-129</v>
      </c>
      <c r="R34" s="348">
        <v>93.6</v>
      </c>
      <c r="S34" s="349">
        <v>75</v>
      </c>
      <c r="T34" s="350">
        <v>-18.6</v>
      </c>
      <c r="U34" s="298">
        <v>55</v>
      </c>
      <c r="V34" s="141">
        <v>90</v>
      </c>
      <c r="W34" s="142">
        <v>163.6</v>
      </c>
      <c r="X34" s="319">
        <v>35</v>
      </c>
      <c r="Y34" s="308">
        <v>1859</v>
      </c>
      <c r="Z34" s="137">
        <v>1663</v>
      </c>
      <c r="AA34" s="139">
        <v>89.5</v>
      </c>
      <c r="AB34" s="309">
        <v>-196</v>
      </c>
      <c r="AC34" s="308">
        <v>535</v>
      </c>
      <c r="AD34" s="137">
        <v>444</v>
      </c>
      <c r="AE34" s="139">
        <v>83</v>
      </c>
      <c r="AF34" s="140">
        <v>-91</v>
      </c>
      <c r="AG34" s="137">
        <v>241</v>
      </c>
      <c r="AH34" s="138">
        <v>616</v>
      </c>
      <c r="AI34" s="139">
        <v>255.6</v>
      </c>
      <c r="AJ34" s="309">
        <v>375</v>
      </c>
      <c r="AK34" s="298">
        <v>18</v>
      </c>
      <c r="AL34" s="137">
        <v>16</v>
      </c>
      <c r="AM34" s="142">
        <v>88.9</v>
      </c>
      <c r="AN34" s="319">
        <v>-2</v>
      </c>
      <c r="AO34" s="326">
        <v>129</v>
      </c>
      <c r="AP34" s="143">
        <v>129</v>
      </c>
      <c r="AQ34" s="144">
        <v>100</v>
      </c>
      <c r="AR34" s="327">
        <v>0</v>
      </c>
      <c r="AS34" s="323">
        <v>533</v>
      </c>
      <c r="AT34" s="137">
        <v>567</v>
      </c>
      <c r="AU34" s="142">
        <v>106.4</v>
      </c>
      <c r="AV34" s="319">
        <v>34</v>
      </c>
      <c r="AW34" s="308">
        <v>424</v>
      </c>
      <c r="AX34" s="137">
        <v>262</v>
      </c>
      <c r="AY34" s="142">
        <v>61.8</v>
      </c>
      <c r="AZ34" s="309">
        <v>-162</v>
      </c>
      <c r="BA34" s="298">
        <v>367</v>
      </c>
      <c r="BB34" s="137">
        <v>222</v>
      </c>
      <c r="BC34" s="142">
        <v>60.5</v>
      </c>
      <c r="BD34" s="319">
        <v>-145</v>
      </c>
      <c r="BE34" s="330">
        <v>3056</v>
      </c>
      <c r="BF34" s="137">
        <v>3702</v>
      </c>
      <c r="BG34" s="309">
        <v>646</v>
      </c>
      <c r="BH34" s="308">
        <v>51</v>
      </c>
      <c r="BI34" s="137">
        <v>129</v>
      </c>
      <c r="BJ34" s="142">
        <v>252.9</v>
      </c>
      <c r="BK34" s="140">
        <v>78</v>
      </c>
      <c r="BL34" s="286">
        <v>7</v>
      </c>
      <c r="BM34" s="308">
        <v>4758</v>
      </c>
      <c r="BN34" s="137">
        <v>8219</v>
      </c>
      <c r="BO34" s="142">
        <v>172.7</v>
      </c>
      <c r="BP34" s="309">
        <v>3461</v>
      </c>
    </row>
    <row r="35" spans="1:68" s="5" customFormat="1" ht="15" customHeight="1">
      <c r="A35" s="301" t="s">
        <v>228</v>
      </c>
      <c r="B35" s="308">
        <v>1250</v>
      </c>
      <c r="C35" s="138">
        <v>1111</v>
      </c>
      <c r="D35" s="139">
        <v>88.9</v>
      </c>
      <c r="E35" s="309">
        <v>-139</v>
      </c>
      <c r="F35" s="308">
        <v>403</v>
      </c>
      <c r="G35" s="137">
        <v>373</v>
      </c>
      <c r="H35" s="139">
        <v>92.6</v>
      </c>
      <c r="I35" s="309">
        <v>-30</v>
      </c>
      <c r="J35" s="308">
        <v>271</v>
      </c>
      <c r="K35" s="137">
        <v>336</v>
      </c>
      <c r="L35" s="139">
        <v>124</v>
      </c>
      <c r="M35" s="309">
        <v>65</v>
      </c>
      <c r="N35" s="313">
        <v>209</v>
      </c>
      <c r="O35" s="137">
        <v>233</v>
      </c>
      <c r="P35" s="142">
        <v>111.5</v>
      </c>
      <c r="Q35" s="314">
        <v>24</v>
      </c>
      <c r="R35" s="348">
        <v>77.1</v>
      </c>
      <c r="S35" s="349">
        <v>69.3</v>
      </c>
      <c r="T35" s="350">
        <v>-7.8</v>
      </c>
      <c r="U35" s="298">
        <v>78</v>
      </c>
      <c r="V35" s="141">
        <v>82</v>
      </c>
      <c r="W35" s="142">
        <v>105.1</v>
      </c>
      <c r="X35" s="319">
        <v>4</v>
      </c>
      <c r="Y35" s="308">
        <v>1687</v>
      </c>
      <c r="Z35" s="137">
        <v>1783</v>
      </c>
      <c r="AA35" s="139">
        <v>105.7</v>
      </c>
      <c r="AB35" s="309">
        <v>96</v>
      </c>
      <c r="AC35" s="308">
        <v>1226</v>
      </c>
      <c r="AD35" s="137">
        <v>1068</v>
      </c>
      <c r="AE35" s="139">
        <v>87.1</v>
      </c>
      <c r="AF35" s="140">
        <v>-158</v>
      </c>
      <c r="AG35" s="137">
        <v>177</v>
      </c>
      <c r="AH35" s="138">
        <v>335</v>
      </c>
      <c r="AI35" s="139">
        <v>189.3</v>
      </c>
      <c r="AJ35" s="309">
        <v>158</v>
      </c>
      <c r="AK35" s="298">
        <v>96</v>
      </c>
      <c r="AL35" s="137">
        <v>94</v>
      </c>
      <c r="AM35" s="142">
        <v>97.9</v>
      </c>
      <c r="AN35" s="319">
        <v>-2</v>
      </c>
      <c r="AO35" s="326">
        <v>186</v>
      </c>
      <c r="AP35" s="143">
        <v>191</v>
      </c>
      <c r="AQ35" s="144">
        <v>102.7</v>
      </c>
      <c r="AR35" s="327">
        <v>5</v>
      </c>
      <c r="AS35" s="323">
        <v>381</v>
      </c>
      <c r="AT35" s="137">
        <v>374</v>
      </c>
      <c r="AU35" s="142">
        <v>98.2</v>
      </c>
      <c r="AV35" s="319">
        <v>-7</v>
      </c>
      <c r="AW35" s="308">
        <v>834</v>
      </c>
      <c r="AX35" s="137">
        <v>750</v>
      </c>
      <c r="AY35" s="142">
        <v>89.9</v>
      </c>
      <c r="AZ35" s="309">
        <v>-84</v>
      </c>
      <c r="BA35" s="298">
        <v>743</v>
      </c>
      <c r="BB35" s="137">
        <v>680</v>
      </c>
      <c r="BC35" s="142">
        <v>91.5</v>
      </c>
      <c r="BD35" s="319">
        <v>-63</v>
      </c>
      <c r="BE35" s="330">
        <v>2025</v>
      </c>
      <c r="BF35" s="137">
        <v>2579</v>
      </c>
      <c r="BG35" s="309">
        <v>554</v>
      </c>
      <c r="BH35" s="308">
        <v>74</v>
      </c>
      <c r="BI35" s="137">
        <v>33</v>
      </c>
      <c r="BJ35" s="142">
        <v>44.6</v>
      </c>
      <c r="BK35" s="140">
        <v>-41</v>
      </c>
      <c r="BL35" s="286">
        <v>0</v>
      </c>
      <c r="BM35" s="308">
        <v>4061</v>
      </c>
      <c r="BN35" s="137">
        <v>4763</v>
      </c>
      <c r="BO35" s="142">
        <v>117.3</v>
      </c>
      <c r="BP35" s="309">
        <v>702</v>
      </c>
    </row>
    <row r="36" spans="1:68" s="5" customFormat="1" ht="15" customHeight="1">
      <c r="A36" s="301" t="s">
        <v>229</v>
      </c>
      <c r="B36" s="308">
        <v>839</v>
      </c>
      <c r="C36" s="138">
        <v>796</v>
      </c>
      <c r="D36" s="139">
        <v>94.9</v>
      </c>
      <c r="E36" s="309">
        <v>-43</v>
      </c>
      <c r="F36" s="308">
        <v>256</v>
      </c>
      <c r="G36" s="137">
        <v>257</v>
      </c>
      <c r="H36" s="139">
        <v>100.4</v>
      </c>
      <c r="I36" s="309">
        <v>1</v>
      </c>
      <c r="J36" s="308">
        <v>207</v>
      </c>
      <c r="K36" s="137">
        <v>192</v>
      </c>
      <c r="L36" s="139">
        <v>92.8</v>
      </c>
      <c r="M36" s="309">
        <v>-15</v>
      </c>
      <c r="N36" s="313">
        <v>113</v>
      </c>
      <c r="O36" s="137">
        <v>105</v>
      </c>
      <c r="P36" s="142">
        <v>92.9</v>
      </c>
      <c r="Q36" s="314">
        <v>-8</v>
      </c>
      <c r="R36" s="348">
        <v>54.6</v>
      </c>
      <c r="S36" s="349">
        <v>54.7</v>
      </c>
      <c r="T36" s="350">
        <v>0.1</v>
      </c>
      <c r="U36" s="298">
        <v>42</v>
      </c>
      <c r="V36" s="141">
        <v>34</v>
      </c>
      <c r="W36" s="142">
        <v>81</v>
      </c>
      <c r="X36" s="319">
        <v>-8</v>
      </c>
      <c r="Y36" s="308">
        <v>1673</v>
      </c>
      <c r="Z36" s="137">
        <v>1322</v>
      </c>
      <c r="AA36" s="139">
        <v>79</v>
      </c>
      <c r="AB36" s="309">
        <v>-351</v>
      </c>
      <c r="AC36" s="308">
        <v>806</v>
      </c>
      <c r="AD36" s="137">
        <v>759</v>
      </c>
      <c r="AE36" s="139">
        <v>94.2</v>
      </c>
      <c r="AF36" s="140">
        <v>-47</v>
      </c>
      <c r="AG36" s="137">
        <v>719</v>
      </c>
      <c r="AH36" s="138">
        <v>182</v>
      </c>
      <c r="AI36" s="176">
        <v>25.3</v>
      </c>
      <c r="AJ36" s="309">
        <v>-537</v>
      </c>
      <c r="AK36" s="298">
        <v>16</v>
      </c>
      <c r="AL36" s="137">
        <v>36</v>
      </c>
      <c r="AM36" s="142">
        <v>225</v>
      </c>
      <c r="AN36" s="319">
        <v>20</v>
      </c>
      <c r="AO36" s="326">
        <v>80</v>
      </c>
      <c r="AP36" s="143">
        <v>89</v>
      </c>
      <c r="AQ36" s="144">
        <v>111.3</v>
      </c>
      <c r="AR36" s="327">
        <v>9</v>
      </c>
      <c r="AS36" s="323">
        <v>229</v>
      </c>
      <c r="AT36" s="137">
        <v>232</v>
      </c>
      <c r="AU36" s="142">
        <v>101.3</v>
      </c>
      <c r="AV36" s="319">
        <v>3</v>
      </c>
      <c r="AW36" s="308">
        <v>565</v>
      </c>
      <c r="AX36" s="137">
        <v>520</v>
      </c>
      <c r="AY36" s="142">
        <v>92</v>
      </c>
      <c r="AZ36" s="309">
        <v>-45</v>
      </c>
      <c r="BA36" s="298">
        <v>503</v>
      </c>
      <c r="BB36" s="137">
        <v>472</v>
      </c>
      <c r="BC36" s="142">
        <v>93.8</v>
      </c>
      <c r="BD36" s="319">
        <v>-31</v>
      </c>
      <c r="BE36" s="330">
        <v>1694</v>
      </c>
      <c r="BF36" s="137">
        <v>2179</v>
      </c>
      <c r="BG36" s="309">
        <v>485</v>
      </c>
      <c r="BH36" s="308">
        <v>28</v>
      </c>
      <c r="BI36" s="137">
        <v>41</v>
      </c>
      <c r="BJ36" s="142">
        <v>146.4</v>
      </c>
      <c r="BK36" s="140">
        <v>13</v>
      </c>
      <c r="BL36" s="286">
        <v>6</v>
      </c>
      <c r="BM36" s="308">
        <v>4590</v>
      </c>
      <c r="BN36" s="137">
        <v>5219</v>
      </c>
      <c r="BO36" s="142">
        <v>113.7</v>
      </c>
      <c r="BP36" s="309">
        <v>629</v>
      </c>
    </row>
    <row r="37" spans="1:68" s="5" customFormat="1" ht="15" customHeight="1" thickBot="1">
      <c r="A37" s="304" t="s">
        <v>230</v>
      </c>
      <c r="B37" s="310">
        <v>545</v>
      </c>
      <c r="C37" s="288">
        <v>472</v>
      </c>
      <c r="D37" s="289">
        <v>86.6</v>
      </c>
      <c r="E37" s="311">
        <v>-73</v>
      </c>
      <c r="F37" s="310">
        <v>212</v>
      </c>
      <c r="G37" s="287">
        <v>178</v>
      </c>
      <c r="H37" s="289">
        <v>84</v>
      </c>
      <c r="I37" s="311">
        <v>-34</v>
      </c>
      <c r="J37" s="310">
        <v>378</v>
      </c>
      <c r="K37" s="287">
        <v>391</v>
      </c>
      <c r="L37" s="289">
        <v>103.4</v>
      </c>
      <c r="M37" s="311">
        <v>13</v>
      </c>
      <c r="N37" s="315">
        <v>309</v>
      </c>
      <c r="O37" s="287">
        <v>297</v>
      </c>
      <c r="P37" s="292">
        <v>96.1</v>
      </c>
      <c r="Q37" s="316">
        <v>-12</v>
      </c>
      <c r="R37" s="351">
        <v>81.7</v>
      </c>
      <c r="S37" s="352">
        <v>76</v>
      </c>
      <c r="T37" s="353">
        <v>-5.7</v>
      </c>
      <c r="U37" s="299">
        <v>35</v>
      </c>
      <c r="V37" s="291">
        <v>32</v>
      </c>
      <c r="W37" s="292">
        <v>91.4</v>
      </c>
      <c r="X37" s="320">
        <v>-3</v>
      </c>
      <c r="Y37" s="310">
        <v>1424</v>
      </c>
      <c r="Z37" s="287">
        <v>1413</v>
      </c>
      <c r="AA37" s="289">
        <v>99.2</v>
      </c>
      <c r="AB37" s="311">
        <v>-11</v>
      </c>
      <c r="AC37" s="310">
        <v>488</v>
      </c>
      <c r="AD37" s="287">
        <v>392</v>
      </c>
      <c r="AE37" s="289">
        <v>80.3</v>
      </c>
      <c r="AF37" s="290">
        <v>-96</v>
      </c>
      <c r="AG37" s="287">
        <v>491</v>
      </c>
      <c r="AH37" s="288">
        <v>365</v>
      </c>
      <c r="AI37" s="293">
        <v>74.3380855397149</v>
      </c>
      <c r="AJ37" s="311">
        <v>-126</v>
      </c>
      <c r="AK37" s="299">
        <v>83</v>
      </c>
      <c r="AL37" s="287">
        <v>86</v>
      </c>
      <c r="AM37" s="292">
        <v>103.6</v>
      </c>
      <c r="AN37" s="320">
        <v>3</v>
      </c>
      <c r="AO37" s="328">
        <v>139</v>
      </c>
      <c r="AP37" s="294">
        <v>157</v>
      </c>
      <c r="AQ37" s="295">
        <v>112.9</v>
      </c>
      <c r="AR37" s="329">
        <v>18</v>
      </c>
      <c r="AS37" s="324">
        <v>407</v>
      </c>
      <c r="AT37" s="287">
        <v>441</v>
      </c>
      <c r="AU37" s="292">
        <v>108.4</v>
      </c>
      <c r="AV37" s="320">
        <v>34</v>
      </c>
      <c r="AW37" s="310">
        <v>364</v>
      </c>
      <c r="AX37" s="287">
        <v>294</v>
      </c>
      <c r="AY37" s="292">
        <v>80.8</v>
      </c>
      <c r="AZ37" s="311">
        <v>-70</v>
      </c>
      <c r="BA37" s="299">
        <v>308</v>
      </c>
      <c r="BB37" s="287">
        <v>253</v>
      </c>
      <c r="BC37" s="292">
        <v>82.1</v>
      </c>
      <c r="BD37" s="320">
        <v>-55</v>
      </c>
      <c r="BE37" s="331">
        <v>2242</v>
      </c>
      <c r="BF37" s="287">
        <v>2827</v>
      </c>
      <c r="BG37" s="311">
        <v>585</v>
      </c>
      <c r="BH37" s="310">
        <v>35</v>
      </c>
      <c r="BI37" s="287">
        <v>27</v>
      </c>
      <c r="BJ37" s="292">
        <v>77.1</v>
      </c>
      <c r="BK37" s="290">
        <v>-8</v>
      </c>
      <c r="BL37" s="296">
        <v>5</v>
      </c>
      <c r="BM37" s="310">
        <v>5343</v>
      </c>
      <c r="BN37" s="287">
        <v>5346</v>
      </c>
      <c r="BO37" s="292">
        <v>100.1</v>
      </c>
      <c r="BP37" s="311">
        <v>3</v>
      </c>
    </row>
    <row r="38" spans="5:68" s="12" customFormat="1" ht="13.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AV38" s="14"/>
      <c r="BD38" s="14"/>
      <c r="BE38" s="14"/>
      <c r="BF38" s="14"/>
      <c r="BL38" s="178"/>
      <c r="BP38" s="14"/>
    </row>
    <row r="39" spans="5:68" s="12" customFormat="1" ht="13.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BD39" s="14"/>
      <c r="BE39" s="14"/>
      <c r="BF39" s="14"/>
      <c r="BL39" s="178"/>
      <c r="BP39" s="14"/>
    </row>
    <row r="40" spans="5:64" s="12" customFormat="1" ht="13.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BL40" s="178"/>
    </row>
    <row r="41" spans="5:64" s="12" customFormat="1" ht="13.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BL41" s="178"/>
    </row>
    <row r="42" spans="5:64" s="12" customFormat="1" ht="13.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BL42" s="178"/>
    </row>
    <row r="43" s="12" customFormat="1" ht="13.5">
      <c r="BL43" s="178"/>
    </row>
    <row r="44" s="12" customFormat="1" ht="13.5">
      <c r="BL44" s="178"/>
    </row>
    <row r="45" s="12" customFormat="1" ht="13.5">
      <c r="BL45" s="178"/>
    </row>
    <row r="46" s="12" customFormat="1" ht="13.5">
      <c r="BL46" s="178"/>
    </row>
    <row r="47" s="12" customFormat="1" ht="13.5">
      <c r="BL47" s="178"/>
    </row>
    <row r="48" s="12" customFormat="1" ht="13.5">
      <c r="BL48" s="178"/>
    </row>
    <row r="49" s="12" customFormat="1" ht="13.5">
      <c r="BL49" s="178"/>
    </row>
    <row r="50" s="12" customFormat="1" ht="13.5">
      <c r="BL50" s="178"/>
    </row>
    <row r="51" s="12" customFormat="1" ht="13.5">
      <c r="BL51" s="178"/>
    </row>
    <row r="52" s="12" customFormat="1" ht="13.5">
      <c r="BL52" s="178"/>
    </row>
    <row r="53" s="12" customFormat="1" ht="13.5">
      <c r="BL53" s="178"/>
    </row>
    <row r="54" s="12" customFormat="1" ht="13.5">
      <c r="BL54" s="178"/>
    </row>
    <row r="55" s="12" customFormat="1" ht="13.5">
      <c r="BL55" s="178"/>
    </row>
    <row r="56" s="12" customFormat="1" ht="13.5">
      <c r="BL56" s="178"/>
    </row>
    <row r="57" s="12" customFormat="1" ht="13.5">
      <c r="BL57" s="178"/>
    </row>
    <row r="58" s="12" customFormat="1" ht="13.5">
      <c r="BL58" s="178"/>
    </row>
    <row r="59" s="12" customFormat="1" ht="13.5">
      <c r="BL59" s="178"/>
    </row>
    <row r="60" s="12" customFormat="1" ht="13.5">
      <c r="BL60" s="178"/>
    </row>
    <row r="61" s="12" customFormat="1" ht="13.5">
      <c r="BL61" s="178"/>
    </row>
    <row r="62" s="5" customFormat="1" ht="13.5">
      <c r="BL62" s="179"/>
    </row>
    <row r="63" s="5" customFormat="1" ht="13.5">
      <c r="BL63" s="179"/>
    </row>
    <row r="64" s="5" customFormat="1" ht="13.5">
      <c r="BL64" s="179"/>
    </row>
    <row r="65" s="5" customFormat="1" ht="13.5">
      <c r="BL65" s="179"/>
    </row>
    <row r="66" s="5" customFormat="1" ht="13.5">
      <c r="BL66" s="179"/>
    </row>
    <row r="67" s="5" customFormat="1" ht="13.5">
      <c r="BL67" s="179"/>
    </row>
    <row r="68" s="5" customFormat="1" ht="13.5">
      <c r="BL68" s="179"/>
    </row>
    <row r="69" s="5" customFormat="1" ht="13.5">
      <c r="BL69" s="179"/>
    </row>
    <row r="70" s="5" customFormat="1" ht="13.5">
      <c r="BL70" s="179"/>
    </row>
    <row r="71" s="5" customFormat="1" ht="13.5">
      <c r="BL71" s="179"/>
    </row>
    <row r="72" s="5" customFormat="1" ht="13.5">
      <c r="BL72" s="179"/>
    </row>
    <row r="73" s="5" customFormat="1" ht="13.5">
      <c r="BL73" s="179"/>
    </row>
    <row r="74" s="5" customFormat="1" ht="13.5">
      <c r="BL74" s="179"/>
    </row>
    <row r="75" s="5" customFormat="1" ht="13.5">
      <c r="BL75" s="179"/>
    </row>
    <row r="76" s="5" customFormat="1" ht="13.5">
      <c r="BL76" s="179"/>
    </row>
    <row r="77" s="5" customFormat="1" ht="13.5">
      <c r="BL77" s="179"/>
    </row>
    <row r="78" s="5" customFormat="1" ht="13.5">
      <c r="BL78" s="179"/>
    </row>
    <row r="79" s="5" customFormat="1" ht="13.5">
      <c r="BL79" s="179"/>
    </row>
    <row r="80" s="5" customFormat="1" ht="13.5">
      <c r="BL80" s="179"/>
    </row>
    <row r="81" s="5" customFormat="1" ht="13.5">
      <c r="BL81" s="179"/>
    </row>
    <row r="82" s="5" customFormat="1" ht="13.5">
      <c r="BL82" s="179"/>
    </row>
    <row r="83" s="5" customFormat="1" ht="13.5">
      <c r="BL83" s="179"/>
    </row>
    <row r="84" s="5" customFormat="1" ht="13.5">
      <c r="BL84" s="179"/>
    </row>
    <row r="85" s="5" customFormat="1" ht="13.5">
      <c r="BL85" s="179"/>
    </row>
    <row r="86" s="5" customFormat="1" ht="13.5">
      <c r="BL86" s="179"/>
    </row>
    <row r="87" s="5" customFormat="1" ht="13.5">
      <c r="BL87" s="179"/>
    </row>
    <row r="88" s="5" customFormat="1" ht="13.5">
      <c r="BL88" s="179"/>
    </row>
    <row r="89" s="5" customFormat="1" ht="13.5">
      <c r="BL89" s="179"/>
    </row>
    <row r="90" s="5" customFormat="1" ht="13.5">
      <c r="BL90" s="179"/>
    </row>
    <row r="91" s="5" customFormat="1" ht="13.5">
      <c r="BL91" s="179"/>
    </row>
    <row r="92" s="5" customFormat="1" ht="13.5">
      <c r="BL92" s="179"/>
    </row>
    <row r="93" s="5" customFormat="1" ht="13.5">
      <c r="BL93" s="179"/>
    </row>
    <row r="94" s="5" customFormat="1" ht="13.5">
      <c r="BL94" s="179"/>
    </row>
    <row r="95" s="5" customFormat="1" ht="13.5">
      <c r="BL95" s="179"/>
    </row>
    <row r="96" s="5" customFormat="1" ht="13.5">
      <c r="BL96" s="179"/>
    </row>
    <row r="97" s="5" customFormat="1" ht="13.5">
      <c r="BL97" s="179"/>
    </row>
    <row r="98" s="5" customFormat="1" ht="13.5">
      <c r="BL98" s="179"/>
    </row>
    <row r="99" s="5" customFormat="1" ht="13.5">
      <c r="BL99" s="179"/>
    </row>
    <row r="100" s="5" customFormat="1" ht="13.5">
      <c r="BL100" s="179"/>
    </row>
    <row r="101" s="5" customFormat="1" ht="13.5">
      <c r="BL101" s="179"/>
    </row>
    <row r="102" s="5" customFormat="1" ht="13.5">
      <c r="BL102" s="179"/>
    </row>
    <row r="103" s="5" customFormat="1" ht="13.5">
      <c r="BL103" s="179"/>
    </row>
    <row r="104" s="5" customFormat="1" ht="13.5">
      <c r="BL104" s="179"/>
    </row>
    <row r="105" s="5" customFormat="1" ht="13.5">
      <c r="BL105" s="179"/>
    </row>
    <row r="106" s="5" customFormat="1" ht="13.5">
      <c r="BL106" s="179"/>
    </row>
    <row r="107" s="5" customFormat="1" ht="13.5">
      <c r="BL107" s="179"/>
    </row>
    <row r="108" s="5" customFormat="1" ht="13.5">
      <c r="BL108" s="179"/>
    </row>
    <row r="109" s="5" customFormat="1" ht="13.5">
      <c r="BL109" s="179"/>
    </row>
    <row r="110" s="5" customFormat="1" ht="13.5">
      <c r="BL110" s="179"/>
    </row>
    <row r="111" s="5" customFormat="1" ht="13.5">
      <c r="BL111" s="179"/>
    </row>
    <row r="112" s="5" customFormat="1" ht="13.5">
      <c r="BL112" s="179"/>
    </row>
    <row r="113" s="5" customFormat="1" ht="13.5">
      <c r="BL113" s="179"/>
    </row>
    <row r="114" s="5" customFormat="1" ht="13.5">
      <c r="BL114" s="179"/>
    </row>
    <row r="115" s="5" customFormat="1" ht="13.5">
      <c r="BL115" s="179"/>
    </row>
    <row r="116" s="5" customFormat="1" ht="13.5">
      <c r="BL116" s="179"/>
    </row>
    <row r="117" s="5" customFormat="1" ht="13.5">
      <c r="BL117" s="179"/>
    </row>
    <row r="118" s="5" customFormat="1" ht="13.5">
      <c r="BL118" s="179"/>
    </row>
    <row r="119" s="5" customFormat="1" ht="13.5">
      <c r="BL119" s="179"/>
    </row>
    <row r="120" s="5" customFormat="1" ht="13.5">
      <c r="BL120" s="179"/>
    </row>
    <row r="121" s="5" customFormat="1" ht="13.5">
      <c r="BL121" s="179"/>
    </row>
    <row r="122" s="5" customFormat="1" ht="13.5">
      <c r="BL122" s="179"/>
    </row>
    <row r="123" s="5" customFormat="1" ht="13.5">
      <c r="BL123" s="179"/>
    </row>
    <row r="124" s="5" customFormat="1" ht="13.5">
      <c r="BL124" s="179"/>
    </row>
    <row r="125" s="5" customFormat="1" ht="13.5">
      <c r="BL125" s="179"/>
    </row>
    <row r="126" s="5" customFormat="1" ht="13.5">
      <c r="BL126" s="179"/>
    </row>
    <row r="127" s="5" customFormat="1" ht="13.5">
      <c r="BL127" s="179"/>
    </row>
    <row r="128" s="5" customFormat="1" ht="13.5">
      <c r="BL128" s="179"/>
    </row>
    <row r="129" s="5" customFormat="1" ht="13.5">
      <c r="BL129" s="179"/>
    </row>
    <row r="130" s="5" customFormat="1" ht="13.5">
      <c r="BL130" s="179"/>
    </row>
    <row r="131" s="5" customFormat="1" ht="13.5">
      <c r="BL131" s="179"/>
    </row>
    <row r="132" s="5" customFormat="1" ht="13.5">
      <c r="BL132" s="179"/>
    </row>
    <row r="133" s="5" customFormat="1" ht="13.5">
      <c r="BL133" s="179"/>
    </row>
    <row r="134" s="5" customFormat="1" ht="13.5">
      <c r="BL134" s="179"/>
    </row>
    <row r="135" s="5" customFormat="1" ht="13.5">
      <c r="BL135" s="179"/>
    </row>
    <row r="136" s="5" customFormat="1" ht="13.5">
      <c r="BL136" s="179"/>
    </row>
    <row r="137" s="5" customFormat="1" ht="13.5">
      <c r="BL137" s="179"/>
    </row>
    <row r="138" s="5" customFormat="1" ht="13.5">
      <c r="BL138" s="179"/>
    </row>
    <row r="139" s="5" customFormat="1" ht="13.5">
      <c r="BL139" s="179"/>
    </row>
    <row r="140" s="5" customFormat="1" ht="13.5">
      <c r="BL140" s="179"/>
    </row>
    <row r="141" s="5" customFormat="1" ht="13.5">
      <c r="BL141" s="179"/>
    </row>
    <row r="142" s="5" customFormat="1" ht="13.5">
      <c r="BL142" s="179"/>
    </row>
    <row r="143" s="5" customFormat="1" ht="13.5">
      <c r="BL143" s="179"/>
    </row>
    <row r="144" s="5" customFormat="1" ht="13.5">
      <c r="BL144" s="179"/>
    </row>
    <row r="145" s="5" customFormat="1" ht="13.5">
      <c r="BL145" s="179"/>
    </row>
  </sheetData>
  <sheetProtection/>
  <mergeCells count="78">
    <mergeCell ref="AO2:AR2"/>
    <mergeCell ref="BC6:BD6"/>
    <mergeCell ref="BE6:BE7"/>
    <mergeCell ref="BF6:BF7"/>
    <mergeCell ref="BG6:BG7"/>
    <mergeCell ref="AO6:AO7"/>
    <mergeCell ref="AP6:AP7"/>
    <mergeCell ref="AQ6:AR6"/>
    <mergeCell ref="AS6:AT6"/>
    <mergeCell ref="B6:B7"/>
    <mergeCell ref="C6:C7"/>
    <mergeCell ref="D6:E6"/>
    <mergeCell ref="F6:F7"/>
    <mergeCell ref="G6:G7"/>
    <mergeCell ref="AX6:AX7"/>
    <mergeCell ref="AH6:AH7"/>
    <mergeCell ref="AI6:AJ6"/>
    <mergeCell ref="AK6:AK7"/>
    <mergeCell ref="AL6:AL7"/>
    <mergeCell ref="N6:N7"/>
    <mergeCell ref="O6:O7"/>
    <mergeCell ref="BE3:BG5"/>
    <mergeCell ref="AC4:AF5"/>
    <mergeCell ref="AG4:AJ5"/>
    <mergeCell ref="BA3:BD5"/>
    <mergeCell ref="AC6:AC7"/>
    <mergeCell ref="AY6:AZ6"/>
    <mergeCell ref="BA6:BA7"/>
    <mergeCell ref="AM6:AN6"/>
    <mergeCell ref="AW3:AZ5"/>
    <mergeCell ref="U6:U7"/>
    <mergeCell ref="V6:V7"/>
    <mergeCell ref="W6:X6"/>
    <mergeCell ref="Y6:Y7"/>
    <mergeCell ref="Z6:Z7"/>
    <mergeCell ref="AA6:AB6"/>
    <mergeCell ref="Y3:AB5"/>
    <mergeCell ref="AW6:AW7"/>
    <mergeCell ref="H6:I6"/>
    <mergeCell ref="J6:J7"/>
    <mergeCell ref="AC3:AJ3"/>
    <mergeCell ref="AK3:AN5"/>
    <mergeCell ref="AO3:AR5"/>
    <mergeCell ref="F3:I3"/>
    <mergeCell ref="F4:I5"/>
    <mergeCell ref="R3:T5"/>
    <mergeCell ref="K6:K7"/>
    <mergeCell ref="L6:M6"/>
    <mergeCell ref="AD6:AD7"/>
    <mergeCell ref="AE6:AF6"/>
    <mergeCell ref="AU6:AV6"/>
    <mergeCell ref="P6:Q6"/>
    <mergeCell ref="BN6:BN7"/>
    <mergeCell ref="AG6:AG7"/>
    <mergeCell ref="BJ6:BK6"/>
    <mergeCell ref="BH6:BH7"/>
    <mergeCell ref="BI6:BI7"/>
    <mergeCell ref="BB6:BB7"/>
    <mergeCell ref="BO6:BP6"/>
    <mergeCell ref="BL6:BL7"/>
    <mergeCell ref="BH5:BK5"/>
    <mergeCell ref="BH3:BL4"/>
    <mergeCell ref="A3:A7"/>
    <mergeCell ref="B3:E5"/>
    <mergeCell ref="J3:M5"/>
    <mergeCell ref="N3:Q5"/>
    <mergeCell ref="U3:X5"/>
    <mergeCell ref="AS3:AV5"/>
    <mergeCell ref="B1:T1"/>
    <mergeCell ref="B2:T2"/>
    <mergeCell ref="AK2:AN2"/>
    <mergeCell ref="BD2:BG2"/>
    <mergeCell ref="BJ2:BP2"/>
    <mergeCell ref="R6:R7"/>
    <mergeCell ref="S6:S7"/>
    <mergeCell ref="T6:T7"/>
    <mergeCell ref="BM3:BP5"/>
    <mergeCell ref="BM6:BM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geOrder="overThenDown" paperSize="9" scale="75" r:id="rId1"/>
  <colBreaks count="2" manualBreakCount="2">
    <brk id="20" max="37" man="1"/>
    <brk id="4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2019-05-21T07:00:27Z</cp:lastPrinted>
  <dcterms:created xsi:type="dcterms:W3CDTF">2017-11-17T08:56:41Z</dcterms:created>
  <dcterms:modified xsi:type="dcterms:W3CDTF">2019-05-21T07:00:32Z</dcterms:modified>
  <cp:category/>
  <cp:version/>
  <cp:contentType/>
  <cp:contentStatus/>
</cp:coreProperties>
</file>