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20" windowHeight="11020" firstSheet="6" activeTab="11"/>
  </bookViews>
  <sheets>
    <sheet name="1(5%квота)" sheetId="23" r:id="rId1"/>
    <sheet name="2(5%квота-ЦЗ)" sheetId="39" r:id="rId2"/>
    <sheet name="3(неповносправні)" sheetId="42" r:id="rId3"/>
    <sheet name="4(неповносправні-ЦЗ)" sheetId="48" r:id="rId4"/>
    <sheet name="5-АТО" sheetId="24" r:id="rId5"/>
    <sheet name="6-(АТО-ЦЗ)" sheetId="49" r:id="rId6"/>
    <sheet name="7-ВПО" sheetId="43" r:id="rId7"/>
    <sheet name="8-ВПО-ЦЗ" sheetId="50" r:id="rId8"/>
    <sheet name="9-молодь" sheetId="40" r:id="rId9"/>
    <sheet name="10-молодь-ЦЗ" sheetId="51" r:id="rId10"/>
    <sheet name="11-ґендер" sheetId="25" r:id="rId11"/>
    <sheet name="12-жінки-ЦЗ" sheetId="54" r:id="rId12"/>
    <sheet name="13-чоловіки-ЦЗ" sheetId="55" r:id="rId13"/>
    <sheet name="14-місце проживання" sheetId="45" r:id="rId14"/>
    <sheet name="15-місто-ЦЗ" sheetId="57" r:id="rId15"/>
    <sheet name="16-село-ЦЗ" sheetId="58" r:id="rId16"/>
    <sheet name="УСЬОГО" sheetId="56" state="hidden" r:id="rId17"/>
  </sheets>
  <externalReferences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6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6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16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6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16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6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6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16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6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6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 localSheetId="16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6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'10-молодь-ЦЗ'!$A:$A</definedName>
    <definedName name="_xlnm.Print_Titles" localSheetId="11">'12-жінки-ЦЗ'!$A:$A</definedName>
    <definedName name="_xlnm.Print_Titles" localSheetId="12">'13-чоловіки-ЦЗ'!$A:$A</definedName>
    <definedName name="_xlnm.Print_Titles" localSheetId="14">'15-місто-ЦЗ'!$A:$A</definedName>
    <definedName name="_xlnm.Print_Titles" localSheetId="15">'16-село-ЦЗ'!$A:$A</definedName>
    <definedName name="_xlnm.Print_Titles" localSheetId="1">'2(5%квота-ЦЗ)'!$A:$A</definedName>
    <definedName name="_xlnm.Print_Titles" localSheetId="3">'4(неповносправні-ЦЗ)'!$A:$A</definedName>
    <definedName name="_xlnm.Print_Titles" localSheetId="5">'6-(АТО-ЦЗ)'!$A:$A</definedName>
    <definedName name="_xlnm.Print_Titles" localSheetId="7">'8-ВПО-ЦЗ'!$A:$A</definedName>
    <definedName name="_xlnm.Print_Titles" localSheetId="16">УСЬОГО!$A:$A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6">#REF!</definedName>
    <definedName name="лпдаж">#REF!</definedName>
    <definedName name="_xlnm.Print_Area" localSheetId="0">'1(5%квота)'!$A$1:$E$18</definedName>
    <definedName name="_xlnm.Print_Area" localSheetId="9">'10-молодь-ЦЗ'!$A$1:$AB$35</definedName>
    <definedName name="_xlnm.Print_Area" localSheetId="10">'11-ґендер'!$A$1:$I$20</definedName>
    <definedName name="_xlnm.Print_Area" localSheetId="11">'12-жінки-ЦЗ'!$A$1:$AB$35</definedName>
    <definedName name="_xlnm.Print_Area" localSheetId="12">'13-чоловіки-ЦЗ'!$A$1:$AB$35</definedName>
    <definedName name="_xlnm.Print_Area" localSheetId="13">'14-місце проживання'!$A$1:$I$20</definedName>
    <definedName name="_xlnm.Print_Area" localSheetId="14">'15-місто-ЦЗ'!$A$1:$AB$35</definedName>
    <definedName name="_xlnm.Print_Area" localSheetId="15">'16-село-ЦЗ'!$A$1:$AB$35</definedName>
    <definedName name="_xlnm.Print_Area" localSheetId="1">'2(5%квота-ЦЗ)'!$A$1:$AB$35</definedName>
    <definedName name="_xlnm.Print_Area" localSheetId="2">'3(неповносправні)'!$A$1:$E$17</definedName>
    <definedName name="_xlnm.Print_Area" localSheetId="3">'4(неповносправні-ЦЗ)'!$A$1:$AB$35</definedName>
    <definedName name="_xlnm.Print_Area" localSheetId="4">'5-АТО'!$A$1:$E$18</definedName>
    <definedName name="_xlnm.Print_Area" localSheetId="5">'6-(АТО-ЦЗ)'!$A$1:$AB$35</definedName>
    <definedName name="_xlnm.Print_Area" localSheetId="6">'7-ВПО'!$A$1:$E$18</definedName>
    <definedName name="_xlnm.Print_Area" localSheetId="7">'8-ВПО-ЦЗ'!$A$1:$AB$35</definedName>
    <definedName name="_xlnm.Print_Area" localSheetId="8">'9-молодь'!$A$1:$E$19</definedName>
    <definedName name="_xlnm.Print_Area" localSheetId="16">УСЬОГО!$A$1:$AB$35</definedName>
    <definedName name="олд" localSheetId="9">'[1]Sheet1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5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 localSheetId="16">'[1]Sheet1 (3)'!#REF!</definedName>
    <definedName name="олд">'[1]Sheet1 (3)'!#REF!</definedName>
    <definedName name="оплад" localSheetId="9">'[3]Sheet1 (2)'!#REF!</definedName>
    <definedName name="оплад" localSheetId="11">'[3]Sheet1 (2)'!#REF!</definedName>
    <definedName name="оплад" localSheetId="12">'[3]Sheet1 (2)'!#REF!</definedName>
    <definedName name="оплад" localSheetId="14">'[3]Sheet1 (2)'!#REF!</definedName>
    <definedName name="оплад" localSheetId="15">'[3]Sheet1 (2)'!#REF!</definedName>
    <definedName name="оплад" localSheetId="2">'[3]Sheet1 (2)'!#REF!</definedName>
    <definedName name="оплад" localSheetId="3">'[3]Sheet1 (2)'!#REF!</definedName>
    <definedName name="оплад" localSheetId="5">'[3]Sheet1 (2)'!#REF!</definedName>
    <definedName name="оплад" localSheetId="6">'[3]Sheet1 (2)'!#REF!</definedName>
    <definedName name="оплад" localSheetId="7">'[3]Sheet1 (2)'!#REF!</definedName>
    <definedName name="оплад" localSheetId="8">'[3]Sheet1 (2)'!#REF!</definedName>
    <definedName name="оплад" localSheetId="16">'[3]Sheet1 (2)'!#REF!</definedName>
    <definedName name="оплад">'[3]Sheet1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6">#REF!</definedName>
    <definedName name="паовжф">#REF!</definedName>
    <definedName name="пар" localSheetId="9">#REF!</definedName>
    <definedName name="пар" localSheetId="11">#REF!</definedName>
    <definedName name="пар" localSheetId="12">#REF!</definedName>
    <definedName name="пар" localSheetId="14">#REF!</definedName>
    <definedName name="пар" localSheetId="15">#REF!</definedName>
    <definedName name="пар" localSheetId="2">#REF!</definedName>
    <definedName name="пар" localSheetId="3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 localSheetId="16">#REF!</definedName>
    <definedName name="пар">#REF!</definedName>
    <definedName name="плдаж" localSheetId="9">#REF!</definedName>
    <definedName name="плдаж" localSheetId="11">#REF!</definedName>
    <definedName name="плдаж" localSheetId="12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3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6">#REF!</definedName>
    <definedName name="плдаж">#REF!</definedName>
    <definedName name="плдажп" localSheetId="9">#REF!</definedName>
    <definedName name="плдажп" localSheetId="11">#REF!</definedName>
    <definedName name="плдажп" localSheetId="12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3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6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9">'[3]Sheet1 (3)'!#REF!</definedName>
    <definedName name="праовл" localSheetId="11">'[3]Sheet1 (3)'!#REF!</definedName>
    <definedName name="праовл" localSheetId="12">'[3]Sheet1 (3)'!#REF!</definedName>
    <definedName name="праовл" localSheetId="14">'[3]Sheet1 (3)'!#REF!</definedName>
    <definedName name="праовл" localSheetId="15">'[3]Sheet1 (3)'!#REF!</definedName>
    <definedName name="праовл" localSheetId="2">'[3]Sheet1 (3)'!#REF!</definedName>
    <definedName name="праовл" localSheetId="3">'[3]Sheet1 (3)'!#REF!</definedName>
    <definedName name="праовл" localSheetId="5">'[3]Sheet1 (3)'!#REF!</definedName>
    <definedName name="праовл" localSheetId="6">'[3]Sheet1 (3)'!#REF!</definedName>
    <definedName name="праовл" localSheetId="7">'[3]Sheet1 (3)'!#REF!</definedName>
    <definedName name="праовл" localSheetId="8">'[3]Sheet1 (3)'!#REF!</definedName>
    <definedName name="праовл" localSheetId="16">'[3]Sheet1 (3)'!#REF!</definedName>
    <definedName name="праовл">'[3]Sheet1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6">#REF!</definedName>
    <definedName name="проавлф">#REF!</definedName>
    <definedName name="рпа" localSheetId="9">#REF!</definedName>
    <definedName name="рпа" localSheetId="11">#REF!</definedName>
    <definedName name="рпа" localSheetId="12">#REF!</definedName>
    <definedName name="рпа" localSheetId="14">#REF!</definedName>
    <definedName name="рпа" localSheetId="15">#REF!</definedName>
    <definedName name="рпа" localSheetId="2">#REF!</definedName>
    <definedName name="рпа" localSheetId="3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 localSheetId="1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9">'[3]Sheet1 (2)'!#REF!</definedName>
    <definedName name="рррр" localSheetId="11">'[3]Sheet1 (2)'!#REF!</definedName>
    <definedName name="рррр" localSheetId="12">'[3]Sheet1 (2)'!#REF!</definedName>
    <definedName name="рррр" localSheetId="14">'[3]Sheet1 (2)'!#REF!</definedName>
    <definedName name="рррр" localSheetId="15">'[3]Sheet1 (2)'!#REF!</definedName>
    <definedName name="рррр" localSheetId="2">'[3]Sheet1 (2)'!#REF!</definedName>
    <definedName name="рррр" localSheetId="3">'[3]Sheet1 (2)'!#REF!</definedName>
    <definedName name="рррр" localSheetId="5">'[3]Sheet1 (2)'!#REF!</definedName>
    <definedName name="рррр" localSheetId="6">'[3]Sheet1 (2)'!#REF!</definedName>
    <definedName name="рррр" localSheetId="7">'[3]Sheet1 (2)'!#REF!</definedName>
    <definedName name="рррр" localSheetId="8">'[3]Sheet1 (2)'!#REF!</definedName>
    <definedName name="рррр" localSheetId="16">'[3]Sheet1 (2)'!#REF!</definedName>
    <definedName name="рррр">'[3]Sheet1 (2)'!#REF!</definedName>
    <definedName name="ррррау" localSheetId="9">'[1]Sheet1 (3)'!#REF!</definedName>
    <definedName name="ррррау" localSheetId="11">'[1]Sheet1 (3)'!#REF!</definedName>
    <definedName name="ррррау" localSheetId="12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3">'[1]Sheet1 (3)'!#REF!</definedName>
    <definedName name="ррррау" localSheetId="5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 localSheetId="16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42" l="1"/>
  <c r="B10" i="42"/>
  <c r="AB35" i="54" l="1"/>
  <c r="AB34" i="54"/>
  <c r="AB33" i="54"/>
  <c r="AB32" i="54"/>
  <c r="AB31" i="54"/>
  <c r="AB30" i="54"/>
  <c r="AB29" i="54"/>
  <c r="AB28" i="54"/>
  <c r="AB27" i="54"/>
  <c r="AB26" i="54"/>
  <c r="AB25" i="54"/>
  <c r="AB24" i="54"/>
  <c r="AB23" i="54"/>
  <c r="AB22" i="54"/>
  <c r="AB21" i="54"/>
  <c r="AB20" i="54"/>
  <c r="AB19" i="54"/>
  <c r="AB18" i="54"/>
  <c r="AB17" i="54"/>
  <c r="AB16" i="54"/>
  <c r="AB15" i="54"/>
  <c r="AB14" i="54"/>
  <c r="AB13" i="54"/>
  <c r="AB12" i="54"/>
  <c r="AB11" i="54"/>
  <c r="AB10" i="54"/>
  <c r="AB9" i="54"/>
  <c r="AB8" i="54"/>
  <c r="Y35" i="54"/>
  <c r="Y34" i="54"/>
  <c r="Y33" i="54"/>
  <c r="Y32" i="54"/>
  <c r="Y31" i="54"/>
  <c r="Y30" i="54"/>
  <c r="Y29" i="54"/>
  <c r="Y28" i="54"/>
  <c r="Y27" i="54"/>
  <c r="Y26" i="54"/>
  <c r="Y25" i="54"/>
  <c r="Y24" i="54"/>
  <c r="Y23" i="54"/>
  <c r="Y22" i="54"/>
  <c r="Y21" i="54"/>
  <c r="Y20" i="54"/>
  <c r="Y19" i="54"/>
  <c r="Y18" i="54"/>
  <c r="Y17" i="54"/>
  <c r="Y16" i="54"/>
  <c r="Y15" i="54"/>
  <c r="Y14" i="54"/>
  <c r="Y13" i="54"/>
  <c r="Y12" i="54"/>
  <c r="Y11" i="54"/>
  <c r="Y10" i="54"/>
  <c r="Y9" i="54"/>
  <c r="Y8" i="54"/>
  <c r="V35" i="54"/>
  <c r="V34" i="54"/>
  <c r="V33" i="54"/>
  <c r="V32" i="54"/>
  <c r="V31" i="54"/>
  <c r="V30" i="54"/>
  <c r="V29" i="54"/>
  <c r="V28" i="54"/>
  <c r="V27" i="54"/>
  <c r="V26" i="54"/>
  <c r="V25" i="54"/>
  <c r="V24" i="54"/>
  <c r="V23" i="54"/>
  <c r="V22" i="54"/>
  <c r="V21" i="54"/>
  <c r="V20" i="54"/>
  <c r="V19" i="54"/>
  <c r="V18" i="54"/>
  <c r="V17" i="54"/>
  <c r="V16" i="54"/>
  <c r="V15" i="54"/>
  <c r="V14" i="54"/>
  <c r="V13" i="54"/>
  <c r="V12" i="54"/>
  <c r="V11" i="54"/>
  <c r="V10" i="54"/>
  <c r="V9" i="54"/>
  <c r="V8" i="54"/>
  <c r="S35" i="54"/>
  <c r="S34" i="54"/>
  <c r="S33" i="54"/>
  <c r="S32" i="54"/>
  <c r="S31" i="54"/>
  <c r="S30" i="54"/>
  <c r="S29" i="54"/>
  <c r="S28" i="54"/>
  <c r="S27" i="54"/>
  <c r="S26" i="54"/>
  <c r="S25" i="54"/>
  <c r="S24" i="54"/>
  <c r="S23" i="54"/>
  <c r="S22" i="54"/>
  <c r="S21" i="54"/>
  <c r="S20" i="54"/>
  <c r="S19" i="54"/>
  <c r="S18" i="54"/>
  <c r="S17" i="54"/>
  <c r="S16" i="54"/>
  <c r="S15" i="54"/>
  <c r="S14" i="54"/>
  <c r="S13" i="54"/>
  <c r="S12" i="54"/>
  <c r="S11" i="54"/>
  <c r="S10" i="54"/>
  <c r="S9" i="54"/>
  <c r="S8" i="54"/>
  <c r="P35" i="54"/>
  <c r="P33" i="54"/>
  <c r="P29" i="54"/>
  <c r="P28" i="54"/>
  <c r="P23" i="54"/>
  <c r="P20" i="54"/>
  <c r="P19" i="54"/>
  <c r="P18" i="54"/>
  <c r="P16" i="54"/>
  <c r="P14" i="54"/>
  <c r="P11" i="54"/>
  <c r="P9" i="54"/>
  <c r="M35" i="54"/>
  <c r="M34" i="54"/>
  <c r="M33" i="54"/>
  <c r="M32" i="54"/>
  <c r="M31" i="54"/>
  <c r="M30" i="54"/>
  <c r="M29" i="54"/>
  <c r="M28" i="54"/>
  <c r="M27" i="54"/>
  <c r="M26" i="54"/>
  <c r="M25" i="54"/>
  <c r="M24" i="54"/>
  <c r="M23" i="54"/>
  <c r="M22" i="54"/>
  <c r="M21" i="54"/>
  <c r="M20" i="54"/>
  <c r="M19" i="54"/>
  <c r="M18" i="54"/>
  <c r="M17" i="54"/>
  <c r="M16" i="54"/>
  <c r="M15" i="54"/>
  <c r="M14" i="54"/>
  <c r="M13" i="54"/>
  <c r="M12" i="54"/>
  <c r="M11" i="54"/>
  <c r="M10" i="54"/>
  <c r="M9" i="54"/>
  <c r="M8" i="54"/>
  <c r="J35" i="54"/>
  <c r="J34" i="54"/>
  <c r="J33" i="54"/>
  <c r="J32" i="54"/>
  <c r="J31" i="54"/>
  <c r="J30" i="54"/>
  <c r="J29" i="54"/>
  <c r="J28" i="54"/>
  <c r="J27" i="54"/>
  <c r="J26" i="54"/>
  <c r="J25" i="54"/>
  <c r="J24" i="54"/>
  <c r="J23" i="54"/>
  <c r="J22" i="54"/>
  <c r="J21" i="54"/>
  <c r="J20" i="54"/>
  <c r="J19" i="54"/>
  <c r="J18" i="54"/>
  <c r="J17" i="54"/>
  <c r="J16" i="54"/>
  <c r="J15" i="54"/>
  <c r="J14" i="54"/>
  <c r="J13" i="54"/>
  <c r="J12" i="54"/>
  <c r="J11" i="54"/>
  <c r="J10" i="54"/>
  <c r="J9" i="54"/>
  <c r="J8" i="54"/>
  <c r="G35" i="54"/>
  <c r="G34" i="54"/>
  <c r="G33" i="54"/>
  <c r="G32" i="54"/>
  <c r="G31" i="54"/>
  <c r="G30" i="54"/>
  <c r="G29" i="54"/>
  <c r="G28" i="54"/>
  <c r="G27" i="54"/>
  <c r="G26" i="54"/>
  <c r="G25" i="54"/>
  <c r="G24" i="54"/>
  <c r="G23" i="54"/>
  <c r="G22" i="54"/>
  <c r="G21" i="54"/>
  <c r="G20" i="54"/>
  <c r="G19" i="54"/>
  <c r="G18" i="54"/>
  <c r="G17" i="54"/>
  <c r="G16" i="54"/>
  <c r="G15" i="54"/>
  <c r="G14" i="54"/>
  <c r="G13" i="54"/>
  <c r="G12" i="54"/>
  <c r="G11" i="54"/>
  <c r="G10" i="54"/>
  <c r="G9" i="54"/>
  <c r="G8" i="54"/>
  <c r="D8" i="54"/>
  <c r="D9" i="54"/>
  <c r="D10" i="54"/>
  <c r="D11" i="54"/>
  <c r="D12" i="54"/>
  <c r="D13" i="54"/>
  <c r="D14" i="54"/>
  <c r="D15" i="54"/>
  <c r="D16" i="54"/>
  <c r="D17" i="54"/>
  <c r="D18" i="54"/>
  <c r="D19" i="54"/>
  <c r="D20" i="54"/>
  <c r="D21" i="54"/>
  <c r="D22" i="54"/>
  <c r="D23" i="54"/>
  <c r="D24" i="54"/>
  <c r="D25" i="54"/>
  <c r="D26" i="54"/>
  <c r="D27" i="54"/>
  <c r="D28" i="54"/>
  <c r="D29" i="54"/>
  <c r="D30" i="54"/>
  <c r="D31" i="54"/>
  <c r="D32" i="54"/>
  <c r="D33" i="54"/>
  <c r="D34" i="54"/>
  <c r="D35" i="54"/>
  <c r="AB35" i="51"/>
  <c r="AB34" i="51"/>
  <c r="AB33" i="51"/>
  <c r="AB32" i="51"/>
  <c r="AB31" i="51"/>
  <c r="AB30" i="51"/>
  <c r="AB29" i="51"/>
  <c r="AB28" i="51"/>
  <c r="AB27" i="51"/>
  <c r="AB26" i="51"/>
  <c r="AB25" i="51"/>
  <c r="AB24" i="51"/>
  <c r="AB23" i="51"/>
  <c r="AB22" i="51"/>
  <c r="AB21" i="51"/>
  <c r="AB20" i="51"/>
  <c r="AB19" i="51"/>
  <c r="AB18" i="51"/>
  <c r="AB17" i="51"/>
  <c r="AB16" i="51"/>
  <c r="AB15" i="51"/>
  <c r="AB14" i="51"/>
  <c r="AB13" i="51"/>
  <c r="AB12" i="51"/>
  <c r="AB11" i="51"/>
  <c r="AB10" i="51"/>
  <c r="AB9" i="51"/>
  <c r="AB8" i="51"/>
  <c r="Y35" i="51"/>
  <c r="Y34" i="51"/>
  <c r="Y33" i="51"/>
  <c r="Y32" i="51"/>
  <c r="Y31" i="51"/>
  <c r="Y30" i="51"/>
  <c r="Y29" i="51"/>
  <c r="Y28" i="51"/>
  <c r="Y27" i="51"/>
  <c r="Y26" i="51"/>
  <c r="Y25" i="51"/>
  <c r="Y24" i="51"/>
  <c r="Y23" i="51"/>
  <c r="Y22" i="51"/>
  <c r="Y21" i="51"/>
  <c r="Y20" i="51"/>
  <c r="Y19" i="51"/>
  <c r="Y18" i="51"/>
  <c r="Y17" i="51"/>
  <c r="Y16" i="51"/>
  <c r="Y15" i="51"/>
  <c r="Y14" i="51"/>
  <c r="Y13" i="51"/>
  <c r="Y12" i="51"/>
  <c r="Y11" i="51"/>
  <c r="Y10" i="51"/>
  <c r="Y9" i="51"/>
  <c r="Y8" i="51"/>
  <c r="V35" i="51"/>
  <c r="V34" i="51"/>
  <c r="V33" i="51"/>
  <c r="V32" i="51"/>
  <c r="V31" i="51"/>
  <c r="V30" i="51"/>
  <c r="V29" i="51"/>
  <c r="V28" i="51"/>
  <c r="V27" i="51"/>
  <c r="V26" i="51"/>
  <c r="V25" i="51"/>
  <c r="V24" i="51"/>
  <c r="V23" i="51"/>
  <c r="V22" i="51"/>
  <c r="V21" i="51"/>
  <c r="V20" i="51"/>
  <c r="V19" i="51"/>
  <c r="V18" i="51"/>
  <c r="V17" i="51"/>
  <c r="V16" i="51"/>
  <c r="V15" i="51"/>
  <c r="V14" i="51"/>
  <c r="V13" i="51"/>
  <c r="V12" i="51"/>
  <c r="V11" i="51"/>
  <c r="V10" i="51"/>
  <c r="V9" i="51"/>
  <c r="V8" i="51"/>
  <c r="S35" i="51"/>
  <c r="S34" i="51"/>
  <c r="S33" i="51"/>
  <c r="S32" i="51"/>
  <c r="S31" i="51"/>
  <c r="S30" i="51"/>
  <c r="S29" i="51"/>
  <c r="S28" i="51"/>
  <c r="S27" i="51"/>
  <c r="S26" i="51"/>
  <c r="S25" i="51"/>
  <c r="S24" i="51"/>
  <c r="S23" i="51"/>
  <c r="S22" i="51"/>
  <c r="S21" i="51"/>
  <c r="S20" i="51"/>
  <c r="S19" i="51"/>
  <c r="S18" i="51"/>
  <c r="S17" i="51"/>
  <c r="S16" i="51"/>
  <c r="S15" i="51"/>
  <c r="S14" i="51"/>
  <c r="S13" i="51"/>
  <c r="S12" i="51"/>
  <c r="S11" i="51"/>
  <c r="S10" i="51"/>
  <c r="S9" i="51"/>
  <c r="S8" i="51"/>
  <c r="P35" i="51"/>
  <c r="P33" i="51"/>
  <c r="P29" i="51"/>
  <c r="P28" i="51"/>
  <c r="P23" i="51"/>
  <c r="P20" i="51"/>
  <c r="P19" i="51"/>
  <c r="P18" i="51"/>
  <c r="P16" i="51"/>
  <c r="P12" i="51"/>
  <c r="P11" i="51"/>
  <c r="P8" i="51"/>
  <c r="M8" i="51"/>
  <c r="M9" i="51"/>
  <c r="M10" i="51"/>
  <c r="M11" i="51"/>
  <c r="M12" i="51"/>
  <c r="M13" i="51"/>
  <c r="M14" i="51"/>
  <c r="M15" i="51"/>
  <c r="M16" i="51"/>
  <c r="M17" i="51"/>
  <c r="M18" i="51"/>
  <c r="M19" i="51"/>
  <c r="M20" i="51"/>
  <c r="M22" i="51"/>
  <c r="M23" i="51"/>
  <c r="M24" i="51"/>
  <c r="M25" i="51"/>
  <c r="M26" i="51"/>
  <c r="M27" i="51"/>
  <c r="M28" i="51"/>
  <c r="M29" i="51"/>
  <c r="M30" i="51"/>
  <c r="M31" i="51"/>
  <c r="M32" i="51"/>
  <c r="M33" i="51"/>
  <c r="M34" i="51"/>
  <c r="M35" i="51"/>
  <c r="G8" i="51"/>
  <c r="G9" i="51"/>
  <c r="G10" i="51"/>
  <c r="G11" i="51"/>
  <c r="G12" i="51"/>
  <c r="G13" i="51"/>
  <c r="G14" i="51"/>
  <c r="G15" i="51"/>
  <c r="G16" i="51"/>
  <c r="G17" i="51"/>
  <c r="G18" i="51"/>
  <c r="G19" i="51"/>
  <c r="G20" i="51"/>
  <c r="G21" i="51"/>
  <c r="G22" i="51"/>
  <c r="G23" i="51"/>
  <c r="G24" i="51"/>
  <c r="G25" i="51"/>
  <c r="G26" i="51"/>
  <c r="G27" i="51"/>
  <c r="G28" i="51"/>
  <c r="G29" i="51"/>
  <c r="G30" i="51"/>
  <c r="G31" i="51"/>
  <c r="G32" i="51"/>
  <c r="G33" i="51"/>
  <c r="G34" i="51"/>
  <c r="G35" i="51"/>
  <c r="D8" i="51"/>
  <c r="D9" i="51"/>
  <c r="D10" i="51"/>
  <c r="D11" i="51"/>
  <c r="D12" i="51"/>
  <c r="D13" i="51"/>
  <c r="D14" i="51"/>
  <c r="D15" i="51"/>
  <c r="D16" i="51"/>
  <c r="D17" i="51"/>
  <c r="D18" i="51"/>
  <c r="D19" i="51"/>
  <c r="D20" i="51"/>
  <c r="D21" i="51"/>
  <c r="D22" i="51"/>
  <c r="D23" i="51"/>
  <c r="D24" i="51"/>
  <c r="D25" i="51"/>
  <c r="D26" i="51"/>
  <c r="D27" i="51"/>
  <c r="D28" i="51"/>
  <c r="D29" i="51"/>
  <c r="D30" i="51"/>
  <c r="D31" i="51"/>
  <c r="D32" i="51"/>
  <c r="D33" i="51"/>
  <c r="D34" i="51"/>
  <c r="D35" i="51"/>
  <c r="S9" i="50" l="1"/>
  <c r="S10" i="50"/>
  <c r="S11" i="50"/>
  <c r="S12" i="50"/>
  <c r="S14" i="50"/>
  <c r="S15" i="50"/>
  <c r="S16" i="50"/>
  <c r="S20" i="50"/>
  <c r="S21" i="50"/>
  <c r="S23" i="50"/>
  <c r="S24" i="50"/>
  <c r="S25" i="50"/>
  <c r="S26" i="50"/>
  <c r="S29" i="50"/>
  <c r="S34" i="50"/>
  <c r="S35" i="50"/>
  <c r="P14" i="50"/>
  <c r="AA35" i="57" l="1"/>
  <c r="Z35" i="57"/>
  <c r="AA34" i="57"/>
  <c r="Z34" i="57"/>
  <c r="AA33" i="57"/>
  <c r="Z33" i="57"/>
  <c r="AB33" i="57" s="1"/>
  <c r="AA32" i="57"/>
  <c r="Z32" i="57"/>
  <c r="AB32" i="57" s="1"/>
  <c r="AA31" i="57"/>
  <c r="Z31" i="57"/>
  <c r="AA30" i="57"/>
  <c r="Z30" i="57"/>
  <c r="AA29" i="57"/>
  <c r="Z29" i="57"/>
  <c r="AA28" i="57"/>
  <c r="Z28" i="57"/>
  <c r="AB28" i="57" s="1"/>
  <c r="AA27" i="57"/>
  <c r="Z27" i="57"/>
  <c r="AB27" i="57" s="1"/>
  <c r="AA26" i="57"/>
  <c r="Z26" i="57"/>
  <c r="AA25" i="57"/>
  <c r="Z25" i="57"/>
  <c r="AB25" i="57" s="1"/>
  <c r="AA24" i="57"/>
  <c r="Z24" i="57"/>
  <c r="AB24" i="57" s="1"/>
  <c r="AA23" i="57"/>
  <c r="Z23" i="57"/>
  <c r="AA22" i="57"/>
  <c r="Z22" i="57"/>
  <c r="AB22" i="57" s="1"/>
  <c r="AA21" i="57"/>
  <c r="Z21" i="57"/>
  <c r="AB21" i="57" s="1"/>
  <c r="AA20" i="57"/>
  <c r="Z20" i="57"/>
  <c r="AA19" i="57"/>
  <c r="Z19" i="57"/>
  <c r="AA18" i="57"/>
  <c r="Z18" i="57"/>
  <c r="AB18" i="57" s="1"/>
  <c r="AA17" i="57"/>
  <c r="Z17" i="57"/>
  <c r="AA16" i="57"/>
  <c r="Z16" i="57"/>
  <c r="AA15" i="57"/>
  <c r="Z15" i="57"/>
  <c r="AB15" i="57" s="1"/>
  <c r="AA14" i="57"/>
  <c r="Z14" i="57"/>
  <c r="AA13" i="57"/>
  <c r="Z13" i="57"/>
  <c r="AA12" i="57"/>
  <c r="Z12" i="57"/>
  <c r="AB12" i="57" s="1"/>
  <c r="AA11" i="57"/>
  <c r="Z11" i="57"/>
  <c r="AA10" i="57"/>
  <c r="Z10" i="57"/>
  <c r="AA9" i="57"/>
  <c r="Z9" i="57"/>
  <c r="AA8" i="57"/>
  <c r="Z8" i="57"/>
  <c r="X35" i="57"/>
  <c r="W35" i="57"/>
  <c r="Y35" i="57" s="1"/>
  <c r="X34" i="57"/>
  <c r="W34" i="57"/>
  <c r="Y34" i="57" s="1"/>
  <c r="X33" i="57"/>
  <c r="W33" i="57"/>
  <c r="X32" i="57"/>
  <c r="W32" i="57"/>
  <c r="X31" i="57"/>
  <c r="W31" i="57"/>
  <c r="Y31" i="57" s="1"/>
  <c r="X30" i="57"/>
  <c r="W30" i="57"/>
  <c r="Y30" i="57" s="1"/>
  <c r="X29" i="57"/>
  <c r="W29" i="57"/>
  <c r="Y29" i="57" s="1"/>
  <c r="X28" i="57"/>
  <c r="W28" i="57"/>
  <c r="X27" i="57"/>
  <c r="W27" i="57"/>
  <c r="X26" i="57"/>
  <c r="W26" i="57"/>
  <c r="Y26" i="57" s="1"/>
  <c r="X25" i="57"/>
  <c r="W25" i="57"/>
  <c r="X24" i="57"/>
  <c r="W24" i="57"/>
  <c r="X23" i="57"/>
  <c r="W23" i="57"/>
  <c r="Y23" i="57" s="1"/>
  <c r="X22" i="57"/>
  <c r="W22" i="57"/>
  <c r="X21" i="57"/>
  <c r="W21" i="57"/>
  <c r="X20" i="57"/>
  <c r="W20" i="57"/>
  <c r="Y20" i="57" s="1"/>
  <c r="X19" i="57"/>
  <c r="W19" i="57"/>
  <c r="Y19" i="57" s="1"/>
  <c r="X18" i="57"/>
  <c r="W18" i="57"/>
  <c r="X17" i="57"/>
  <c r="W17" i="57"/>
  <c r="Y17" i="57" s="1"/>
  <c r="X16" i="57"/>
  <c r="W16" i="57"/>
  <c r="Y16" i="57" s="1"/>
  <c r="X15" i="57"/>
  <c r="W15" i="57"/>
  <c r="X14" i="57"/>
  <c r="W14" i="57"/>
  <c r="Y14" i="57" s="1"/>
  <c r="X13" i="57"/>
  <c r="W13" i="57"/>
  <c r="Y13" i="57" s="1"/>
  <c r="X12" i="57"/>
  <c r="W12" i="57"/>
  <c r="X11" i="57"/>
  <c r="W11" i="57"/>
  <c r="Y11" i="57" s="1"/>
  <c r="X10" i="57"/>
  <c r="W10" i="57"/>
  <c r="Y10" i="57" s="1"/>
  <c r="X9" i="57"/>
  <c r="W9" i="57"/>
  <c r="Y9" i="57" s="1"/>
  <c r="X8" i="57"/>
  <c r="W8" i="57"/>
  <c r="Y8" i="57" s="1"/>
  <c r="U35" i="57"/>
  <c r="T35" i="57"/>
  <c r="V35" i="57" s="1"/>
  <c r="U34" i="57"/>
  <c r="T34" i="57"/>
  <c r="U33" i="57"/>
  <c r="T33" i="57"/>
  <c r="U32" i="57"/>
  <c r="T32" i="57"/>
  <c r="V32" i="57" s="1"/>
  <c r="U31" i="57"/>
  <c r="T31" i="57"/>
  <c r="U30" i="57"/>
  <c r="T30" i="57"/>
  <c r="U29" i="57"/>
  <c r="T29" i="57"/>
  <c r="U28" i="57"/>
  <c r="T28" i="57"/>
  <c r="V28" i="57" s="1"/>
  <c r="U27" i="57"/>
  <c r="T27" i="57"/>
  <c r="V27" i="57" s="1"/>
  <c r="U26" i="57"/>
  <c r="T26" i="57"/>
  <c r="U25" i="57"/>
  <c r="T25" i="57"/>
  <c r="U24" i="57"/>
  <c r="T24" i="57"/>
  <c r="U23" i="57"/>
  <c r="T23" i="57"/>
  <c r="V23" i="57" s="1"/>
  <c r="U22" i="57"/>
  <c r="T22" i="57"/>
  <c r="U21" i="57"/>
  <c r="T21" i="57"/>
  <c r="U20" i="57"/>
  <c r="T20" i="57"/>
  <c r="U19" i="57"/>
  <c r="T19" i="57"/>
  <c r="U18" i="57"/>
  <c r="T18" i="57"/>
  <c r="V18" i="57" s="1"/>
  <c r="U17" i="57"/>
  <c r="T17" i="57"/>
  <c r="V17" i="57" s="1"/>
  <c r="U16" i="57"/>
  <c r="T16" i="57"/>
  <c r="U15" i="57"/>
  <c r="T15" i="57"/>
  <c r="U14" i="57"/>
  <c r="T14" i="57"/>
  <c r="U13" i="57"/>
  <c r="T13" i="57"/>
  <c r="U12" i="57"/>
  <c r="T12" i="57"/>
  <c r="U11" i="57"/>
  <c r="T11" i="57"/>
  <c r="U10" i="57"/>
  <c r="T10" i="57"/>
  <c r="U9" i="57"/>
  <c r="T9" i="57"/>
  <c r="U8" i="57"/>
  <c r="T8" i="57"/>
  <c r="T7" i="57" s="1"/>
  <c r="B18" i="45" s="1"/>
  <c r="R35" i="57"/>
  <c r="Q35" i="57"/>
  <c r="R34" i="57"/>
  <c r="Q34" i="57"/>
  <c r="S34" i="57" s="1"/>
  <c r="R33" i="57"/>
  <c r="Q33" i="57"/>
  <c r="S33" i="57" s="1"/>
  <c r="R32" i="57"/>
  <c r="Q32" i="57"/>
  <c r="R31" i="57"/>
  <c r="Q31" i="57"/>
  <c r="R30" i="57"/>
  <c r="Q30" i="57"/>
  <c r="R29" i="57"/>
  <c r="Q29" i="57"/>
  <c r="R28" i="57"/>
  <c r="Q28" i="57"/>
  <c r="R27" i="57"/>
  <c r="Q27" i="57"/>
  <c r="R26" i="57"/>
  <c r="Q26" i="57"/>
  <c r="S26" i="57" s="1"/>
  <c r="R25" i="57"/>
  <c r="Q25" i="57"/>
  <c r="S25" i="57" s="1"/>
  <c r="R24" i="57"/>
  <c r="Q24" i="57"/>
  <c r="R23" i="57"/>
  <c r="Q23" i="57"/>
  <c r="R22" i="57"/>
  <c r="Q22" i="57"/>
  <c r="R21" i="57"/>
  <c r="Q21" i="57"/>
  <c r="S21" i="57" s="1"/>
  <c r="R20" i="57"/>
  <c r="Q20" i="57"/>
  <c r="R19" i="57"/>
  <c r="Q19" i="57"/>
  <c r="R18" i="57"/>
  <c r="Q18" i="57"/>
  <c r="R17" i="57"/>
  <c r="Q17" i="57"/>
  <c r="R16" i="57"/>
  <c r="Q16" i="57"/>
  <c r="R15" i="57"/>
  <c r="Q15" i="57"/>
  <c r="R14" i="57"/>
  <c r="Q14" i="57"/>
  <c r="R13" i="57"/>
  <c r="Q13" i="57"/>
  <c r="R12" i="57"/>
  <c r="Q12" i="57"/>
  <c r="R11" i="57"/>
  <c r="Q11" i="57"/>
  <c r="R10" i="57"/>
  <c r="Q10" i="57"/>
  <c r="R9" i="57"/>
  <c r="Q9" i="57"/>
  <c r="R8" i="57"/>
  <c r="R7" i="57" s="1"/>
  <c r="Q8" i="57"/>
  <c r="Q7" i="57" s="1"/>
  <c r="B13" i="45" s="1"/>
  <c r="O35" i="57"/>
  <c r="N35" i="57"/>
  <c r="O34" i="57"/>
  <c r="N34" i="57"/>
  <c r="O33" i="57"/>
  <c r="N33" i="57"/>
  <c r="P33" i="57" s="1"/>
  <c r="O32" i="57"/>
  <c r="N32" i="57"/>
  <c r="O31" i="57"/>
  <c r="N31" i="57"/>
  <c r="O30" i="57"/>
  <c r="N30" i="57"/>
  <c r="O29" i="57"/>
  <c r="N29" i="57"/>
  <c r="P29" i="57" s="1"/>
  <c r="O28" i="57"/>
  <c r="N28" i="57"/>
  <c r="O27" i="57"/>
  <c r="N27" i="57"/>
  <c r="O26" i="57"/>
  <c r="N26" i="57"/>
  <c r="O25" i="57"/>
  <c r="N25" i="57"/>
  <c r="O24" i="57"/>
  <c r="N24" i="57"/>
  <c r="O23" i="57"/>
  <c r="N23" i="57"/>
  <c r="P23" i="57" s="1"/>
  <c r="O22" i="57"/>
  <c r="N22" i="57"/>
  <c r="O21" i="57"/>
  <c r="N21" i="57"/>
  <c r="O20" i="57"/>
  <c r="N20" i="57"/>
  <c r="O19" i="57"/>
  <c r="N19" i="57"/>
  <c r="O18" i="57"/>
  <c r="N18" i="57"/>
  <c r="P18" i="57" s="1"/>
  <c r="O17" i="57"/>
  <c r="N17" i="57"/>
  <c r="O16" i="57"/>
  <c r="N16" i="57"/>
  <c r="O15" i="57"/>
  <c r="N15" i="57"/>
  <c r="O14" i="57"/>
  <c r="N14" i="57"/>
  <c r="O13" i="57"/>
  <c r="N13" i="57"/>
  <c r="O12" i="57"/>
  <c r="N12" i="57"/>
  <c r="O11" i="57"/>
  <c r="N11" i="57"/>
  <c r="O10" i="57"/>
  <c r="N10" i="57"/>
  <c r="O9" i="57"/>
  <c r="N9" i="57"/>
  <c r="O8" i="57"/>
  <c r="N8" i="57"/>
  <c r="N7" i="57" s="1"/>
  <c r="B12" i="45" s="1"/>
  <c r="L35" i="57"/>
  <c r="K35" i="57"/>
  <c r="M35" i="57" s="1"/>
  <c r="L34" i="57"/>
  <c r="K34" i="57"/>
  <c r="L33" i="57"/>
  <c r="K33" i="57"/>
  <c r="L32" i="57"/>
  <c r="K32" i="57"/>
  <c r="L31" i="57"/>
  <c r="K31" i="57"/>
  <c r="M31" i="57" s="1"/>
  <c r="L30" i="57"/>
  <c r="K30" i="57"/>
  <c r="M30" i="57" s="1"/>
  <c r="L29" i="57"/>
  <c r="K29" i="57"/>
  <c r="L28" i="57"/>
  <c r="K28" i="57"/>
  <c r="L27" i="57"/>
  <c r="K27" i="57"/>
  <c r="M27" i="57" s="1"/>
  <c r="L26" i="57"/>
  <c r="K26" i="57"/>
  <c r="L25" i="57"/>
  <c r="K25" i="57"/>
  <c r="L24" i="57"/>
  <c r="K24" i="57"/>
  <c r="M24" i="57" s="1"/>
  <c r="L23" i="57"/>
  <c r="K23" i="57"/>
  <c r="L22" i="57"/>
  <c r="K22" i="57"/>
  <c r="L21" i="57"/>
  <c r="K21" i="57"/>
  <c r="L20" i="57"/>
  <c r="K20" i="57"/>
  <c r="L19" i="57"/>
  <c r="K19" i="57"/>
  <c r="L18" i="57"/>
  <c r="K18" i="57"/>
  <c r="L17" i="57"/>
  <c r="K17" i="57"/>
  <c r="M17" i="57" s="1"/>
  <c r="L16" i="57"/>
  <c r="K16" i="57"/>
  <c r="L15" i="57"/>
  <c r="K15" i="57"/>
  <c r="L14" i="57"/>
  <c r="K14" i="57"/>
  <c r="L13" i="57"/>
  <c r="K13" i="57"/>
  <c r="L12" i="57"/>
  <c r="K12" i="57"/>
  <c r="L11" i="57"/>
  <c r="K11" i="57"/>
  <c r="L10" i="57"/>
  <c r="K10" i="57"/>
  <c r="L9" i="57"/>
  <c r="K9" i="57"/>
  <c r="L8" i="57"/>
  <c r="K8" i="57"/>
  <c r="I35" i="57"/>
  <c r="H35" i="57"/>
  <c r="J35" i="57" s="1"/>
  <c r="I34" i="57"/>
  <c r="H34" i="57"/>
  <c r="J34" i="57" s="1"/>
  <c r="I33" i="57"/>
  <c r="H33" i="57"/>
  <c r="J33" i="57" s="1"/>
  <c r="I32" i="57"/>
  <c r="H32" i="57"/>
  <c r="J32" i="57" s="1"/>
  <c r="I31" i="57"/>
  <c r="H31" i="57"/>
  <c r="J31" i="57" s="1"/>
  <c r="I30" i="57"/>
  <c r="H30" i="57"/>
  <c r="J30" i="57" s="1"/>
  <c r="I29" i="57"/>
  <c r="H29" i="57"/>
  <c r="J29" i="57" s="1"/>
  <c r="I28" i="57"/>
  <c r="H28" i="57"/>
  <c r="J28" i="57" s="1"/>
  <c r="I27" i="57"/>
  <c r="H27" i="57"/>
  <c r="I26" i="57"/>
  <c r="H26" i="57"/>
  <c r="J26" i="57" s="1"/>
  <c r="I25" i="57"/>
  <c r="H25" i="57"/>
  <c r="I24" i="57"/>
  <c r="H24" i="57"/>
  <c r="J24" i="57" s="1"/>
  <c r="I23" i="57"/>
  <c r="H23" i="57"/>
  <c r="J23" i="57" s="1"/>
  <c r="I22" i="57"/>
  <c r="H22" i="57"/>
  <c r="J22" i="57" s="1"/>
  <c r="I21" i="57"/>
  <c r="H21" i="57"/>
  <c r="I20" i="57"/>
  <c r="H20" i="57"/>
  <c r="I19" i="57"/>
  <c r="H19" i="57"/>
  <c r="I18" i="57"/>
  <c r="H18" i="57"/>
  <c r="J18" i="57" s="1"/>
  <c r="I17" i="57"/>
  <c r="H17" i="57"/>
  <c r="I16" i="57"/>
  <c r="H16" i="57"/>
  <c r="I15" i="57"/>
  <c r="H15" i="57"/>
  <c r="I14" i="57"/>
  <c r="H14" i="57"/>
  <c r="I13" i="57"/>
  <c r="H13" i="57"/>
  <c r="I12" i="57"/>
  <c r="H12" i="57"/>
  <c r="I11" i="57"/>
  <c r="H11" i="57"/>
  <c r="I10" i="57"/>
  <c r="H10" i="57"/>
  <c r="I9" i="57"/>
  <c r="H9" i="57"/>
  <c r="I8" i="57"/>
  <c r="H8" i="57"/>
  <c r="H7" i="57" s="1"/>
  <c r="B10" i="45" s="1"/>
  <c r="F35" i="57"/>
  <c r="E35" i="57"/>
  <c r="G35" i="57" s="1"/>
  <c r="F34" i="57"/>
  <c r="E34" i="57"/>
  <c r="G34" i="57" s="1"/>
  <c r="F33" i="57"/>
  <c r="E33" i="57"/>
  <c r="F32" i="57"/>
  <c r="E32" i="57"/>
  <c r="F31" i="57"/>
  <c r="E31" i="57"/>
  <c r="F30" i="57"/>
  <c r="E30" i="57"/>
  <c r="G30" i="57" s="1"/>
  <c r="F29" i="57"/>
  <c r="E29" i="57"/>
  <c r="F28" i="57"/>
  <c r="E28" i="57"/>
  <c r="G28" i="57" s="1"/>
  <c r="F27" i="57"/>
  <c r="E27" i="57"/>
  <c r="F26" i="57"/>
  <c r="E26" i="57"/>
  <c r="G26" i="57" s="1"/>
  <c r="F25" i="57"/>
  <c r="E25" i="57"/>
  <c r="F24" i="57"/>
  <c r="E24" i="57"/>
  <c r="G24" i="57" s="1"/>
  <c r="F23" i="57"/>
  <c r="E23" i="57"/>
  <c r="F22" i="57"/>
  <c r="E22" i="57"/>
  <c r="F21" i="57"/>
  <c r="E21" i="57"/>
  <c r="F20" i="57"/>
  <c r="E20" i="57"/>
  <c r="G20" i="57" s="1"/>
  <c r="F19" i="57"/>
  <c r="E19" i="57"/>
  <c r="F18" i="57"/>
  <c r="E18" i="57"/>
  <c r="G18" i="57" s="1"/>
  <c r="F17" i="57"/>
  <c r="E17" i="57"/>
  <c r="F16" i="57"/>
  <c r="E16" i="57"/>
  <c r="F15" i="57"/>
  <c r="E15" i="57"/>
  <c r="F14" i="57"/>
  <c r="E14" i="57"/>
  <c r="F13" i="57"/>
  <c r="E13" i="57"/>
  <c r="F12" i="57"/>
  <c r="E12" i="57"/>
  <c r="G12" i="57" s="1"/>
  <c r="F11" i="57"/>
  <c r="E11" i="57"/>
  <c r="F10" i="57"/>
  <c r="E10" i="57"/>
  <c r="F9" i="57"/>
  <c r="E9" i="57"/>
  <c r="F8" i="57"/>
  <c r="E8" i="57"/>
  <c r="E7" i="57" s="1"/>
  <c r="B9" i="45" s="1"/>
  <c r="C9" i="57"/>
  <c r="C10" i="57"/>
  <c r="C11" i="57"/>
  <c r="C12" i="57"/>
  <c r="C13" i="57"/>
  <c r="C14" i="57"/>
  <c r="C15" i="57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C8" i="57"/>
  <c r="B9" i="57"/>
  <c r="B10" i="57"/>
  <c r="D10" i="57" s="1"/>
  <c r="B11" i="57"/>
  <c r="B12" i="57"/>
  <c r="D12" i="57" s="1"/>
  <c r="B13" i="57"/>
  <c r="B14" i="57"/>
  <c r="D14" i="57" s="1"/>
  <c r="B15" i="57"/>
  <c r="B16" i="57"/>
  <c r="D16" i="57" s="1"/>
  <c r="B17" i="57"/>
  <c r="B18" i="57"/>
  <c r="B19" i="57"/>
  <c r="B20" i="57"/>
  <c r="D20" i="57" s="1"/>
  <c r="B21" i="57"/>
  <c r="B22" i="57"/>
  <c r="D22" i="57" s="1"/>
  <c r="B23" i="57"/>
  <c r="B24" i="57"/>
  <c r="D24" i="57" s="1"/>
  <c r="B25" i="57"/>
  <c r="B26" i="57"/>
  <c r="D26" i="57" s="1"/>
  <c r="B27" i="57"/>
  <c r="B28" i="57"/>
  <c r="B29" i="57"/>
  <c r="B30" i="57"/>
  <c r="D30" i="57" s="1"/>
  <c r="B31" i="57"/>
  <c r="B32" i="57"/>
  <c r="B33" i="57"/>
  <c r="B34" i="57"/>
  <c r="D34" i="57" s="1"/>
  <c r="B35" i="57"/>
  <c r="D35" i="57" s="1"/>
  <c r="B8" i="57"/>
  <c r="B7" i="57" s="1"/>
  <c r="B8" i="45" s="1"/>
  <c r="AB35" i="58"/>
  <c r="Y35" i="58"/>
  <c r="V35" i="58"/>
  <c r="S35" i="58"/>
  <c r="P35" i="58"/>
  <c r="M35" i="58"/>
  <c r="J35" i="58"/>
  <c r="G35" i="58"/>
  <c r="D35" i="58"/>
  <c r="AB34" i="58"/>
  <c r="Y34" i="58"/>
  <c r="V34" i="58"/>
  <c r="S34" i="58"/>
  <c r="M34" i="58"/>
  <c r="J34" i="58"/>
  <c r="G34" i="58"/>
  <c r="D34" i="58"/>
  <c r="AB33" i="58"/>
  <c r="Y33" i="58"/>
  <c r="V33" i="58"/>
  <c r="S33" i="58"/>
  <c r="P33" i="58"/>
  <c r="M33" i="58"/>
  <c r="J33" i="58"/>
  <c r="G33" i="58"/>
  <c r="D33" i="58"/>
  <c r="AB32" i="58"/>
  <c r="Y32" i="58"/>
  <c r="V32" i="58"/>
  <c r="S32" i="58"/>
  <c r="M32" i="58"/>
  <c r="J32" i="58"/>
  <c r="G32" i="58"/>
  <c r="D32" i="58"/>
  <c r="AB31" i="58"/>
  <c r="Y31" i="58"/>
  <c r="V31" i="58"/>
  <c r="S31" i="58"/>
  <c r="M31" i="58"/>
  <c r="J31" i="58"/>
  <c r="G31" i="58"/>
  <c r="D31" i="58"/>
  <c r="AB30" i="58"/>
  <c r="Y30" i="58"/>
  <c r="V30" i="58"/>
  <c r="S30" i="58"/>
  <c r="P30" i="58"/>
  <c r="M30" i="58"/>
  <c r="J30" i="58"/>
  <c r="G30" i="58"/>
  <c r="D30" i="58"/>
  <c r="AB29" i="58"/>
  <c r="Y29" i="58"/>
  <c r="V29" i="58"/>
  <c r="S29" i="58"/>
  <c r="P29" i="58"/>
  <c r="M29" i="58"/>
  <c r="J29" i="58"/>
  <c r="G29" i="58"/>
  <c r="D29" i="58"/>
  <c r="AB28" i="58"/>
  <c r="Y28" i="58"/>
  <c r="V28" i="58"/>
  <c r="S28" i="58"/>
  <c r="P28" i="58"/>
  <c r="M28" i="58"/>
  <c r="J28" i="58"/>
  <c r="G28" i="58"/>
  <c r="D28" i="58"/>
  <c r="AB27" i="58"/>
  <c r="Y27" i="58"/>
  <c r="V27" i="58"/>
  <c r="S27" i="58"/>
  <c r="P27" i="58"/>
  <c r="M27" i="58"/>
  <c r="J27" i="58"/>
  <c r="G27" i="58"/>
  <c r="D27" i="58"/>
  <c r="AB26" i="58"/>
  <c r="Y26" i="58"/>
  <c r="V26" i="58"/>
  <c r="S26" i="58"/>
  <c r="P26" i="58"/>
  <c r="M26" i="58"/>
  <c r="J26" i="58"/>
  <c r="G26" i="58"/>
  <c r="D26" i="58"/>
  <c r="AB25" i="58"/>
  <c r="Y25" i="58"/>
  <c r="V25" i="58"/>
  <c r="S25" i="58"/>
  <c r="M25" i="58"/>
  <c r="J25" i="58"/>
  <c r="G25" i="58"/>
  <c r="D25" i="58"/>
  <c r="AB24" i="58"/>
  <c r="Y24" i="58"/>
  <c r="V24" i="58"/>
  <c r="S24" i="58"/>
  <c r="M24" i="58"/>
  <c r="J24" i="58"/>
  <c r="G24" i="58"/>
  <c r="D24" i="58"/>
  <c r="AB23" i="58"/>
  <c r="Y23" i="58"/>
  <c r="V23" i="58"/>
  <c r="S23" i="58"/>
  <c r="P23" i="58"/>
  <c r="M23" i="58"/>
  <c r="J23" i="58"/>
  <c r="G23" i="58"/>
  <c r="D23" i="58"/>
  <c r="AB22" i="58"/>
  <c r="Y22" i="58"/>
  <c r="V22" i="58"/>
  <c r="S22" i="58"/>
  <c r="M22" i="58"/>
  <c r="J22" i="58"/>
  <c r="G22" i="58"/>
  <c r="D22" i="58"/>
  <c r="AB21" i="58"/>
  <c r="Y21" i="58"/>
  <c r="V21" i="58"/>
  <c r="S21" i="58"/>
  <c r="M21" i="58"/>
  <c r="J21" i="58"/>
  <c r="G21" i="58"/>
  <c r="D21" i="58"/>
  <c r="AB20" i="58"/>
  <c r="Y20" i="58"/>
  <c r="V20" i="58"/>
  <c r="S20" i="58"/>
  <c r="P20" i="58"/>
  <c r="M20" i="58"/>
  <c r="J20" i="58"/>
  <c r="G20" i="58"/>
  <c r="D20" i="58"/>
  <c r="AB19" i="58"/>
  <c r="Y19" i="58"/>
  <c r="V19" i="58"/>
  <c r="S19" i="58"/>
  <c r="P19" i="58"/>
  <c r="M19" i="58"/>
  <c r="J19" i="58"/>
  <c r="G19" i="58"/>
  <c r="D19" i="58"/>
  <c r="AB18" i="58"/>
  <c r="Y18" i="58"/>
  <c r="V18" i="58"/>
  <c r="S18" i="58"/>
  <c r="P18" i="58"/>
  <c r="M18" i="58"/>
  <c r="J18" i="58"/>
  <c r="G18" i="58"/>
  <c r="D18" i="58"/>
  <c r="AB17" i="58"/>
  <c r="Y17" i="58"/>
  <c r="V17" i="58"/>
  <c r="S17" i="58"/>
  <c r="M17" i="58"/>
  <c r="J17" i="58"/>
  <c r="G17" i="58"/>
  <c r="D17" i="58"/>
  <c r="AB16" i="58"/>
  <c r="Y16" i="58"/>
  <c r="V16" i="58"/>
  <c r="S16" i="58"/>
  <c r="P16" i="58"/>
  <c r="M16" i="58"/>
  <c r="J16" i="58"/>
  <c r="G16" i="58"/>
  <c r="D16" i="58"/>
  <c r="AB15" i="58"/>
  <c r="Y15" i="58"/>
  <c r="V15" i="58"/>
  <c r="S15" i="58"/>
  <c r="M15" i="58"/>
  <c r="J15" i="58"/>
  <c r="G15" i="58"/>
  <c r="D15" i="58"/>
  <c r="AB14" i="58"/>
  <c r="Y14" i="58"/>
  <c r="V14" i="58"/>
  <c r="S14" i="58"/>
  <c r="M14" i="58"/>
  <c r="J14" i="58"/>
  <c r="G14" i="58"/>
  <c r="D14" i="58"/>
  <c r="AB13" i="58"/>
  <c r="Y13" i="58"/>
  <c r="V13" i="58"/>
  <c r="S13" i="58"/>
  <c r="M13" i="58"/>
  <c r="J13" i="58"/>
  <c r="G13" i="58"/>
  <c r="D13" i="58"/>
  <c r="AB12" i="58"/>
  <c r="Y12" i="58"/>
  <c r="V12" i="58"/>
  <c r="S12" i="58"/>
  <c r="M12" i="58"/>
  <c r="J12" i="58"/>
  <c r="G12" i="58"/>
  <c r="D12" i="58"/>
  <c r="AB11" i="58"/>
  <c r="Y11" i="58"/>
  <c r="V11" i="58"/>
  <c r="S11" i="58"/>
  <c r="P11" i="58"/>
  <c r="J11" i="58"/>
  <c r="G11" i="58"/>
  <c r="D11" i="58"/>
  <c r="AB10" i="58"/>
  <c r="Y10" i="58"/>
  <c r="V10" i="58"/>
  <c r="S10" i="58"/>
  <c r="M10" i="58"/>
  <c r="J10" i="58"/>
  <c r="G10" i="58"/>
  <c r="D10" i="58"/>
  <c r="AB9" i="58"/>
  <c r="Y9" i="58"/>
  <c r="V9" i="58"/>
  <c r="S9" i="58"/>
  <c r="M9" i="58"/>
  <c r="J9" i="58"/>
  <c r="G9" i="58"/>
  <c r="D9" i="58"/>
  <c r="AB8" i="58"/>
  <c r="Y8" i="58"/>
  <c r="V8" i="58"/>
  <c r="S8" i="58"/>
  <c r="M8" i="58"/>
  <c r="J8" i="58"/>
  <c r="G8" i="58"/>
  <c r="D8" i="58"/>
  <c r="AA7" i="58"/>
  <c r="Z7" i="58"/>
  <c r="F20" i="45" s="1"/>
  <c r="X7" i="58"/>
  <c r="G19" i="45" s="1"/>
  <c r="W7" i="58"/>
  <c r="U7" i="58"/>
  <c r="T7" i="58"/>
  <c r="F18" i="45" s="1"/>
  <c r="R7" i="58"/>
  <c r="G13" i="45" s="1"/>
  <c r="Q7" i="58"/>
  <c r="O7" i="58"/>
  <c r="G12" i="45" s="1"/>
  <c r="N7" i="58"/>
  <c r="F12" i="45" s="1"/>
  <c r="L7" i="58"/>
  <c r="G11" i="45" s="1"/>
  <c r="K7" i="58"/>
  <c r="I7" i="58"/>
  <c r="G10" i="45" s="1"/>
  <c r="H7" i="58"/>
  <c r="F10" i="45" s="1"/>
  <c r="F7" i="58"/>
  <c r="G9" i="45" s="1"/>
  <c r="E7" i="58"/>
  <c r="C7" i="58"/>
  <c r="G8" i="45" s="1"/>
  <c r="B7" i="58"/>
  <c r="F8" i="45" s="1"/>
  <c r="AB35" i="57"/>
  <c r="S35" i="57"/>
  <c r="AB34" i="57"/>
  <c r="V34" i="57"/>
  <c r="M34" i="57"/>
  <c r="Y33" i="57"/>
  <c r="D33" i="57"/>
  <c r="Y32" i="57"/>
  <c r="G32" i="57"/>
  <c r="AB31" i="57"/>
  <c r="V31" i="57"/>
  <c r="D31" i="57"/>
  <c r="AB30" i="57"/>
  <c r="V30" i="57"/>
  <c r="AB29" i="57"/>
  <c r="D29" i="57"/>
  <c r="Y28" i="57"/>
  <c r="S28" i="57"/>
  <c r="Y27" i="57"/>
  <c r="S27" i="57"/>
  <c r="J27" i="57"/>
  <c r="D27" i="57"/>
  <c r="AB26" i="57"/>
  <c r="V26" i="57"/>
  <c r="M26" i="57"/>
  <c r="Y25" i="57"/>
  <c r="D25" i="57"/>
  <c r="Y24" i="57"/>
  <c r="AB23" i="57"/>
  <c r="D23" i="57"/>
  <c r="Y22" i="57"/>
  <c r="G22" i="57"/>
  <c r="Y21" i="57"/>
  <c r="M21" i="57"/>
  <c r="D21" i="57"/>
  <c r="AB20" i="57"/>
  <c r="V20" i="57"/>
  <c r="AB19" i="57"/>
  <c r="D19" i="57"/>
  <c r="Y18" i="57"/>
  <c r="AB17" i="57"/>
  <c r="D17" i="57"/>
  <c r="AB16" i="57"/>
  <c r="G16" i="57"/>
  <c r="Y15" i="57"/>
  <c r="D15" i="57"/>
  <c r="AB14" i="57"/>
  <c r="AB13" i="57"/>
  <c r="D13" i="57"/>
  <c r="Y12" i="57"/>
  <c r="AB11" i="57"/>
  <c r="M11" i="57"/>
  <c r="D11" i="57"/>
  <c r="AB10" i="57"/>
  <c r="AB9" i="57"/>
  <c r="M9" i="57"/>
  <c r="D9" i="57"/>
  <c r="AB8" i="57"/>
  <c r="S8" i="57"/>
  <c r="AA7" i="57"/>
  <c r="Z7" i="57"/>
  <c r="B20" i="45" s="1"/>
  <c r="X7" i="57"/>
  <c r="W7" i="57"/>
  <c r="B19" i="45" s="1"/>
  <c r="O7" i="57"/>
  <c r="L7" i="57"/>
  <c r="F7" i="57"/>
  <c r="AA35" i="55"/>
  <c r="Z35" i="55"/>
  <c r="AA34" i="55"/>
  <c r="Z34" i="55"/>
  <c r="AA33" i="55"/>
  <c r="Z33" i="55"/>
  <c r="AA32" i="55"/>
  <c r="Z32" i="55"/>
  <c r="AA31" i="55"/>
  <c r="Z31" i="55"/>
  <c r="AA30" i="55"/>
  <c r="Z30" i="55"/>
  <c r="AA29" i="55"/>
  <c r="Z29" i="55"/>
  <c r="AA28" i="55"/>
  <c r="Z28" i="55"/>
  <c r="AA27" i="55"/>
  <c r="Z27" i="55"/>
  <c r="AA26" i="55"/>
  <c r="Z26" i="55"/>
  <c r="AA25" i="55"/>
  <c r="Z25" i="55"/>
  <c r="AA24" i="55"/>
  <c r="Z24" i="55"/>
  <c r="AA23" i="55"/>
  <c r="Z23" i="55"/>
  <c r="AA22" i="55"/>
  <c r="Z22" i="55"/>
  <c r="AA21" i="55"/>
  <c r="Z21" i="55"/>
  <c r="AA20" i="55"/>
  <c r="Z20" i="55"/>
  <c r="AA19" i="55"/>
  <c r="Z19" i="55"/>
  <c r="AA18" i="55"/>
  <c r="Z18" i="55"/>
  <c r="AA17" i="55"/>
  <c r="Z17" i="55"/>
  <c r="AA16" i="55"/>
  <c r="Z16" i="55"/>
  <c r="AA15" i="55"/>
  <c r="Z15" i="55"/>
  <c r="AA14" i="55"/>
  <c r="Z14" i="55"/>
  <c r="AA13" i="55"/>
  <c r="Z13" i="55"/>
  <c r="AA12" i="55"/>
  <c r="Z12" i="55"/>
  <c r="AA11" i="55"/>
  <c r="Z11" i="55"/>
  <c r="AA10" i="55"/>
  <c r="Z10" i="55"/>
  <c r="AA9" i="55"/>
  <c r="Z9" i="55"/>
  <c r="AA8" i="55"/>
  <c r="Z8" i="55"/>
  <c r="X35" i="55"/>
  <c r="W35" i="55"/>
  <c r="X34" i="55"/>
  <c r="W34" i="55"/>
  <c r="X33" i="55"/>
  <c r="W33" i="55"/>
  <c r="X32" i="55"/>
  <c r="W32" i="55"/>
  <c r="X31" i="55"/>
  <c r="W31" i="55"/>
  <c r="X30" i="55"/>
  <c r="W30" i="55"/>
  <c r="X29" i="55"/>
  <c r="W29" i="55"/>
  <c r="X28" i="55"/>
  <c r="W28" i="55"/>
  <c r="X27" i="55"/>
  <c r="W27" i="55"/>
  <c r="X26" i="55"/>
  <c r="W26" i="55"/>
  <c r="X25" i="55"/>
  <c r="W25" i="55"/>
  <c r="X24" i="55"/>
  <c r="W24" i="55"/>
  <c r="X23" i="55"/>
  <c r="W23" i="55"/>
  <c r="X22" i="55"/>
  <c r="W22" i="55"/>
  <c r="X21" i="55"/>
  <c r="W21" i="55"/>
  <c r="X20" i="55"/>
  <c r="W20" i="55"/>
  <c r="X19" i="55"/>
  <c r="W19" i="55"/>
  <c r="X18" i="55"/>
  <c r="W18" i="55"/>
  <c r="X17" i="55"/>
  <c r="W17" i="55"/>
  <c r="X16" i="55"/>
  <c r="W16" i="55"/>
  <c r="X15" i="55"/>
  <c r="W15" i="55"/>
  <c r="X14" i="55"/>
  <c r="W14" i="55"/>
  <c r="X13" i="55"/>
  <c r="W13" i="55"/>
  <c r="X12" i="55"/>
  <c r="W12" i="55"/>
  <c r="X11" i="55"/>
  <c r="W11" i="55"/>
  <c r="X10" i="55"/>
  <c r="W10" i="55"/>
  <c r="X9" i="55"/>
  <c r="W9" i="55"/>
  <c r="X8" i="55"/>
  <c r="W8" i="55"/>
  <c r="U35" i="55"/>
  <c r="T35" i="55"/>
  <c r="U34" i="55"/>
  <c r="T34" i="55"/>
  <c r="U33" i="55"/>
  <c r="T33" i="55"/>
  <c r="U32" i="55"/>
  <c r="T32" i="55"/>
  <c r="U31" i="55"/>
  <c r="T31" i="55"/>
  <c r="U30" i="55"/>
  <c r="T30" i="55"/>
  <c r="U29" i="55"/>
  <c r="T29" i="55"/>
  <c r="U28" i="55"/>
  <c r="T28" i="55"/>
  <c r="U27" i="55"/>
  <c r="T27" i="55"/>
  <c r="U26" i="55"/>
  <c r="T26" i="55"/>
  <c r="U25" i="55"/>
  <c r="T25" i="55"/>
  <c r="U24" i="55"/>
  <c r="T24" i="55"/>
  <c r="U23" i="55"/>
  <c r="T23" i="55"/>
  <c r="U22" i="55"/>
  <c r="T22" i="55"/>
  <c r="U21" i="55"/>
  <c r="T21" i="55"/>
  <c r="U20" i="55"/>
  <c r="T20" i="55"/>
  <c r="U19" i="55"/>
  <c r="T19" i="55"/>
  <c r="U18" i="55"/>
  <c r="T18" i="55"/>
  <c r="U17" i="55"/>
  <c r="T17" i="55"/>
  <c r="U16" i="55"/>
  <c r="T16" i="55"/>
  <c r="U15" i="55"/>
  <c r="T15" i="55"/>
  <c r="U14" i="55"/>
  <c r="T14" i="55"/>
  <c r="U13" i="55"/>
  <c r="T13" i="55"/>
  <c r="U12" i="55"/>
  <c r="T12" i="55"/>
  <c r="U11" i="55"/>
  <c r="T11" i="55"/>
  <c r="U10" i="55"/>
  <c r="T10" i="55"/>
  <c r="U9" i="55"/>
  <c r="T9" i="55"/>
  <c r="U8" i="55"/>
  <c r="T8" i="55"/>
  <c r="R35" i="55"/>
  <c r="Q35" i="55"/>
  <c r="R34" i="55"/>
  <c r="Q34" i="55"/>
  <c r="R33" i="55"/>
  <c r="Q33" i="55"/>
  <c r="R32" i="55"/>
  <c r="Q32" i="55"/>
  <c r="R31" i="55"/>
  <c r="Q31" i="55"/>
  <c r="R30" i="55"/>
  <c r="Q30" i="55"/>
  <c r="R29" i="55"/>
  <c r="Q29" i="55"/>
  <c r="R28" i="55"/>
  <c r="Q28" i="55"/>
  <c r="R27" i="55"/>
  <c r="Q27" i="55"/>
  <c r="R26" i="55"/>
  <c r="Q26" i="55"/>
  <c r="R25" i="55"/>
  <c r="Q25" i="55"/>
  <c r="R24" i="55"/>
  <c r="Q24" i="55"/>
  <c r="R23" i="55"/>
  <c r="Q23" i="55"/>
  <c r="R22" i="55"/>
  <c r="Q22" i="55"/>
  <c r="R21" i="55"/>
  <c r="Q21" i="55"/>
  <c r="R20" i="55"/>
  <c r="Q20" i="55"/>
  <c r="R19" i="55"/>
  <c r="Q19" i="55"/>
  <c r="R18" i="55"/>
  <c r="Q18" i="55"/>
  <c r="R17" i="55"/>
  <c r="Q17" i="55"/>
  <c r="R16" i="55"/>
  <c r="Q16" i="55"/>
  <c r="R15" i="55"/>
  <c r="Q15" i="55"/>
  <c r="R14" i="55"/>
  <c r="Q14" i="55"/>
  <c r="R13" i="55"/>
  <c r="Q13" i="55"/>
  <c r="R12" i="55"/>
  <c r="Q12" i="55"/>
  <c r="R11" i="55"/>
  <c r="Q11" i="55"/>
  <c r="R10" i="55"/>
  <c r="Q10" i="55"/>
  <c r="R9" i="55"/>
  <c r="Q9" i="55"/>
  <c r="R8" i="55"/>
  <c r="Q8" i="55"/>
  <c r="O35" i="55"/>
  <c r="N35" i="55"/>
  <c r="O34" i="55"/>
  <c r="N34" i="55"/>
  <c r="O33" i="55"/>
  <c r="N33" i="55"/>
  <c r="O32" i="55"/>
  <c r="N32" i="55"/>
  <c r="O31" i="55"/>
  <c r="N31" i="55"/>
  <c r="O30" i="55"/>
  <c r="N30" i="55"/>
  <c r="O29" i="55"/>
  <c r="N29" i="55"/>
  <c r="O28" i="55"/>
  <c r="N28" i="55"/>
  <c r="O27" i="55"/>
  <c r="N27" i="55"/>
  <c r="O26" i="55"/>
  <c r="N26" i="55"/>
  <c r="O25" i="55"/>
  <c r="N25" i="55"/>
  <c r="O24" i="55"/>
  <c r="N24" i="55"/>
  <c r="O23" i="55"/>
  <c r="N23" i="55"/>
  <c r="O22" i="55"/>
  <c r="N22" i="55"/>
  <c r="O21" i="55"/>
  <c r="N21" i="55"/>
  <c r="O20" i="55"/>
  <c r="N20" i="55"/>
  <c r="O19" i="55"/>
  <c r="N19" i="55"/>
  <c r="O18" i="55"/>
  <c r="N18" i="55"/>
  <c r="O17" i="55"/>
  <c r="N17" i="55"/>
  <c r="O16" i="55"/>
  <c r="N16" i="55"/>
  <c r="O15" i="55"/>
  <c r="N15" i="55"/>
  <c r="O14" i="55"/>
  <c r="N14" i="55"/>
  <c r="O13" i="55"/>
  <c r="N13" i="55"/>
  <c r="O12" i="55"/>
  <c r="N12" i="55"/>
  <c r="O11" i="55"/>
  <c r="N11" i="55"/>
  <c r="O10" i="55"/>
  <c r="N10" i="55"/>
  <c r="O9" i="55"/>
  <c r="N9" i="55"/>
  <c r="O8" i="55"/>
  <c r="N8" i="55"/>
  <c r="L35" i="55"/>
  <c r="K35" i="55"/>
  <c r="L34" i="55"/>
  <c r="K34" i="55"/>
  <c r="L33" i="55"/>
  <c r="K33" i="55"/>
  <c r="L32" i="55"/>
  <c r="K32" i="55"/>
  <c r="L31" i="55"/>
  <c r="K31" i="55"/>
  <c r="L30" i="55"/>
  <c r="K30" i="55"/>
  <c r="L29" i="55"/>
  <c r="K29" i="55"/>
  <c r="L28" i="55"/>
  <c r="K28" i="55"/>
  <c r="L27" i="55"/>
  <c r="K27" i="55"/>
  <c r="L26" i="55"/>
  <c r="K26" i="55"/>
  <c r="L25" i="55"/>
  <c r="K25" i="55"/>
  <c r="L24" i="55"/>
  <c r="K24" i="55"/>
  <c r="L23" i="55"/>
  <c r="K23" i="55"/>
  <c r="L22" i="55"/>
  <c r="K22" i="55"/>
  <c r="L21" i="55"/>
  <c r="K21" i="55"/>
  <c r="L20" i="55"/>
  <c r="K20" i="55"/>
  <c r="L19" i="55"/>
  <c r="K19" i="55"/>
  <c r="L18" i="55"/>
  <c r="K18" i="55"/>
  <c r="L17" i="55"/>
  <c r="K17" i="55"/>
  <c r="L16" i="55"/>
  <c r="K16" i="55"/>
  <c r="L15" i="55"/>
  <c r="K15" i="55"/>
  <c r="L14" i="55"/>
  <c r="K14" i="55"/>
  <c r="L13" i="55"/>
  <c r="K13" i="55"/>
  <c r="L12" i="55"/>
  <c r="K12" i="55"/>
  <c r="L11" i="55"/>
  <c r="K11" i="55"/>
  <c r="L10" i="55"/>
  <c r="K10" i="55"/>
  <c r="L9" i="55"/>
  <c r="K9" i="55"/>
  <c r="L8" i="55"/>
  <c r="K8" i="55"/>
  <c r="I35" i="55"/>
  <c r="H35" i="55"/>
  <c r="I34" i="55"/>
  <c r="H34" i="55"/>
  <c r="I33" i="55"/>
  <c r="H33" i="55"/>
  <c r="I32" i="55"/>
  <c r="H32" i="55"/>
  <c r="I31" i="55"/>
  <c r="H31" i="55"/>
  <c r="I30" i="55"/>
  <c r="H30" i="55"/>
  <c r="I29" i="55"/>
  <c r="H29" i="55"/>
  <c r="I28" i="55"/>
  <c r="H28" i="55"/>
  <c r="I27" i="55"/>
  <c r="H27" i="55"/>
  <c r="I26" i="55"/>
  <c r="H26" i="55"/>
  <c r="I25" i="55"/>
  <c r="H25" i="55"/>
  <c r="I24" i="55"/>
  <c r="H24" i="55"/>
  <c r="I23" i="55"/>
  <c r="H23" i="55"/>
  <c r="I22" i="55"/>
  <c r="H22" i="55"/>
  <c r="I21" i="55"/>
  <c r="H21" i="55"/>
  <c r="I20" i="55"/>
  <c r="H20" i="55"/>
  <c r="I19" i="55"/>
  <c r="H19" i="55"/>
  <c r="I18" i="55"/>
  <c r="H18" i="55"/>
  <c r="I17" i="55"/>
  <c r="H17" i="55"/>
  <c r="I16" i="55"/>
  <c r="H16" i="55"/>
  <c r="I15" i="55"/>
  <c r="H15" i="55"/>
  <c r="I14" i="55"/>
  <c r="H14" i="55"/>
  <c r="I13" i="55"/>
  <c r="H13" i="55"/>
  <c r="I12" i="55"/>
  <c r="J12" i="55" s="1"/>
  <c r="H12" i="55"/>
  <c r="I11" i="55"/>
  <c r="H11" i="55"/>
  <c r="I10" i="55"/>
  <c r="J10" i="55" s="1"/>
  <c r="H10" i="55"/>
  <c r="I9" i="55"/>
  <c r="J9" i="55" s="1"/>
  <c r="H9" i="55"/>
  <c r="I8" i="55"/>
  <c r="H8" i="55"/>
  <c r="F35" i="55"/>
  <c r="E35" i="55"/>
  <c r="F34" i="55"/>
  <c r="E34" i="55"/>
  <c r="F33" i="55"/>
  <c r="E33" i="55"/>
  <c r="F32" i="55"/>
  <c r="E32" i="55"/>
  <c r="F31" i="55"/>
  <c r="E31" i="55"/>
  <c r="F30" i="55"/>
  <c r="E30" i="55"/>
  <c r="F29" i="55"/>
  <c r="E29" i="55"/>
  <c r="F28" i="55"/>
  <c r="E28" i="55"/>
  <c r="F27" i="55"/>
  <c r="E27" i="55"/>
  <c r="F26" i="55"/>
  <c r="E26" i="55"/>
  <c r="F25" i="55"/>
  <c r="E25" i="55"/>
  <c r="F24" i="55"/>
  <c r="E24" i="55"/>
  <c r="F23" i="55"/>
  <c r="E23" i="55"/>
  <c r="F22" i="55"/>
  <c r="E22" i="55"/>
  <c r="F21" i="55"/>
  <c r="G21" i="55" s="1"/>
  <c r="E21" i="55"/>
  <c r="F20" i="55"/>
  <c r="E20" i="55"/>
  <c r="F19" i="55"/>
  <c r="E19" i="55"/>
  <c r="F18" i="55"/>
  <c r="E18" i="55"/>
  <c r="F17" i="55"/>
  <c r="E17" i="55"/>
  <c r="F16" i="55"/>
  <c r="E16" i="55"/>
  <c r="F15" i="55"/>
  <c r="E15" i="55"/>
  <c r="F14" i="55"/>
  <c r="E14" i="55"/>
  <c r="F13" i="55"/>
  <c r="G13" i="55" s="1"/>
  <c r="E13" i="55"/>
  <c r="F12" i="55"/>
  <c r="E12" i="55"/>
  <c r="F11" i="55"/>
  <c r="E11" i="55"/>
  <c r="F10" i="55"/>
  <c r="E10" i="55"/>
  <c r="F9" i="55"/>
  <c r="E9" i="55"/>
  <c r="F8" i="55"/>
  <c r="F7" i="55" s="1"/>
  <c r="E8" i="55"/>
  <c r="C9" i="55"/>
  <c r="C10" i="55"/>
  <c r="C11" i="55"/>
  <c r="C12" i="55"/>
  <c r="C13" i="55"/>
  <c r="C14" i="55"/>
  <c r="C15" i="55"/>
  <c r="C16" i="55"/>
  <c r="C17" i="55"/>
  <c r="C18" i="55"/>
  <c r="C19" i="55"/>
  <c r="C20" i="55"/>
  <c r="C21" i="55"/>
  <c r="C22" i="55"/>
  <c r="C23" i="55"/>
  <c r="C24" i="55"/>
  <c r="C25" i="55"/>
  <c r="C26" i="55"/>
  <c r="C27" i="55"/>
  <c r="C28" i="55"/>
  <c r="C29" i="55"/>
  <c r="C30" i="55"/>
  <c r="C31" i="55"/>
  <c r="C32" i="55"/>
  <c r="C33" i="55"/>
  <c r="C34" i="55"/>
  <c r="C35" i="55"/>
  <c r="C8" i="55"/>
  <c r="B9" i="55"/>
  <c r="B10" i="55"/>
  <c r="B11" i="55"/>
  <c r="B12" i="55"/>
  <c r="B13" i="55"/>
  <c r="B14" i="55"/>
  <c r="B15" i="55"/>
  <c r="B16" i="55"/>
  <c r="B17" i="55"/>
  <c r="B18" i="55"/>
  <c r="B19" i="55"/>
  <c r="B20" i="55"/>
  <c r="B21" i="55"/>
  <c r="B22" i="55"/>
  <c r="B23" i="55"/>
  <c r="B24" i="55"/>
  <c r="B25" i="55"/>
  <c r="B26" i="55"/>
  <c r="B27" i="55"/>
  <c r="D27" i="55" s="1"/>
  <c r="B28" i="55"/>
  <c r="B29" i="55"/>
  <c r="D29" i="55" s="1"/>
  <c r="B30" i="55"/>
  <c r="B31" i="55"/>
  <c r="B32" i="55"/>
  <c r="B33" i="55"/>
  <c r="B34" i="55"/>
  <c r="B35" i="55"/>
  <c r="D35" i="55" s="1"/>
  <c r="B8" i="55"/>
  <c r="D8" i="55" s="1"/>
  <c r="AB35" i="56"/>
  <c r="Y35" i="56"/>
  <c r="V35" i="56"/>
  <c r="S35" i="56"/>
  <c r="P35" i="56"/>
  <c r="M35" i="56"/>
  <c r="J35" i="56"/>
  <c r="G35" i="56"/>
  <c r="D35" i="56"/>
  <c r="AB34" i="56"/>
  <c r="Y34" i="56"/>
  <c r="V34" i="56"/>
  <c r="S34" i="56"/>
  <c r="P34" i="56"/>
  <c r="M34" i="56"/>
  <c r="J34" i="56"/>
  <c r="G34" i="56"/>
  <c r="D34" i="56"/>
  <c r="AB33" i="56"/>
  <c r="Y33" i="56"/>
  <c r="V33" i="56"/>
  <c r="S33" i="56"/>
  <c r="P33" i="56"/>
  <c r="M33" i="56"/>
  <c r="J33" i="56"/>
  <c r="G33" i="56"/>
  <c r="D33" i="56"/>
  <c r="AB32" i="56"/>
  <c r="Y32" i="56"/>
  <c r="V32" i="56"/>
  <c r="S32" i="56"/>
  <c r="P32" i="56"/>
  <c r="M32" i="56"/>
  <c r="J32" i="56"/>
  <c r="G32" i="56"/>
  <c r="D32" i="56"/>
  <c r="AB31" i="56"/>
  <c r="Y31" i="56"/>
  <c r="V31" i="56"/>
  <c r="S31" i="56"/>
  <c r="P31" i="56"/>
  <c r="M31" i="56"/>
  <c r="J31" i="56"/>
  <c r="G31" i="56"/>
  <c r="D31" i="56"/>
  <c r="AB30" i="56"/>
  <c r="Y30" i="56"/>
  <c r="V30" i="56"/>
  <c r="S30" i="56"/>
  <c r="P30" i="56"/>
  <c r="M30" i="56"/>
  <c r="J30" i="56"/>
  <c r="G30" i="56"/>
  <c r="D30" i="56"/>
  <c r="AB29" i="56"/>
  <c r="Y29" i="56"/>
  <c r="V29" i="56"/>
  <c r="S29" i="56"/>
  <c r="P29" i="56"/>
  <c r="M29" i="56"/>
  <c r="J29" i="56"/>
  <c r="G29" i="56"/>
  <c r="D29" i="56"/>
  <c r="AB28" i="56"/>
  <c r="Y28" i="56"/>
  <c r="V28" i="56"/>
  <c r="S28" i="56"/>
  <c r="P28" i="56"/>
  <c r="M28" i="56"/>
  <c r="J28" i="56"/>
  <c r="G28" i="56"/>
  <c r="D28" i="56"/>
  <c r="AB27" i="56"/>
  <c r="Y27" i="56"/>
  <c r="V27" i="56"/>
  <c r="S27" i="56"/>
  <c r="P27" i="56"/>
  <c r="M27" i="56"/>
  <c r="J27" i="56"/>
  <c r="G27" i="56"/>
  <c r="D27" i="56"/>
  <c r="AB26" i="56"/>
  <c r="Y26" i="56"/>
  <c r="V26" i="56"/>
  <c r="S26" i="56"/>
  <c r="P26" i="56"/>
  <c r="M26" i="56"/>
  <c r="J26" i="56"/>
  <c r="G26" i="56"/>
  <c r="D26" i="56"/>
  <c r="AB25" i="56"/>
  <c r="Y25" i="56"/>
  <c r="V25" i="56"/>
  <c r="S25" i="56"/>
  <c r="P25" i="56"/>
  <c r="M25" i="56"/>
  <c r="J25" i="56"/>
  <c r="G25" i="56"/>
  <c r="D25" i="56"/>
  <c r="AB24" i="56"/>
  <c r="Y24" i="56"/>
  <c r="V24" i="56"/>
  <c r="S24" i="56"/>
  <c r="P24" i="56"/>
  <c r="M24" i="56"/>
  <c r="J24" i="56"/>
  <c r="G24" i="56"/>
  <c r="D24" i="56"/>
  <c r="AB23" i="56"/>
  <c r="Y23" i="56"/>
  <c r="V23" i="56"/>
  <c r="S23" i="56"/>
  <c r="P23" i="56"/>
  <c r="M23" i="56"/>
  <c r="J23" i="56"/>
  <c r="G23" i="56"/>
  <c r="D23" i="56"/>
  <c r="AB22" i="56"/>
  <c r="Y22" i="56"/>
  <c r="V22" i="56"/>
  <c r="S22" i="56"/>
  <c r="P22" i="56"/>
  <c r="M22" i="56"/>
  <c r="J22" i="56"/>
  <c r="G22" i="56"/>
  <c r="D22" i="56"/>
  <c r="AB21" i="56"/>
  <c r="Y21" i="56"/>
  <c r="V21" i="56"/>
  <c r="S21" i="56"/>
  <c r="P21" i="56"/>
  <c r="M21" i="56"/>
  <c r="J21" i="56"/>
  <c r="G21" i="56"/>
  <c r="D21" i="56"/>
  <c r="AB20" i="56"/>
  <c r="Y20" i="56"/>
  <c r="V20" i="56"/>
  <c r="S20" i="56"/>
  <c r="P20" i="56"/>
  <c r="M20" i="56"/>
  <c r="J20" i="56"/>
  <c r="G20" i="56"/>
  <c r="D20" i="56"/>
  <c r="AB19" i="56"/>
  <c r="Y19" i="56"/>
  <c r="V19" i="56"/>
  <c r="S19" i="56"/>
  <c r="P19" i="56"/>
  <c r="M19" i="56"/>
  <c r="J19" i="56"/>
  <c r="G19" i="56"/>
  <c r="D19" i="56"/>
  <c r="AB18" i="56"/>
  <c r="Y18" i="56"/>
  <c r="V18" i="56"/>
  <c r="S18" i="56"/>
  <c r="P18" i="56"/>
  <c r="M18" i="56"/>
  <c r="J18" i="56"/>
  <c r="G18" i="56"/>
  <c r="D18" i="56"/>
  <c r="AB17" i="56"/>
  <c r="Y17" i="56"/>
  <c r="V17" i="56"/>
  <c r="S17" i="56"/>
  <c r="P17" i="56"/>
  <c r="M17" i="56"/>
  <c r="J17" i="56"/>
  <c r="G17" i="56"/>
  <c r="D17" i="56"/>
  <c r="AB16" i="56"/>
  <c r="Y16" i="56"/>
  <c r="V16" i="56"/>
  <c r="S16" i="56"/>
  <c r="P16" i="56"/>
  <c r="M16" i="56"/>
  <c r="J16" i="56"/>
  <c r="G16" i="56"/>
  <c r="D16" i="56"/>
  <c r="AB15" i="56"/>
  <c r="Y15" i="56"/>
  <c r="V15" i="56"/>
  <c r="S15" i="56"/>
  <c r="P15" i="56"/>
  <c r="M15" i="56"/>
  <c r="J15" i="56"/>
  <c r="G15" i="56"/>
  <c r="D15" i="56"/>
  <c r="AB14" i="56"/>
  <c r="Y14" i="56"/>
  <c r="V14" i="56"/>
  <c r="S14" i="56"/>
  <c r="P14" i="56"/>
  <c r="M14" i="56"/>
  <c r="J14" i="56"/>
  <c r="G14" i="56"/>
  <c r="D14" i="56"/>
  <c r="AB13" i="56"/>
  <c r="Y13" i="56"/>
  <c r="V13" i="56"/>
  <c r="S13" i="56"/>
  <c r="P13" i="56"/>
  <c r="M13" i="56"/>
  <c r="J13" i="56"/>
  <c r="G13" i="56"/>
  <c r="D13" i="56"/>
  <c r="AB12" i="56"/>
  <c r="Y12" i="56"/>
  <c r="V12" i="56"/>
  <c r="S12" i="56"/>
  <c r="P12" i="56"/>
  <c r="M12" i="56"/>
  <c r="J12" i="56"/>
  <c r="G12" i="56"/>
  <c r="D12" i="56"/>
  <c r="AB11" i="56"/>
  <c r="Y11" i="56"/>
  <c r="V11" i="56"/>
  <c r="S11" i="56"/>
  <c r="P11" i="56"/>
  <c r="M11" i="56"/>
  <c r="J11" i="56"/>
  <c r="G11" i="56"/>
  <c r="D11" i="56"/>
  <c r="AB10" i="56"/>
  <c r="Y10" i="56"/>
  <c r="V10" i="56"/>
  <c r="S10" i="56"/>
  <c r="P10" i="56"/>
  <c r="M10" i="56"/>
  <c r="J10" i="56"/>
  <c r="G10" i="56"/>
  <c r="D10" i="56"/>
  <c r="AB9" i="56"/>
  <c r="Y9" i="56"/>
  <c r="V9" i="56"/>
  <c r="S9" i="56"/>
  <c r="P9" i="56"/>
  <c r="M9" i="56"/>
  <c r="J9" i="56"/>
  <c r="G9" i="56"/>
  <c r="D9" i="56"/>
  <c r="AB8" i="56"/>
  <c r="Y8" i="56"/>
  <c r="V8" i="56"/>
  <c r="S8" i="56"/>
  <c r="P8" i="56"/>
  <c r="M8" i="56"/>
  <c r="J8" i="56"/>
  <c r="G8" i="56"/>
  <c r="D8" i="56"/>
  <c r="AA7" i="56"/>
  <c r="Z7" i="56"/>
  <c r="X7" i="56"/>
  <c r="W7" i="56"/>
  <c r="U7" i="56"/>
  <c r="T7" i="56"/>
  <c r="R7" i="56"/>
  <c r="S7" i="56" s="1"/>
  <c r="Q7" i="56"/>
  <c r="O7" i="56"/>
  <c r="N7" i="56"/>
  <c r="L7" i="56"/>
  <c r="M7" i="56" s="1"/>
  <c r="K7" i="56"/>
  <c r="I7" i="56"/>
  <c r="H7" i="56"/>
  <c r="F7" i="56"/>
  <c r="E7" i="56"/>
  <c r="C7" i="56"/>
  <c r="B7" i="56"/>
  <c r="V35" i="55"/>
  <c r="S35" i="55"/>
  <c r="P35" i="55"/>
  <c r="M35" i="55"/>
  <c r="J35" i="55"/>
  <c r="G35" i="55"/>
  <c r="V34" i="55"/>
  <c r="S34" i="55"/>
  <c r="M34" i="55"/>
  <c r="J34" i="55"/>
  <c r="D34" i="55"/>
  <c r="AB33" i="55"/>
  <c r="Y33" i="55"/>
  <c r="V33" i="55"/>
  <c r="S33" i="55"/>
  <c r="M33" i="55"/>
  <c r="J33" i="55"/>
  <c r="G33" i="55"/>
  <c r="D33" i="55"/>
  <c r="V32" i="55"/>
  <c r="S32" i="55"/>
  <c r="M32" i="55"/>
  <c r="J32" i="55"/>
  <c r="D32" i="55"/>
  <c r="Y31" i="55"/>
  <c r="V31" i="55"/>
  <c r="S31" i="55"/>
  <c r="M31" i="55"/>
  <c r="D31" i="55"/>
  <c r="V30" i="55"/>
  <c r="S30" i="55"/>
  <c r="P30" i="55"/>
  <c r="J30" i="55"/>
  <c r="D30" i="55"/>
  <c r="AB29" i="55"/>
  <c r="Y29" i="55"/>
  <c r="V29" i="55"/>
  <c r="S29" i="55"/>
  <c r="P29" i="55"/>
  <c r="M29" i="55"/>
  <c r="J29" i="55"/>
  <c r="G29" i="55"/>
  <c r="V28" i="55"/>
  <c r="S28" i="55"/>
  <c r="P28" i="55"/>
  <c r="M28" i="55"/>
  <c r="D28" i="55"/>
  <c r="Y27" i="55"/>
  <c r="V27" i="55"/>
  <c r="S27" i="55"/>
  <c r="P27" i="55"/>
  <c r="M27" i="55"/>
  <c r="J27" i="55"/>
  <c r="V26" i="55"/>
  <c r="S26" i="55"/>
  <c r="P26" i="55"/>
  <c r="M26" i="55"/>
  <c r="D26" i="55"/>
  <c r="Y25" i="55"/>
  <c r="V25" i="55"/>
  <c r="S25" i="55"/>
  <c r="M25" i="55"/>
  <c r="G25" i="55"/>
  <c r="D25" i="55"/>
  <c r="V24" i="55"/>
  <c r="S24" i="55"/>
  <c r="M24" i="55"/>
  <c r="J24" i="55"/>
  <c r="D24" i="55"/>
  <c r="Y23" i="55"/>
  <c r="V23" i="55"/>
  <c r="S23" i="55"/>
  <c r="P23" i="55"/>
  <c r="M23" i="55"/>
  <c r="D23" i="55"/>
  <c r="V22" i="55"/>
  <c r="S22" i="55"/>
  <c r="P22" i="55"/>
  <c r="M22" i="55"/>
  <c r="J22" i="55"/>
  <c r="D22" i="55"/>
  <c r="AB21" i="55"/>
  <c r="Y21" i="55"/>
  <c r="V21" i="55"/>
  <c r="S21" i="55"/>
  <c r="M21" i="55"/>
  <c r="J21" i="55"/>
  <c r="D21" i="55"/>
  <c r="V20" i="55"/>
  <c r="S20" i="55"/>
  <c r="P20" i="55"/>
  <c r="M20" i="55"/>
  <c r="J20" i="55"/>
  <c r="D20" i="55"/>
  <c r="Y19" i="55"/>
  <c r="V19" i="55"/>
  <c r="S19" i="55"/>
  <c r="P19" i="55"/>
  <c r="M19" i="55"/>
  <c r="D19" i="55"/>
  <c r="AB18" i="55"/>
  <c r="V18" i="55"/>
  <c r="S18" i="55"/>
  <c r="P18" i="55"/>
  <c r="M18" i="55"/>
  <c r="J18" i="55"/>
  <c r="D18" i="55"/>
  <c r="Y17" i="55"/>
  <c r="V17" i="55"/>
  <c r="S17" i="55"/>
  <c r="M17" i="55"/>
  <c r="J17" i="55"/>
  <c r="G17" i="55"/>
  <c r="D17" i="55"/>
  <c r="S16" i="55"/>
  <c r="P16" i="55"/>
  <c r="M16" i="55"/>
  <c r="D16" i="55"/>
  <c r="Y15" i="55"/>
  <c r="S15" i="55"/>
  <c r="M15" i="55"/>
  <c r="J15" i="55"/>
  <c r="D15" i="55"/>
  <c r="AB14" i="55"/>
  <c r="V14" i="55"/>
  <c r="S14" i="55"/>
  <c r="M14" i="55"/>
  <c r="D14" i="55"/>
  <c r="AB13" i="55"/>
  <c r="Y13" i="55"/>
  <c r="S13" i="55"/>
  <c r="M13" i="55"/>
  <c r="D13" i="55"/>
  <c r="V12" i="55"/>
  <c r="S12" i="55"/>
  <c r="P12" i="55"/>
  <c r="M12" i="55"/>
  <c r="D12" i="55"/>
  <c r="Y11" i="55"/>
  <c r="V11" i="55"/>
  <c r="S11" i="55"/>
  <c r="M11" i="55"/>
  <c r="J11" i="55"/>
  <c r="D11" i="55"/>
  <c r="V10" i="55"/>
  <c r="S10" i="55"/>
  <c r="M10" i="55"/>
  <c r="D10" i="55"/>
  <c r="Y9" i="55"/>
  <c r="V9" i="55"/>
  <c r="S9" i="55"/>
  <c r="P9" i="55"/>
  <c r="M9" i="55"/>
  <c r="G9" i="55"/>
  <c r="D9" i="55"/>
  <c r="V8" i="55"/>
  <c r="S8" i="55"/>
  <c r="P8" i="55"/>
  <c r="M8" i="55"/>
  <c r="AA7" i="55"/>
  <c r="Z7" i="55"/>
  <c r="F20" i="25" s="1"/>
  <c r="X7" i="55"/>
  <c r="W7" i="55"/>
  <c r="F19" i="25" s="1"/>
  <c r="U7" i="55"/>
  <c r="G18" i="25" s="1"/>
  <c r="T7" i="55"/>
  <c r="R7" i="55"/>
  <c r="Q7" i="55"/>
  <c r="F13" i="25" s="1"/>
  <c r="O7" i="55"/>
  <c r="G12" i="25" s="1"/>
  <c r="N7" i="55"/>
  <c r="L7" i="55"/>
  <c r="K7" i="55"/>
  <c r="F11" i="25" s="1"/>
  <c r="I7" i="55"/>
  <c r="G10" i="25" s="1"/>
  <c r="H7" i="55"/>
  <c r="C7" i="55"/>
  <c r="G8" i="25" s="1"/>
  <c r="B7" i="55"/>
  <c r="AA7" i="54"/>
  <c r="C20" i="25" s="1"/>
  <c r="Z7" i="54"/>
  <c r="X7" i="54"/>
  <c r="C19" i="25" s="1"/>
  <c r="W7" i="54"/>
  <c r="B19" i="25" s="1"/>
  <c r="U7" i="54"/>
  <c r="C18" i="25" s="1"/>
  <c r="T7" i="54"/>
  <c r="R7" i="54"/>
  <c r="C13" i="25" s="1"/>
  <c r="Q7" i="54"/>
  <c r="B13" i="25" s="1"/>
  <c r="O7" i="54"/>
  <c r="N7" i="54"/>
  <c r="L7" i="54"/>
  <c r="K7" i="54"/>
  <c r="B11" i="25" s="1"/>
  <c r="I7" i="54"/>
  <c r="C10" i="25" s="1"/>
  <c r="H7" i="54"/>
  <c r="F7" i="54"/>
  <c r="E7" i="54"/>
  <c r="B9" i="25" s="1"/>
  <c r="C7" i="54"/>
  <c r="C8" i="25" s="1"/>
  <c r="B7" i="54"/>
  <c r="AA7" i="51"/>
  <c r="C19" i="40" s="1"/>
  <c r="Z7" i="51"/>
  <c r="AB7" i="51" s="1"/>
  <c r="X7" i="51"/>
  <c r="C18" i="40" s="1"/>
  <c r="W7" i="51"/>
  <c r="B18" i="40" s="1"/>
  <c r="U7" i="51"/>
  <c r="C17" i="40" s="1"/>
  <c r="T7" i="51"/>
  <c r="V7" i="51" s="1"/>
  <c r="R7" i="51"/>
  <c r="Q7" i="51"/>
  <c r="B12" i="40" s="1"/>
  <c r="O7" i="51"/>
  <c r="C11" i="40" s="1"/>
  <c r="N7" i="51"/>
  <c r="P7" i="51" s="1"/>
  <c r="L7" i="51"/>
  <c r="K7" i="51"/>
  <c r="B10" i="40" s="1"/>
  <c r="I7" i="51"/>
  <c r="C9" i="40" s="1"/>
  <c r="H7" i="51"/>
  <c r="J7" i="51" s="1"/>
  <c r="F7" i="51"/>
  <c r="E7" i="51"/>
  <c r="B8" i="40" s="1"/>
  <c r="C7" i="51"/>
  <c r="C7" i="40" s="1"/>
  <c r="B7" i="51"/>
  <c r="D7" i="51" s="1"/>
  <c r="J13" i="55" l="1"/>
  <c r="J14" i="55"/>
  <c r="J16" i="55"/>
  <c r="J19" i="55"/>
  <c r="J23" i="55"/>
  <c r="J25" i="55"/>
  <c r="J26" i="55"/>
  <c r="J28" i="55"/>
  <c r="J31" i="55"/>
  <c r="V13" i="55"/>
  <c r="V15" i="55"/>
  <c r="V16" i="55"/>
  <c r="Y26" i="55"/>
  <c r="Y28" i="55"/>
  <c r="Y30" i="55"/>
  <c r="Y32" i="55"/>
  <c r="Y34" i="55"/>
  <c r="Y35" i="55"/>
  <c r="D7" i="54"/>
  <c r="J7" i="54"/>
  <c r="P7" i="54"/>
  <c r="V7" i="54"/>
  <c r="AB7" i="54"/>
  <c r="D19" i="25"/>
  <c r="E19" i="25"/>
  <c r="B7" i="40"/>
  <c r="E7" i="40" s="1"/>
  <c r="B9" i="40"/>
  <c r="B11" i="40"/>
  <c r="E11" i="40" s="1"/>
  <c r="B17" i="40"/>
  <c r="B19" i="40"/>
  <c r="E19" i="40" s="1"/>
  <c r="B8" i="25"/>
  <c r="D8" i="25" s="1"/>
  <c r="B10" i="25"/>
  <c r="D10" i="25" s="1"/>
  <c r="B12" i="25"/>
  <c r="B18" i="25"/>
  <c r="D18" i="25" s="1"/>
  <c r="B20" i="25"/>
  <c r="D20" i="25" s="1"/>
  <c r="C12" i="25"/>
  <c r="D8" i="57"/>
  <c r="D32" i="57"/>
  <c r="D28" i="57"/>
  <c r="D18" i="57"/>
  <c r="G7" i="51"/>
  <c r="M7" i="51"/>
  <c r="S7" i="51"/>
  <c r="Y7" i="51"/>
  <c r="C12" i="40"/>
  <c r="C10" i="40"/>
  <c r="E10" i="40" s="1"/>
  <c r="C8" i="40"/>
  <c r="G7" i="54"/>
  <c r="M7" i="54"/>
  <c r="S7" i="54"/>
  <c r="Y7" i="54"/>
  <c r="D13" i="25"/>
  <c r="C11" i="25"/>
  <c r="C9" i="25"/>
  <c r="AB17" i="55"/>
  <c r="AB22" i="55"/>
  <c r="AB25" i="55"/>
  <c r="AB26" i="55"/>
  <c r="AB30" i="55"/>
  <c r="AB34" i="55"/>
  <c r="G7" i="58"/>
  <c r="S7" i="58"/>
  <c r="Y7" i="58"/>
  <c r="G8" i="57"/>
  <c r="J8" i="57"/>
  <c r="J9" i="57"/>
  <c r="J10" i="57"/>
  <c r="J11" i="57"/>
  <c r="J12" i="57"/>
  <c r="J13" i="57"/>
  <c r="J14" i="57"/>
  <c r="J15" i="57"/>
  <c r="J16" i="57"/>
  <c r="J17" i="57"/>
  <c r="J19" i="57"/>
  <c r="J20" i="57"/>
  <c r="J21" i="57"/>
  <c r="J25" i="57"/>
  <c r="P8" i="57"/>
  <c r="P9" i="57"/>
  <c r="P12" i="57"/>
  <c r="P14" i="57"/>
  <c r="P16" i="57"/>
  <c r="P19" i="57"/>
  <c r="P20" i="57"/>
  <c r="P22" i="57"/>
  <c r="P28" i="57"/>
  <c r="P35" i="57"/>
  <c r="F13" i="45"/>
  <c r="H13" i="45" s="1"/>
  <c r="AB7" i="58"/>
  <c r="V8" i="57"/>
  <c r="V24" i="57"/>
  <c r="V25" i="57"/>
  <c r="V29" i="57"/>
  <c r="V33" i="57"/>
  <c r="V9" i="57"/>
  <c r="V10" i="57"/>
  <c r="V11" i="57"/>
  <c r="V12" i="57"/>
  <c r="V13" i="57"/>
  <c r="V14" i="57"/>
  <c r="V15" i="57"/>
  <c r="V16" i="57"/>
  <c r="V19" i="57"/>
  <c r="V21" i="57"/>
  <c r="V22" i="57"/>
  <c r="V7" i="58"/>
  <c r="S10" i="57"/>
  <c r="S11" i="57"/>
  <c r="S12" i="57"/>
  <c r="S13" i="57"/>
  <c r="S14" i="57"/>
  <c r="S20" i="57"/>
  <c r="S22" i="57"/>
  <c r="S24" i="57"/>
  <c r="S29" i="57"/>
  <c r="S30" i="57"/>
  <c r="S31" i="57"/>
  <c r="S32" i="57"/>
  <c r="I13" i="45"/>
  <c r="U7" i="57"/>
  <c r="G18" i="45"/>
  <c r="H18" i="45" s="1"/>
  <c r="G20" i="45"/>
  <c r="H20" i="45" s="1"/>
  <c r="F19" i="45"/>
  <c r="I19" i="45" s="1"/>
  <c r="H12" i="45"/>
  <c r="I12" i="45"/>
  <c r="P7" i="58"/>
  <c r="M7" i="58"/>
  <c r="F11" i="45"/>
  <c r="I10" i="45"/>
  <c r="J7" i="58"/>
  <c r="F9" i="45"/>
  <c r="G10" i="57"/>
  <c r="G14" i="57"/>
  <c r="I8" i="45"/>
  <c r="H8" i="45"/>
  <c r="D7" i="58"/>
  <c r="S7" i="55"/>
  <c r="S7" i="57"/>
  <c r="S9" i="57"/>
  <c r="S15" i="57"/>
  <c r="S16" i="57"/>
  <c r="S17" i="57"/>
  <c r="S18" i="57"/>
  <c r="S19" i="57"/>
  <c r="S23" i="57"/>
  <c r="V7" i="55"/>
  <c r="V7" i="56"/>
  <c r="I7" i="57"/>
  <c r="AB7" i="56"/>
  <c r="AB9" i="55"/>
  <c r="AB10" i="55"/>
  <c r="AB7" i="55"/>
  <c r="AB8" i="55"/>
  <c r="AB11" i="55"/>
  <c r="AB12" i="55"/>
  <c r="AB15" i="55"/>
  <c r="AB16" i="55"/>
  <c r="AB19" i="55"/>
  <c r="AB20" i="55"/>
  <c r="AB23" i="55"/>
  <c r="AB24" i="55"/>
  <c r="AB27" i="55"/>
  <c r="AB28" i="55"/>
  <c r="AB31" i="55"/>
  <c r="AB32" i="55"/>
  <c r="AB35" i="55"/>
  <c r="Y7" i="55"/>
  <c r="Y7" i="56"/>
  <c r="Y8" i="55"/>
  <c r="Y10" i="55"/>
  <c r="Y12" i="55"/>
  <c r="Y14" i="55"/>
  <c r="Y16" i="55"/>
  <c r="Y18" i="55"/>
  <c r="Y20" i="55"/>
  <c r="Y22" i="55"/>
  <c r="Y24" i="55"/>
  <c r="Y7" i="57"/>
  <c r="P7" i="55"/>
  <c r="P7" i="56"/>
  <c r="M8" i="57"/>
  <c r="M10" i="57"/>
  <c r="M12" i="57"/>
  <c r="M13" i="57"/>
  <c r="M14" i="57"/>
  <c r="M15" i="57"/>
  <c r="M16" i="57"/>
  <c r="M18" i="57"/>
  <c r="M19" i="57"/>
  <c r="M20" i="57"/>
  <c r="M22" i="57"/>
  <c r="M23" i="57"/>
  <c r="M25" i="57"/>
  <c r="M28" i="57"/>
  <c r="M29" i="57"/>
  <c r="M32" i="57"/>
  <c r="M33" i="57"/>
  <c r="K7" i="57"/>
  <c r="B11" i="45" s="1"/>
  <c r="J7" i="55"/>
  <c r="J7" i="56"/>
  <c r="J8" i="55"/>
  <c r="J7" i="57"/>
  <c r="D7" i="56"/>
  <c r="G8" i="55"/>
  <c r="G10" i="55"/>
  <c r="G11" i="55"/>
  <c r="G12" i="55"/>
  <c r="G14" i="55"/>
  <c r="G15" i="55"/>
  <c r="G16" i="55"/>
  <c r="G18" i="55"/>
  <c r="G19" i="55"/>
  <c r="G20" i="55"/>
  <c r="G22" i="55"/>
  <c r="G23" i="55"/>
  <c r="G24" i="55"/>
  <c r="G26" i="55"/>
  <c r="G27" i="55"/>
  <c r="G28" i="55"/>
  <c r="G30" i="55"/>
  <c r="G31" i="55"/>
  <c r="G32" i="55"/>
  <c r="G34" i="55"/>
  <c r="G9" i="57"/>
  <c r="G11" i="57"/>
  <c r="G13" i="57"/>
  <c r="G15" i="57"/>
  <c r="G17" i="57"/>
  <c r="G19" i="57"/>
  <c r="G21" i="57"/>
  <c r="G23" i="57"/>
  <c r="G25" i="57"/>
  <c r="G27" i="57"/>
  <c r="G29" i="57"/>
  <c r="G31" i="57"/>
  <c r="G33" i="57"/>
  <c r="G7" i="57"/>
  <c r="E7" i="55"/>
  <c r="F9" i="25" s="1"/>
  <c r="G7" i="56"/>
  <c r="AB7" i="57"/>
  <c r="C20" i="45"/>
  <c r="D20" i="45" s="1"/>
  <c r="C19" i="45"/>
  <c r="E19" i="45" s="1"/>
  <c r="V7" i="57"/>
  <c r="C18" i="45"/>
  <c r="D18" i="45" s="1"/>
  <c r="C13" i="45"/>
  <c r="E13" i="45" s="1"/>
  <c r="P7" i="57"/>
  <c r="C12" i="45"/>
  <c r="D12" i="45" s="1"/>
  <c r="M7" i="57"/>
  <c r="C11" i="45"/>
  <c r="C10" i="45"/>
  <c r="D10" i="45" s="1"/>
  <c r="C9" i="45"/>
  <c r="E9" i="45" s="1"/>
  <c r="C7" i="57"/>
  <c r="C8" i="45" s="1"/>
  <c r="E8" i="45" s="1"/>
  <c r="I18" i="45"/>
  <c r="I20" i="45"/>
  <c r="H10" i="45"/>
  <c r="G20" i="25"/>
  <c r="H20" i="25" s="1"/>
  <c r="G19" i="25"/>
  <c r="I19" i="25" s="1"/>
  <c r="F18" i="25"/>
  <c r="H18" i="25" s="1"/>
  <c r="G13" i="25"/>
  <c r="I13" i="25" s="1"/>
  <c r="F12" i="25"/>
  <c r="I12" i="25" s="1"/>
  <c r="M7" i="55"/>
  <c r="G11" i="25"/>
  <c r="I11" i="25" s="1"/>
  <c r="F10" i="25"/>
  <c r="I10" i="25" s="1"/>
  <c r="G9" i="25"/>
  <c r="D7" i="55"/>
  <c r="F8" i="25"/>
  <c r="I8" i="25" s="1"/>
  <c r="D19" i="40"/>
  <c r="E18" i="40"/>
  <c r="D18" i="40"/>
  <c r="E17" i="40"/>
  <c r="D17" i="40"/>
  <c r="E12" i="40"/>
  <c r="D12" i="40"/>
  <c r="D11" i="40"/>
  <c r="D10" i="40"/>
  <c r="E9" i="40"/>
  <c r="D9" i="40"/>
  <c r="E8" i="40"/>
  <c r="D8" i="40"/>
  <c r="D7" i="40"/>
  <c r="AB35" i="50"/>
  <c r="Y35" i="50"/>
  <c r="V35" i="50"/>
  <c r="G35" i="50"/>
  <c r="D35" i="50"/>
  <c r="AB34" i="50"/>
  <c r="Y34" i="50"/>
  <c r="V34" i="50"/>
  <c r="G34" i="50"/>
  <c r="D34" i="50"/>
  <c r="AB33" i="50"/>
  <c r="Y33" i="50"/>
  <c r="V33" i="50"/>
  <c r="G33" i="50"/>
  <c r="D33" i="50"/>
  <c r="V32" i="50"/>
  <c r="D32" i="50"/>
  <c r="V31" i="50"/>
  <c r="D31" i="50"/>
  <c r="AB29" i="50"/>
  <c r="Y29" i="50"/>
  <c r="V29" i="50"/>
  <c r="G29" i="50"/>
  <c r="D29" i="50"/>
  <c r="AB26" i="50"/>
  <c r="Y26" i="50"/>
  <c r="V26" i="50"/>
  <c r="M26" i="50"/>
  <c r="J26" i="50"/>
  <c r="G26" i="50"/>
  <c r="D26" i="50"/>
  <c r="AB25" i="50"/>
  <c r="Y25" i="50"/>
  <c r="V25" i="50"/>
  <c r="G25" i="50"/>
  <c r="D25" i="50"/>
  <c r="AB24" i="50"/>
  <c r="Y24" i="50"/>
  <c r="V24" i="50"/>
  <c r="J24" i="50"/>
  <c r="G24" i="50"/>
  <c r="D24" i="50"/>
  <c r="Y23" i="50"/>
  <c r="V23" i="50"/>
  <c r="G23" i="50"/>
  <c r="D23" i="50"/>
  <c r="AB21" i="50"/>
  <c r="Y21" i="50"/>
  <c r="V21" i="50"/>
  <c r="G21" i="50"/>
  <c r="D21" i="50"/>
  <c r="V20" i="50"/>
  <c r="J20" i="50"/>
  <c r="G20" i="50"/>
  <c r="D20" i="50"/>
  <c r="AB19" i="50"/>
  <c r="Y19" i="50"/>
  <c r="V19" i="50"/>
  <c r="G19" i="50"/>
  <c r="D19" i="50"/>
  <c r="V18" i="50"/>
  <c r="D18" i="50"/>
  <c r="Y17" i="50"/>
  <c r="V17" i="50"/>
  <c r="G17" i="50"/>
  <c r="D17" i="50"/>
  <c r="AB16" i="50"/>
  <c r="Y16" i="50"/>
  <c r="V16" i="50"/>
  <c r="G16" i="50"/>
  <c r="D16" i="50"/>
  <c r="AB15" i="50"/>
  <c r="Y15" i="50"/>
  <c r="V15" i="50"/>
  <c r="J15" i="50"/>
  <c r="G15" i="50"/>
  <c r="D15" i="50"/>
  <c r="AB14" i="50"/>
  <c r="Y14" i="50"/>
  <c r="V14" i="50"/>
  <c r="G14" i="50"/>
  <c r="D14" i="50"/>
  <c r="V13" i="50"/>
  <c r="D13" i="50"/>
  <c r="AB12" i="50"/>
  <c r="Y12" i="50"/>
  <c r="V12" i="50"/>
  <c r="M12" i="50"/>
  <c r="G12" i="50"/>
  <c r="D12" i="50"/>
  <c r="AB11" i="50"/>
  <c r="Y11" i="50"/>
  <c r="V11" i="50"/>
  <c r="G11" i="50"/>
  <c r="D11" i="50"/>
  <c r="Y10" i="50"/>
  <c r="V10" i="50"/>
  <c r="G10" i="50"/>
  <c r="D10" i="50"/>
  <c r="AB9" i="50"/>
  <c r="Y9" i="50"/>
  <c r="V9" i="50"/>
  <c r="G9" i="50"/>
  <c r="D9" i="50"/>
  <c r="AB8" i="50"/>
  <c r="Y8" i="50"/>
  <c r="V8" i="50"/>
  <c r="S8" i="50"/>
  <c r="M8" i="50"/>
  <c r="J8" i="50"/>
  <c r="G8" i="50"/>
  <c r="D8" i="50"/>
  <c r="AA7" i="50"/>
  <c r="C18" i="43" s="1"/>
  <c r="Z7" i="50"/>
  <c r="X7" i="50"/>
  <c r="W7" i="50"/>
  <c r="B17" i="43" s="1"/>
  <c r="U7" i="50"/>
  <c r="C16" i="43" s="1"/>
  <c r="T7" i="50"/>
  <c r="B16" i="43" s="1"/>
  <c r="R7" i="50"/>
  <c r="S7" i="50" s="1"/>
  <c r="Q7" i="50"/>
  <c r="B11" i="43" s="1"/>
  <c r="O7" i="50"/>
  <c r="C10" i="43" s="1"/>
  <c r="N7" i="50"/>
  <c r="L7" i="50"/>
  <c r="M7" i="50" s="1"/>
  <c r="K7" i="50"/>
  <c r="B9" i="43" s="1"/>
  <c r="I7" i="50"/>
  <c r="C8" i="43" s="1"/>
  <c r="H7" i="50"/>
  <c r="B8" i="43" s="1"/>
  <c r="F7" i="50"/>
  <c r="E7" i="50"/>
  <c r="B7" i="43" s="1"/>
  <c r="C7" i="50"/>
  <c r="C6" i="43" s="1"/>
  <c r="B7" i="50"/>
  <c r="B6" i="43" s="1"/>
  <c r="AB35" i="49"/>
  <c r="Y35" i="49"/>
  <c r="V35" i="49"/>
  <c r="S35" i="49"/>
  <c r="J35" i="49"/>
  <c r="G35" i="49"/>
  <c r="D35" i="49"/>
  <c r="AB34" i="49"/>
  <c r="Y34" i="49"/>
  <c r="V34" i="49"/>
  <c r="S34" i="49"/>
  <c r="M34" i="49"/>
  <c r="J34" i="49"/>
  <c r="G34" i="49"/>
  <c r="D34" i="49"/>
  <c r="AB33" i="49"/>
  <c r="Y33" i="49"/>
  <c r="V33" i="49"/>
  <c r="S33" i="49"/>
  <c r="G33" i="49"/>
  <c r="D33" i="49"/>
  <c r="AB32" i="49"/>
  <c r="Y32" i="49"/>
  <c r="V32" i="49"/>
  <c r="S32" i="49"/>
  <c r="G32" i="49"/>
  <c r="D32" i="49"/>
  <c r="AB31" i="49"/>
  <c r="Y31" i="49"/>
  <c r="V31" i="49"/>
  <c r="S31" i="49"/>
  <c r="G31" i="49"/>
  <c r="D31" i="49"/>
  <c r="AB30" i="49"/>
  <c r="Y30" i="49"/>
  <c r="V30" i="49"/>
  <c r="S30" i="49"/>
  <c r="J30" i="49"/>
  <c r="G30" i="49"/>
  <c r="D30" i="49"/>
  <c r="AB29" i="49"/>
  <c r="Y29" i="49"/>
  <c r="V29" i="49"/>
  <c r="S29" i="49"/>
  <c r="M29" i="49"/>
  <c r="J29" i="49"/>
  <c r="G29" i="49"/>
  <c r="D29" i="49"/>
  <c r="AB28" i="49"/>
  <c r="Y28" i="49"/>
  <c r="V28" i="49"/>
  <c r="S28" i="49"/>
  <c r="M28" i="49"/>
  <c r="G28" i="49"/>
  <c r="D28" i="49"/>
  <c r="AB27" i="49"/>
  <c r="Y27" i="49"/>
  <c r="V27" i="49"/>
  <c r="S27" i="49"/>
  <c r="M27" i="49"/>
  <c r="J27" i="49"/>
  <c r="G27" i="49"/>
  <c r="D27" i="49"/>
  <c r="AB26" i="49"/>
  <c r="Y26" i="49"/>
  <c r="V26" i="49"/>
  <c r="S26" i="49"/>
  <c r="M26" i="49"/>
  <c r="J26" i="49"/>
  <c r="G26" i="49"/>
  <c r="D26" i="49"/>
  <c r="AB25" i="49"/>
  <c r="Y25" i="49"/>
  <c r="V25" i="49"/>
  <c r="S25" i="49"/>
  <c r="M25" i="49"/>
  <c r="G25" i="49"/>
  <c r="D25" i="49"/>
  <c r="AB24" i="49"/>
  <c r="Y24" i="49"/>
  <c r="V24" i="49"/>
  <c r="S24" i="49"/>
  <c r="M24" i="49"/>
  <c r="J24" i="49"/>
  <c r="G24" i="49"/>
  <c r="D24" i="49"/>
  <c r="AB23" i="49"/>
  <c r="Y23" i="49"/>
  <c r="V23" i="49"/>
  <c r="S23" i="49"/>
  <c r="P23" i="49"/>
  <c r="M23" i="49"/>
  <c r="J23" i="49"/>
  <c r="G23" i="49"/>
  <c r="D23" i="49"/>
  <c r="AB22" i="49"/>
  <c r="Y22" i="49"/>
  <c r="V22" i="49"/>
  <c r="S22" i="49"/>
  <c r="M22" i="49"/>
  <c r="J22" i="49"/>
  <c r="G22" i="49"/>
  <c r="D22" i="49"/>
  <c r="AB21" i="49"/>
  <c r="Y21" i="49"/>
  <c r="V21" i="49"/>
  <c r="S21" i="49"/>
  <c r="J21" i="49"/>
  <c r="G21" i="49"/>
  <c r="D21" i="49"/>
  <c r="AB20" i="49"/>
  <c r="Y20" i="49"/>
  <c r="V20" i="49"/>
  <c r="S20" i="49"/>
  <c r="M20" i="49"/>
  <c r="J20" i="49"/>
  <c r="G20" i="49"/>
  <c r="D20" i="49"/>
  <c r="AB19" i="49"/>
  <c r="Y19" i="49"/>
  <c r="V19" i="49"/>
  <c r="S19" i="49"/>
  <c r="M19" i="49"/>
  <c r="J19" i="49"/>
  <c r="G19" i="49"/>
  <c r="D19" i="49"/>
  <c r="AB18" i="49"/>
  <c r="Y18" i="49"/>
  <c r="V18" i="49"/>
  <c r="S18" i="49"/>
  <c r="M18" i="49"/>
  <c r="J18" i="49"/>
  <c r="G18" i="49"/>
  <c r="D18" i="49"/>
  <c r="AB17" i="49"/>
  <c r="Y17" i="49"/>
  <c r="V17" i="49"/>
  <c r="S17" i="49"/>
  <c r="J17" i="49"/>
  <c r="G17" i="49"/>
  <c r="D17" i="49"/>
  <c r="AB16" i="49"/>
  <c r="Y16" i="49"/>
  <c r="V16" i="49"/>
  <c r="S16" i="49"/>
  <c r="M16" i="49"/>
  <c r="J16" i="49"/>
  <c r="G16" i="49"/>
  <c r="D16" i="49"/>
  <c r="AB15" i="49"/>
  <c r="Y15" i="49"/>
  <c r="V15" i="49"/>
  <c r="S15" i="49"/>
  <c r="J15" i="49"/>
  <c r="G15" i="49"/>
  <c r="D15" i="49"/>
  <c r="AB14" i="49"/>
  <c r="Y14" i="49"/>
  <c r="V14" i="49"/>
  <c r="S14" i="49"/>
  <c r="M14" i="49"/>
  <c r="G14" i="49"/>
  <c r="D14" i="49"/>
  <c r="AB13" i="49"/>
  <c r="Y13" i="49"/>
  <c r="V13" i="49"/>
  <c r="S13" i="49"/>
  <c r="G13" i="49"/>
  <c r="D13" i="49"/>
  <c r="AB12" i="49"/>
  <c r="Y12" i="49"/>
  <c r="V12" i="49"/>
  <c r="S12" i="49"/>
  <c r="P12" i="49"/>
  <c r="G12" i="49"/>
  <c r="D12" i="49"/>
  <c r="AB11" i="49"/>
  <c r="Y11" i="49"/>
  <c r="V11" i="49"/>
  <c r="S11" i="49"/>
  <c r="G11" i="49"/>
  <c r="D11" i="49"/>
  <c r="AB10" i="49"/>
  <c r="Y10" i="49"/>
  <c r="V10" i="49"/>
  <c r="S10" i="49"/>
  <c r="G10" i="49"/>
  <c r="D10" i="49"/>
  <c r="AB9" i="49"/>
  <c r="Y9" i="49"/>
  <c r="V9" i="49"/>
  <c r="S9" i="49"/>
  <c r="J9" i="49"/>
  <c r="G9" i="49"/>
  <c r="D9" i="49"/>
  <c r="AB8" i="49"/>
  <c r="Y8" i="49"/>
  <c r="V8" i="49"/>
  <c r="S8" i="49"/>
  <c r="M8" i="49"/>
  <c r="J8" i="49"/>
  <c r="G8" i="49"/>
  <c r="D8" i="49"/>
  <c r="AA7" i="49"/>
  <c r="Z7" i="49"/>
  <c r="B18" i="24" s="1"/>
  <c r="X7" i="49"/>
  <c r="C17" i="24" s="1"/>
  <c r="W7" i="49"/>
  <c r="U7" i="49"/>
  <c r="T7" i="49"/>
  <c r="B16" i="24" s="1"/>
  <c r="R7" i="49"/>
  <c r="C11" i="24" s="1"/>
  <c r="Q7" i="49"/>
  <c r="S7" i="49" s="1"/>
  <c r="O7" i="49"/>
  <c r="N7" i="49"/>
  <c r="B10" i="24" s="1"/>
  <c r="L7" i="49"/>
  <c r="C9" i="24" s="1"/>
  <c r="K7" i="49"/>
  <c r="I7" i="49"/>
  <c r="H7" i="49"/>
  <c r="B8" i="24" s="1"/>
  <c r="F7" i="49"/>
  <c r="C7" i="24" s="1"/>
  <c r="E7" i="49"/>
  <c r="C7" i="49"/>
  <c r="B7" i="49"/>
  <c r="B6" i="24" s="1"/>
  <c r="AB35" i="48"/>
  <c r="Y35" i="48"/>
  <c r="V35" i="48"/>
  <c r="S35" i="48"/>
  <c r="M35" i="48"/>
  <c r="J35" i="48"/>
  <c r="G35" i="48"/>
  <c r="D35" i="48"/>
  <c r="AB34" i="48"/>
  <c r="Y34" i="48"/>
  <c r="V34" i="48"/>
  <c r="S34" i="48"/>
  <c r="J34" i="48"/>
  <c r="G34" i="48"/>
  <c r="D34" i="48"/>
  <c r="AB33" i="48"/>
  <c r="Y33" i="48"/>
  <c r="V33" i="48"/>
  <c r="S33" i="48"/>
  <c r="J33" i="48"/>
  <c r="G33" i="48"/>
  <c r="D33" i="48"/>
  <c r="AB32" i="48"/>
  <c r="Y32" i="48"/>
  <c r="V32" i="48"/>
  <c r="S32" i="48"/>
  <c r="G32" i="48"/>
  <c r="D32" i="48"/>
  <c r="AB31" i="48"/>
  <c r="Y31" i="48"/>
  <c r="V31" i="48"/>
  <c r="S31" i="48"/>
  <c r="J31" i="48"/>
  <c r="G31" i="48"/>
  <c r="D31" i="48"/>
  <c r="AB30" i="48"/>
  <c r="Y30" i="48"/>
  <c r="V30" i="48"/>
  <c r="S30" i="48"/>
  <c r="G30" i="48"/>
  <c r="D30" i="48"/>
  <c r="AB29" i="48"/>
  <c r="Y29" i="48"/>
  <c r="V29" i="48"/>
  <c r="S29" i="48"/>
  <c r="M29" i="48"/>
  <c r="G29" i="48"/>
  <c r="D29" i="48"/>
  <c r="AB28" i="48"/>
  <c r="Y28" i="48"/>
  <c r="V28" i="48"/>
  <c r="S28" i="48"/>
  <c r="P28" i="48"/>
  <c r="J28" i="48"/>
  <c r="G28" i="48"/>
  <c r="D28" i="48"/>
  <c r="AB27" i="48"/>
  <c r="Y27" i="48"/>
  <c r="V27" i="48"/>
  <c r="S27" i="48"/>
  <c r="P27" i="48"/>
  <c r="M27" i="48"/>
  <c r="J27" i="48"/>
  <c r="G27" i="48"/>
  <c r="D27" i="48"/>
  <c r="AB26" i="48"/>
  <c r="Y26" i="48"/>
  <c r="V26" i="48"/>
  <c r="S26" i="48"/>
  <c r="M26" i="48"/>
  <c r="G26" i="48"/>
  <c r="D26" i="48"/>
  <c r="AB25" i="48"/>
  <c r="Y25" i="48"/>
  <c r="V25" i="48"/>
  <c r="S25" i="48"/>
  <c r="G25" i="48"/>
  <c r="D25" i="48"/>
  <c r="AB24" i="48"/>
  <c r="Y24" i="48"/>
  <c r="V24" i="48"/>
  <c r="S24" i="48"/>
  <c r="J24" i="48"/>
  <c r="G24" i="48"/>
  <c r="D24" i="48"/>
  <c r="AB23" i="48"/>
  <c r="Y23" i="48"/>
  <c r="V23" i="48"/>
  <c r="S23" i="48"/>
  <c r="M23" i="48"/>
  <c r="J23" i="48"/>
  <c r="G23" i="48"/>
  <c r="D23" i="48"/>
  <c r="AB22" i="48"/>
  <c r="Y22" i="48"/>
  <c r="V22" i="48"/>
  <c r="S22" i="48"/>
  <c r="M22" i="48"/>
  <c r="J22" i="48"/>
  <c r="G22" i="48"/>
  <c r="D22" i="48"/>
  <c r="AB21" i="48"/>
  <c r="Y21" i="48"/>
  <c r="V21" i="48"/>
  <c r="S21" i="48"/>
  <c r="J21" i="48"/>
  <c r="G21" i="48"/>
  <c r="D21" i="48"/>
  <c r="AB20" i="48"/>
  <c r="Y20" i="48"/>
  <c r="V20" i="48"/>
  <c r="S20" i="48"/>
  <c r="G20" i="48"/>
  <c r="D20" i="48"/>
  <c r="AB19" i="48"/>
  <c r="Y19" i="48"/>
  <c r="V19" i="48"/>
  <c r="S19" i="48"/>
  <c r="M19" i="48"/>
  <c r="J19" i="48"/>
  <c r="G19" i="48"/>
  <c r="D19" i="48"/>
  <c r="AB18" i="48"/>
  <c r="Y18" i="48"/>
  <c r="V18" i="48"/>
  <c r="S18" i="48"/>
  <c r="M18" i="48"/>
  <c r="J18" i="48"/>
  <c r="G18" i="48"/>
  <c r="D18" i="48"/>
  <c r="AB17" i="48"/>
  <c r="Y17" i="48"/>
  <c r="V17" i="48"/>
  <c r="S17" i="48"/>
  <c r="M17" i="48"/>
  <c r="G17" i="48"/>
  <c r="D17" i="48"/>
  <c r="AB16" i="48"/>
  <c r="Y16" i="48"/>
  <c r="V16" i="48"/>
  <c r="S16" i="48"/>
  <c r="M16" i="48"/>
  <c r="J16" i="48"/>
  <c r="G16" i="48"/>
  <c r="D16" i="48"/>
  <c r="AB15" i="48"/>
  <c r="Y15" i="48"/>
  <c r="V15" i="48"/>
  <c r="S15" i="48"/>
  <c r="M15" i="48"/>
  <c r="J15" i="48"/>
  <c r="G15" i="48"/>
  <c r="D15" i="48"/>
  <c r="AB14" i="48"/>
  <c r="Y14" i="48"/>
  <c r="V14" i="48"/>
  <c r="S14" i="48"/>
  <c r="M14" i="48"/>
  <c r="G14" i="48"/>
  <c r="D14" i="48"/>
  <c r="AB13" i="48"/>
  <c r="Y13" i="48"/>
  <c r="V13" i="48"/>
  <c r="S13" i="48"/>
  <c r="M13" i="48"/>
  <c r="J13" i="48"/>
  <c r="G13" i="48"/>
  <c r="D13" i="48"/>
  <c r="AB12" i="48"/>
  <c r="Y12" i="48"/>
  <c r="V12" i="48"/>
  <c r="S12" i="48"/>
  <c r="M12" i="48"/>
  <c r="G12" i="48"/>
  <c r="D12" i="48"/>
  <c r="AB11" i="48"/>
  <c r="Y11" i="48"/>
  <c r="V11" i="48"/>
  <c r="S11" i="48"/>
  <c r="J11" i="48"/>
  <c r="G11" i="48"/>
  <c r="D11" i="48"/>
  <c r="AB10" i="48"/>
  <c r="Y10" i="48"/>
  <c r="V10" i="48"/>
  <c r="S10" i="48"/>
  <c r="G10" i="48"/>
  <c r="D10" i="48"/>
  <c r="AB9" i="48"/>
  <c r="Y9" i="48"/>
  <c r="V9" i="48"/>
  <c r="S9" i="48"/>
  <c r="P9" i="48"/>
  <c r="M9" i="48"/>
  <c r="J9" i="48"/>
  <c r="G9" i="48"/>
  <c r="D9" i="48"/>
  <c r="AB8" i="48"/>
  <c r="Y8" i="48"/>
  <c r="V8" i="48"/>
  <c r="S8" i="48"/>
  <c r="M8" i="48"/>
  <c r="J8" i="48"/>
  <c r="G8" i="48"/>
  <c r="D8" i="48"/>
  <c r="AA7" i="48"/>
  <c r="C17" i="42" s="1"/>
  <c r="Z7" i="48"/>
  <c r="X7" i="48"/>
  <c r="C16" i="42" s="1"/>
  <c r="W7" i="48"/>
  <c r="B16" i="42" s="1"/>
  <c r="U7" i="48"/>
  <c r="C15" i="42" s="1"/>
  <c r="T7" i="48"/>
  <c r="R7" i="48"/>
  <c r="Q7" i="48"/>
  <c r="O7" i="48"/>
  <c r="N7" i="48"/>
  <c r="L7" i="48"/>
  <c r="K7" i="48"/>
  <c r="B8" i="42" s="1"/>
  <c r="I7" i="48"/>
  <c r="C7" i="42" s="1"/>
  <c r="H7" i="48"/>
  <c r="F7" i="48"/>
  <c r="E7" i="48"/>
  <c r="B6" i="42" s="1"/>
  <c r="C7" i="48"/>
  <c r="C5" i="42" s="1"/>
  <c r="B7" i="48"/>
  <c r="D7" i="48" s="1"/>
  <c r="AB35" i="39"/>
  <c r="AB34" i="39"/>
  <c r="AB33" i="39"/>
  <c r="AB32" i="39"/>
  <c r="AB31" i="39"/>
  <c r="AB30" i="39"/>
  <c r="AB29" i="39"/>
  <c r="AB28" i="39"/>
  <c r="AB27" i="39"/>
  <c r="AB26" i="39"/>
  <c r="AB25" i="39"/>
  <c r="AB24" i="39"/>
  <c r="AB23" i="39"/>
  <c r="AB22" i="39"/>
  <c r="AB21" i="39"/>
  <c r="AB20" i="39"/>
  <c r="AB19" i="39"/>
  <c r="AB18" i="39"/>
  <c r="AB17" i="39"/>
  <c r="AB16" i="39"/>
  <c r="AB15" i="39"/>
  <c r="AB14" i="39"/>
  <c r="AB13" i="39"/>
  <c r="AB12" i="39"/>
  <c r="AB11" i="39"/>
  <c r="AB10" i="39"/>
  <c r="AB9" i="39"/>
  <c r="AB8" i="39"/>
  <c r="Y35" i="39"/>
  <c r="Y34" i="39"/>
  <c r="Y33" i="39"/>
  <c r="Y32" i="39"/>
  <c r="Y31" i="39"/>
  <c r="Y30" i="39"/>
  <c r="Y29" i="39"/>
  <c r="Y28" i="39"/>
  <c r="Y27" i="39"/>
  <c r="Y26" i="39"/>
  <c r="Y25" i="39"/>
  <c r="Y24" i="39"/>
  <c r="Y23" i="39"/>
  <c r="Y22" i="39"/>
  <c r="Y21" i="39"/>
  <c r="Y20" i="39"/>
  <c r="Y19" i="39"/>
  <c r="Y18" i="39"/>
  <c r="Y17" i="39"/>
  <c r="Y16" i="39"/>
  <c r="Y15" i="39"/>
  <c r="Y14" i="39"/>
  <c r="Y13" i="39"/>
  <c r="Y12" i="39"/>
  <c r="Y11" i="39"/>
  <c r="Y10" i="39"/>
  <c r="Y9" i="39"/>
  <c r="Y8" i="39"/>
  <c r="V35" i="39"/>
  <c r="V34" i="39"/>
  <c r="V33" i="39"/>
  <c r="V32" i="39"/>
  <c r="V31" i="39"/>
  <c r="V30" i="39"/>
  <c r="V29" i="39"/>
  <c r="V28" i="39"/>
  <c r="V27" i="39"/>
  <c r="V26" i="39"/>
  <c r="V25" i="39"/>
  <c r="V24" i="39"/>
  <c r="V23" i="39"/>
  <c r="V22" i="39"/>
  <c r="V21" i="39"/>
  <c r="V20" i="39"/>
  <c r="V19" i="39"/>
  <c r="V18" i="39"/>
  <c r="V17" i="39"/>
  <c r="V16" i="39"/>
  <c r="V15" i="39"/>
  <c r="V14" i="39"/>
  <c r="V13" i="39"/>
  <c r="V12" i="39"/>
  <c r="V11" i="39"/>
  <c r="V10" i="39"/>
  <c r="V9" i="39"/>
  <c r="V8" i="39"/>
  <c r="S35" i="39"/>
  <c r="S34" i="39"/>
  <c r="S33" i="39"/>
  <c r="S32" i="39"/>
  <c r="S31" i="39"/>
  <c r="S30" i="39"/>
  <c r="S29" i="39"/>
  <c r="S28" i="39"/>
  <c r="S27" i="39"/>
  <c r="S26" i="39"/>
  <c r="S25" i="39"/>
  <c r="S24" i="39"/>
  <c r="S23" i="39"/>
  <c r="S22" i="39"/>
  <c r="S21" i="39"/>
  <c r="S20" i="39"/>
  <c r="S19" i="39"/>
  <c r="S18" i="39"/>
  <c r="S17" i="39"/>
  <c r="S16" i="39"/>
  <c r="S15" i="39"/>
  <c r="S14" i="39"/>
  <c r="S13" i="39"/>
  <c r="S12" i="39"/>
  <c r="S11" i="39"/>
  <c r="S10" i="39"/>
  <c r="S9" i="39"/>
  <c r="S8" i="39"/>
  <c r="P33" i="39"/>
  <c r="P30" i="39"/>
  <c r="P29" i="39"/>
  <c r="P28" i="39"/>
  <c r="P27" i="39"/>
  <c r="P23" i="39"/>
  <c r="P20" i="39"/>
  <c r="P19" i="39"/>
  <c r="P14" i="39"/>
  <c r="P12" i="39"/>
  <c r="P9" i="39"/>
  <c r="P8" i="39"/>
  <c r="M35" i="39"/>
  <c r="M34" i="39"/>
  <c r="M33" i="39"/>
  <c r="M32" i="39"/>
  <c r="M31" i="39"/>
  <c r="M30" i="39"/>
  <c r="M29" i="39"/>
  <c r="M28" i="39"/>
  <c r="M27" i="39"/>
  <c r="M26" i="39"/>
  <c r="M25" i="39"/>
  <c r="M24" i="39"/>
  <c r="M23" i="39"/>
  <c r="M22" i="39"/>
  <c r="M20" i="39"/>
  <c r="M19" i="39"/>
  <c r="M18" i="39"/>
  <c r="M17" i="39"/>
  <c r="M16" i="39"/>
  <c r="M15" i="39"/>
  <c r="M14" i="39"/>
  <c r="M13" i="39"/>
  <c r="M12" i="39"/>
  <c r="M11" i="39"/>
  <c r="M10" i="39"/>
  <c r="M9" i="39"/>
  <c r="M8" i="39"/>
  <c r="J35" i="39"/>
  <c r="J34" i="39"/>
  <c r="J33" i="39"/>
  <c r="J32" i="39"/>
  <c r="J31" i="39"/>
  <c r="J30" i="39"/>
  <c r="J29" i="39"/>
  <c r="J28" i="39"/>
  <c r="J27" i="39"/>
  <c r="J26" i="39"/>
  <c r="J25" i="39"/>
  <c r="J24" i="39"/>
  <c r="J23" i="39"/>
  <c r="J22" i="39"/>
  <c r="J21" i="39"/>
  <c r="J20" i="39"/>
  <c r="J19" i="39"/>
  <c r="J18" i="39"/>
  <c r="J17" i="39"/>
  <c r="J16" i="39"/>
  <c r="J15" i="39"/>
  <c r="J14" i="39"/>
  <c r="J13" i="39"/>
  <c r="J12" i="39"/>
  <c r="J11" i="39"/>
  <c r="J9" i="39"/>
  <c r="J8" i="39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29" i="39"/>
  <c r="D30" i="39"/>
  <c r="D31" i="39"/>
  <c r="D32" i="39"/>
  <c r="D33" i="39"/>
  <c r="D34" i="39"/>
  <c r="D35" i="39"/>
  <c r="AA7" i="39"/>
  <c r="C18" i="23" s="1"/>
  <c r="Z7" i="39"/>
  <c r="B18" i="23" s="1"/>
  <c r="X7" i="39"/>
  <c r="C17" i="23" s="1"/>
  <c r="W7" i="39"/>
  <c r="B17" i="23" s="1"/>
  <c r="U7" i="39"/>
  <c r="C16" i="23" s="1"/>
  <c r="T7" i="39"/>
  <c r="B16" i="23" s="1"/>
  <c r="R7" i="39"/>
  <c r="C11" i="23" s="1"/>
  <c r="Q7" i="39"/>
  <c r="B11" i="23" s="1"/>
  <c r="O7" i="39"/>
  <c r="C10" i="23" s="1"/>
  <c r="N7" i="39"/>
  <c r="P7" i="39" s="1"/>
  <c r="L7" i="39"/>
  <c r="C9" i="23" s="1"/>
  <c r="K7" i="39"/>
  <c r="B9" i="23" s="1"/>
  <c r="I7" i="39"/>
  <c r="C8" i="23" s="1"/>
  <c r="H7" i="39"/>
  <c r="J7" i="39" s="1"/>
  <c r="F7" i="39"/>
  <c r="C7" i="23" s="1"/>
  <c r="E7" i="39"/>
  <c r="B7" i="23" s="1"/>
  <c r="C7" i="39"/>
  <c r="C6" i="23" s="1"/>
  <c r="B7" i="39"/>
  <c r="B6" i="23" s="1"/>
  <c r="D9" i="45" l="1"/>
  <c r="H19" i="45"/>
  <c r="I18" i="25"/>
  <c r="I9" i="25"/>
  <c r="V7" i="48"/>
  <c r="AB7" i="48"/>
  <c r="D16" i="42"/>
  <c r="P7" i="48"/>
  <c r="J7" i="48"/>
  <c r="Y7" i="49"/>
  <c r="M7" i="49"/>
  <c r="G7" i="49"/>
  <c r="E16" i="42"/>
  <c r="B5" i="42"/>
  <c r="E5" i="42" s="1"/>
  <c r="B7" i="42"/>
  <c r="E7" i="42" s="1"/>
  <c r="B9" i="42"/>
  <c r="B15" i="42"/>
  <c r="D15" i="42" s="1"/>
  <c r="B17" i="42"/>
  <c r="D17" i="42" s="1"/>
  <c r="C9" i="42"/>
  <c r="D7" i="49"/>
  <c r="J7" i="49"/>
  <c r="P7" i="49"/>
  <c r="V7" i="49"/>
  <c r="AB7" i="49"/>
  <c r="B7" i="24"/>
  <c r="D7" i="24" s="1"/>
  <c r="B9" i="24"/>
  <c r="D9" i="24" s="1"/>
  <c r="B11" i="24"/>
  <c r="D11" i="24" s="1"/>
  <c r="B17" i="24"/>
  <c r="D17" i="24" s="1"/>
  <c r="C18" i="24"/>
  <c r="D18" i="24" s="1"/>
  <c r="C16" i="24"/>
  <c r="D16" i="24" s="1"/>
  <c r="D11" i="25"/>
  <c r="E11" i="25"/>
  <c r="E20" i="25"/>
  <c r="E18" i="25"/>
  <c r="E10" i="25"/>
  <c r="E13" i="25"/>
  <c r="E8" i="25"/>
  <c r="G7" i="48"/>
  <c r="M7" i="48"/>
  <c r="S7" i="48"/>
  <c r="Y7" i="48"/>
  <c r="D10" i="42"/>
  <c r="C8" i="42"/>
  <c r="E8" i="42" s="1"/>
  <c r="C6" i="42"/>
  <c r="E6" i="42" s="1"/>
  <c r="C10" i="24"/>
  <c r="D10" i="24" s="1"/>
  <c r="C8" i="24"/>
  <c r="D8" i="24" s="1"/>
  <c r="C6" i="24"/>
  <c r="H9" i="25"/>
  <c r="D9" i="25"/>
  <c r="E9" i="25"/>
  <c r="D12" i="25"/>
  <c r="E12" i="25"/>
  <c r="E18" i="45"/>
  <c r="E20" i="45"/>
  <c r="E11" i="45"/>
  <c r="I11" i="45"/>
  <c r="H11" i="45"/>
  <c r="H9" i="45"/>
  <c r="I9" i="45"/>
  <c r="AB7" i="50"/>
  <c r="D16" i="43"/>
  <c r="B18" i="43"/>
  <c r="D18" i="43" s="1"/>
  <c r="Y7" i="50"/>
  <c r="C17" i="43"/>
  <c r="V7" i="50"/>
  <c r="C11" i="43"/>
  <c r="D11" i="43" s="1"/>
  <c r="C9" i="43"/>
  <c r="E9" i="43" s="1"/>
  <c r="P7" i="50"/>
  <c r="B10" i="43"/>
  <c r="D8" i="43"/>
  <c r="G7" i="50"/>
  <c r="E8" i="43"/>
  <c r="J7" i="50"/>
  <c r="C7" i="43"/>
  <c r="S7" i="39"/>
  <c r="D11" i="23"/>
  <c r="E11" i="23"/>
  <c r="AB7" i="39"/>
  <c r="D18" i="23"/>
  <c r="V7" i="39"/>
  <c r="D16" i="23"/>
  <c r="E17" i="23"/>
  <c r="Y7" i="39"/>
  <c r="B10" i="23"/>
  <c r="E10" i="23" s="1"/>
  <c r="E9" i="23"/>
  <c r="M7" i="39"/>
  <c r="B8" i="23"/>
  <c r="E8" i="23" s="1"/>
  <c r="E7" i="23"/>
  <c r="G7" i="39"/>
  <c r="H13" i="25"/>
  <c r="D13" i="45"/>
  <c r="H12" i="25"/>
  <c r="H10" i="25"/>
  <c r="D8" i="45"/>
  <c r="G7" i="55"/>
  <c r="D19" i="45"/>
  <c r="E12" i="45"/>
  <c r="D11" i="45"/>
  <c r="E10" i="45"/>
  <c r="D7" i="57"/>
  <c r="I20" i="25"/>
  <c r="H19" i="25"/>
  <c r="H11" i="25"/>
  <c r="H8" i="25"/>
  <c r="E6" i="43"/>
  <c r="D6" i="43"/>
  <c r="D7" i="50"/>
  <c r="E16" i="43"/>
  <c r="D17" i="23"/>
  <c r="E16" i="24"/>
  <c r="E18" i="24"/>
  <c r="E16" i="23"/>
  <c r="E18" i="23"/>
  <c r="D10" i="23"/>
  <c r="D9" i="23"/>
  <c r="D7" i="23"/>
  <c r="E6" i="23"/>
  <c r="D6" i="23"/>
  <c r="D7" i="39"/>
  <c r="D9" i="43" l="1"/>
  <c r="E9" i="42"/>
  <c r="E11" i="43"/>
  <c r="E6" i="24"/>
  <c r="D6" i="24"/>
  <c r="D9" i="42"/>
  <c r="E10" i="24"/>
  <c r="D8" i="42"/>
  <c r="E17" i="24"/>
  <c r="E9" i="24"/>
  <c r="E17" i="42"/>
  <c r="E15" i="42"/>
  <c r="D7" i="42"/>
  <c r="E8" i="24"/>
  <c r="D6" i="42"/>
  <c r="E11" i="24"/>
  <c r="E7" i="24"/>
  <c r="E10" i="42"/>
  <c r="D5" i="42"/>
  <c r="E18" i="43"/>
  <c r="D17" i="43"/>
  <c r="E17" i="43"/>
  <c r="E10" i="43"/>
  <c r="D10" i="43"/>
  <c r="E7" i="43"/>
  <c r="D7" i="43"/>
  <c r="D8" i="23"/>
</calcChain>
</file>

<file path=xl/sharedStrings.xml><?xml version="1.0" encoding="utf-8"?>
<sst xmlns="http://schemas.openxmlformats.org/spreadsheetml/2006/main" count="1210" uniqueCount="87">
  <si>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</si>
  <si>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</si>
  <si>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</si>
  <si>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</si>
  <si>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</si>
  <si>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</si>
  <si>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</si>
  <si>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</si>
  <si>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</si>
  <si>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</si>
  <si>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</si>
  <si>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</si>
  <si>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отримують допомогу по безробіттю</t>
  </si>
  <si>
    <t>Всього отримали роботу                          (у т.ч. до набуття статусу безробітного)</t>
  </si>
  <si>
    <t>Продовження таблиці</t>
  </si>
  <si>
    <t>2020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</si>
  <si>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</si>
  <si>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</si>
  <si>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</si>
  <si>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</si>
  <si>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</si>
  <si>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</si>
  <si>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</si>
  <si>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</si>
  <si>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</si>
  <si>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>Надання послуг Львівською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</si>
  <si>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січень 2020 року</t>
  </si>
  <si>
    <t>січень 2021 року</t>
  </si>
  <si>
    <t xml:space="preserve"> + (-)                             осіб</t>
  </si>
  <si>
    <t xml:space="preserve">  1 лютого             2020 р.</t>
  </si>
  <si>
    <t xml:space="preserve">  1 лютого            2021 р.</t>
  </si>
  <si>
    <t>Отримували послуги,осіб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</si>
  <si>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</si>
  <si>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</si>
  <si>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</si>
  <si>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</si>
  <si>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послуги,  осіб</t>
  </si>
  <si>
    <t>Отримували допомогу з безробіття, осіб</t>
  </si>
  <si>
    <r>
      <t xml:space="preserve">    Надання послуг Львівською обласною службою зайнятості особам, що мають додаткові гарантії у сприянні працевлаштуванню у січні 2020-2021 рр.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</si>
  <si>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>Львівська область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</si>
  <si>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</si>
  <si>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</si>
  <si>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</si>
  <si>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</si>
  <si>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</si>
  <si>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</si>
  <si>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</si>
  <si>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</si>
  <si>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</si>
  <si>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</si>
  <si>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</si>
  <si>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</si>
  <si>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</si>
  <si>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</si>
  <si>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</si>
  <si>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</si>
  <si>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</si>
  <si>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</si>
  <si>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</si>
  <si>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</si>
  <si>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</si>
  <si>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</si>
  <si>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</si>
  <si>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</si>
  <si>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</si>
  <si>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</si>
  <si>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</si>
  <si>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</si>
  <si>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t>2021</t>
  </si>
  <si>
    <r>
      <t xml:space="preserve">Надання послуг Львівською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</si>
  <si>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 Надання послугЛьвівською обласною службою зайнятості                                                                               особам з інвалідністю у січні 2020-2021 рр.</t>
  </si>
  <si>
    <r>
      <t>Надання послуг Львівською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                  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</si>
  <si>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Львівською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</si>
  <si>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Надання послуг Львівською обласною службою зайнятості особам
з числа військовослужбовців, які брали участь в антитерористичній операції                                                                   (операції об'єднаних сил) у січні 2020-2021 рр.</t>
  </si>
  <si>
    <t xml:space="preserve">Надання послуг Львівською обласною службою зайнятості </t>
  </si>
  <si>
    <t>Надання послуг Львівською обласною службою зайнятості громадянам</t>
  </si>
  <si>
    <r>
      <t xml:space="preserve"> </t>
    </r>
    <r>
      <rPr>
        <b/>
        <u/>
        <sz val="19"/>
        <rFont val="Times New Roman"/>
        <family val="1"/>
        <charset val="204"/>
      </rPr>
      <t>(за ґендерною ознакою)</t>
    </r>
  </si>
  <si>
    <r>
      <t xml:space="preserve">Надання послуг Львівської обласною службою зайнятості </t>
    </r>
    <r>
      <rPr>
        <b/>
        <sz val="16"/>
        <color rgb="FFFF0000"/>
        <rFont val="Times New Roman Cyr"/>
        <charset val="204"/>
      </rPr>
      <t>(УСЬОГО)</t>
    </r>
    <r>
      <rPr>
        <b/>
        <sz val="16"/>
        <rFont val="Times New Roman Cyr"/>
        <family val="1"/>
        <charset val="204"/>
      </rPr>
      <t xml:space="preserve">
у січні 2020 - 2021 рр.</t>
    </r>
  </si>
  <si>
    <r>
      <t xml:space="preserve">Надання послуг Львівською обласною службою зайнятості внутрішньо переміщеним особам, що отримали довідку  про взяття на облік, у січні 2020 - 2021 рр.                                                                                                       </t>
    </r>
    <r>
      <rPr>
        <i/>
        <sz val="16"/>
        <rFont val="Times New Roman Cyr"/>
        <charset val="204"/>
      </rPr>
      <t xml:space="preserve">(відповідно до постанови КМУ від 01.10.2014  № 509) </t>
    </r>
  </si>
  <si>
    <t>Надання послуг Львівською обласною службою зайнятості молоді у віці до 35 років
у січні 2020 - 2021 рр.</t>
  </si>
  <si>
    <t>Надання послуг Львівською обласною службою зайнятості жінкам
у січні 2020 - 2021 рр.</t>
  </si>
  <si>
    <t>Надання послуг Львівською обласною службою зайнятості чоловікам
у січні 2020 - 2021 рр.</t>
  </si>
  <si>
    <r>
      <t xml:space="preserve">Надання послуг Львівською обласною службою зайнятості                                                                                                             особам з числа </t>
    </r>
    <r>
      <rPr>
        <b/>
        <u/>
        <sz val="16"/>
        <rFont val="Times New Roman Cyr"/>
        <charset val="204"/>
      </rPr>
      <t>мешканців міських поселень</t>
    </r>
    <r>
      <rPr>
        <b/>
        <sz val="16"/>
        <rFont val="Times New Roman Cyr"/>
        <family val="1"/>
        <charset val="204"/>
      </rPr>
      <t xml:space="preserve">
у січні 2020 - 2021 рр.</t>
    </r>
  </si>
  <si>
    <r>
      <t xml:space="preserve">Надання послуг Львівською обласною службою зайнятості                                                                                                             особам з числа </t>
    </r>
    <r>
      <rPr>
        <b/>
        <u/>
        <sz val="16"/>
        <rFont val="Times New Roman Cyr"/>
        <charset val="204"/>
      </rPr>
      <t>мешканців сільської місцевості</t>
    </r>
    <r>
      <rPr>
        <b/>
        <sz val="16"/>
        <rFont val="Times New Roman Cyr"/>
        <family val="1"/>
        <charset val="204"/>
      </rPr>
      <t xml:space="preserve">
у січні 2020 - 2021 рр.</t>
    </r>
  </si>
  <si>
    <t xml:space="preserve">  1 лютого                                                 2021 р.</t>
  </si>
  <si>
    <t>-</t>
  </si>
  <si>
    <t xml:space="preserve">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</si>
</sst>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\+#0;\-#0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u/>
      <sz val="16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13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3" fillId="0" borderId="0"/>
    <xf numFmtId="0" fontId="9" fillId="0" borderId="0"/>
  </cellStyleXfs>
  <cellXfs count="140">
    <xf numFmtId="0" fontId="0" fillId="0" borderId="0" xfId="0"/>
    <xf numFmtId="0" fontId="4" fillId="0" borderId="6" xfId="1" applyFont="1" applyBorder="1" applyAlignment="1">
      <alignment vertical="center" wrapText="1"/>
    </xf>
    <xf numFmtId="0" fontId="4" fillId="0" borderId="6" xfId="1" applyFont="1" applyFill="1" applyBorder="1" applyAlignment="1">
      <alignment vertical="center" wrapText="1"/>
    </xf>
    <xf numFmtId="0" fontId="1" fillId="0" borderId="0" xfId="8" applyFont="1"/>
    <xf numFmtId="0" fontId="1" fillId="0" borderId="0" xfId="9" applyFont="1" applyAlignment="1">
      <alignment vertical="center" wrapText="1"/>
    </xf>
    <xf numFmtId="0" fontId="12" fillId="0" borderId="6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 wrapText="1"/>
    </xf>
    <xf numFmtId="0" fontId="3" fillId="0" borderId="6" xfId="9" applyFont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0" fontId="8" fillId="0" borderId="0" xfId="9" applyFont="1" applyAlignment="1">
      <alignment vertical="center" wrapText="1"/>
    </xf>
    <xf numFmtId="0" fontId="4" fillId="3" borderId="6" xfId="9" applyFont="1" applyFill="1" applyBorder="1" applyAlignment="1">
      <alignment vertical="center" wrapText="1"/>
    </xf>
    <xf numFmtId="164" fontId="5" fillId="2" borderId="6" xfId="8" applyNumberFormat="1" applyFont="1" applyFill="1" applyBorder="1" applyAlignment="1">
      <alignment horizontal="center" vertical="center" wrapText="1"/>
    </xf>
    <xf numFmtId="164" fontId="5" fillId="0" borderId="6" xfId="8" applyNumberFormat="1" applyFont="1" applyFill="1" applyBorder="1" applyAlignment="1">
      <alignment horizontal="center" vertical="center" wrapText="1"/>
    </xf>
    <xf numFmtId="164" fontId="8" fillId="0" borderId="0" xfId="9" applyNumberFormat="1" applyFont="1" applyAlignment="1">
      <alignment vertical="center" wrapText="1"/>
    </xf>
    <xf numFmtId="0" fontId="4" fillId="0" borderId="6" xfId="8" applyFont="1" applyBorder="1" applyAlignment="1">
      <alignment horizontal="left" vertical="center" wrapText="1"/>
    </xf>
    <xf numFmtId="0" fontId="4" fillId="0" borderId="6" xfId="9" applyFont="1" applyBorder="1" applyAlignment="1">
      <alignment vertical="center" wrapText="1"/>
    </xf>
    <xf numFmtId="165" fontId="5" fillId="0" borderId="6" xfId="1" applyNumberFormat="1" applyFont="1" applyFill="1" applyBorder="1" applyAlignment="1">
      <alignment horizontal="center" vertical="center"/>
    </xf>
    <xf numFmtId="165" fontId="5" fillId="0" borderId="6" xfId="10" applyNumberFormat="1" applyFont="1" applyFill="1" applyBorder="1" applyAlignment="1">
      <alignment horizontal="center" vertical="center"/>
    </xf>
    <xf numFmtId="0" fontId="11" fillId="0" borderId="0" xfId="8" applyFont="1" applyFill="1"/>
    <xf numFmtId="3" fontId="11" fillId="0" borderId="0" xfId="8" applyNumberFormat="1" applyFont="1" applyFill="1"/>
    <xf numFmtId="165" fontId="5" fillId="0" borderId="6" xfId="9" applyNumberFormat="1" applyFont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/>
    </xf>
    <xf numFmtId="165" fontId="5" fillId="2" borderId="6" xfId="8" applyNumberFormat="1" applyFont="1" applyFill="1" applyBorder="1" applyAlignment="1">
      <alignment horizontal="center" vertical="center"/>
    </xf>
    <xf numFmtId="0" fontId="24" fillId="0" borderId="0" xfId="9" applyFont="1" applyAlignment="1">
      <alignment vertical="center" wrapText="1"/>
    </xf>
    <xf numFmtId="0" fontId="24" fillId="0" borderId="0" xfId="8" applyFont="1"/>
    <xf numFmtId="165" fontId="24" fillId="0" borderId="0" xfId="9" applyNumberFormat="1" applyFont="1" applyAlignment="1">
      <alignment vertical="center" wrapText="1"/>
    </xf>
    <xf numFmtId="0" fontId="14" fillId="0" borderId="0" xfId="9" applyFont="1" applyFill="1" applyAlignment="1">
      <alignment horizontal="center" vertical="top" wrapText="1"/>
    </xf>
    <xf numFmtId="0" fontId="27" fillId="0" borderId="0" xfId="13" applyFont="1" applyFill="1" applyBorder="1" applyAlignment="1">
      <alignment vertical="top" wrapText="1"/>
    </xf>
    <xf numFmtId="0" fontId="21" fillId="0" borderId="0" xfId="13" applyFont="1" applyFill="1" applyBorder="1"/>
    <xf numFmtId="0" fontId="28" fillId="0" borderId="1" xfId="13" applyFont="1" applyFill="1" applyBorder="1" applyAlignment="1">
      <alignment horizontal="center" vertical="top"/>
    </xf>
    <xf numFmtId="0" fontId="28" fillId="0" borderId="0" xfId="13" applyFont="1" applyFill="1" applyBorder="1" applyAlignment="1">
      <alignment horizontal="center" vertical="top"/>
    </xf>
    <xf numFmtId="0" fontId="29" fillId="0" borderId="0" xfId="13" applyFont="1" applyFill="1" applyAlignment="1">
      <alignment vertical="top"/>
    </xf>
    <xf numFmtId="0" fontId="30" fillId="0" borderId="0" xfId="13" applyFont="1" applyFill="1" applyAlignment="1">
      <alignment horizontal="center" vertical="center" wrapText="1"/>
    </xf>
    <xf numFmtId="0" fontId="30" fillId="0" borderId="0" xfId="13" applyFont="1" applyFill="1" applyAlignment="1">
      <alignment vertical="center" wrapText="1"/>
    </xf>
    <xf numFmtId="0" fontId="25" fillId="0" borderId="3" xfId="13" applyFont="1" applyFill="1" applyBorder="1" applyAlignment="1">
      <alignment horizontal="left" vertical="center"/>
    </xf>
    <xf numFmtId="3" fontId="25" fillId="0" borderId="6" xfId="13" applyNumberFormat="1" applyFont="1" applyFill="1" applyBorder="1" applyAlignment="1">
      <alignment horizontal="center" vertical="center"/>
    </xf>
    <xf numFmtId="164" fontId="25" fillId="0" borderId="6" xfId="13" applyNumberFormat="1" applyFont="1" applyFill="1" applyBorder="1" applyAlignment="1">
      <alignment horizontal="center" vertical="center"/>
    </xf>
    <xf numFmtId="3" fontId="25" fillId="0" borderId="0" xfId="13" applyNumberFormat="1" applyFont="1" applyFill="1" applyAlignment="1">
      <alignment vertical="center"/>
    </xf>
    <xf numFmtId="0" fontId="25" fillId="0" borderId="0" xfId="13" applyFont="1" applyFill="1" applyAlignment="1">
      <alignment vertical="center"/>
    </xf>
    <xf numFmtId="3" fontId="23" fillId="0" borderId="6" xfId="13" applyNumberFormat="1" applyFont="1" applyFill="1" applyBorder="1" applyAlignment="1">
      <alignment horizontal="center" vertical="center"/>
    </xf>
    <xf numFmtId="164" fontId="23" fillId="0" borderId="6" xfId="13" applyNumberFormat="1" applyFont="1" applyFill="1" applyBorder="1" applyAlignment="1">
      <alignment horizontal="center" vertical="center"/>
    </xf>
    <xf numFmtId="3" fontId="23" fillId="0" borderId="0" xfId="13" applyNumberFormat="1" applyFont="1" applyFill="1"/>
    <xf numFmtId="0" fontId="23" fillId="0" borderId="0" xfId="13" applyFont="1" applyFill="1"/>
    <xf numFmtId="0" fontId="23" fillId="0" borderId="0" xfId="13" applyFont="1" applyFill="1" applyAlignment="1">
      <alignment horizontal="center" vertical="top"/>
    </xf>
    <xf numFmtId="0" fontId="29" fillId="0" borderId="0" xfId="13" applyFont="1" applyFill="1"/>
    <xf numFmtId="0" fontId="32" fillId="0" borderId="0" xfId="13" applyFont="1" applyFill="1"/>
    <xf numFmtId="0" fontId="22" fillId="0" borderId="0" xfId="15" applyFont="1" applyFill="1"/>
    <xf numFmtId="0" fontId="1" fillId="0" borderId="0" xfId="9" applyFont="1" applyFill="1" applyAlignment="1">
      <alignment vertical="center" wrapText="1"/>
    </xf>
    <xf numFmtId="0" fontId="34" fillId="0" borderId="0" xfId="13" applyFont="1" applyFill="1" applyBorder="1"/>
    <xf numFmtId="0" fontId="35" fillId="0" borderId="6" xfId="13" applyFont="1" applyFill="1" applyBorder="1" applyAlignment="1">
      <alignment horizontal="center" wrapText="1"/>
    </xf>
    <xf numFmtId="1" fontId="35" fillId="0" borderId="6" xfId="13" applyNumberFormat="1" applyFont="1" applyFill="1" applyBorder="1" applyAlignment="1">
      <alignment horizontal="center" wrapText="1"/>
    </xf>
    <xf numFmtId="0" fontId="35" fillId="0" borderId="0" xfId="13" applyFont="1" applyFill="1" applyAlignment="1">
      <alignment vertical="center" wrapText="1"/>
    </xf>
    <xf numFmtId="0" fontId="1" fillId="0" borderId="0" xfId="8" applyFont="1" applyFill="1"/>
    <xf numFmtId="0" fontId="8" fillId="0" borderId="0" xfId="9" applyFont="1" applyFill="1" applyAlignment="1">
      <alignment vertical="center" wrapText="1"/>
    </xf>
    <xf numFmtId="0" fontId="4" fillId="0" borderId="6" xfId="9" applyFont="1" applyFill="1" applyBorder="1" applyAlignment="1">
      <alignment vertical="center" wrapText="1"/>
    </xf>
    <xf numFmtId="0" fontId="17" fillId="0" borderId="0" xfId="9" applyFont="1" applyFill="1" applyAlignment="1">
      <alignment vertical="center" wrapText="1"/>
    </xf>
    <xf numFmtId="0" fontId="7" fillId="0" borderId="0" xfId="9" applyFont="1" applyFill="1" applyAlignment="1">
      <alignment vertical="center" wrapText="1"/>
    </xf>
    <xf numFmtId="0" fontId="4" fillId="0" borderId="6" xfId="8" applyFont="1" applyFill="1" applyBorder="1" applyAlignment="1">
      <alignment horizontal="left" vertical="center" wrapText="1"/>
    </xf>
    <xf numFmtId="0" fontId="7" fillId="0" borderId="0" xfId="8" applyFont="1" applyFill="1"/>
    <xf numFmtId="0" fontId="20" fillId="0" borderId="1" xfId="13" applyFont="1" applyFill="1" applyBorder="1" applyAlignment="1">
      <alignment vertical="top"/>
    </xf>
    <xf numFmtId="3" fontId="12" fillId="0" borderId="6" xfId="14" applyNumberFormat="1" applyFont="1" applyFill="1" applyBorder="1" applyAlignment="1">
      <alignment horizontal="center" vertical="center"/>
    </xf>
    <xf numFmtId="0" fontId="23" fillId="0" borderId="6" xfId="13" applyFont="1" applyFill="1" applyBorder="1" applyAlignment="1">
      <alignment horizontal="left" vertical="center"/>
    </xf>
    <xf numFmtId="0" fontId="14" fillId="0" borderId="0" xfId="8" applyFont="1" applyFill="1" applyAlignment="1">
      <alignment horizontal="center" vertical="top" wrapText="1"/>
    </xf>
    <xf numFmtId="0" fontId="2" fillId="0" borderId="0" xfId="9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0" fontId="3" fillId="0" borderId="0" xfId="9" applyFont="1" applyFill="1" applyBorder="1" applyAlignment="1">
      <alignment horizontal="center" vertical="center" wrapText="1"/>
    </xf>
    <xf numFmtId="164" fontId="6" fillId="0" borderId="0" xfId="8" applyNumberFormat="1" applyFont="1" applyFill="1" applyBorder="1" applyAlignment="1">
      <alignment horizontal="center" vertical="center" wrapText="1"/>
    </xf>
    <xf numFmtId="165" fontId="8" fillId="0" borderId="0" xfId="9" applyNumberFormat="1" applyFont="1" applyFill="1" applyAlignment="1">
      <alignment vertical="center" wrapText="1"/>
    </xf>
    <xf numFmtId="0" fontId="16" fillId="0" borderId="0" xfId="1" applyFont="1" applyFill="1" applyBorder="1" applyAlignment="1">
      <alignment horizontal="center" vertical="center" wrapText="1"/>
    </xf>
    <xf numFmtId="165" fontId="24" fillId="0" borderId="0" xfId="8" applyNumberFormat="1" applyFont="1"/>
    <xf numFmtId="164" fontId="6" fillId="0" borderId="0" xfId="10" applyNumberFormat="1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horizontal="center" vertical="center"/>
    </xf>
    <xf numFmtId="1" fontId="8" fillId="0" borderId="0" xfId="16" applyNumberFormat="1" applyFont="1" applyAlignment="1" applyProtection="1">
      <alignment horizontal="right" vertical="top"/>
      <protection locked="0"/>
    </xf>
    <xf numFmtId="3" fontId="4" fillId="0" borderId="6" xfId="8" applyNumberFormat="1" applyFont="1" applyFill="1" applyBorder="1" applyAlignment="1">
      <alignment horizontal="center" vertical="center" wrapText="1"/>
    </xf>
    <xf numFmtId="1" fontId="4" fillId="0" borderId="6" xfId="1" applyNumberFormat="1" applyFont="1" applyFill="1" applyBorder="1" applyAlignment="1">
      <alignment horizontal="center" vertical="center" wrapText="1"/>
    </xf>
    <xf numFmtId="166" fontId="39" fillId="2" borderId="6" xfId="17" applyNumberFormat="1" applyFont="1" applyFill="1" applyBorder="1" applyAlignment="1">
      <alignment horizontal="center" vertical="center"/>
    </xf>
    <xf numFmtId="1" fontId="4" fillId="0" borderId="4" xfId="8" applyNumberFormat="1" applyFont="1" applyBorder="1" applyAlignment="1">
      <alignment horizontal="center" vertical="center" wrapText="1"/>
    </xf>
    <xf numFmtId="1" fontId="4" fillId="0" borderId="4" xfId="8" applyNumberFormat="1" applyFont="1" applyFill="1" applyBorder="1" applyAlignment="1">
      <alignment horizontal="center" vertical="center"/>
    </xf>
    <xf numFmtId="3" fontId="4" fillId="0" borderId="4" xfId="8" applyNumberFormat="1" applyFont="1" applyBorder="1" applyAlignment="1">
      <alignment horizontal="center" vertical="center" wrapText="1"/>
    </xf>
    <xf numFmtId="3" fontId="4" fillId="0" borderId="4" xfId="9" applyNumberFormat="1" applyFont="1" applyFill="1" applyBorder="1" applyAlignment="1">
      <alignment horizontal="center" vertical="center" wrapText="1"/>
    </xf>
    <xf numFmtId="1" fontId="4" fillId="0" borderId="6" xfId="9" applyNumberFormat="1" applyFont="1" applyFill="1" applyBorder="1" applyAlignment="1">
      <alignment horizontal="center" vertical="center" wrapText="1"/>
    </xf>
    <xf numFmtId="1" fontId="4" fillId="0" borderId="6" xfId="8" applyNumberFormat="1" applyFont="1" applyFill="1" applyBorder="1" applyAlignment="1">
      <alignment horizontal="center" vertical="center" wrapText="1"/>
    </xf>
    <xf numFmtId="1" fontId="4" fillId="2" borderId="6" xfId="8" applyNumberFormat="1" applyFont="1" applyFill="1" applyBorder="1" applyAlignment="1">
      <alignment horizontal="center" vertical="center" wrapText="1"/>
    </xf>
    <xf numFmtId="3" fontId="4" fillId="0" borderId="6" xfId="9" applyNumberFormat="1" applyFont="1" applyFill="1" applyBorder="1" applyAlignment="1">
      <alignment horizontal="center" vertical="center" wrapText="1"/>
    </xf>
    <xf numFmtId="3" fontId="4" fillId="0" borderId="6" xfId="10" applyNumberFormat="1" applyFont="1" applyFill="1" applyBorder="1" applyAlignment="1">
      <alignment horizontal="center" vertical="center" wrapText="1"/>
    </xf>
    <xf numFmtId="1" fontId="4" fillId="0" borderId="6" xfId="10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 wrapText="1"/>
    </xf>
    <xf numFmtId="0" fontId="28" fillId="2" borderId="1" xfId="13" applyFont="1" applyFill="1" applyBorder="1" applyAlignment="1">
      <alignment horizontal="center" vertical="top"/>
    </xf>
    <xf numFmtId="1" fontId="35" fillId="2" borderId="6" xfId="13" applyNumberFormat="1" applyFont="1" applyFill="1" applyBorder="1" applyAlignment="1">
      <alignment horizontal="center" wrapText="1"/>
    </xf>
    <xf numFmtId="3" fontId="25" fillId="2" borderId="6" xfId="13" applyNumberFormat="1" applyFont="1" applyFill="1" applyBorder="1" applyAlignment="1">
      <alignment horizontal="center" vertical="center"/>
    </xf>
    <xf numFmtId="3" fontId="23" fillId="2" borderId="6" xfId="13" applyNumberFormat="1" applyFont="1" applyFill="1" applyBorder="1" applyAlignment="1">
      <alignment horizontal="center" vertical="center"/>
    </xf>
    <xf numFmtId="0" fontId="32" fillId="2" borderId="0" xfId="13" applyFont="1" applyFill="1"/>
    <xf numFmtId="0" fontId="29" fillId="2" borderId="0" xfId="13" applyFont="1" applyFill="1"/>
    <xf numFmtId="166" fontId="5" fillId="2" borderId="6" xfId="17" applyNumberFormat="1" applyFont="1" applyFill="1" applyBorder="1" applyAlignment="1">
      <alignment horizontal="center" vertical="center"/>
    </xf>
    <xf numFmtId="164" fontId="23" fillId="0" borderId="6" xfId="13" quotePrefix="1" applyNumberFormat="1" applyFont="1" applyFill="1" applyBorder="1" applyAlignment="1">
      <alignment horizontal="center" vertical="center"/>
    </xf>
    <xf numFmtId="3" fontId="23" fillId="0" borderId="0" xfId="13" applyNumberFormat="1" applyFont="1" applyFill="1" applyAlignment="1">
      <alignment vertical="center"/>
    </xf>
    <xf numFmtId="0" fontId="22" fillId="0" borderId="0" xfId="13" applyFont="1" applyFill="1"/>
    <xf numFmtId="0" fontId="31" fillId="0" borderId="0" xfId="13" applyFont="1" applyFill="1"/>
    <xf numFmtId="0" fontId="14" fillId="0" borderId="0" xfId="8" applyFont="1" applyAlignment="1">
      <alignment horizontal="center" vertical="top" wrapText="1"/>
    </xf>
    <xf numFmtId="0" fontId="4" fillId="0" borderId="2" xfId="8" applyFont="1" applyBorder="1" applyAlignment="1">
      <alignment horizontal="center" vertical="center" wrapText="1"/>
    </xf>
    <xf numFmtId="0" fontId="4" fillId="0" borderId="5" xfId="8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33" fillId="0" borderId="0" xfId="13" applyFont="1" applyFill="1" applyBorder="1" applyAlignment="1">
      <alignment horizontal="center" vertical="center" wrapText="1"/>
    </xf>
    <xf numFmtId="0" fontId="20" fillId="0" borderId="1" xfId="13" applyFont="1" applyFill="1" applyBorder="1" applyAlignment="1">
      <alignment horizontal="center" vertical="top"/>
    </xf>
    <xf numFmtId="0" fontId="19" fillId="0" borderId="6" xfId="13" applyFont="1" applyFill="1" applyBorder="1" applyAlignment="1">
      <alignment horizontal="center" vertical="center" wrapText="1"/>
    </xf>
    <xf numFmtId="0" fontId="25" fillId="0" borderId="6" xfId="13" applyFont="1" applyFill="1" applyBorder="1" applyAlignment="1">
      <alignment horizontal="center" vertical="center" wrapText="1"/>
    </xf>
    <xf numFmtId="49" fontId="31" fillId="0" borderId="6" xfId="13" applyNumberFormat="1" applyFont="1" applyFill="1" applyBorder="1" applyAlignment="1">
      <alignment horizontal="center" vertical="center" wrapText="1"/>
    </xf>
    <xf numFmtId="0" fontId="22" fillId="0" borderId="6" xfId="13" applyFont="1" applyFill="1" applyBorder="1" applyAlignment="1">
      <alignment horizontal="center" vertical="center" wrapText="1"/>
    </xf>
    <xf numFmtId="0" fontId="20" fillId="0" borderId="0" xfId="13" applyFont="1" applyFill="1" applyBorder="1" applyAlignment="1">
      <alignment horizontal="center" vertical="top"/>
    </xf>
    <xf numFmtId="0" fontId="25" fillId="0" borderId="3" xfId="13" applyFont="1" applyFill="1" applyBorder="1" applyAlignment="1">
      <alignment horizontal="center" vertical="center" wrapText="1"/>
    </xf>
    <xf numFmtId="0" fontId="25" fillId="0" borderId="11" xfId="13" applyFont="1" applyFill="1" applyBorder="1" applyAlignment="1">
      <alignment horizontal="center" vertical="center" wrapText="1"/>
    </xf>
    <xf numFmtId="0" fontId="25" fillId="0" borderId="4" xfId="13" applyFont="1" applyFill="1" applyBorder="1" applyAlignment="1">
      <alignment horizontal="center" vertical="center" wrapText="1"/>
    </xf>
    <xf numFmtId="0" fontId="20" fillId="0" borderId="1" xfId="13" applyFont="1" applyFill="1" applyBorder="1" applyAlignment="1">
      <alignment horizontal="right" vertical="top"/>
    </xf>
    <xf numFmtId="2" fontId="4" fillId="0" borderId="2" xfId="8" applyNumberFormat="1" applyFont="1" applyBorder="1" applyAlignment="1">
      <alignment horizontal="center" vertical="center" wrapText="1"/>
    </xf>
    <xf numFmtId="2" fontId="4" fillId="0" borderId="5" xfId="8" applyNumberFormat="1" applyFont="1" applyBorder="1" applyAlignment="1">
      <alignment horizontal="center" vertical="center" wrapText="1"/>
    </xf>
    <xf numFmtId="0" fontId="14" fillId="0" borderId="0" xfId="9" applyFont="1" applyFill="1" applyAlignment="1">
      <alignment horizontal="center" vertical="top" wrapText="1"/>
    </xf>
    <xf numFmtId="0" fontId="15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7" fillId="0" borderId="1" xfId="9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14" fillId="0" borderId="0" xfId="8" applyFont="1" applyFill="1" applyAlignment="1">
      <alignment horizontal="center" vertical="top" wrapText="1"/>
    </xf>
    <xf numFmtId="0" fontId="38" fillId="0" borderId="0" xfId="8" applyFont="1" applyFill="1" applyAlignment="1">
      <alignment horizontal="center" vertical="top" wrapText="1"/>
    </xf>
    <xf numFmtId="0" fontId="14" fillId="0" borderId="1" xfId="9" applyFont="1" applyFill="1" applyBorder="1" applyAlignment="1">
      <alignment horizontal="center" vertical="top" wrapText="1"/>
    </xf>
    <xf numFmtId="0" fontId="2" fillId="0" borderId="3" xfId="9" applyFont="1" applyFill="1" applyBorder="1" applyAlignment="1">
      <alignment horizontal="center" vertical="center" wrapText="1"/>
    </xf>
    <xf numFmtId="0" fontId="2" fillId="0" borderId="11" xfId="9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49" fontId="31" fillId="2" borderId="6" xfId="13" applyNumberFormat="1" applyFont="1" applyFill="1" applyBorder="1" applyAlignment="1">
      <alignment horizontal="center" vertical="center" wrapText="1"/>
    </xf>
    <xf numFmtId="0" fontId="25" fillId="2" borderId="3" xfId="13" applyFont="1" applyFill="1" applyBorder="1" applyAlignment="1">
      <alignment horizontal="center" vertical="center" wrapText="1"/>
    </xf>
    <xf numFmtId="0" fontId="25" fillId="2" borderId="11" xfId="13" applyFont="1" applyFill="1" applyBorder="1" applyAlignment="1">
      <alignment horizontal="center" vertical="center" wrapText="1"/>
    </xf>
    <xf numFmtId="0" fontId="25" fillId="2" borderId="4" xfId="13" applyFont="1" applyFill="1" applyBorder="1" applyAlignment="1">
      <alignment horizontal="center" vertical="center" wrapText="1"/>
    </xf>
  </cellXfs>
  <cellStyles count="18">
    <cellStyle name="Звичайний" xfId="0" builtinId="0"/>
    <cellStyle name="Звичайний 2" xfId="17"/>
    <cellStyle name="Звичайний 2 3" xfId="12"/>
    <cellStyle name="Звичайний 3 2" xfId="4"/>
    <cellStyle name="Обычный 2" xfId="6"/>
    <cellStyle name="Обычный 2 2" xfId="7"/>
    <cellStyle name="Обычный 4" xfId="11"/>
    <cellStyle name="Обычный 5" xfId="3"/>
    <cellStyle name="Обычный 6" xfId="1"/>
    <cellStyle name="Обычный 6 2" xfId="10"/>
    <cellStyle name="Обычный 6 3" xfId="2"/>
    <cellStyle name="Обычный_12 Зинкевич" xfId="5"/>
    <cellStyle name="Обычный_4 категории вмесмте СОЦ_УРАЗЛИВІ__ТАБО_4 категорії Квота!!!_2014 рік" xfId="8"/>
    <cellStyle name="Обычный_АктЗах_5%квот Оксана" xfId="15"/>
    <cellStyle name="Обычный_Інваліди_Лайт1111" xfId="14"/>
    <cellStyle name="Обычный_Молодь_сравн_04_14" xfId="16"/>
    <cellStyle name="Обычный_Перевірка_Молодь_до 18 років" xfId="9"/>
    <cellStyle name="Обычный_Табл. 3.15" xfId="13"/>
  </cellStyles>
  <dxfs count="0"/>
  <tableStyles count="0" defaultTableStyle="TableStyleMedium2" defaultPivotStyle="PivotStyleLight16"/>
  <colors>
    <mruColors>
      <color rgb="FFFFCCFF"/>
      <color rgb="FF3333FF"/>
      <color rgb="FFCC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19"/>
  <sheetViews>
    <sheetView view="pageBreakPreview" topLeftCell="A2" zoomScaleNormal="70" zoomScaleSheetLayoutView="100" workbookViewId="0">
      <selection activeCell="O13" sqref="O13"/>
    </sheetView>
  </sheetViews>
  <sheetFormatPr defaultColWidth="8" defaultRowHeight="13" x14ac:dyDescent="0.3"/>
  <cols>
    <col min="1" max="1" width="61.1796875" style="3" customWidth="1"/>
    <col min="2" max="3" width="24.36328125" style="18" customWidth="1"/>
    <col min="4" max="5" width="11.6328125" style="3" customWidth="1"/>
    <col min="6" max="16384" width="8" style="3"/>
  </cols>
  <sheetData>
    <row r="1" spans="1:11" ht="78" customHeight="1" x14ac:dyDescent="0.3">
      <c r="A1" s="99" t="s">
        <v>25</v>
      </c>
      <c r="B1" s="99"/>
      <c r="C1" s="99"/>
      <c r="D1" s="99"/>
      <c r="E1" s="99"/>
    </row>
    <row r="2" spans="1:11" ht="17.399999999999999" customHeight="1" x14ac:dyDescent="0.2">
      <c r="A2" s="99"/>
      <c r="B2" s="99"/>
      <c r="C2" s="99"/>
      <c r="D2" s="99"/>
      <c r="E2" s="99"/>
    </row>
    <row r="3" spans="1:11" s="4" customFormat="1" ht="23.25" customHeight="1" x14ac:dyDescent="0.35">
      <c r="A3" s="104" t="s">
        <v>0</v>
      </c>
      <c r="B3" s="100" t="s">
        <v>26</v>
      </c>
      <c r="C3" s="100" t="s">
        <v>27</v>
      </c>
      <c r="D3" s="102" t="s">
        <v>1</v>
      </c>
      <c r="E3" s="103"/>
    </row>
    <row r="4" spans="1:11" s="4" customFormat="1" ht="27.75" customHeight="1" x14ac:dyDescent="0.35">
      <c r="A4" s="105"/>
      <c r="B4" s="101"/>
      <c r="C4" s="101"/>
      <c r="D4" s="5" t="s">
        <v>2</v>
      </c>
      <c r="E4" s="6" t="s">
        <v>28</v>
      </c>
    </row>
    <row r="5" spans="1:11" s="9" customFormat="1" ht="15.75" customHeight="1" x14ac:dyDescent="0.3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65" customHeight="1" x14ac:dyDescent="0.35">
      <c r="A6" s="10" t="s">
        <v>31</v>
      </c>
      <c r="B6" s="74">
        <f>'2(5%квота-ЦЗ)'!B7</f>
        <v>19208</v>
      </c>
      <c r="C6" s="74">
        <f>'2(5%квота-ЦЗ)'!C7</f>
        <v>16855</v>
      </c>
      <c r="D6" s="11">
        <f>C6*100/B6</f>
        <v>87.749895876718028</v>
      </c>
      <c r="E6" s="76">
        <f>C6-B6</f>
        <v>-2353</v>
      </c>
      <c r="K6" s="13"/>
    </row>
    <row r="7" spans="1:11" s="4" customFormat="1" ht="31.65" customHeight="1" x14ac:dyDescent="0.35">
      <c r="A7" s="10" t="s">
        <v>32</v>
      </c>
      <c r="B7" s="74">
        <f>'2(5%квота-ЦЗ)'!E7</f>
        <v>6223</v>
      </c>
      <c r="C7" s="74">
        <f>'2(5%квота-ЦЗ)'!F7</f>
        <v>6931</v>
      </c>
      <c r="D7" s="11">
        <f t="shared" ref="D7:D11" si="0">C7*100/B7</f>
        <v>111.37714928491081</v>
      </c>
      <c r="E7" s="76">
        <f t="shared" ref="E7:E11" si="1">C7-B7</f>
        <v>708</v>
      </c>
      <c r="K7" s="13"/>
    </row>
    <row r="8" spans="1:11" s="4" customFormat="1" ht="45" customHeight="1" x14ac:dyDescent="0.35">
      <c r="A8" s="14" t="s">
        <v>33</v>
      </c>
      <c r="B8" s="74">
        <f>'2(5%квота-ЦЗ)'!H7</f>
        <v>333</v>
      </c>
      <c r="C8" s="74">
        <f>'2(5%квота-ЦЗ)'!I7</f>
        <v>107</v>
      </c>
      <c r="D8" s="11">
        <f t="shared" si="0"/>
        <v>32.132132132132135</v>
      </c>
      <c r="E8" s="76">
        <f t="shared" si="1"/>
        <v>-226</v>
      </c>
      <c r="K8" s="13"/>
    </row>
    <row r="9" spans="1:11" s="4" customFormat="1" ht="35.4" customHeight="1" x14ac:dyDescent="0.35">
      <c r="A9" s="15" t="s">
        <v>34</v>
      </c>
      <c r="B9" s="74">
        <f>'2(5%квота-ЦЗ)'!K7</f>
        <v>265</v>
      </c>
      <c r="C9" s="74">
        <f>'2(5%квота-ЦЗ)'!L7</f>
        <v>65</v>
      </c>
      <c r="D9" s="11">
        <f t="shared" si="0"/>
        <v>24.528301886792452</v>
      </c>
      <c r="E9" s="76">
        <f t="shared" si="1"/>
        <v>-200</v>
      </c>
      <c r="K9" s="13"/>
    </row>
    <row r="10" spans="1:11" s="4" customFormat="1" ht="45.75" customHeight="1" x14ac:dyDescent="0.35">
      <c r="A10" s="15" t="s">
        <v>20</v>
      </c>
      <c r="B10" s="74">
        <f>'2(5%квота-ЦЗ)'!N7</f>
        <v>21</v>
      </c>
      <c r="C10" s="74">
        <f>'2(5%квота-ЦЗ)'!O7</f>
        <v>2</v>
      </c>
      <c r="D10" s="11">
        <f t="shared" si="0"/>
        <v>9.5238095238095237</v>
      </c>
      <c r="E10" s="76">
        <f t="shared" si="1"/>
        <v>-19</v>
      </c>
      <c r="K10" s="13"/>
    </row>
    <row r="11" spans="1:11" s="4" customFormat="1" ht="55.5" customHeight="1" x14ac:dyDescent="0.35">
      <c r="A11" s="15" t="s">
        <v>35</v>
      </c>
      <c r="B11" s="74">
        <f>'2(5%квота-ЦЗ)'!Q7</f>
        <v>3913</v>
      </c>
      <c r="C11" s="74">
        <f>'2(5%квота-ЦЗ)'!R7</f>
        <v>2396</v>
      </c>
      <c r="D11" s="11">
        <f t="shared" si="0"/>
        <v>61.231791464349605</v>
      </c>
      <c r="E11" s="76">
        <f t="shared" si="1"/>
        <v>-1517</v>
      </c>
      <c r="K11" s="13"/>
    </row>
    <row r="12" spans="1:11" s="4" customFormat="1" ht="12.75" customHeight="1" x14ac:dyDescent="0.35">
      <c r="A12" s="106" t="s">
        <v>4</v>
      </c>
      <c r="B12" s="107"/>
      <c r="C12" s="107"/>
      <c r="D12" s="107"/>
      <c r="E12" s="107"/>
      <c r="K12" s="13"/>
    </row>
    <row r="13" spans="1:11" s="4" customFormat="1" ht="15" customHeight="1" x14ac:dyDescent="0.35">
      <c r="A13" s="108"/>
      <c r="B13" s="109"/>
      <c r="C13" s="109"/>
      <c r="D13" s="109"/>
      <c r="E13" s="109"/>
      <c r="K13" s="13"/>
    </row>
    <row r="14" spans="1:11" s="4" customFormat="1" ht="24" customHeight="1" x14ac:dyDescent="0.35">
      <c r="A14" s="104" t="s">
        <v>0</v>
      </c>
      <c r="B14" s="110" t="s">
        <v>29</v>
      </c>
      <c r="C14" s="110" t="s">
        <v>30</v>
      </c>
      <c r="D14" s="102" t="s">
        <v>1</v>
      </c>
      <c r="E14" s="103"/>
      <c r="K14" s="13" t="s">
        <v>86</v>
      </c>
    </row>
    <row r="15" spans="1:11" ht="35.4" customHeight="1" x14ac:dyDescent="0.3">
      <c r="A15" s="105"/>
      <c r="B15" s="110"/>
      <c r="C15" s="110"/>
      <c r="D15" s="5" t="s">
        <v>2</v>
      </c>
      <c r="E15" s="6" t="s">
        <v>28</v>
      </c>
      <c r="K15" s="13"/>
    </row>
    <row r="16" spans="1:11" ht="31.25" customHeight="1" x14ac:dyDescent="0.3">
      <c r="A16" s="10" t="s">
        <v>36</v>
      </c>
      <c r="B16" s="75">
        <f>'2(5%квота-ЦЗ)'!T7</f>
        <v>17820</v>
      </c>
      <c r="C16" s="75">
        <f>'2(5%квота-ЦЗ)'!U7</f>
        <v>16019</v>
      </c>
      <c r="D16" s="16">
        <f t="shared" ref="D16:D18" si="2">C16*100/B16</f>
        <v>89.893378226711562</v>
      </c>
      <c r="E16" s="76">
        <f t="shared" ref="E16:E18" si="3">C16-B16</f>
        <v>-1801</v>
      </c>
      <c r="K16" s="13"/>
    </row>
    <row r="17" spans="1:11" ht="31.25" customHeight="1" x14ac:dyDescent="0.3">
      <c r="A17" s="1" t="s">
        <v>32</v>
      </c>
      <c r="B17" s="75">
        <f>'2(5%квота-ЦЗ)'!W7</f>
        <v>5360</v>
      </c>
      <c r="C17" s="75">
        <f>'2(5%квота-ЦЗ)'!X7</f>
        <v>6143</v>
      </c>
      <c r="D17" s="16">
        <f t="shared" si="2"/>
        <v>114.60820895522389</v>
      </c>
      <c r="E17" s="76">
        <f t="shared" si="3"/>
        <v>783</v>
      </c>
      <c r="K17" s="13"/>
    </row>
    <row r="18" spans="1:11" ht="31.25" customHeight="1" x14ac:dyDescent="0.3">
      <c r="A18" s="1" t="s">
        <v>37</v>
      </c>
      <c r="B18" s="75">
        <f>'2(5%квота-ЦЗ)'!Z7</f>
        <v>4769</v>
      </c>
      <c r="C18" s="75">
        <f>'2(5%квота-ЦЗ)'!AA7</f>
        <v>5386</v>
      </c>
      <c r="D18" s="16">
        <f t="shared" si="2"/>
        <v>112.93772279303838</v>
      </c>
      <c r="E18" s="76">
        <f t="shared" si="3"/>
        <v>617</v>
      </c>
      <c r="K18" s="13"/>
    </row>
    <row r="19" spans="1:11" x14ac:dyDescent="0.3">
      <c r="C19" s="19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88"/>
  <sheetViews>
    <sheetView view="pageBreakPreview" zoomScale="57" zoomScaleNormal="75" zoomScaleSheetLayoutView="5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P15" sqref="P15"/>
    </sheetView>
  </sheetViews>
  <sheetFormatPr defaultColWidth="9.08984375" defaultRowHeight="14" x14ac:dyDescent="0.3"/>
  <cols>
    <col min="1" max="1" width="25.81640625" style="44" customWidth="1"/>
    <col min="2" max="2" width="11" style="44" customWidth="1"/>
    <col min="3" max="3" width="9.90625" style="44" customWidth="1"/>
    <col min="4" max="4" width="8.1796875" style="44" customWidth="1"/>
    <col min="5" max="6" width="11.81640625" style="44" customWidth="1"/>
    <col min="7" max="7" width="7.36328125" style="44" customWidth="1"/>
    <col min="8" max="8" width="11.90625" style="44" customWidth="1"/>
    <col min="9" max="9" width="11" style="44" customWidth="1"/>
    <col min="10" max="10" width="7.36328125" style="44" customWidth="1"/>
    <col min="11" max="12" width="9.36328125" style="44" customWidth="1"/>
    <col min="13" max="13" width="9" style="44" customWidth="1"/>
    <col min="14" max="14" width="10" style="44" customWidth="1"/>
    <col min="15" max="15" width="9.08984375" style="44" customWidth="1"/>
    <col min="16" max="16" width="8.08984375" style="44" customWidth="1"/>
    <col min="17" max="18" width="9.6328125" style="44" customWidth="1"/>
    <col min="19" max="19" width="8.08984375" style="44" customWidth="1"/>
    <col min="20" max="20" width="10.6328125" style="44" customWidth="1"/>
    <col min="21" max="21" width="10.81640625" style="44" customWidth="1"/>
    <col min="22" max="22" width="8.08984375" style="44" customWidth="1"/>
    <col min="23" max="24" width="9.81640625" style="44" customWidth="1"/>
    <col min="25" max="25" width="8.1796875" style="44" customWidth="1"/>
    <col min="26" max="16384" width="9.08984375" style="44"/>
  </cols>
  <sheetData>
    <row r="1" spans="1:32" s="28" customFormat="1" ht="59.9" customHeight="1" x14ac:dyDescent="0.5">
      <c r="B1" s="111" t="s">
        <v>79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27"/>
      <c r="O1" s="27"/>
      <c r="P1" s="27"/>
      <c r="Q1" s="27"/>
      <c r="R1" s="27"/>
      <c r="S1" s="27"/>
      <c r="T1" s="27"/>
      <c r="U1" s="27"/>
      <c r="V1" s="27"/>
      <c r="W1" s="27"/>
      <c r="X1" s="117"/>
      <c r="Y1" s="117"/>
      <c r="Z1" s="48"/>
      <c r="AB1" s="73" t="s">
        <v>14</v>
      </c>
    </row>
    <row r="2" spans="1:32" s="31" customFormat="1" ht="14.25" customHeigh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12"/>
      <c r="Y2" s="112"/>
      <c r="Z2" s="121"/>
      <c r="AA2" s="121"/>
      <c r="AB2" s="59" t="s">
        <v>7</v>
      </c>
      <c r="AC2" s="59"/>
    </row>
    <row r="3" spans="1:32" s="32" customFormat="1" ht="67.650000000000006" customHeight="1" x14ac:dyDescent="0.35">
      <c r="A3" s="113"/>
      <c r="B3" s="114" t="s">
        <v>21</v>
      </c>
      <c r="C3" s="114"/>
      <c r="D3" s="114"/>
      <c r="E3" s="114" t="s">
        <v>22</v>
      </c>
      <c r="F3" s="114"/>
      <c r="G3" s="114"/>
      <c r="H3" s="114" t="s">
        <v>13</v>
      </c>
      <c r="I3" s="114"/>
      <c r="J3" s="114"/>
      <c r="K3" s="114" t="s">
        <v>9</v>
      </c>
      <c r="L3" s="114"/>
      <c r="M3" s="114"/>
      <c r="N3" s="114" t="s">
        <v>10</v>
      </c>
      <c r="O3" s="114"/>
      <c r="P3" s="114"/>
      <c r="Q3" s="118" t="s">
        <v>8</v>
      </c>
      <c r="R3" s="119"/>
      <c r="S3" s="120"/>
      <c r="T3" s="114" t="s">
        <v>16</v>
      </c>
      <c r="U3" s="114"/>
      <c r="V3" s="114"/>
      <c r="W3" s="114" t="s">
        <v>11</v>
      </c>
      <c r="X3" s="114"/>
      <c r="Y3" s="114"/>
      <c r="Z3" s="114" t="s">
        <v>12</v>
      </c>
      <c r="AA3" s="114"/>
      <c r="AB3" s="114"/>
    </row>
    <row r="4" spans="1:32" s="33" customFormat="1" ht="19.5" customHeight="1" x14ac:dyDescent="0.35">
      <c r="A4" s="113"/>
      <c r="B4" s="115" t="s">
        <v>15</v>
      </c>
      <c r="C4" s="115" t="s">
        <v>68</v>
      </c>
      <c r="D4" s="116" t="s">
        <v>2</v>
      </c>
      <c r="E4" s="115" t="s">
        <v>15</v>
      </c>
      <c r="F4" s="115" t="s">
        <v>68</v>
      </c>
      <c r="G4" s="116" t="s">
        <v>2</v>
      </c>
      <c r="H4" s="115" t="s">
        <v>15</v>
      </c>
      <c r="I4" s="115" t="s">
        <v>68</v>
      </c>
      <c r="J4" s="116" t="s">
        <v>2</v>
      </c>
      <c r="K4" s="115" t="s">
        <v>15</v>
      </c>
      <c r="L4" s="115" t="s">
        <v>68</v>
      </c>
      <c r="M4" s="116" t="s">
        <v>2</v>
      </c>
      <c r="N4" s="115" t="s">
        <v>15</v>
      </c>
      <c r="O4" s="115" t="s">
        <v>68</v>
      </c>
      <c r="P4" s="116" t="s">
        <v>2</v>
      </c>
      <c r="Q4" s="115" t="s">
        <v>15</v>
      </c>
      <c r="R4" s="115" t="s">
        <v>68</v>
      </c>
      <c r="S4" s="116" t="s">
        <v>2</v>
      </c>
      <c r="T4" s="115" t="s">
        <v>15</v>
      </c>
      <c r="U4" s="115" t="s">
        <v>68</v>
      </c>
      <c r="V4" s="116" t="s">
        <v>2</v>
      </c>
      <c r="W4" s="115" t="s">
        <v>15</v>
      </c>
      <c r="X4" s="115" t="s">
        <v>68</v>
      </c>
      <c r="Y4" s="116" t="s">
        <v>2</v>
      </c>
      <c r="Z4" s="115" t="s">
        <v>15</v>
      </c>
      <c r="AA4" s="115" t="s">
        <v>68</v>
      </c>
      <c r="AB4" s="116" t="s">
        <v>2</v>
      </c>
    </row>
    <row r="5" spans="1:32" s="33" customFormat="1" ht="15.75" customHeight="1" x14ac:dyDescent="0.35">
      <c r="A5" s="113"/>
      <c r="B5" s="115"/>
      <c r="C5" s="115"/>
      <c r="D5" s="116"/>
      <c r="E5" s="115"/>
      <c r="F5" s="115"/>
      <c r="G5" s="116"/>
      <c r="H5" s="115"/>
      <c r="I5" s="115"/>
      <c r="J5" s="116"/>
      <c r="K5" s="115"/>
      <c r="L5" s="115"/>
      <c r="M5" s="116"/>
      <c r="N5" s="115"/>
      <c r="O5" s="115"/>
      <c r="P5" s="116"/>
      <c r="Q5" s="115"/>
      <c r="R5" s="115"/>
      <c r="S5" s="116"/>
      <c r="T5" s="115"/>
      <c r="U5" s="115"/>
      <c r="V5" s="116"/>
      <c r="W5" s="115"/>
      <c r="X5" s="115"/>
      <c r="Y5" s="116"/>
      <c r="Z5" s="115"/>
      <c r="AA5" s="115"/>
      <c r="AB5" s="116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3">
      <c r="A7" s="34" t="s">
        <v>39</v>
      </c>
      <c r="B7" s="35">
        <f>SUM(B8:B35)</f>
        <v>36251</v>
      </c>
      <c r="C7" s="35">
        <f>SUM(C8:C35)</f>
        <v>38007</v>
      </c>
      <c r="D7" s="36">
        <f>C7*100/B7</f>
        <v>104.84400430332957</v>
      </c>
      <c r="E7" s="35">
        <f>SUM(E8:E35)</f>
        <v>6279</v>
      </c>
      <c r="F7" s="35">
        <f>SUM(F8:F35)</f>
        <v>11593</v>
      </c>
      <c r="G7" s="36">
        <f>F7*100/E7</f>
        <v>184.63131071826723</v>
      </c>
      <c r="H7" s="35">
        <f>SUM(H8:H35)</f>
        <v>1015</v>
      </c>
      <c r="I7" s="35">
        <f>SUM(I8:I35)</f>
        <v>446</v>
      </c>
      <c r="J7" s="36">
        <f>I7*100/H7</f>
        <v>43.940886699507388</v>
      </c>
      <c r="K7" s="35">
        <f>SUM(K8:K35)</f>
        <v>380</v>
      </c>
      <c r="L7" s="35">
        <f>SUM(L8:L35)</f>
        <v>180</v>
      </c>
      <c r="M7" s="36">
        <f>L7*100/K7</f>
        <v>47.368421052631582</v>
      </c>
      <c r="N7" s="35">
        <f>SUM(N8:N35)</f>
        <v>35</v>
      </c>
      <c r="O7" s="35">
        <f>SUM(O8:O35)</f>
        <v>14</v>
      </c>
      <c r="P7" s="36">
        <f>O7*100/N7</f>
        <v>40</v>
      </c>
      <c r="Q7" s="35">
        <f>SUM(Q8:Q35)</f>
        <v>3953</v>
      </c>
      <c r="R7" s="35">
        <f>SUM(R8:R35)</f>
        <v>3369</v>
      </c>
      <c r="S7" s="36">
        <f>R7*100/Q7</f>
        <v>85.226410321274983</v>
      </c>
      <c r="T7" s="35">
        <f>SUM(T8:T35)</f>
        <v>33570</v>
      </c>
      <c r="U7" s="35">
        <f>SUM(U8:U35)</f>
        <v>36390</v>
      </c>
      <c r="V7" s="36">
        <f>U7*100/T7</f>
        <v>108.40035746201966</v>
      </c>
      <c r="W7" s="35">
        <f>SUM(W8:W35)</f>
        <v>5260</v>
      </c>
      <c r="X7" s="35">
        <f>SUM(X8:X35)</f>
        <v>10222</v>
      </c>
      <c r="Y7" s="36">
        <f>X7*100/W7</f>
        <v>194.33460076045628</v>
      </c>
      <c r="Z7" s="35">
        <f>SUM(Z8:Z35)</f>
        <v>4315</v>
      </c>
      <c r="AA7" s="35">
        <f>SUM(AA8:AA35)</f>
        <v>8566</v>
      </c>
      <c r="AB7" s="36">
        <f>AA7*100/Z7</f>
        <v>198.51680185399769</v>
      </c>
      <c r="AC7" s="37"/>
      <c r="AF7" s="42"/>
    </row>
    <row r="8" spans="1:32" s="42" customFormat="1" ht="17" customHeight="1" x14ac:dyDescent="0.3">
      <c r="A8" s="61" t="s">
        <v>40</v>
      </c>
      <c r="B8" s="39">
        <v>7461</v>
      </c>
      <c r="C8" s="39">
        <v>9094</v>
      </c>
      <c r="D8" s="40">
        <f t="shared" ref="D8:D35" si="0">C8*100/B8</f>
        <v>121.8871464951079</v>
      </c>
      <c r="E8" s="39">
        <v>1417</v>
      </c>
      <c r="F8" s="39">
        <v>3300</v>
      </c>
      <c r="G8" s="40">
        <f t="shared" ref="G8:G35" si="1">F8*100/E8</f>
        <v>232.88637967537051</v>
      </c>
      <c r="H8" s="39">
        <v>45</v>
      </c>
      <c r="I8" s="39">
        <v>29</v>
      </c>
      <c r="J8" s="40">
        <v>64.444444444444443</v>
      </c>
      <c r="K8" s="39">
        <v>60</v>
      </c>
      <c r="L8" s="39">
        <v>45</v>
      </c>
      <c r="M8" s="40">
        <f t="shared" ref="M8:M35" si="2">L8*100/K8</f>
        <v>75</v>
      </c>
      <c r="N8" s="39">
        <v>1</v>
      </c>
      <c r="O8" s="39">
        <v>0</v>
      </c>
      <c r="P8" s="40">
        <f t="shared" ref="P8:P35" si="3">O8*100/N8</f>
        <v>0</v>
      </c>
      <c r="Q8" s="39">
        <v>686</v>
      </c>
      <c r="R8" s="60">
        <v>407</v>
      </c>
      <c r="S8" s="40">
        <f t="shared" ref="S8:S35" si="4">R8*100/Q8</f>
        <v>59.329446064139944</v>
      </c>
      <c r="T8" s="39">
        <v>7248</v>
      </c>
      <c r="U8" s="60">
        <v>8713</v>
      </c>
      <c r="V8" s="40">
        <f t="shared" ref="V8:V35" si="5">U8*100/T8</f>
        <v>120.21247240618102</v>
      </c>
      <c r="W8" s="39">
        <v>1228</v>
      </c>
      <c r="X8" s="60">
        <v>2925</v>
      </c>
      <c r="Y8" s="40">
        <f t="shared" ref="Y8:Y35" si="6">X8*100/W8</f>
        <v>238.19218241042344</v>
      </c>
      <c r="Z8" s="39">
        <v>1043</v>
      </c>
      <c r="AA8" s="60">
        <v>2445</v>
      </c>
      <c r="AB8" s="40">
        <f t="shared" ref="AB8:AB35" si="7">AA8*100/Z8</f>
        <v>234.41994247363374</v>
      </c>
      <c r="AC8" s="96"/>
      <c r="AD8" s="41"/>
    </row>
    <row r="9" spans="1:32" s="43" customFormat="1" ht="17" customHeight="1" x14ac:dyDescent="0.3">
      <c r="A9" s="61" t="s">
        <v>41</v>
      </c>
      <c r="B9" s="39">
        <v>1276</v>
      </c>
      <c r="C9" s="39">
        <v>1491</v>
      </c>
      <c r="D9" s="40">
        <f t="shared" si="0"/>
        <v>116.84952978056427</v>
      </c>
      <c r="E9" s="39">
        <v>172</v>
      </c>
      <c r="F9" s="39">
        <v>531</v>
      </c>
      <c r="G9" s="40">
        <f t="shared" si="1"/>
        <v>308.72093023255815</v>
      </c>
      <c r="H9" s="39">
        <v>51</v>
      </c>
      <c r="I9" s="39">
        <v>12</v>
      </c>
      <c r="J9" s="40">
        <v>23.529411764705884</v>
      </c>
      <c r="K9" s="39">
        <v>7</v>
      </c>
      <c r="L9" s="39">
        <v>6</v>
      </c>
      <c r="M9" s="40">
        <f t="shared" si="2"/>
        <v>85.714285714285708</v>
      </c>
      <c r="N9" s="39">
        <v>0</v>
      </c>
      <c r="O9" s="39">
        <v>1</v>
      </c>
      <c r="P9" s="95" t="s">
        <v>85</v>
      </c>
      <c r="Q9" s="39">
        <v>129</v>
      </c>
      <c r="R9" s="60">
        <v>158</v>
      </c>
      <c r="S9" s="40">
        <f t="shared" si="4"/>
        <v>122.48062015503876</v>
      </c>
      <c r="T9" s="39">
        <v>1201</v>
      </c>
      <c r="U9" s="60">
        <v>1417</v>
      </c>
      <c r="V9" s="40">
        <f t="shared" si="5"/>
        <v>117.98501248959201</v>
      </c>
      <c r="W9" s="39">
        <v>134</v>
      </c>
      <c r="X9" s="60">
        <v>458</v>
      </c>
      <c r="Y9" s="40">
        <f t="shared" si="6"/>
        <v>341.79104477611941</v>
      </c>
      <c r="Z9" s="39">
        <v>83</v>
      </c>
      <c r="AA9" s="60">
        <v>340</v>
      </c>
      <c r="AB9" s="40">
        <f t="shared" si="7"/>
        <v>409.63855421686748</v>
      </c>
      <c r="AC9" s="96"/>
      <c r="AD9" s="41"/>
    </row>
    <row r="10" spans="1:32" s="42" customFormat="1" ht="17" customHeight="1" x14ac:dyDescent="0.3">
      <c r="A10" s="61" t="s">
        <v>42</v>
      </c>
      <c r="B10" s="39">
        <v>93</v>
      </c>
      <c r="C10" s="39">
        <v>129</v>
      </c>
      <c r="D10" s="40">
        <f t="shared" si="0"/>
        <v>138.70967741935485</v>
      </c>
      <c r="E10" s="39">
        <v>40</v>
      </c>
      <c r="F10" s="39">
        <v>84</v>
      </c>
      <c r="G10" s="40">
        <f t="shared" si="1"/>
        <v>210</v>
      </c>
      <c r="H10" s="39">
        <v>12</v>
      </c>
      <c r="I10" s="39">
        <v>0</v>
      </c>
      <c r="J10" s="40">
        <v>0</v>
      </c>
      <c r="K10" s="39">
        <v>1</v>
      </c>
      <c r="L10" s="39">
        <v>1</v>
      </c>
      <c r="M10" s="40">
        <f t="shared" si="2"/>
        <v>100</v>
      </c>
      <c r="N10" s="39">
        <v>0</v>
      </c>
      <c r="O10" s="39">
        <v>2</v>
      </c>
      <c r="P10" s="95" t="s">
        <v>85</v>
      </c>
      <c r="Q10" s="39">
        <v>36</v>
      </c>
      <c r="R10" s="60">
        <v>25</v>
      </c>
      <c r="S10" s="40">
        <f t="shared" si="4"/>
        <v>69.444444444444443</v>
      </c>
      <c r="T10" s="39">
        <v>73</v>
      </c>
      <c r="U10" s="60">
        <v>119</v>
      </c>
      <c r="V10" s="40">
        <f t="shared" si="5"/>
        <v>163.01369863013699</v>
      </c>
      <c r="W10" s="39">
        <v>28</v>
      </c>
      <c r="X10" s="60">
        <v>75</v>
      </c>
      <c r="Y10" s="40">
        <f t="shared" si="6"/>
        <v>267.85714285714283</v>
      </c>
      <c r="Z10" s="39">
        <v>23</v>
      </c>
      <c r="AA10" s="60">
        <v>62</v>
      </c>
      <c r="AB10" s="40">
        <f t="shared" si="7"/>
        <v>269.56521739130437</v>
      </c>
      <c r="AC10" s="96"/>
      <c r="AD10" s="41"/>
    </row>
    <row r="11" spans="1:32" s="42" customFormat="1" ht="17" customHeight="1" x14ac:dyDescent="0.3">
      <c r="A11" s="61" t="s">
        <v>43</v>
      </c>
      <c r="B11" s="39">
        <v>721</v>
      </c>
      <c r="C11" s="39">
        <v>753</v>
      </c>
      <c r="D11" s="40">
        <f t="shared" si="0"/>
        <v>104.4382801664355</v>
      </c>
      <c r="E11" s="39">
        <v>157</v>
      </c>
      <c r="F11" s="39">
        <v>260</v>
      </c>
      <c r="G11" s="40">
        <f t="shared" si="1"/>
        <v>165.60509554140128</v>
      </c>
      <c r="H11" s="39">
        <v>23</v>
      </c>
      <c r="I11" s="39">
        <v>16</v>
      </c>
      <c r="J11" s="40">
        <v>69.565217391304344</v>
      </c>
      <c r="K11" s="39">
        <v>5</v>
      </c>
      <c r="L11" s="39">
        <v>0</v>
      </c>
      <c r="M11" s="40">
        <f t="shared" si="2"/>
        <v>0</v>
      </c>
      <c r="N11" s="39">
        <v>1</v>
      </c>
      <c r="O11" s="39">
        <v>1</v>
      </c>
      <c r="P11" s="40">
        <f t="shared" si="3"/>
        <v>100</v>
      </c>
      <c r="Q11" s="39">
        <v>119</v>
      </c>
      <c r="R11" s="60">
        <v>131</v>
      </c>
      <c r="S11" s="40">
        <f t="shared" si="4"/>
        <v>110.08403361344538</v>
      </c>
      <c r="T11" s="39">
        <v>686</v>
      </c>
      <c r="U11" s="60">
        <v>699</v>
      </c>
      <c r="V11" s="40">
        <f t="shared" si="5"/>
        <v>101.89504373177843</v>
      </c>
      <c r="W11" s="39">
        <v>132</v>
      </c>
      <c r="X11" s="60">
        <v>209</v>
      </c>
      <c r="Y11" s="40">
        <f t="shared" si="6"/>
        <v>158.33333333333334</v>
      </c>
      <c r="Z11" s="39">
        <v>109</v>
      </c>
      <c r="AA11" s="60">
        <v>172</v>
      </c>
      <c r="AB11" s="40">
        <f t="shared" si="7"/>
        <v>157.79816513761469</v>
      </c>
      <c r="AC11" s="96"/>
      <c r="AD11" s="41"/>
    </row>
    <row r="12" spans="1:32" s="42" customFormat="1" ht="17" customHeight="1" x14ac:dyDescent="0.3">
      <c r="A12" s="61" t="s">
        <v>44</v>
      </c>
      <c r="B12" s="39">
        <v>1500</v>
      </c>
      <c r="C12" s="39">
        <v>1497</v>
      </c>
      <c r="D12" s="40">
        <f t="shared" si="0"/>
        <v>99.8</v>
      </c>
      <c r="E12" s="39">
        <v>187</v>
      </c>
      <c r="F12" s="39">
        <v>317</v>
      </c>
      <c r="G12" s="40">
        <f t="shared" si="1"/>
        <v>169.51871657754012</v>
      </c>
      <c r="H12" s="39">
        <v>50</v>
      </c>
      <c r="I12" s="39">
        <v>28</v>
      </c>
      <c r="J12" s="40">
        <v>56</v>
      </c>
      <c r="K12" s="39">
        <v>32</v>
      </c>
      <c r="L12" s="39">
        <v>19</v>
      </c>
      <c r="M12" s="40">
        <f t="shared" si="2"/>
        <v>59.375</v>
      </c>
      <c r="N12" s="39">
        <v>4</v>
      </c>
      <c r="O12" s="39">
        <v>1</v>
      </c>
      <c r="P12" s="40">
        <f t="shared" si="3"/>
        <v>25</v>
      </c>
      <c r="Q12" s="39">
        <v>110</v>
      </c>
      <c r="R12" s="60">
        <v>184</v>
      </c>
      <c r="S12" s="40">
        <f t="shared" si="4"/>
        <v>167.27272727272728</v>
      </c>
      <c r="T12" s="39">
        <v>1421</v>
      </c>
      <c r="U12" s="60">
        <v>1441</v>
      </c>
      <c r="V12" s="40">
        <f t="shared" si="5"/>
        <v>101.40745953553835</v>
      </c>
      <c r="W12" s="39">
        <v>148</v>
      </c>
      <c r="X12" s="60">
        <v>263</v>
      </c>
      <c r="Y12" s="40">
        <f t="shared" si="6"/>
        <v>177.70270270270271</v>
      </c>
      <c r="Z12" s="39">
        <v>116</v>
      </c>
      <c r="AA12" s="60">
        <v>198</v>
      </c>
      <c r="AB12" s="40">
        <f t="shared" si="7"/>
        <v>170.68965517241378</v>
      </c>
      <c r="AC12" s="96"/>
      <c r="AD12" s="41"/>
    </row>
    <row r="13" spans="1:32" s="42" customFormat="1" ht="17" customHeight="1" x14ac:dyDescent="0.3">
      <c r="A13" s="61" t="s">
        <v>45</v>
      </c>
      <c r="B13" s="39">
        <v>518</v>
      </c>
      <c r="C13" s="39">
        <v>521</v>
      </c>
      <c r="D13" s="40">
        <f t="shared" si="0"/>
        <v>100.57915057915058</v>
      </c>
      <c r="E13" s="39">
        <v>121</v>
      </c>
      <c r="F13" s="39">
        <v>212</v>
      </c>
      <c r="G13" s="40">
        <f t="shared" si="1"/>
        <v>175.20661157024793</v>
      </c>
      <c r="H13" s="39">
        <v>29</v>
      </c>
      <c r="I13" s="39">
        <v>8</v>
      </c>
      <c r="J13" s="40">
        <v>27.586206896551722</v>
      </c>
      <c r="K13" s="39">
        <v>6</v>
      </c>
      <c r="L13" s="39">
        <v>4</v>
      </c>
      <c r="M13" s="40">
        <f t="shared" si="2"/>
        <v>66.666666666666671</v>
      </c>
      <c r="N13" s="39">
        <v>0</v>
      </c>
      <c r="O13" s="39">
        <v>0</v>
      </c>
      <c r="P13" s="95" t="s">
        <v>85</v>
      </c>
      <c r="Q13" s="39">
        <v>97</v>
      </c>
      <c r="R13" s="60">
        <v>135</v>
      </c>
      <c r="S13" s="40">
        <f t="shared" si="4"/>
        <v>139.17525773195877</v>
      </c>
      <c r="T13" s="39">
        <v>470</v>
      </c>
      <c r="U13" s="60">
        <v>487</v>
      </c>
      <c r="V13" s="40">
        <f t="shared" si="5"/>
        <v>103.61702127659575</v>
      </c>
      <c r="W13" s="39">
        <v>95</v>
      </c>
      <c r="X13" s="60">
        <v>181</v>
      </c>
      <c r="Y13" s="40">
        <f t="shared" si="6"/>
        <v>190.52631578947367</v>
      </c>
      <c r="Z13" s="39">
        <v>67</v>
      </c>
      <c r="AA13" s="60">
        <v>140</v>
      </c>
      <c r="AB13" s="40">
        <f t="shared" si="7"/>
        <v>208.955223880597</v>
      </c>
      <c r="AC13" s="96"/>
      <c r="AD13" s="41"/>
    </row>
    <row r="14" spans="1:32" s="42" customFormat="1" ht="17" customHeight="1" x14ac:dyDescent="0.3">
      <c r="A14" s="61" t="s">
        <v>46</v>
      </c>
      <c r="B14" s="39">
        <v>275</v>
      </c>
      <c r="C14" s="39">
        <v>359</v>
      </c>
      <c r="D14" s="40">
        <f t="shared" si="0"/>
        <v>130.54545454545453</v>
      </c>
      <c r="E14" s="39">
        <v>80</v>
      </c>
      <c r="F14" s="39">
        <v>189</v>
      </c>
      <c r="G14" s="40">
        <f t="shared" si="1"/>
        <v>236.25</v>
      </c>
      <c r="H14" s="39">
        <v>24</v>
      </c>
      <c r="I14" s="39">
        <v>8</v>
      </c>
      <c r="J14" s="40">
        <v>33.333333333333336</v>
      </c>
      <c r="K14" s="39">
        <v>9</v>
      </c>
      <c r="L14" s="39">
        <v>2</v>
      </c>
      <c r="M14" s="40">
        <f t="shared" si="2"/>
        <v>22.222222222222221</v>
      </c>
      <c r="N14" s="39">
        <v>0</v>
      </c>
      <c r="O14" s="39">
        <v>0</v>
      </c>
      <c r="P14" s="95" t="s">
        <v>85</v>
      </c>
      <c r="Q14" s="39">
        <v>68</v>
      </c>
      <c r="R14" s="60">
        <v>111</v>
      </c>
      <c r="S14" s="40">
        <f t="shared" si="4"/>
        <v>163.23529411764707</v>
      </c>
      <c r="T14" s="39">
        <v>241</v>
      </c>
      <c r="U14" s="60">
        <v>310</v>
      </c>
      <c r="V14" s="40">
        <f t="shared" si="5"/>
        <v>128.63070539419087</v>
      </c>
      <c r="W14" s="39">
        <v>64</v>
      </c>
      <c r="X14" s="60">
        <v>144</v>
      </c>
      <c r="Y14" s="40">
        <f t="shared" si="6"/>
        <v>225</v>
      </c>
      <c r="Z14" s="39">
        <v>45</v>
      </c>
      <c r="AA14" s="60">
        <v>115</v>
      </c>
      <c r="AB14" s="40">
        <f t="shared" si="7"/>
        <v>255.55555555555554</v>
      </c>
      <c r="AC14" s="96"/>
      <c r="AD14" s="41"/>
    </row>
    <row r="15" spans="1:32" s="42" customFormat="1" ht="17" customHeight="1" x14ac:dyDescent="0.3">
      <c r="A15" s="61" t="s">
        <v>47</v>
      </c>
      <c r="B15" s="39">
        <v>3426</v>
      </c>
      <c r="C15" s="39">
        <v>3245</v>
      </c>
      <c r="D15" s="40">
        <f t="shared" si="0"/>
        <v>94.716870986573269</v>
      </c>
      <c r="E15" s="39">
        <v>208</v>
      </c>
      <c r="F15" s="39">
        <v>430</v>
      </c>
      <c r="G15" s="40">
        <f t="shared" si="1"/>
        <v>206.73076923076923</v>
      </c>
      <c r="H15" s="39">
        <v>47</v>
      </c>
      <c r="I15" s="39">
        <v>39</v>
      </c>
      <c r="J15" s="40">
        <v>82.978723404255319</v>
      </c>
      <c r="K15" s="39">
        <v>26</v>
      </c>
      <c r="L15" s="39">
        <v>13</v>
      </c>
      <c r="M15" s="40">
        <f t="shared" si="2"/>
        <v>50</v>
      </c>
      <c r="N15" s="39">
        <v>0</v>
      </c>
      <c r="O15" s="39">
        <v>0</v>
      </c>
      <c r="P15" s="95" t="s">
        <v>85</v>
      </c>
      <c r="Q15" s="39">
        <v>140</v>
      </c>
      <c r="R15" s="60">
        <v>98</v>
      </c>
      <c r="S15" s="40">
        <f t="shared" si="4"/>
        <v>70</v>
      </c>
      <c r="T15" s="39">
        <v>3374</v>
      </c>
      <c r="U15" s="60">
        <v>3151</v>
      </c>
      <c r="V15" s="40">
        <f t="shared" si="5"/>
        <v>93.390634262003559</v>
      </c>
      <c r="W15" s="39">
        <v>159</v>
      </c>
      <c r="X15" s="60">
        <v>390</v>
      </c>
      <c r="Y15" s="40">
        <f t="shared" si="6"/>
        <v>245.28301886792454</v>
      </c>
      <c r="Z15" s="39">
        <v>113</v>
      </c>
      <c r="AA15" s="60">
        <v>327</v>
      </c>
      <c r="AB15" s="40">
        <f t="shared" si="7"/>
        <v>289.3805309734513</v>
      </c>
      <c r="AC15" s="96"/>
      <c r="AD15" s="41"/>
    </row>
    <row r="16" spans="1:32" s="42" customFormat="1" ht="17" customHeight="1" x14ac:dyDescent="0.3">
      <c r="A16" s="61" t="s">
        <v>48</v>
      </c>
      <c r="B16" s="39">
        <v>1129</v>
      </c>
      <c r="C16" s="39">
        <v>1311</v>
      </c>
      <c r="D16" s="40">
        <f t="shared" si="0"/>
        <v>116.12046058458813</v>
      </c>
      <c r="E16" s="39">
        <v>244</v>
      </c>
      <c r="F16" s="39">
        <v>468</v>
      </c>
      <c r="G16" s="40">
        <f t="shared" si="1"/>
        <v>191.80327868852459</v>
      </c>
      <c r="H16" s="39">
        <v>105</v>
      </c>
      <c r="I16" s="39">
        <v>38</v>
      </c>
      <c r="J16" s="40">
        <v>36.19047619047619</v>
      </c>
      <c r="K16" s="39">
        <v>31</v>
      </c>
      <c r="L16" s="39">
        <v>10</v>
      </c>
      <c r="M16" s="40">
        <f t="shared" si="2"/>
        <v>32.258064516129032</v>
      </c>
      <c r="N16" s="39">
        <v>7</v>
      </c>
      <c r="O16" s="39">
        <v>5</v>
      </c>
      <c r="P16" s="40">
        <f t="shared" si="3"/>
        <v>71.428571428571431</v>
      </c>
      <c r="Q16" s="39">
        <v>195</v>
      </c>
      <c r="R16" s="60">
        <v>160</v>
      </c>
      <c r="S16" s="40">
        <f t="shared" si="4"/>
        <v>82.051282051282058</v>
      </c>
      <c r="T16" s="39">
        <v>944</v>
      </c>
      <c r="U16" s="60">
        <v>1248</v>
      </c>
      <c r="V16" s="40">
        <f t="shared" si="5"/>
        <v>132.20338983050848</v>
      </c>
      <c r="W16" s="39">
        <v>188</v>
      </c>
      <c r="X16" s="60">
        <v>407</v>
      </c>
      <c r="Y16" s="40">
        <f t="shared" si="6"/>
        <v>216.48936170212767</v>
      </c>
      <c r="Z16" s="39">
        <v>142</v>
      </c>
      <c r="AA16" s="60">
        <v>321</v>
      </c>
      <c r="AB16" s="40">
        <f t="shared" si="7"/>
        <v>226.05633802816902</v>
      </c>
      <c r="AC16" s="96"/>
      <c r="AD16" s="41"/>
    </row>
    <row r="17" spans="1:30" s="42" customFormat="1" ht="17" customHeight="1" x14ac:dyDescent="0.3">
      <c r="A17" s="61" t="s">
        <v>49</v>
      </c>
      <c r="B17" s="39">
        <v>2592</v>
      </c>
      <c r="C17" s="39">
        <v>2688</v>
      </c>
      <c r="D17" s="40">
        <f t="shared" si="0"/>
        <v>103.70370370370371</v>
      </c>
      <c r="E17" s="39">
        <v>349</v>
      </c>
      <c r="F17" s="39">
        <v>641</v>
      </c>
      <c r="G17" s="40">
        <f t="shared" si="1"/>
        <v>183.66762177650429</v>
      </c>
      <c r="H17" s="39">
        <v>51</v>
      </c>
      <c r="I17" s="39">
        <v>25</v>
      </c>
      <c r="J17" s="40">
        <v>49.019607843137258</v>
      </c>
      <c r="K17" s="39">
        <v>36</v>
      </c>
      <c r="L17" s="39">
        <v>11</v>
      </c>
      <c r="M17" s="40">
        <f t="shared" si="2"/>
        <v>30.555555555555557</v>
      </c>
      <c r="N17" s="39">
        <v>0</v>
      </c>
      <c r="O17" s="39">
        <v>1</v>
      </c>
      <c r="P17" s="95" t="s">
        <v>85</v>
      </c>
      <c r="Q17" s="39">
        <v>145</v>
      </c>
      <c r="R17" s="60">
        <v>85</v>
      </c>
      <c r="S17" s="40">
        <f t="shared" si="4"/>
        <v>58.620689655172413</v>
      </c>
      <c r="T17" s="39">
        <v>2506</v>
      </c>
      <c r="U17" s="60">
        <v>2615</v>
      </c>
      <c r="V17" s="40">
        <f t="shared" si="5"/>
        <v>104.34956105347167</v>
      </c>
      <c r="W17" s="39">
        <v>289</v>
      </c>
      <c r="X17" s="60">
        <v>586</v>
      </c>
      <c r="Y17" s="40">
        <f t="shared" si="6"/>
        <v>202.7681660899654</v>
      </c>
      <c r="Z17" s="39">
        <v>238</v>
      </c>
      <c r="AA17" s="60">
        <v>504</v>
      </c>
      <c r="AB17" s="40">
        <f t="shared" si="7"/>
        <v>211.76470588235293</v>
      </c>
      <c r="AC17" s="96"/>
      <c r="AD17" s="41"/>
    </row>
    <row r="18" spans="1:30" s="42" customFormat="1" ht="17" customHeight="1" x14ac:dyDescent="0.3">
      <c r="A18" s="61" t="s">
        <v>50</v>
      </c>
      <c r="B18" s="39">
        <v>1791</v>
      </c>
      <c r="C18" s="39">
        <v>893</v>
      </c>
      <c r="D18" s="40">
        <f t="shared" si="0"/>
        <v>49.86041317699609</v>
      </c>
      <c r="E18" s="39">
        <v>335</v>
      </c>
      <c r="F18" s="39">
        <v>484</v>
      </c>
      <c r="G18" s="40">
        <f t="shared" si="1"/>
        <v>144.47761194029852</v>
      </c>
      <c r="H18" s="39">
        <v>107</v>
      </c>
      <c r="I18" s="39">
        <v>31</v>
      </c>
      <c r="J18" s="40">
        <v>28.971962616822431</v>
      </c>
      <c r="K18" s="39">
        <v>30</v>
      </c>
      <c r="L18" s="39">
        <v>3</v>
      </c>
      <c r="M18" s="40">
        <f t="shared" si="2"/>
        <v>10</v>
      </c>
      <c r="N18" s="39">
        <v>1</v>
      </c>
      <c r="O18" s="39">
        <v>1</v>
      </c>
      <c r="P18" s="40">
        <f t="shared" si="3"/>
        <v>100</v>
      </c>
      <c r="Q18" s="39">
        <v>178</v>
      </c>
      <c r="R18" s="60">
        <v>138</v>
      </c>
      <c r="S18" s="40">
        <f t="shared" si="4"/>
        <v>77.528089887640448</v>
      </c>
      <c r="T18" s="39">
        <v>773</v>
      </c>
      <c r="U18" s="60">
        <v>799</v>
      </c>
      <c r="V18" s="40">
        <f t="shared" si="5"/>
        <v>103.36351875808538</v>
      </c>
      <c r="W18" s="39">
        <v>267</v>
      </c>
      <c r="X18" s="60">
        <v>395</v>
      </c>
      <c r="Y18" s="40">
        <f t="shared" si="6"/>
        <v>147.94007490636704</v>
      </c>
      <c r="Z18" s="39">
        <v>238</v>
      </c>
      <c r="AA18" s="60">
        <v>346</v>
      </c>
      <c r="AB18" s="40">
        <f t="shared" si="7"/>
        <v>145.37815126050421</v>
      </c>
      <c r="AC18" s="96"/>
      <c r="AD18" s="41"/>
    </row>
    <row r="19" spans="1:30" s="42" customFormat="1" ht="17" customHeight="1" x14ac:dyDescent="0.3">
      <c r="A19" s="61" t="s">
        <v>51</v>
      </c>
      <c r="B19" s="39">
        <v>1466</v>
      </c>
      <c r="C19" s="39">
        <v>1466</v>
      </c>
      <c r="D19" s="40">
        <f t="shared" si="0"/>
        <v>100</v>
      </c>
      <c r="E19" s="39">
        <v>213</v>
      </c>
      <c r="F19" s="39">
        <v>320</v>
      </c>
      <c r="G19" s="40">
        <f t="shared" si="1"/>
        <v>150.23474178403757</v>
      </c>
      <c r="H19" s="39">
        <v>23</v>
      </c>
      <c r="I19" s="39">
        <v>22</v>
      </c>
      <c r="J19" s="40">
        <v>95.652173913043484</v>
      </c>
      <c r="K19" s="39">
        <v>16</v>
      </c>
      <c r="L19" s="39">
        <v>10</v>
      </c>
      <c r="M19" s="40">
        <f t="shared" si="2"/>
        <v>62.5</v>
      </c>
      <c r="N19" s="39">
        <v>7</v>
      </c>
      <c r="O19" s="39">
        <v>0</v>
      </c>
      <c r="P19" s="40">
        <f t="shared" si="3"/>
        <v>0</v>
      </c>
      <c r="Q19" s="39">
        <v>119</v>
      </c>
      <c r="R19" s="60">
        <v>141</v>
      </c>
      <c r="S19" s="40">
        <f t="shared" si="4"/>
        <v>118.4873949579832</v>
      </c>
      <c r="T19" s="39">
        <v>1435</v>
      </c>
      <c r="U19" s="60">
        <v>1426</v>
      </c>
      <c r="V19" s="40">
        <f t="shared" si="5"/>
        <v>99.372822299651574</v>
      </c>
      <c r="W19" s="39">
        <v>183</v>
      </c>
      <c r="X19" s="60">
        <v>286</v>
      </c>
      <c r="Y19" s="40">
        <f t="shared" si="6"/>
        <v>156.28415300546447</v>
      </c>
      <c r="Z19" s="39">
        <v>150</v>
      </c>
      <c r="AA19" s="60">
        <v>244</v>
      </c>
      <c r="AB19" s="40">
        <f t="shared" si="7"/>
        <v>162.66666666666666</v>
      </c>
      <c r="AC19" s="96"/>
      <c r="AD19" s="41"/>
    </row>
    <row r="20" spans="1:30" s="42" customFormat="1" ht="17" customHeight="1" x14ac:dyDescent="0.3">
      <c r="A20" s="61" t="s">
        <v>52</v>
      </c>
      <c r="B20" s="39">
        <v>902</v>
      </c>
      <c r="C20" s="39">
        <v>952</v>
      </c>
      <c r="D20" s="40">
        <f t="shared" si="0"/>
        <v>105.54323725055433</v>
      </c>
      <c r="E20" s="39">
        <v>106</v>
      </c>
      <c r="F20" s="39">
        <v>213</v>
      </c>
      <c r="G20" s="40">
        <f t="shared" si="1"/>
        <v>200.9433962264151</v>
      </c>
      <c r="H20" s="39">
        <v>9</v>
      </c>
      <c r="I20" s="39">
        <v>10</v>
      </c>
      <c r="J20" s="40">
        <v>111.11111111111111</v>
      </c>
      <c r="K20" s="39">
        <v>3</v>
      </c>
      <c r="L20" s="39">
        <v>0</v>
      </c>
      <c r="M20" s="40">
        <f t="shared" si="2"/>
        <v>0</v>
      </c>
      <c r="N20" s="39">
        <v>1</v>
      </c>
      <c r="O20" s="39">
        <v>0</v>
      </c>
      <c r="P20" s="40">
        <f t="shared" si="3"/>
        <v>0</v>
      </c>
      <c r="Q20" s="39">
        <v>73</v>
      </c>
      <c r="R20" s="60">
        <v>62</v>
      </c>
      <c r="S20" s="40">
        <f t="shared" si="4"/>
        <v>84.93150684931507</v>
      </c>
      <c r="T20" s="39">
        <v>887</v>
      </c>
      <c r="U20" s="60">
        <v>932</v>
      </c>
      <c r="V20" s="40">
        <f t="shared" si="5"/>
        <v>105.07328072153325</v>
      </c>
      <c r="W20" s="39">
        <v>91</v>
      </c>
      <c r="X20" s="60">
        <v>194</v>
      </c>
      <c r="Y20" s="40">
        <f t="shared" si="6"/>
        <v>213.1868131868132</v>
      </c>
      <c r="Z20" s="39">
        <v>83</v>
      </c>
      <c r="AA20" s="60">
        <v>165</v>
      </c>
      <c r="AB20" s="40">
        <f t="shared" si="7"/>
        <v>198.79518072289156</v>
      </c>
      <c r="AC20" s="96"/>
      <c r="AD20" s="41"/>
    </row>
    <row r="21" spans="1:30" s="42" customFormat="1" ht="17" customHeight="1" x14ac:dyDescent="0.3">
      <c r="A21" s="61" t="s">
        <v>53</v>
      </c>
      <c r="B21" s="39">
        <v>358</v>
      </c>
      <c r="C21" s="39">
        <v>467</v>
      </c>
      <c r="D21" s="40">
        <f t="shared" si="0"/>
        <v>130.44692737430168</v>
      </c>
      <c r="E21" s="39">
        <v>83</v>
      </c>
      <c r="F21" s="39">
        <v>168</v>
      </c>
      <c r="G21" s="40">
        <f t="shared" si="1"/>
        <v>202.40963855421685</v>
      </c>
      <c r="H21" s="39">
        <v>6</v>
      </c>
      <c r="I21" s="39">
        <v>5</v>
      </c>
      <c r="J21" s="40">
        <v>83.333333333333329</v>
      </c>
      <c r="K21" s="39">
        <v>0</v>
      </c>
      <c r="L21" s="39">
        <v>0</v>
      </c>
      <c r="M21" s="95" t="s">
        <v>85</v>
      </c>
      <c r="N21" s="39">
        <v>0</v>
      </c>
      <c r="O21" s="39">
        <v>0</v>
      </c>
      <c r="P21" s="95" t="s">
        <v>85</v>
      </c>
      <c r="Q21" s="39">
        <v>72</v>
      </c>
      <c r="R21" s="60">
        <v>69</v>
      </c>
      <c r="S21" s="40">
        <f t="shared" si="4"/>
        <v>95.833333333333329</v>
      </c>
      <c r="T21" s="39">
        <v>341</v>
      </c>
      <c r="U21" s="60">
        <v>450</v>
      </c>
      <c r="V21" s="40">
        <f t="shared" si="5"/>
        <v>131.96480938416423</v>
      </c>
      <c r="W21" s="39">
        <v>71</v>
      </c>
      <c r="X21" s="60">
        <v>156</v>
      </c>
      <c r="Y21" s="40">
        <f t="shared" si="6"/>
        <v>219.71830985915494</v>
      </c>
      <c r="Z21" s="39">
        <v>55</v>
      </c>
      <c r="AA21" s="60">
        <v>131</v>
      </c>
      <c r="AB21" s="40">
        <f t="shared" si="7"/>
        <v>238.18181818181819</v>
      </c>
      <c r="AC21" s="96"/>
      <c r="AD21" s="41"/>
    </row>
    <row r="22" spans="1:30" s="42" customFormat="1" ht="17" customHeight="1" x14ac:dyDescent="0.3">
      <c r="A22" s="61" t="s">
        <v>54</v>
      </c>
      <c r="B22" s="39">
        <v>1270</v>
      </c>
      <c r="C22" s="39">
        <v>1383</v>
      </c>
      <c r="D22" s="40">
        <f t="shared" si="0"/>
        <v>108.89763779527559</v>
      </c>
      <c r="E22" s="39">
        <v>283</v>
      </c>
      <c r="F22" s="39">
        <v>403</v>
      </c>
      <c r="G22" s="40">
        <f t="shared" si="1"/>
        <v>142.40282685512366</v>
      </c>
      <c r="H22" s="39">
        <v>27</v>
      </c>
      <c r="I22" s="39">
        <v>22</v>
      </c>
      <c r="J22" s="40">
        <v>81.481481481481481</v>
      </c>
      <c r="K22" s="39">
        <v>16</v>
      </c>
      <c r="L22" s="39">
        <v>3</v>
      </c>
      <c r="M22" s="40">
        <f t="shared" si="2"/>
        <v>18.75</v>
      </c>
      <c r="N22" s="39">
        <v>0</v>
      </c>
      <c r="O22" s="39">
        <v>0</v>
      </c>
      <c r="P22" s="95" t="s">
        <v>85</v>
      </c>
      <c r="Q22" s="39">
        <v>203</v>
      </c>
      <c r="R22" s="60">
        <v>110</v>
      </c>
      <c r="S22" s="40">
        <f t="shared" si="4"/>
        <v>54.187192118226598</v>
      </c>
      <c r="T22" s="39">
        <v>1229</v>
      </c>
      <c r="U22" s="60">
        <v>1329</v>
      </c>
      <c r="V22" s="40">
        <f t="shared" si="5"/>
        <v>108.1366965012205</v>
      </c>
      <c r="W22" s="39">
        <v>243</v>
      </c>
      <c r="X22" s="60">
        <v>357</v>
      </c>
      <c r="Y22" s="40">
        <f t="shared" si="6"/>
        <v>146.91358024691357</v>
      </c>
      <c r="Z22" s="39">
        <v>204</v>
      </c>
      <c r="AA22" s="60">
        <v>301</v>
      </c>
      <c r="AB22" s="40">
        <f t="shared" si="7"/>
        <v>147.54901960784315</v>
      </c>
      <c r="AC22" s="96"/>
      <c r="AD22" s="41"/>
    </row>
    <row r="23" spans="1:30" s="42" customFormat="1" ht="17" customHeight="1" x14ac:dyDescent="0.3">
      <c r="A23" s="61" t="s">
        <v>55</v>
      </c>
      <c r="B23" s="39">
        <v>528</v>
      </c>
      <c r="C23" s="39">
        <v>764</v>
      </c>
      <c r="D23" s="40">
        <f t="shared" si="0"/>
        <v>144.69696969696969</v>
      </c>
      <c r="E23" s="39">
        <v>224</v>
      </c>
      <c r="F23" s="39">
        <v>472</v>
      </c>
      <c r="G23" s="40">
        <f t="shared" si="1"/>
        <v>210.71428571428572</v>
      </c>
      <c r="H23" s="39">
        <v>22</v>
      </c>
      <c r="I23" s="39">
        <v>11</v>
      </c>
      <c r="J23" s="40">
        <v>50</v>
      </c>
      <c r="K23" s="39">
        <v>9</v>
      </c>
      <c r="L23" s="39">
        <v>6</v>
      </c>
      <c r="M23" s="40">
        <f t="shared" si="2"/>
        <v>66.666666666666671</v>
      </c>
      <c r="N23" s="39">
        <v>2</v>
      </c>
      <c r="O23" s="39">
        <v>0</v>
      </c>
      <c r="P23" s="40">
        <f t="shared" si="3"/>
        <v>0</v>
      </c>
      <c r="Q23" s="39">
        <v>155</v>
      </c>
      <c r="R23" s="60">
        <v>180</v>
      </c>
      <c r="S23" s="40">
        <f t="shared" si="4"/>
        <v>116.12903225806451</v>
      </c>
      <c r="T23" s="39">
        <v>481</v>
      </c>
      <c r="U23" s="60">
        <v>710</v>
      </c>
      <c r="V23" s="40">
        <f t="shared" si="5"/>
        <v>147.60914760914761</v>
      </c>
      <c r="W23" s="39">
        <v>192</v>
      </c>
      <c r="X23" s="60">
        <v>421</v>
      </c>
      <c r="Y23" s="40">
        <f t="shared" si="6"/>
        <v>219.27083333333334</v>
      </c>
      <c r="Z23" s="39">
        <v>158</v>
      </c>
      <c r="AA23" s="60">
        <v>333</v>
      </c>
      <c r="AB23" s="40">
        <f t="shared" si="7"/>
        <v>210.75949367088609</v>
      </c>
      <c r="AC23" s="96"/>
      <c r="AD23" s="41"/>
    </row>
    <row r="24" spans="1:30" s="42" customFormat="1" ht="17" customHeight="1" x14ac:dyDescent="0.3">
      <c r="A24" s="61" t="s">
        <v>56</v>
      </c>
      <c r="B24" s="39">
        <v>860</v>
      </c>
      <c r="C24" s="39">
        <v>596</v>
      </c>
      <c r="D24" s="40">
        <f t="shared" si="0"/>
        <v>69.302325581395351</v>
      </c>
      <c r="E24" s="39">
        <v>228</v>
      </c>
      <c r="F24" s="39">
        <v>379</v>
      </c>
      <c r="G24" s="40">
        <f t="shared" si="1"/>
        <v>166.2280701754386</v>
      </c>
      <c r="H24" s="39">
        <v>35</v>
      </c>
      <c r="I24" s="39">
        <v>8</v>
      </c>
      <c r="J24" s="40">
        <v>22.857142857142858</v>
      </c>
      <c r="K24" s="39">
        <v>5</v>
      </c>
      <c r="L24" s="39">
        <v>4</v>
      </c>
      <c r="M24" s="40">
        <f t="shared" si="2"/>
        <v>80</v>
      </c>
      <c r="N24" s="39">
        <v>0</v>
      </c>
      <c r="O24" s="39">
        <v>0</v>
      </c>
      <c r="P24" s="95" t="s">
        <v>85</v>
      </c>
      <c r="Q24" s="39">
        <v>124</v>
      </c>
      <c r="R24" s="60">
        <v>147</v>
      </c>
      <c r="S24" s="40">
        <f t="shared" si="4"/>
        <v>118.54838709677419</v>
      </c>
      <c r="T24" s="39">
        <v>814</v>
      </c>
      <c r="U24" s="60">
        <v>551</v>
      </c>
      <c r="V24" s="40">
        <f t="shared" si="5"/>
        <v>67.690417690417689</v>
      </c>
      <c r="W24" s="39">
        <v>200</v>
      </c>
      <c r="X24" s="60">
        <v>337</v>
      </c>
      <c r="Y24" s="40">
        <f t="shared" si="6"/>
        <v>168.5</v>
      </c>
      <c r="Z24" s="39">
        <v>176</v>
      </c>
      <c r="AA24" s="60">
        <v>310</v>
      </c>
      <c r="AB24" s="40">
        <f t="shared" si="7"/>
        <v>176.13636363636363</v>
      </c>
      <c r="AC24" s="96"/>
      <c r="AD24" s="41"/>
    </row>
    <row r="25" spans="1:30" s="42" customFormat="1" ht="17" customHeight="1" x14ac:dyDescent="0.3">
      <c r="A25" s="61" t="s">
        <v>57</v>
      </c>
      <c r="B25" s="39">
        <v>2188</v>
      </c>
      <c r="C25" s="39">
        <v>2038</v>
      </c>
      <c r="D25" s="40">
        <f t="shared" si="0"/>
        <v>93.144424131627062</v>
      </c>
      <c r="E25" s="39">
        <v>62</v>
      </c>
      <c r="F25" s="39">
        <v>173</v>
      </c>
      <c r="G25" s="40">
        <f t="shared" si="1"/>
        <v>279.03225806451616</v>
      </c>
      <c r="H25" s="39">
        <v>17</v>
      </c>
      <c r="I25" s="39">
        <v>18</v>
      </c>
      <c r="J25" s="40">
        <v>105.88235294117646</v>
      </c>
      <c r="K25" s="39">
        <v>3</v>
      </c>
      <c r="L25" s="39">
        <v>1</v>
      </c>
      <c r="M25" s="40">
        <f t="shared" si="2"/>
        <v>33.333333333333336</v>
      </c>
      <c r="N25" s="39">
        <v>0</v>
      </c>
      <c r="O25" s="39">
        <v>0</v>
      </c>
      <c r="P25" s="95" t="s">
        <v>85</v>
      </c>
      <c r="Q25" s="39">
        <v>43</v>
      </c>
      <c r="R25" s="60">
        <v>64</v>
      </c>
      <c r="S25" s="40">
        <f t="shared" si="4"/>
        <v>148.83720930232559</v>
      </c>
      <c r="T25" s="39">
        <v>2165</v>
      </c>
      <c r="U25" s="60">
        <v>2003</v>
      </c>
      <c r="V25" s="40">
        <f t="shared" si="5"/>
        <v>92.517321016166278</v>
      </c>
      <c r="W25" s="39">
        <v>55</v>
      </c>
      <c r="X25" s="60">
        <v>156</v>
      </c>
      <c r="Y25" s="40">
        <f t="shared" si="6"/>
        <v>283.63636363636363</v>
      </c>
      <c r="Z25" s="39">
        <v>41</v>
      </c>
      <c r="AA25" s="60">
        <v>124</v>
      </c>
      <c r="AB25" s="40">
        <f t="shared" si="7"/>
        <v>302.4390243902439</v>
      </c>
      <c r="AC25" s="96"/>
      <c r="AD25" s="41"/>
    </row>
    <row r="26" spans="1:30" s="42" customFormat="1" ht="17" customHeight="1" x14ac:dyDescent="0.3">
      <c r="A26" s="61" t="s">
        <v>58</v>
      </c>
      <c r="B26" s="39">
        <v>805</v>
      </c>
      <c r="C26" s="39">
        <v>880</v>
      </c>
      <c r="D26" s="40">
        <f t="shared" si="0"/>
        <v>109.3167701863354</v>
      </c>
      <c r="E26" s="39">
        <v>244</v>
      </c>
      <c r="F26" s="39">
        <v>343</v>
      </c>
      <c r="G26" s="40">
        <f t="shared" si="1"/>
        <v>140.57377049180329</v>
      </c>
      <c r="H26" s="39">
        <v>42</v>
      </c>
      <c r="I26" s="39">
        <v>6</v>
      </c>
      <c r="J26" s="40">
        <v>14.285714285714286</v>
      </c>
      <c r="K26" s="39">
        <v>14</v>
      </c>
      <c r="L26" s="39">
        <v>2</v>
      </c>
      <c r="M26" s="40">
        <f t="shared" si="2"/>
        <v>14.285714285714286</v>
      </c>
      <c r="N26" s="39">
        <v>0</v>
      </c>
      <c r="O26" s="39">
        <v>0</v>
      </c>
      <c r="P26" s="95" t="s">
        <v>85</v>
      </c>
      <c r="Q26" s="39">
        <v>151</v>
      </c>
      <c r="R26" s="60">
        <v>114</v>
      </c>
      <c r="S26" s="40">
        <f t="shared" si="4"/>
        <v>75.496688741721854</v>
      </c>
      <c r="T26" s="39">
        <v>742</v>
      </c>
      <c r="U26" s="60">
        <v>858</v>
      </c>
      <c r="V26" s="40">
        <f t="shared" si="5"/>
        <v>115.633423180593</v>
      </c>
      <c r="W26" s="39">
        <v>197</v>
      </c>
      <c r="X26" s="60">
        <v>319</v>
      </c>
      <c r="Y26" s="40">
        <f t="shared" si="6"/>
        <v>161.92893401015229</v>
      </c>
      <c r="Z26" s="39">
        <v>162</v>
      </c>
      <c r="AA26" s="60">
        <v>263</v>
      </c>
      <c r="AB26" s="40">
        <f t="shared" si="7"/>
        <v>162.34567901234567</v>
      </c>
      <c r="AC26" s="96"/>
      <c r="AD26" s="41"/>
    </row>
    <row r="27" spans="1:30" s="42" customFormat="1" ht="17" customHeight="1" x14ac:dyDescent="0.3">
      <c r="A27" s="61" t="s">
        <v>59</v>
      </c>
      <c r="B27" s="39">
        <v>540</v>
      </c>
      <c r="C27" s="39">
        <v>678</v>
      </c>
      <c r="D27" s="40">
        <f t="shared" si="0"/>
        <v>125.55555555555556</v>
      </c>
      <c r="E27" s="39">
        <v>95</v>
      </c>
      <c r="F27" s="39">
        <v>183</v>
      </c>
      <c r="G27" s="40">
        <f t="shared" si="1"/>
        <v>192.63157894736841</v>
      </c>
      <c r="H27" s="39">
        <v>23</v>
      </c>
      <c r="I27" s="39">
        <v>9</v>
      </c>
      <c r="J27" s="40">
        <v>39.130434782608695</v>
      </c>
      <c r="K27" s="39">
        <v>6</v>
      </c>
      <c r="L27" s="39">
        <v>14</v>
      </c>
      <c r="M27" s="40">
        <f t="shared" si="2"/>
        <v>233.33333333333334</v>
      </c>
      <c r="N27" s="39">
        <v>0</v>
      </c>
      <c r="O27" s="39">
        <v>0</v>
      </c>
      <c r="P27" s="95" t="s">
        <v>85</v>
      </c>
      <c r="Q27" s="39">
        <v>57</v>
      </c>
      <c r="R27" s="60">
        <v>51</v>
      </c>
      <c r="S27" s="40">
        <f t="shared" si="4"/>
        <v>89.473684210526315</v>
      </c>
      <c r="T27" s="39">
        <v>509</v>
      </c>
      <c r="U27" s="60">
        <v>651</v>
      </c>
      <c r="V27" s="40">
        <f t="shared" si="5"/>
        <v>127.89783889980353</v>
      </c>
      <c r="W27" s="39">
        <v>79</v>
      </c>
      <c r="X27" s="60">
        <v>159</v>
      </c>
      <c r="Y27" s="40">
        <f t="shared" si="6"/>
        <v>201.26582278481013</v>
      </c>
      <c r="Z27" s="39">
        <v>67</v>
      </c>
      <c r="AA27" s="60">
        <v>147</v>
      </c>
      <c r="AB27" s="40">
        <f t="shared" si="7"/>
        <v>219.40298507462686</v>
      </c>
      <c r="AC27" s="96"/>
      <c r="AD27" s="41"/>
    </row>
    <row r="28" spans="1:30" s="42" customFormat="1" ht="17" customHeight="1" x14ac:dyDescent="0.3">
      <c r="A28" s="61" t="s">
        <v>60</v>
      </c>
      <c r="B28" s="39">
        <v>637</v>
      </c>
      <c r="C28" s="39">
        <v>577</v>
      </c>
      <c r="D28" s="40">
        <f t="shared" si="0"/>
        <v>90.580847723704863</v>
      </c>
      <c r="E28" s="39">
        <v>123</v>
      </c>
      <c r="F28" s="39">
        <v>150</v>
      </c>
      <c r="G28" s="40">
        <f t="shared" si="1"/>
        <v>121.95121951219512</v>
      </c>
      <c r="H28" s="39">
        <v>31</v>
      </c>
      <c r="I28" s="39">
        <v>9</v>
      </c>
      <c r="J28" s="40">
        <v>29.032258064516128</v>
      </c>
      <c r="K28" s="39">
        <v>6</v>
      </c>
      <c r="L28" s="39">
        <v>2</v>
      </c>
      <c r="M28" s="40">
        <f t="shared" si="2"/>
        <v>33.333333333333336</v>
      </c>
      <c r="N28" s="39">
        <v>2</v>
      </c>
      <c r="O28" s="39">
        <v>0</v>
      </c>
      <c r="P28" s="40">
        <f t="shared" si="3"/>
        <v>0</v>
      </c>
      <c r="Q28" s="39">
        <v>106</v>
      </c>
      <c r="R28" s="60">
        <v>108</v>
      </c>
      <c r="S28" s="40">
        <f t="shared" si="4"/>
        <v>101.88679245283019</v>
      </c>
      <c r="T28" s="39">
        <v>594</v>
      </c>
      <c r="U28" s="60">
        <v>559</v>
      </c>
      <c r="V28" s="40">
        <f t="shared" si="5"/>
        <v>94.107744107744111</v>
      </c>
      <c r="W28" s="39">
        <v>104</v>
      </c>
      <c r="X28" s="60">
        <v>137</v>
      </c>
      <c r="Y28" s="40">
        <f t="shared" si="6"/>
        <v>131.73076923076923</v>
      </c>
      <c r="Z28" s="39">
        <v>92</v>
      </c>
      <c r="AA28" s="60">
        <v>126</v>
      </c>
      <c r="AB28" s="40">
        <f t="shared" si="7"/>
        <v>136.95652173913044</v>
      </c>
      <c r="AC28" s="96"/>
      <c r="AD28" s="41"/>
    </row>
    <row r="29" spans="1:30" s="42" customFormat="1" ht="17" customHeight="1" x14ac:dyDescent="0.3">
      <c r="A29" s="61" t="s">
        <v>61</v>
      </c>
      <c r="B29" s="39">
        <v>524</v>
      </c>
      <c r="C29" s="39">
        <v>632</v>
      </c>
      <c r="D29" s="40">
        <f t="shared" si="0"/>
        <v>120.61068702290076</v>
      </c>
      <c r="E29" s="39">
        <v>194</v>
      </c>
      <c r="F29" s="39">
        <v>312</v>
      </c>
      <c r="G29" s="40">
        <f t="shared" si="1"/>
        <v>160.82474226804123</v>
      </c>
      <c r="H29" s="39">
        <v>28</v>
      </c>
      <c r="I29" s="39">
        <v>8</v>
      </c>
      <c r="J29" s="40">
        <v>28.571428571428573</v>
      </c>
      <c r="K29" s="39">
        <v>21</v>
      </c>
      <c r="L29" s="39">
        <v>14</v>
      </c>
      <c r="M29" s="40">
        <f t="shared" si="2"/>
        <v>66.666666666666671</v>
      </c>
      <c r="N29" s="39">
        <v>5</v>
      </c>
      <c r="O29" s="39">
        <v>0</v>
      </c>
      <c r="P29" s="40">
        <f t="shared" si="3"/>
        <v>0</v>
      </c>
      <c r="Q29" s="39">
        <v>115</v>
      </c>
      <c r="R29" s="60">
        <v>101</v>
      </c>
      <c r="S29" s="40">
        <f t="shared" si="4"/>
        <v>87.826086956521735</v>
      </c>
      <c r="T29" s="39">
        <v>480</v>
      </c>
      <c r="U29" s="60">
        <v>590</v>
      </c>
      <c r="V29" s="40">
        <f t="shared" si="5"/>
        <v>122.91666666666667</v>
      </c>
      <c r="W29" s="39">
        <v>176</v>
      </c>
      <c r="X29" s="60">
        <v>277</v>
      </c>
      <c r="Y29" s="40">
        <f t="shared" si="6"/>
        <v>157.38636363636363</v>
      </c>
      <c r="Z29" s="39">
        <v>144</v>
      </c>
      <c r="AA29" s="60">
        <v>249</v>
      </c>
      <c r="AB29" s="40">
        <f t="shared" si="7"/>
        <v>172.91666666666666</v>
      </c>
      <c r="AC29" s="96"/>
      <c r="AD29" s="41"/>
    </row>
    <row r="30" spans="1:30" s="42" customFormat="1" ht="17" customHeight="1" x14ac:dyDescent="0.3">
      <c r="A30" s="61" t="s">
        <v>62</v>
      </c>
      <c r="B30" s="39">
        <v>1017</v>
      </c>
      <c r="C30" s="39">
        <v>1041</v>
      </c>
      <c r="D30" s="40">
        <f t="shared" si="0"/>
        <v>102.35988200589971</v>
      </c>
      <c r="E30" s="39">
        <v>81</v>
      </c>
      <c r="F30" s="39">
        <v>150</v>
      </c>
      <c r="G30" s="40">
        <f t="shared" si="1"/>
        <v>185.18518518518519</v>
      </c>
      <c r="H30" s="39">
        <v>17</v>
      </c>
      <c r="I30" s="39">
        <v>13</v>
      </c>
      <c r="J30" s="40">
        <v>76.470588235294116</v>
      </c>
      <c r="K30" s="39">
        <v>2</v>
      </c>
      <c r="L30" s="39">
        <v>1</v>
      </c>
      <c r="M30" s="40">
        <f t="shared" si="2"/>
        <v>50</v>
      </c>
      <c r="N30" s="39">
        <v>0</v>
      </c>
      <c r="O30" s="39">
        <v>2</v>
      </c>
      <c r="P30" s="95" t="s">
        <v>85</v>
      </c>
      <c r="Q30" s="39">
        <v>52</v>
      </c>
      <c r="R30" s="60">
        <v>72</v>
      </c>
      <c r="S30" s="40">
        <f t="shared" si="4"/>
        <v>138.46153846153845</v>
      </c>
      <c r="T30" s="39">
        <v>1004</v>
      </c>
      <c r="U30" s="60">
        <v>1019</v>
      </c>
      <c r="V30" s="40">
        <f t="shared" si="5"/>
        <v>101.49402390438247</v>
      </c>
      <c r="W30" s="39">
        <v>69</v>
      </c>
      <c r="X30" s="60">
        <v>130</v>
      </c>
      <c r="Y30" s="40">
        <f t="shared" si="6"/>
        <v>188.40579710144928</v>
      </c>
      <c r="Z30" s="39">
        <v>66</v>
      </c>
      <c r="AA30" s="60">
        <v>118</v>
      </c>
      <c r="AB30" s="40">
        <f t="shared" si="7"/>
        <v>178.78787878787878</v>
      </c>
      <c r="AC30" s="96"/>
      <c r="AD30" s="41"/>
    </row>
    <row r="31" spans="1:30" s="42" customFormat="1" ht="17" customHeight="1" x14ac:dyDescent="0.3">
      <c r="A31" s="61" t="s">
        <v>63</v>
      </c>
      <c r="B31" s="39">
        <v>1102</v>
      </c>
      <c r="C31" s="39">
        <v>978</v>
      </c>
      <c r="D31" s="40">
        <f t="shared" si="0"/>
        <v>88.747731397459162</v>
      </c>
      <c r="E31" s="39">
        <v>128</v>
      </c>
      <c r="F31" s="39">
        <v>179</v>
      </c>
      <c r="G31" s="40">
        <f t="shared" si="1"/>
        <v>139.84375</v>
      </c>
      <c r="H31" s="39">
        <v>52</v>
      </c>
      <c r="I31" s="39">
        <v>7</v>
      </c>
      <c r="J31" s="40">
        <v>13.461538461538462</v>
      </c>
      <c r="K31" s="39">
        <v>5</v>
      </c>
      <c r="L31" s="39">
        <v>1</v>
      </c>
      <c r="M31" s="40">
        <f t="shared" si="2"/>
        <v>20</v>
      </c>
      <c r="N31" s="39">
        <v>0</v>
      </c>
      <c r="O31" s="39">
        <v>0</v>
      </c>
      <c r="P31" s="95" t="s">
        <v>85</v>
      </c>
      <c r="Q31" s="39">
        <v>89</v>
      </c>
      <c r="R31" s="60">
        <v>97</v>
      </c>
      <c r="S31" s="40">
        <f t="shared" si="4"/>
        <v>108.98876404494382</v>
      </c>
      <c r="T31" s="39">
        <v>977</v>
      </c>
      <c r="U31" s="60">
        <v>921</v>
      </c>
      <c r="V31" s="40">
        <f t="shared" si="5"/>
        <v>94.268167860798357</v>
      </c>
      <c r="W31" s="39">
        <v>111</v>
      </c>
      <c r="X31" s="60">
        <v>162</v>
      </c>
      <c r="Y31" s="40">
        <f t="shared" si="6"/>
        <v>145.94594594594594</v>
      </c>
      <c r="Z31" s="39">
        <v>91</v>
      </c>
      <c r="AA31" s="60">
        <v>140</v>
      </c>
      <c r="AB31" s="40">
        <f t="shared" si="7"/>
        <v>153.84615384615384</v>
      </c>
      <c r="AC31" s="96"/>
      <c r="AD31" s="41"/>
    </row>
    <row r="32" spans="1:30" s="42" customFormat="1" ht="17" customHeight="1" x14ac:dyDescent="0.3">
      <c r="A32" s="61" t="s">
        <v>64</v>
      </c>
      <c r="B32" s="39">
        <v>1342</v>
      </c>
      <c r="C32" s="39">
        <v>1436</v>
      </c>
      <c r="D32" s="40">
        <f t="shared" si="0"/>
        <v>107.00447093889717</v>
      </c>
      <c r="E32" s="39">
        <v>150</v>
      </c>
      <c r="F32" s="39">
        <v>223</v>
      </c>
      <c r="G32" s="40">
        <f t="shared" si="1"/>
        <v>148.66666666666666</v>
      </c>
      <c r="H32" s="39">
        <v>41</v>
      </c>
      <c r="I32" s="39">
        <v>20</v>
      </c>
      <c r="J32" s="40">
        <v>48.780487804878049</v>
      </c>
      <c r="K32" s="39">
        <v>12</v>
      </c>
      <c r="L32" s="39">
        <v>1</v>
      </c>
      <c r="M32" s="40">
        <f t="shared" si="2"/>
        <v>8.3333333333333339</v>
      </c>
      <c r="N32" s="39">
        <v>0</v>
      </c>
      <c r="O32" s="39">
        <v>0</v>
      </c>
      <c r="P32" s="95" t="s">
        <v>85</v>
      </c>
      <c r="Q32" s="39">
        <v>106</v>
      </c>
      <c r="R32" s="60">
        <v>78</v>
      </c>
      <c r="S32" s="40">
        <f t="shared" si="4"/>
        <v>73.584905660377359</v>
      </c>
      <c r="T32" s="39">
        <v>1285</v>
      </c>
      <c r="U32" s="60">
        <v>1377</v>
      </c>
      <c r="V32" s="40">
        <f t="shared" si="5"/>
        <v>107.15953307392996</v>
      </c>
      <c r="W32" s="39">
        <v>120</v>
      </c>
      <c r="X32" s="60">
        <v>194</v>
      </c>
      <c r="Y32" s="40">
        <f t="shared" si="6"/>
        <v>161.66666666666666</v>
      </c>
      <c r="Z32" s="39">
        <v>97</v>
      </c>
      <c r="AA32" s="60">
        <v>156</v>
      </c>
      <c r="AB32" s="40">
        <f t="shared" si="7"/>
        <v>160.82474226804123</v>
      </c>
      <c r="AC32" s="96"/>
      <c r="AD32" s="41"/>
    </row>
    <row r="33" spans="1:30" s="42" customFormat="1" ht="17" customHeight="1" x14ac:dyDescent="0.3">
      <c r="A33" s="61" t="s">
        <v>65</v>
      </c>
      <c r="B33" s="39">
        <v>777</v>
      </c>
      <c r="C33" s="39">
        <v>831</v>
      </c>
      <c r="D33" s="40">
        <f t="shared" si="0"/>
        <v>106.94980694980696</v>
      </c>
      <c r="E33" s="39">
        <v>340</v>
      </c>
      <c r="F33" s="39">
        <v>430</v>
      </c>
      <c r="G33" s="40">
        <f t="shared" si="1"/>
        <v>126.47058823529412</v>
      </c>
      <c r="H33" s="39">
        <v>25</v>
      </c>
      <c r="I33" s="39">
        <v>12</v>
      </c>
      <c r="J33" s="40">
        <v>48</v>
      </c>
      <c r="K33" s="39">
        <v>8</v>
      </c>
      <c r="L33" s="39">
        <v>2</v>
      </c>
      <c r="M33" s="40">
        <f t="shared" si="2"/>
        <v>25</v>
      </c>
      <c r="N33" s="39">
        <v>1</v>
      </c>
      <c r="O33" s="39">
        <v>0</v>
      </c>
      <c r="P33" s="40">
        <f t="shared" si="3"/>
        <v>0</v>
      </c>
      <c r="Q33" s="39">
        <v>271</v>
      </c>
      <c r="R33" s="60">
        <v>164</v>
      </c>
      <c r="S33" s="40">
        <f t="shared" si="4"/>
        <v>60.516605166051662</v>
      </c>
      <c r="T33" s="39">
        <v>715</v>
      </c>
      <c r="U33" s="60">
        <v>779</v>
      </c>
      <c r="V33" s="40">
        <f t="shared" si="5"/>
        <v>108.95104895104895</v>
      </c>
      <c r="W33" s="39">
        <v>288</v>
      </c>
      <c r="X33" s="60">
        <v>386</v>
      </c>
      <c r="Y33" s="40">
        <f t="shared" si="6"/>
        <v>134.02777777777777</v>
      </c>
      <c r="Z33" s="39">
        <v>234</v>
      </c>
      <c r="AA33" s="60">
        <v>343</v>
      </c>
      <c r="AB33" s="40">
        <f t="shared" si="7"/>
        <v>146.58119658119659</v>
      </c>
      <c r="AC33" s="96"/>
      <c r="AD33" s="41"/>
    </row>
    <row r="34" spans="1:30" s="42" customFormat="1" ht="17" customHeight="1" x14ac:dyDescent="0.3">
      <c r="A34" s="61" t="s">
        <v>66</v>
      </c>
      <c r="B34" s="39">
        <v>752</v>
      </c>
      <c r="C34" s="39">
        <v>821</v>
      </c>
      <c r="D34" s="40">
        <f t="shared" si="0"/>
        <v>109.17553191489361</v>
      </c>
      <c r="E34" s="39">
        <v>276</v>
      </c>
      <c r="F34" s="39">
        <v>404</v>
      </c>
      <c r="G34" s="40">
        <f t="shared" si="1"/>
        <v>146.37681159420291</v>
      </c>
      <c r="H34" s="39">
        <v>27</v>
      </c>
      <c r="I34" s="39">
        <v>22</v>
      </c>
      <c r="J34" s="40">
        <v>81.481481481481481</v>
      </c>
      <c r="K34" s="39">
        <v>3</v>
      </c>
      <c r="L34" s="39">
        <v>1</v>
      </c>
      <c r="M34" s="40">
        <f t="shared" si="2"/>
        <v>33.333333333333336</v>
      </c>
      <c r="N34" s="39">
        <v>0</v>
      </c>
      <c r="O34" s="39">
        <v>0</v>
      </c>
      <c r="P34" s="95" t="s">
        <v>85</v>
      </c>
      <c r="Q34" s="39">
        <v>221</v>
      </c>
      <c r="R34" s="60">
        <v>146</v>
      </c>
      <c r="S34" s="40">
        <f t="shared" si="4"/>
        <v>66.0633484162896</v>
      </c>
      <c r="T34" s="39">
        <v>640</v>
      </c>
      <c r="U34" s="60">
        <v>780</v>
      </c>
      <c r="V34" s="40">
        <f t="shared" si="5"/>
        <v>121.875</v>
      </c>
      <c r="W34" s="39">
        <v>235</v>
      </c>
      <c r="X34" s="60">
        <v>372</v>
      </c>
      <c r="Y34" s="40">
        <f t="shared" si="6"/>
        <v>158.29787234042553</v>
      </c>
      <c r="Z34" s="39">
        <v>196</v>
      </c>
      <c r="AA34" s="60">
        <v>324</v>
      </c>
      <c r="AB34" s="40">
        <f t="shared" si="7"/>
        <v>165.30612244897958</v>
      </c>
      <c r="AC34" s="96"/>
      <c r="AD34" s="41"/>
    </row>
    <row r="35" spans="1:30" s="42" customFormat="1" ht="17" customHeight="1" x14ac:dyDescent="0.3">
      <c r="A35" s="61" t="s">
        <v>67</v>
      </c>
      <c r="B35" s="39">
        <v>401</v>
      </c>
      <c r="C35" s="39">
        <v>486</v>
      </c>
      <c r="D35" s="40">
        <f t="shared" si="0"/>
        <v>121.19700748129675</v>
      </c>
      <c r="E35" s="39">
        <v>139</v>
      </c>
      <c r="F35" s="39">
        <v>175</v>
      </c>
      <c r="G35" s="40">
        <f t="shared" si="1"/>
        <v>125.89928057553956</v>
      </c>
      <c r="H35" s="39">
        <v>46</v>
      </c>
      <c r="I35" s="39">
        <v>10</v>
      </c>
      <c r="J35" s="40">
        <v>21.739130434782609</v>
      </c>
      <c r="K35" s="39">
        <v>8</v>
      </c>
      <c r="L35" s="39">
        <v>4</v>
      </c>
      <c r="M35" s="40">
        <f t="shared" si="2"/>
        <v>50</v>
      </c>
      <c r="N35" s="39">
        <v>3</v>
      </c>
      <c r="O35" s="39">
        <v>0</v>
      </c>
      <c r="P35" s="40">
        <f t="shared" si="3"/>
        <v>0</v>
      </c>
      <c r="Q35" s="39">
        <v>93</v>
      </c>
      <c r="R35" s="60">
        <v>33</v>
      </c>
      <c r="S35" s="40">
        <f t="shared" si="4"/>
        <v>35.483870967741936</v>
      </c>
      <c r="T35" s="39">
        <v>335</v>
      </c>
      <c r="U35" s="60">
        <v>456</v>
      </c>
      <c r="V35" s="40">
        <f t="shared" si="5"/>
        <v>136.11940298507463</v>
      </c>
      <c r="W35" s="39">
        <v>114</v>
      </c>
      <c r="X35" s="60">
        <v>146</v>
      </c>
      <c r="Y35" s="40">
        <f t="shared" si="6"/>
        <v>128.07017543859649</v>
      </c>
      <c r="Z35" s="39">
        <v>82</v>
      </c>
      <c r="AA35" s="60">
        <v>122</v>
      </c>
      <c r="AB35" s="40">
        <f t="shared" si="7"/>
        <v>148.78048780487805</v>
      </c>
      <c r="AC35" s="96"/>
      <c r="AD35" s="41"/>
    </row>
    <row r="36" spans="1:30" s="98" customFormat="1" x14ac:dyDescent="0.3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s="98" customFormat="1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s="98" customFormat="1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s="98" customFormat="1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s="98" customFormat="1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s="98" customFormat="1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s="98" customFormat="1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s="98" customFormat="1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s="98" customFormat="1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s="98" customFormat="1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s="98" customFormat="1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s="98" customFormat="1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s="98" customFormat="1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s="98" customFormat="1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s="98" customFormat="1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s="98" customFormat="1" x14ac:dyDescent="0.3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s="98" customFormat="1" x14ac:dyDescent="0.3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s="98" customFormat="1" x14ac:dyDescent="0.3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s="98" customFormat="1" x14ac:dyDescent="0.3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s="98" customFormat="1" x14ac:dyDescent="0.3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s="98" customFormat="1" x14ac:dyDescent="0.3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s="98" customFormat="1" x14ac:dyDescent="0.3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s="98" customFormat="1" x14ac:dyDescent="0.3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s="98" customFormat="1" x14ac:dyDescent="0.3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s="98" customFormat="1" x14ac:dyDescent="0.3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s="98" customFormat="1" x14ac:dyDescent="0.3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s="98" customFormat="1" x14ac:dyDescent="0.3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s="98" customFormat="1" x14ac:dyDescent="0.3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s="98" customFormat="1" x14ac:dyDescent="0.3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s="98" customFormat="1" x14ac:dyDescent="0.3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s="98" customFormat="1" x14ac:dyDescent="0.3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s="98" customFormat="1" x14ac:dyDescent="0.3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s="98" customFormat="1" x14ac:dyDescent="0.3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s="98" customFormat="1" x14ac:dyDescent="0.3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s="98" customFormat="1" x14ac:dyDescent="0.3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s="98" customFormat="1" x14ac:dyDescent="0.3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s="98" customFormat="1" x14ac:dyDescent="0.3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s="98" customFormat="1" x14ac:dyDescent="0.3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s="98" customFormat="1" x14ac:dyDescent="0.3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s="98" customFormat="1" x14ac:dyDescent="0.3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s="98" customFormat="1" x14ac:dyDescent="0.3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s="98" customFormat="1" x14ac:dyDescent="0.3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s="98" customFormat="1" x14ac:dyDescent="0.3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s="98" customFormat="1" x14ac:dyDescent="0.3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s="98" customFormat="1" x14ac:dyDescent="0.3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3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3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3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3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3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3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3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3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K21"/>
  <sheetViews>
    <sheetView view="pageBreakPreview" zoomScale="80" zoomScaleNormal="70" zoomScaleSheetLayoutView="80" workbookViewId="0">
      <selection activeCell="I18" sqref="I18:I20"/>
    </sheetView>
  </sheetViews>
  <sheetFormatPr defaultColWidth="8" defaultRowHeight="13" x14ac:dyDescent="0.3"/>
  <cols>
    <col min="1" max="1" width="52.6328125" style="3" customWidth="1"/>
    <col min="2" max="3" width="15.81640625" style="18" customWidth="1"/>
    <col min="4" max="4" width="9.6328125" style="3" customWidth="1"/>
    <col min="5" max="5" width="9.08984375" style="3" customWidth="1"/>
    <col min="6" max="7" width="15.81640625" style="3" customWidth="1"/>
    <col min="8" max="8" width="10" style="3" customWidth="1"/>
    <col min="9" max="9" width="12.08984375" style="3" customWidth="1"/>
    <col min="10" max="10" width="13.08984375" style="3" bestFit="1" customWidth="1"/>
    <col min="11" max="11" width="11.36328125" style="3" bestFit="1" customWidth="1"/>
    <col min="12" max="16384" width="8" style="3"/>
  </cols>
  <sheetData>
    <row r="1" spans="1:11" ht="27" customHeight="1" x14ac:dyDescent="0.3">
      <c r="A1" s="99" t="s">
        <v>75</v>
      </c>
      <c r="B1" s="99"/>
      <c r="C1" s="99"/>
      <c r="D1" s="99"/>
      <c r="E1" s="99"/>
      <c r="F1" s="99"/>
      <c r="G1" s="99"/>
      <c r="H1" s="99"/>
      <c r="I1" s="99"/>
    </row>
    <row r="2" spans="1:11" ht="23.25" customHeight="1" x14ac:dyDescent="0.3">
      <c r="A2" s="99" t="s">
        <v>76</v>
      </c>
      <c r="B2" s="99"/>
      <c r="C2" s="99"/>
      <c r="D2" s="99"/>
      <c r="E2" s="99"/>
      <c r="F2" s="99"/>
      <c r="G2" s="99"/>
      <c r="H2" s="99"/>
      <c r="I2" s="99"/>
    </row>
    <row r="3" spans="1:11" ht="3.5" customHeight="1" x14ac:dyDescent="0.2">
      <c r="A3" s="124"/>
      <c r="B3" s="124"/>
      <c r="C3" s="124"/>
      <c r="D3" s="124"/>
      <c r="E3" s="124"/>
    </row>
    <row r="4" spans="1:11" s="4" customFormat="1" ht="25.5" customHeight="1" x14ac:dyDescent="0.35">
      <c r="A4" s="104" t="s">
        <v>0</v>
      </c>
      <c r="B4" s="129" t="s">
        <v>5</v>
      </c>
      <c r="C4" s="129"/>
      <c r="D4" s="129"/>
      <c r="E4" s="129"/>
      <c r="F4" s="129" t="s">
        <v>6</v>
      </c>
      <c r="G4" s="129"/>
      <c r="H4" s="129"/>
      <c r="I4" s="129"/>
    </row>
    <row r="5" spans="1:11" s="4" customFormat="1" ht="23.25" customHeight="1" x14ac:dyDescent="0.35">
      <c r="A5" s="128"/>
      <c r="B5" s="100" t="s">
        <v>26</v>
      </c>
      <c r="C5" s="100" t="s">
        <v>27</v>
      </c>
      <c r="D5" s="125" t="s">
        <v>1</v>
      </c>
      <c r="E5" s="126"/>
      <c r="F5" s="100" t="s">
        <v>26</v>
      </c>
      <c r="G5" s="100" t="s">
        <v>27</v>
      </c>
      <c r="H5" s="125" t="s">
        <v>1</v>
      </c>
      <c r="I5" s="126"/>
    </row>
    <row r="6" spans="1:11" s="4" customFormat="1" ht="28" x14ac:dyDescent="0.35">
      <c r="A6" s="105"/>
      <c r="B6" s="101"/>
      <c r="C6" s="101"/>
      <c r="D6" s="5" t="s">
        <v>2</v>
      </c>
      <c r="E6" s="6" t="s">
        <v>28</v>
      </c>
      <c r="F6" s="101"/>
      <c r="G6" s="101"/>
      <c r="H6" s="5" t="s">
        <v>2</v>
      </c>
      <c r="I6" s="6" t="s">
        <v>28</v>
      </c>
    </row>
    <row r="7" spans="1:11" s="9" customFormat="1" ht="15.75" customHeight="1" x14ac:dyDescent="0.35">
      <c r="A7" s="7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1" s="9" customFormat="1" ht="28.5" customHeight="1" x14ac:dyDescent="0.35">
      <c r="A8" s="10" t="s">
        <v>31</v>
      </c>
      <c r="B8" s="84">
        <f>'12-жінки-ЦЗ'!B7</f>
        <v>44483</v>
      </c>
      <c r="C8" s="84">
        <f>'12-жінки-ЦЗ'!C7</f>
        <v>52192</v>
      </c>
      <c r="D8" s="11">
        <f>C8*100/B8</f>
        <v>117.33021603758739</v>
      </c>
      <c r="E8" s="94">
        <f>C8-B8</f>
        <v>7709</v>
      </c>
      <c r="F8" s="74">
        <f>'13-чоловіки-ЦЗ'!B7</f>
        <v>47114</v>
      </c>
      <c r="G8" s="74">
        <f>'13-чоловіки-ЦЗ'!C7</f>
        <v>50061</v>
      </c>
      <c r="H8" s="11">
        <f>G8*100/F8</f>
        <v>106.25504096446916</v>
      </c>
      <c r="I8" s="94">
        <f>G8-F8</f>
        <v>2947</v>
      </c>
      <c r="J8" s="25"/>
      <c r="K8" s="23"/>
    </row>
    <row r="9" spans="1:11" s="4" customFormat="1" ht="28.5" customHeight="1" x14ac:dyDescent="0.35">
      <c r="A9" s="10" t="s">
        <v>32</v>
      </c>
      <c r="B9" s="74">
        <f>'12-жінки-ЦЗ'!E7</f>
        <v>9945</v>
      </c>
      <c r="C9" s="74">
        <f>'12-жінки-ЦЗ'!F7</f>
        <v>19580</v>
      </c>
      <c r="D9" s="11">
        <f t="shared" ref="D9:D13" si="0">C9*100/B9</f>
        <v>196.88285570638513</v>
      </c>
      <c r="E9" s="94">
        <f t="shared" ref="E9:E13" si="1">C9-B9</f>
        <v>9635</v>
      </c>
      <c r="F9" s="74">
        <f>'13-чоловіки-ЦЗ'!E7</f>
        <v>7722</v>
      </c>
      <c r="G9" s="74">
        <f>'13-чоловіки-ЦЗ'!F7</f>
        <v>12811</v>
      </c>
      <c r="H9" s="11">
        <f t="shared" ref="H9:H13" si="2">G9*100/F9</f>
        <v>165.90261590261591</v>
      </c>
      <c r="I9" s="94">
        <f t="shared" ref="I9:I13" si="3">G9-F9</f>
        <v>5089</v>
      </c>
      <c r="J9" s="23"/>
      <c r="K9" s="23"/>
    </row>
    <row r="10" spans="1:11" s="4" customFormat="1" ht="52.5" customHeight="1" x14ac:dyDescent="0.35">
      <c r="A10" s="14" t="s">
        <v>33</v>
      </c>
      <c r="B10" s="74">
        <f>'12-жінки-ЦЗ'!H7</f>
        <v>1401</v>
      </c>
      <c r="C10" s="74">
        <f>'12-жінки-ЦЗ'!I7</f>
        <v>772</v>
      </c>
      <c r="D10" s="11">
        <f t="shared" si="0"/>
        <v>55.103497501784439</v>
      </c>
      <c r="E10" s="94">
        <f t="shared" si="1"/>
        <v>-629</v>
      </c>
      <c r="F10" s="74">
        <f>'13-чоловіки-ЦЗ'!H7</f>
        <v>1296</v>
      </c>
      <c r="G10" s="74">
        <f>'13-чоловіки-ЦЗ'!I7</f>
        <v>818</v>
      </c>
      <c r="H10" s="11">
        <f t="shared" si="2"/>
        <v>63.117283950617285</v>
      </c>
      <c r="I10" s="94">
        <f t="shared" si="3"/>
        <v>-478</v>
      </c>
      <c r="J10" s="23"/>
      <c r="K10" s="23"/>
    </row>
    <row r="11" spans="1:11" s="4" customFormat="1" ht="31.65" customHeight="1" x14ac:dyDescent="0.35">
      <c r="A11" s="15" t="s">
        <v>34</v>
      </c>
      <c r="B11" s="74">
        <f>'12-жінки-ЦЗ'!K7</f>
        <v>696</v>
      </c>
      <c r="C11" s="74">
        <f>'12-жінки-ЦЗ'!L7</f>
        <v>409</v>
      </c>
      <c r="D11" s="11">
        <f t="shared" si="0"/>
        <v>58.764367816091955</v>
      </c>
      <c r="E11" s="94">
        <f t="shared" si="1"/>
        <v>-287</v>
      </c>
      <c r="F11" s="74">
        <f>'13-чоловіки-ЦЗ'!K7</f>
        <v>331</v>
      </c>
      <c r="G11" s="74">
        <f>'13-чоловіки-ЦЗ'!L7</f>
        <v>118</v>
      </c>
      <c r="H11" s="11">
        <f t="shared" si="2"/>
        <v>35.649546827794559</v>
      </c>
      <c r="I11" s="94">
        <f t="shared" si="3"/>
        <v>-213</v>
      </c>
      <c r="J11" s="23"/>
      <c r="K11" s="23"/>
    </row>
    <row r="12" spans="1:11" s="4" customFormat="1" ht="45.75" customHeight="1" x14ac:dyDescent="0.35">
      <c r="A12" s="15" t="s">
        <v>20</v>
      </c>
      <c r="B12" s="74">
        <f>'12-жінки-ЦЗ'!N7</f>
        <v>51</v>
      </c>
      <c r="C12" s="74">
        <f>'12-жінки-ЦЗ'!O7</f>
        <v>16</v>
      </c>
      <c r="D12" s="11">
        <f t="shared" si="0"/>
        <v>31.372549019607842</v>
      </c>
      <c r="E12" s="94">
        <f t="shared" si="1"/>
        <v>-35</v>
      </c>
      <c r="F12" s="74">
        <f>'13-чоловіки-ЦЗ'!N7</f>
        <v>53</v>
      </c>
      <c r="G12" s="74">
        <f>'13-чоловіки-ЦЗ'!O7</f>
        <v>11</v>
      </c>
      <c r="H12" s="11">
        <f t="shared" si="2"/>
        <v>20.754716981132077</v>
      </c>
      <c r="I12" s="94">
        <f t="shared" si="3"/>
        <v>-42</v>
      </c>
      <c r="J12" s="23"/>
      <c r="K12" s="23"/>
    </row>
    <row r="13" spans="1:11" s="4" customFormat="1" ht="55.5" customHeight="1" x14ac:dyDescent="0.35">
      <c r="A13" s="15" t="s">
        <v>35</v>
      </c>
      <c r="B13" s="74">
        <f>'12-жінки-ЦЗ'!Q7</f>
        <v>6260</v>
      </c>
      <c r="C13" s="74">
        <f>'12-жінки-ЦЗ'!R7</f>
        <v>5691</v>
      </c>
      <c r="D13" s="11">
        <f t="shared" si="0"/>
        <v>90.910543130990419</v>
      </c>
      <c r="E13" s="94">
        <f t="shared" si="1"/>
        <v>-569</v>
      </c>
      <c r="F13" s="74">
        <f>'13-чоловіки-ЦЗ'!Q7</f>
        <v>5329</v>
      </c>
      <c r="G13" s="74">
        <f>'13-чоловіки-ЦЗ'!R7</f>
        <v>4053</v>
      </c>
      <c r="H13" s="11">
        <f t="shared" si="2"/>
        <v>76.055545130418466</v>
      </c>
      <c r="I13" s="94">
        <f t="shared" si="3"/>
        <v>-1276</v>
      </c>
      <c r="J13" s="23"/>
      <c r="K13" s="23"/>
    </row>
    <row r="14" spans="1:11" s="4" customFormat="1" ht="12.75" customHeight="1" x14ac:dyDescent="0.35">
      <c r="A14" s="106" t="s">
        <v>4</v>
      </c>
      <c r="B14" s="107"/>
      <c r="C14" s="107"/>
      <c r="D14" s="107"/>
      <c r="E14" s="107"/>
      <c r="F14" s="107"/>
      <c r="G14" s="107"/>
      <c r="H14" s="107"/>
      <c r="I14" s="107"/>
      <c r="J14" s="23"/>
      <c r="K14" s="23"/>
    </row>
    <row r="15" spans="1:11" s="4" customFormat="1" ht="18" customHeight="1" x14ac:dyDescent="0.35">
      <c r="A15" s="108"/>
      <c r="B15" s="109"/>
      <c r="C15" s="109"/>
      <c r="D15" s="109"/>
      <c r="E15" s="109"/>
      <c r="F15" s="109"/>
      <c r="G15" s="109"/>
      <c r="H15" s="109"/>
      <c r="I15" s="109"/>
      <c r="J15" s="23"/>
      <c r="K15" s="23"/>
    </row>
    <row r="16" spans="1:11" s="4" customFormat="1" ht="20.25" customHeight="1" x14ac:dyDescent="0.35">
      <c r="A16" s="104" t="s">
        <v>0</v>
      </c>
      <c r="B16" s="110" t="s">
        <v>29</v>
      </c>
      <c r="C16" s="110" t="s">
        <v>30</v>
      </c>
      <c r="D16" s="125" t="s">
        <v>1</v>
      </c>
      <c r="E16" s="126"/>
      <c r="F16" s="110" t="s">
        <v>29</v>
      </c>
      <c r="G16" s="110" t="s">
        <v>30</v>
      </c>
      <c r="H16" s="125" t="s">
        <v>1</v>
      </c>
      <c r="I16" s="126"/>
      <c r="J16" s="23"/>
      <c r="K16" s="23"/>
    </row>
    <row r="17" spans="1:11" ht="35.4" customHeight="1" x14ac:dyDescent="0.45">
      <c r="A17" s="105"/>
      <c r="B17" s="110"/>
      <c r="C17" s="110"/>
      <c r="D17" s="21" t="s">
        <v>2</v>
      </c>
      <c r="E17" s="6" t="s">
        <v>28</v>
      </c>
      <c r="F17" s="110"/>
      <c r="G17" s="110"/>
      <c r="H17" s="21" t="s">
        <v>2</v>
      </c>
      <c r="I17" s="6" t="s">
        <v>28</v>
      </c>
      <c r="J17" s="24"/>
      <c r="K17" s="24"/>
    </row>
    <row r="18" spans="1:11" ht="24" customHeight="1" x14ac:dyDescent="0.45">
      <c r="A18" s="10" t="s">
        <v>36</v>
      </c>
      <c r="B18" s="86">
        <f>'12-жінки-ЦЗ'!T7</f>
        <v>41377</v>
      </c>
      <c r="C18" s="86">
        <f>'12-жінки-ЦЗ'!U7</f>
        <v>49771</v>
      </c>
      <c r="D18" s="17">
        <f t="shared" ref="D18:D20" si="4">C18*100/B18</f>
        <v>120.2866326703241</v>
      </c>
      <c r="E18" s="94">
        <f t="shared" ref="E18:E20" si="5">C18-B18</f>
        <v>8394</v>
      </c>
      <c r="F18" s="87">
        <f>'13-чоловіки-ЦЗ'!T7</f>
        <v>43944</v>
      </c>
      <c r="G18" s="87">
        <f>'13-чоловіки-ЦЗ'!U7</f>
        <v>48439</v>
      </c>
      <c r="H18" s="16">
        <f t="shared" ref="H18:H20" si="6">G18*100/F18</f>
        <v>110.22892772619697</v>
      </c>
      <c r="I18" s="94">
        <f t="shared" ref="I18:I20" si="7">G18-F18</f>
        <v>4495</v>
      </c>
      <c r="J18" s="24"/>
      <c r="K18" s="24"/>
    </row>
    <row r="19" spans="1:11" ht="25.5" customHeight="1" x14ac:dyDescent="0.45">
      <c r="A19" s="1" t="s">
        <v>32</v>
      </c>
      <c r="B19" s="86">
        <f>'12-жінки-ЦЗ'!W7</f>
        <v>8562</v>
      </c>
      <c r="C19" s="86">
        <f>'12-жінки-ЦЗ'!X7</f>
        <v>17495</v>
      </c>
      <c r="D19" s="17">
        <f t="shared" si="4"/>
        <v>204.3330997430507</v>
      </c>
      <c r="E19" s="94">
        <f t="shared" si="5"/>
        <v>8933</v>
      </c>
      <c r="F19" s="87">
        <f>'13-чоловіки-ЦЗ'!W7</f>
        <v>6679</v>
      </c>
      <c r="G19" s="87">
        <f>'13-чоловіки-ЦЗ'!X7</f>
        <v>11504</v>
      </c>
      <c r="H19" s="16">
        <f t="shared" si="6"/>
        <v>172.24135349603233</v>
      </c>
      <c r="I19" s="94">
        <f t="shared" si="7"/>
        <v>4825</v>
      </c>
      <c r="J19" s="24"/>
      <c r="K19" s="24"/>
    </row>
    <row r="20" spans="1:11" ht="20.5" x14ac:dyDescent="0.45">
      <c r="A20" s="1" t="s">
        <v>37</v>
      </c>
      <c r="B20" s="86">
        <f>'12-жінки-ЦЗ'!Z7</f>
        <v>7147</v>
      </c>
      <c r="C20" s="86">
        <f>'12-жінки-ЦЗ'!AA7</f>
        <v>14896</v>
      </c>
      <c r="D20" s="17">
        <f t="shared" si="4"/>
        <v>208.42311459353576</v>
      </c>
      <c r="E20" s="94">
        <f t="shared" si="5"/>
        <v>7749</v>
      </c>
      <c r="F20" s="87">
        <f>'13-чоловіки-ЦЗ'!Z7</f>
        <v>5899</v>
      </c>
      <c r="G20" s="87">
        <f>'13-чоловіки-ЦЗ'!AA7</f>
        <v>10057</v>
      </c>
      <c r="H20" s="16">
        <f t="shared" si="6"/>
        <v>170.48652313951519</v>
      </c>
      <c r="I20" s="94">
        <f t="shared" si="7"/>
        <v>4158</v>
      </c>
      <c r="J20" s="24"/>
      <c r="K20" s="24"/>
    </row>
    <row r="21" spans="1:11" ht="21.15" x14ac:dyDescent="0.35">
      <c r="C21" s="19"/>
      <c r="J21" s="24"/>
      <c r="K21" s="24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66"/>
  </sheetPr>
  <dimension ref="A1:AF88"/>
  <sheetViews>
    <sheetView tabSelected="1" view="pageBreakPreview" zoomScale="47" zoomScaleNormal="75" zoomScaleSheetLayoutView="4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H8" sqref="H8:I35"/>
    </sheetView>
  </sheetViews>
  <sheetFormatPr defaultColWidth="9.08984375" defaultRowHeight="14" x14ac:dyDescent="0.3"/>
  <cols>
    <col min="1" max="1" width="25.81640625" style="44" customWidth="1"/>
    <col min="2" max="2" width="11" style="44" customWidth="1"/>
    <col min="3" max="3" width="9.90625" style="44" customWidth="1"/>
    <col min="4" max="4" width="8.1796875" style="44" customWidth="1"/>
    <col min="5" max="6" width="11.81640625" style="44" customWidth="1"/>
    <col min="7" max="7" width="7.36328125" style="44" customWidth="1"/>
    <col min="8" max="8" width="11.90625" style="44" customWidth="1"/>
    <col min="9" max="9" width="11" style="44" customWidth="1"/>
    <col min="10" max="10" width="7.36328125" style="44" customWidth="1"/>
    <col min="11" max="12" width="9.36328125" style="44" customWidth="1"/>
    <col min="13" max="13" width="9" style="44" customWidth="1"/>
    <col min="14" max="14" width="10" style="44" customWidth="1"/>
    <col min="15" max="15" width="9.08984375" style="44" customWidth="1"/>
    <col min="16" max="16" width="8.08984375" style="44" customWidth="1"/>
    <col min="17" max="18" width="9.6328125" style="44" customWidth="1"/>
    <col min="19" max="19" width="8.08984375" style="44" customWidth="1"/>
    <col min="20" max="20" width="10.6328125" style="44" customWidth="1"/>
    <col min="21" max="21" width="10.81640625" style="44" customWidth="1"/>
    <col min="22" max="22" width="8.08984375" style="44" customWidth="1"/>
    <col min="23" max="24" width="9.81640625" style="44" customWidth="1"/>
    <col min="25" max="25" width="8.1796875" style="44" customWidth="1"/>
    <col min="26" max="16384" width="9.08984375" style="44"/>
  </cols>
  <sheetData>
    <row r="1" spans="1:32" s="28" customFormat="1" ht="59.9" customHeight="1" x14ac:dyDescent="0.5">
      <c r="B1" s="111" t="s">
        <v>80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27"/>
      <c r="O1" s="27"/>
      <c r="P1" s="27"/>
      <c r="Q1" s="27"/>
      <c r="R1" s="27"/>
      <c r="S1" s="27"/>
      <c r="T1" s="27"/>
      <c r="U1" s="27"/>
      <c r="V1" s="27"/>
      <c r="W1" s="27"/>
      <c r="X1" s="117"/>
      <c r="Y1" s="117"/>
      <c r="Z1" s="48"/>
      <c r="AB1" s="73" t="s">
        <v>14</v>
      </c>
    </row>
    <row r="2" spans="1:32" s="31" customFormat="1" ht="14.25" customHeigh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12"/>
      <c r="Y2" s="112"/>
      <c r="Z2" s="121"/>
      <c r="AA2" s="121"/>
      <c r="AB2" s="59" t="s">
        <v>7</v>
      </c>
      <c r="AC2" s="59"/>
    </row>
    <row r="3" spans="1:32" s="32" customFormat="1" ht="67.650000000000006" customHeight="1" x14ac:dyDescent="0.35">
      <c r="A3" s="113"/>
      <c r="B3" s="114" t="s">
        <v>21</v>
      </c>
      <c r="C3" s="114"/>
      <c r="D3" s="114"/>
      <c r="E3" s="114" t="s">
        <v>22</v>
      </c>
      <c r="F3" s="114"/>
      <c r="G3" s="114"/>
      <c r="H3" s="114" t="s">
        <v>13</v>
      </c>
      <c r="I3" s="114"/>
      <c r="J3" s="114"/>
      <c r="K3" s="114" t="s">
        <v>9</v>
      </c>
      <c r="L3" s="114"/>
      <c r="M3" s="114"/>
      <c r="N3" s="114" t="s">
        <v>10</v>
      </c>
      <c r="O3" s="114"/>
      <c r="P3" s="114"/>
      <c r="Q3" s="118" t="s">
        <v>8</v>
      </c>
      <c r="R3" s="119"/>
      <c r="S3" s="120"/>
      <c r="T3" s="114" t="s">
        <v>16</v>
      </c>
      <c r="U3" s="114"/>
      <c r="V3" s="114"/>
      <c r="W3" s="114" t="s">
        <v>11</v>
      </c>
      <c r="X3" s="114"/>
      <c r="Y3" s="114"/>
      <c r="Z3" s="114" t="s">
        <v>12</v>
      </c>
      <c r="AA3" s="114"/>
      <c r="AB3" s="114"/>
    </row>
    <row r="4" spans="1:32" s="33" customFormat="1" ht="19.5" customHeight="1" x14ac:dyDescent="0.35">
      <c r="A4" s="113"/>
      <c r="B4" s="115" t="s">
        <v>15</v>
      </c>
      <c r="C4" s="115" t="s">
        <v>68</v>
      </c>
      <c r="D4" s="116" t="s">
        <v>2</v>
      </c>
      <c r="E4" s="115" t="s">
        <v>15</v>
      </c>
      <c r="F4" s="115" t="s">
        <v>68</v>
      </c>
      <c r="G4" s="116" t="s">
        <v>2</v>
      </c>
      <c r="H4" s="115" t="s">
        <v>15</v>
      </c>
      <c r="I4" s="115" t="s">
        <v>68</v>
      </c>
      <c r="J4" s="116" t="s">
        <v>2</v>
      </c>
      <c r="K4" s="115" t="s">
        <v>15</v>
      </c>
      <c r="L4" s="115" t="s">
        <v>68</v>
      </c>
      <c r="M4" s="116" t="s">
        <v>2</v>
      </c>
      <c r="N4" s="115" t="s">
        <v>15</v>
      </c>
      <c r="O4" s="115" t="s">
        <v>68</v>
      </c>
      <c r="P4" s="116" t="s">
        <v>2</v>
      </c>
      <c r="Q4" s="115" t="s">
        <v>15</v>
      </c>
      <c r="R4" s="115" t="s">
        <v>68</v>
      </c>
      <c r="S4" s="116" t="s">
        <v>2</v>
      </c>
      <c r="T4" s="115" t="s">
        <v>15</v>
      </c>
      <c r="U4" s="115" t="s">
        <v>68</v>
      </c>
      <c r="V4" s="116" t="s">
        <v>2</v>
      </c>
      <c r="W4" s="115" t="s">
        <v>15</v>
      </c>
      <c r="X4" s="115" t="s">
        <v>68</v>
      </c>
      <c r="Y4" s="116" t="s">
        <v>2</v>
      </c>
      <c r="Z4" s="115" t="s">
        <v>15</v>
      </c>
      <c r="AA4" s="115" t="s">
        <v>68</v>
      </c>
      <c r="AB4" s="116" t="s">
        <v>2</v>
      </c>
    </row>
    <row r="5" spans="1:32" s="33" customFormat="1" ht="15.75" customHeight="1" x14ac:dyDescent="0.35">
      <c r="A5" s="113"/>
      <c r="B5" s="115"/>
      <c r="C5" s="115"/>
      <c r="D5" s="116"/>
      <c r="E5" s="115"/>
      <c r="F5" s="115"/>
      <c r="G5" s="116"/>
      <c r="H5" s="115"/>
      <c r="I5" s="115"/>
      <c r="J5" s="116"/>
      <c r="K5" s="115"/>
      <c r="L5" s="115"/>
      <c r="M5" s="116"/>
      <c r="N5" s="115"/>
      <c r="O5" s="115"/>
      <c r="P5" s="116"/>
      <c r="Q5" s="115"/>
      <c r="R5" s="115"/>
      <c r="S5" s="116"/>
      <c r="T5" s="115"/>
      <c r="U5" s="115"/>
      <c r="V5" s="116"/>
      <c r="W5" s="115"/>
      <c r="X5" s="115"/>
      <c r="Y5" s="116"/>
      <c r="Z5" s="115"/>
      <c r="AA5" s="115"/>
      <c r="AB5" s="116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3">
      <c r="A7" s="34" t="s">
        <v>39</v>
      </c>
      <c r="B7" s="35">
        <f>SUM(B8:B35)</f>
        <v>44483</v>
      </c>
      <c r="C7" s="35">
        <f>SUM(C8:C35)</f>
        <v>52192</v>
      </c>
      <c r="D7" s="36">
        <f>C7*100/B7</f>
        <v>117.33021603758739</v>
      </c>
      <c r="E7" s="35">
        <f>SUM(E8:E35)</f>
        <v>9945</v>
      </c>
      <c r="F7" s="35">
        <f>SUM(F8:F35)</f>
        <v>19580</v>
      </c>
      <c r="G7" s="36">
        <f>F7*100/E7</f>
        <v>196.88285570638513</v>
      </c>
      <c r="H7" s="35">
        <f>SUM(H8:H35)</f>
        <v>1401</v>
      </c>
      <c r="I7" s="35">
        <f>SUM(I8:I35)</f>
        <v>772</v>
      </c>
      <c r="J7" s="36">
        <f>I7*100/H7</f>
        <v>55.103497501784439</v>
      </c>
      <c r="K7" s="35">
        <f>SUM(K8:K35)</f>
        <v>696</v>
      </c>
      <c r="L7" s="35">
        <f>SUM(L8:L35)</f>
        <v>409</v>
      </c>
      <c r="M7" s="36">
        <f>L7*100/K7</f>
        <v>58.764367816091955</v>
      </c>
      <c r="N7" s="35">
        <f>SUM(N8:N35)</f>
        <v>51</v>
      </c>
      <c r="O7" s="35">
        <f>SUM(O8:O35)</f>
        <v>16</v>
      </c>
      <c r="P7" s="36">
        <f>O7*100/N7</f>
        <v>31.372549019607842</v>
      </c>
      <c r="Q7" s="35">
        <f>SUM(Q8:Q35)</f>
        <v>6260</v>
      </c>
      <c r="R7" s="35">
        <f>SUM(R8:R35)</f>
        <v>5691</v>
      </c>
      <c r="S7" s="36">
        <f>R7*100/Q7</f>
        <v>90.910543130990419</v>
      </c>
      <c r="T7" s="35">
        <f>SUM(T8:T35)</f>
        <v>41377</v>
      </c>
      <c r="U7" s="35">
        <f>SUM(U8:U35)</f>
        <v>49771</v>
      </c>
      <c r="V7" s="36">
        <f>U7*100/T7</f>
        <v>120.2866326703241</v>
      </c>
      <c r="W7" s="35">
        <f>SUM(W8:W35)</f>
        <v>8562</v>
      </c>
      <c r="X7" s="35">
        <f>SUM(X8:X35)</f>
        <v>17495</v>
      </c>
      <c r="Y7" s="36">
        <f>X7*100/W7</f>
        <v>204.3330997430507</v>
      </c>
      <c r="Z7" s="35">
        <f>SUM(Z8:Z35)</f>
        <v>7147</v>
      </c>
      <c r="AA7" s="35">
        <f>SUM(AA8:AA35)</f>
        <v>14896</v>
      </c>
      <c r="AB7" s="36">
        <f>AA7*100/Z7</f>
        <v>208.42311459353576</v>
      </c>
      <c r="AC7" s="37"/>
      <c r="AF7" s="42"/>
    </row>
    <row r="8" spans="1:32" s="42" customFormat="1" ht="17" customHeight="1" x14ac:dyDescent="0.3">
      <c r="A8" s="61" t="s">
        <v>40</v>
      </c>
      <c r="B8" s="39">
        <v>9895</v>
      </c>
      <c r="C8" s="39">
        <v>13636</v>
      </c>
      <c r="D8" s="40">
        <f t="shared" ref="D8:D35" si="0">C8*100/B8</f>
        <v>137.80697321879737</v>
      </c>
      <c r="E8" s="39">
        <v>2188</v>
      </c>
      <c r="F8" s="39">
        <v>5841</v>
      </c>
      <c r="G8" s="40">
        <f t="shared" ref="G8:G35" si="1">F8*100/E8</f>
        <v>266.95612431444243</v>
      </c>
      <c r="H8" s="39">
        <v>77</v>
      </c>
      <c r="I8" s="39">
        <v>51</v>
      </c>
      <c r="J8" s="40">
        <f t="shared" ref="J8:J35" si="2">I8*100/H8</f>
        <v>66.233766233766232</v>
      </c>
      <c r="K8" s="39">
        <v>145</v>
      </c>
      <c r="L8" s="39">
        <v>132</v>
      </c>
      <c r="M8" s="40">
        <f t="shared" ref="M8:M35" si="3">L8*100/K8</f>
        <v>91.034482758620683</v>
      </c>
      <c r="N8" s="39">
        <v>0</v>
      </c>
      <c r="O8" s="39">
        <v>0</v>
      </c>
      <c r="P8" s="95" t="s">
        <v>85</v>
      </c>
      <c r="Q8" s="39">
        <v>1042</v>
      </c>
      <c r="R8" s="60">
        <v>672</v>
      </c>
      <c r="S8" s="40">
        <f t="shared" ref="S8:S35" si="4">R8*100/Q8</f>
        <v>64.491362763915546</v>
      </c>
      <c r="T8" s="39">
        <v>9602</v>
      </c>
      <c r="U8" s="60">
        <v>13056</v>
      </c>
      <c r="V8" s="40">
        <f t="shared" ref="V8:V35" si="5">U8*100/T8</f>
        <v>135.97167256821496</v>
      </c>
      <c r="W8" s="39">
        <v>1930</v>
      </c>
      <c r="X8" s="60">
        <v>5280</v>
      </c>
      <c r="Y8" s="40">
        <f t="shared" ref="Y8:Y35" si="6">X8*100/W8</f>
        <v>273.57512953367876</v>
      </c>
      <c r="Z8" s="39">
        <v>1642</v>
      </c>
      <c r="AA8" s="60">
        <v>4543</v>
      </c>
      <c r="AB8" s="40">
        <f t="shared" ref="AB8:AB35" si="7">AA8*100/Z8</f>
        <v>276.67478684531062</v>
      </c>
      <c r="AC8" s="37"/>
      <c r="AD8" s="41"/>
    </row>
    <row r="9" spans="1:32" s="43" customFormat="1" ht="17" customHeight="1" x14ac:dyDescent="0.3">
      <c r="A9" s="61" t="s">
        <v>41</v>
      </c>
      <c r="B9" s="39">
        <v>1621</v>
      </c>
      <c r="C9" s="39">
        <v>2055</v>
      </c>
      <c r="D9" s="40">
        <f t="shared" si="0"/>
        <v>126.77359654534239</v>
      </c>
      <c r="E9" s="39">
        <v>285</v>
      </c>
      <c r="F9" s="39">
        <v>839</v>
      </c>
      <c r="G9" s="40">
        <f t="shared" si="1"/>
        <v>294.38596491228071</v>
      </c>
      <c r="H9" s="39">
        <v>59</v>
      </c>
      <c r="I9" s="39">
        <v>23</v>
      </c>
      <c r="J9" s="40">
        <f t="shared" si="2"/>
        <v>38.983050847457626</v>
      </c>
      <c r="K9" s="39">
        <v>21</v>
      </c>
      <c r="L9" s="39">
        <v>10</v>
      </c>
      <c r="M9" s="40">
        <f t="shared" si="3"/>
        <v>47.61904761904762</v>
      </c>
      <c r="N9" s="39">
        <v>3</v>
      </c>
      <c r="O9" s="39">
        <v>0</v>
      </c>
      <c r="P9" s="40">
        <f t="shared" ref="P9:P35" si="8">O9*100/N9</f>
        <v>0</v>
      </c>
      <c r="Q9" s="39">
        <v>212</v>
      </c>
      <c r="R9" s="60">
        <v>263</v>
      </c>
      <c r="S9" s="40">
        <f t="shared" si="4"/>
        <v>124.05660377358491</v>
      </c>
      <c r="T9" s="39">
        <v>1539</v>
      </c>
      <c r="U9" s="60">
        <v>1943</v>
      </c>
      <c r="V9" s="40">
        <f t="shared" si="5"/>
        <v>126.25081221572449</v>
      </c>
      <c r="W9" s="39">
        <v>247</v>
      </c>
      <c r="X9" s="60">
        <v>729</v>
      </c>
      <c r="Y9" s="40">
        <f t="shared" si="6"/>
        <v>295.14170040485828</v>
      </c>
      <c r="Z9" s="39">
        <v>184</v>
      </c>
      <c r="AA9" s="60">
        <v>571</v>
      </c>
      <c r="AB9" s="40">
        <f t="shared" si="7"/>
        <v>310.32608695652175</v>
      </c>
      <c r="AC9" s="37"/>
      <c r="AD9" s="41"/>
    </row>
    <row r="10" spans="1:32" s="42" customFormat="1" ht="17" customHeight="1" x14ac:dyDescent="0.3">
      <c r="A10" s="61" t="s">
        <v>42</v>
      </c>
      <c r="B10" s="39">
        <v>155</v>
      </c>
      <c r="C10" s="39">
        <v>225</v>
      </c>
      <c r="D10" s="40">
        <f t="shared" si="0"/>
        <v>145.16129032258064</v>
      </c>
      <c r="E10" s="39">
        <v>62</v>
      </c>
      <c r="F10" s="39">
        <v>145</v>
      </c>
      <c r="G10" s="40">
        <f t="shared" si="1"/>
        <v>233.87096774193549</v>
      </c>
      <c r="H10" s="39">
        <v>15</v>
      </c>
      <c r="I10" s="39">
        <v>3</v>
      </c>
      <c r="J10" s="40">
        <f t="shared" si="2"/>
        <v>20</v>
      </c>
      <c r="K10" s="39">
        <v>3</v>
      </c>
      <c r="L10" s="39">
        <v>1</v>
      </c>
      <c r="M10" s="40">
        <f t="shared" si="3"/>
        <v>33.333333333333336</v>
      </c>
      <c r="N10" s="39">
        <v>0</v>
      </c>
      <c r="O10" s="39">
        <v>3</v>
      </c>
      <c r="P10" s="95" t="s">
        <v>85</v>
      </c>
      <c r="Q10" s="39">
        <v>54</v>
      </c>
      <c r="R10" s="60">
        <v>46</v>
      </c>
      <c r="S10" s="40">
        <f t="shared" si="4"/>
        <v>85.18518518518519</v>
      </c>
      <c r="T10" s="39">
        <v>132</v>
      </c>
      <c r="U10" s="60">
        <v>206</v>
      </c>
      <c r="V10" s="40">
        <f t="shared" si="5"/>
        <v>156.06060606060606</v>
      </c>
      <c r="W10" s="39">
        <v>52</v>
      </c>
      <c r="X10" s="60">
        <v>127</v>
      </c>
      <c r="Y10" s="40">
        <f t="shared" si="6"/>
        <v>244.23076923076923</v>
      </c>
      <c r="Z10" s="39">
        <v>44</v>
      </c>
      <c r="AA10" s="60">
        <v>108</v>
      </c>
      <c r="AB10" s="40">
        <f t="shared" si="7"/>
        <v>245.45454545454547</v>
      </c>
      <c r="AC10" s="37"/>
      <c r="AD10" s="41"/>
    </row>
    <row r="11" spans="1:32" s="42" customFormat="1" ht="17" customHeight="1" x14ac:dyDescent="0.3">
      <c r="A11" s="61" t="s">
        <v>43</v>
      </c>
      <c r="B11" s="39">
        <v>898</v>
      </c>
      <c r="C11" s="39">
        <v>964</v>
      </c>
      <c r="D11" s="40">
        <f t="shared" si="0"/>
        <v>107.34966592427617</v>
      </c>
      <c r="E11" s="39">
        <v>221</v>
      </c>
      <c r="F11" s="39">
        <v>343</v>
      </c>
      <c r="G11" s="40">
        <f t="shared" si="1"/>
        <v>155.20361990950227</v>
      </c>
      <c r="H11" s="39">
        <v>38</v>
      </c>
      <c r="I11" s="39">
        <v>24</v>
      </c>
      <c r="J11" s="40">
        <f t="shared" si="2"/>
        <v>63.157894736842103</v>
      </c>
      <c r="K11" s="39">
        <v>12</v>
      </c>
      <c r="L11" s="39">
        <v>1</v>
      </c>
      <c r="M11" s="40">
        <f t="shared" si="3"/>
        <v>8.3333333333333339</v>
      </c>
      <c r="N11" s="39">
        <v>1</v>
      </c>
      <c r="O11" s="39">
        <v>2</v>
      </c>
      <c r="P11" s="40">
        <f t="shared" si="8"/>
        <v>200</v>
      </c>
      <c r="Q11" s="39">
        <v>163</v>
      </c>
      <c r="R11" s="60">
        <v>192</v>
      </c>
      <c r="S11" s="40">
        <f t="shared" si="4"/>
        <v>117.79141104294479</v>
      </c>
      <c r="T11" s="39">
        <v>848</v>
      </c>
      <c r="U11" s="60">
        <v>920</v>
      </c>
      <c r="V11" s="40">
        <f t="shared" si="5"/>
        <v>108.49056603773585</v>
      </c>
      <c r="W11" s="39">
        <v>196</v>
      </c>
      <c r="X11" s="60">
        <v>305</v>
      </c>
      <c r="Y11" s="40">
        <f t="shared" si="6"/>
        <v>155.61224489795919</v>
      </c>
      <c r="Z11" s="39">
        <v>161</v>
      </c>
      <c r="AA11" s="60">
        <v>268</v>
      </c>
      <c r="AB11" s="40">
        <f t="shared" si="7"/>
        <v>166.45962732919256</v>
      </c>
      <c r="AC11" s="37"/>
      <c r="AD11" s="41"/>
    </row>
    <row r="12" spans="1:32" s="42" customFormat="1" ht="17" customHeight="1" x14ac:dyDescent="0.3">
      <c r="A12" s="61" t="s">
        <v>44</v>
      </c>
      <c r="B12" s="39">
        <v>1888</v>
      </c>
      <c r="C12" s="39">
        <v>2066</v>
      </c>
      <c r="D12" s="40">
        <f t="shared" si="0"/>
        <v>109.42796610169492</v>
      </c>
      <c r="E12" s="39">
        <v>286</v>
      </c>
      <c r="F12" s="39">
        <v>525</v>
      </c>
      <c r="G12" s="40">
        <f t="shared" si="1"/>
        <v>183.56643356643357</v>
      </c>
      <c r="H12" s="39">
        <v>70</v>
      </c>
      <c r="I12" s="39">
        <v>49</v>
      </c>
      <c r="J12" s="40">
        <f t="shared" si="2"/>
        <v>70</v>
      </c>
      <c r="K12" s="39">
        <v>61</v>
      </c>
      <c r="L12" s="39">
        <v>47</v>
      </c>
      <c r="M12" s="40">
        <f t="shared" si="3"/>
        <v>77.049180327868854</v>
      </c>
      <c r="N12" s="39">
        <v>0</v>
      </c>
      <c r="O12" s="39">
        <v>0</v>
      </c>
      <c r="P12" s="95" t="s">
        <v>85</v>
      </c>
      <c r="Q12" s="39">
        <v>187</v>
      </c>
      <c r="R12" s="60">
        <v>276</v>
      </c>
      <c r="S12" s="40">
        <f t="shared" si="4"/>
        <v>147.59358288770053</v>
      </c>
      <c r="T12" s="39">
        <v>1773</v>
      </c>
      <c r="U12" s="60">
        <v>1977</v>
      </c>
      <c r="V12" s="40">
        <f t="shared" si="5"/>
        <v>111.50592216582065</v>
      </c>
      <c r="W12" s="39">
        <v>242</v>
      </c>
      <c r="X12" s="60">
        <v>438</v>
      </c>
      <c r="Y12" s="40">
        <f t="shared" si="6"/>
        <v>180.9917355371901</v>
      </c>
      <c r="Z12" s="39">
        <v>198</v>
      </c>
      <c r="AA12" s="60">
        <v>340</v>
      </c>
      <c r="AB12" s="40">
        <f t="shared" si="7"/>
        <v>171.71717171717171</v>
      </c>
      <c r="AC12" s="37"/>
      <c r="AD12" s="41"/>
    </row>
    <row r="13" spans="1:32" s="42" customFormat="1" ht="17" customHeight="1" x14ac:dyDescent="0.3">
      <c r="A13" s="61" t="s">
        <v>45</v>
      </c>
      <c r="B13" s="39">
        <v>706</v>
      </c>
      <c r="C13" s="39">
        <v>778</v>
      </c>
      <c r="D13" s="40">
        <f t="shared" si="0"/>
        <v>110.19830028328612</v>
      </c>
      <c r="E13" s="39">
        <v>166</v>
      </c>
      <c r="F13" s="39">
        <v>310</v>
      </c>
      <c r="G13" s="40">
        <f t="shared" si="1"/>
        <v>186.74698795180723</v>
      </c>
      <c r="H13" s="39">
        <v>55</v>
      </c>
      <c r="I13" s="39">
        <v>13</v>
      </c>
      <c r="J13" s="40">
        <f t="shared" si="2"/>
        <v>23.636363636363637</v>
      </c>
      <c r="K13" s="39">
        <v>16</v>
      </c>
      <c r="L13" s="39">
        <v>5</v>
      </c>
      <c r="M13" s="40">
        <f t="shared" si="3"/>
        <v>31.25</v>
      </c>
      <c r="N13" s="39">
        <v>0</v>
      </c>
      <c r="O13" s="39">
        <v>1</v>
      </c>
      <c r="P13" s="95" t="s">
        <v>85</v>
      </c>
      <c r="Q13" s="39">
        <v>134</v>
      </c>
      <c r="R13" s="60">
        <v>198</v>
      </c>
      <c r="S13" s="40">
        <f t="shared" si="4"/>
        <v>147.76119402985074</v>
      </c>
      <c r="T13" s="39">
        <v>635</v>
      </c>
      <c r="U13" s="60">
        <v>722</v>
      </c>
      <c r="V13" s="40">
        <f t="shared" si="5"/>
        <v>113.7007874015748</v>
      </c>
      <c r="W13" s="39">
        <v>125</v>
      </c>
      <c r="X13" s="60">
        <v>263</v>
      </c>
      <c r="Y13" s="40">
        <f t="shared" si="6"/>
        <v>210.4</v>
      </c>
      <c r="Z13" s="39">
        <v>91</v>
      </c>
      <c r="AA13" s="60">
        <v>222</v>
      </c>
      <c r="AB13" s="40">
        <f t="shared" si="7"/>
        <v>243.95604395604394</v>
      </c>
      <c r="AC13" s="37"/>
      <c r="AD13" s="41"/>
    </row>
    <row r="14" spans="1:32" s="42" customFormat="1" ht="17" customHeight="1" x14ac:dyDescent="0.3">
      <c r="A14" s="61" t="s">
        <v>46</v>
      </c>
      <c r="B14" s="39">
        <v>392</v>
      </c>
      <c r="C14" s="39">
        <v>555</v>
      </c>
      <c r="D14" s="40">
        <f t="shared" si="0"/>
        <v>141.58163265306123</v>
      </c>
      <c r="E14" s="39">
        <v>126</v>
      </c>
      <c r="F14" s="39">
        <v>301</v>
      </c>
      <c r="G14" s="40">
        <f t="shared" si="1"/>
        <v>238.88888888888889</v>
      </c>
      <c r="H14" s="39">
        <v>22</v>
      </c>
      <c r="I14" s="39">
        <v>18</v>
      </c>
      <c r="J14" s="40">
        <f t="shared" si="2"/>
        <v>81.818181818181813</v>
      </c>
      <c r="K14" s="39">
        <v>9</v>
      </c>
      <c r="L14" s="39">
        <v>1</v>
      </c>
      <c r="M14" s="40">
        <f t="shared" si="3"/>
        <v>11.111111111111111</v>
      </c>
      <c r="N14" s="39">
        <v>1</v>
      </c>
      <c r="O14" s="39">
        <v>0</v>
      </c>
      <c r="P14" s="40">
        <f t="shared" si="8"/>
        <v>0</v>
      </c>
      <c r="Q14" s="39">
        <v>106</v>
      </c>
      <c r="R14" s="60">
        <v>175</v>
      </c>
      <c r="S14" s="40">
        <f t="shared" si="4"/>
        <v>165.09433962264151</v>
      </c>
      <c r="T14" s="39">
        <v>359</v>
      </c>
      <c r="U14" s="60">
        <v>493</v>
      </c>
      <c r="V14" s="40">
        <f t="shared" si="5"/>
        <v>137.32590529247912</v>
      </c>
      <c r="W14" s="39">
        <v>107</v>
      </c>
      <c r="X14" s="60">
        <v>249</v>
      </c>
      <c r="Y14" s="40">
        <f t="shared" si="6"/>
        <v>232.71028037383178</v>
      </c>
      <c r="Z14" s="39">
        <v>86</v>
      </c>
      <c r="AA14" s="60">
        <v>199</v>
      </c>
      <c r="AB14" s="40">
        <f t="shared" si="7"/>
        <v>231.3953488372093</v>
      </c>
      <c r="AC14" s="37"/>
      <c r="AD14" s="41"/>
    </row>
    <row r="15" spans="1:32" s="42" customFormat="1" ht="17" customHeight="1" x14ac:dyDescent="0.3">
      <c r="A15" s="61" t="s">
        <v>47</v>
      </c>
      <c r="B15" s="39">
        <v>3632</v>
      </c>
      <c r="C15" s="39">
        <v>3730</v>
      </c>
      <c r="D15" s="40">
        <f t="shared" si="0"/>
        <v>102.69823788546256</v>
      </c>
      <c r="E15" s="39">
        <v>341</v>
      </c>
      <c r="F15" s="39">
        <v>757</v>
      </c>
      <c r="G15" s="40">
        <f t="shared" si="1"/>
        <v>221.99413489736071</v>
      </c>
      <c r="H15" s="39">
        <v>58</v>
      </c>
      <c r="I15" s="39">
        <v>32</v>
      </c>
      <c r="J15" s="40">
        <f t="shared" si="2"/>
        <v>55.172413793103445</v>
      </c>
      <c r="K15" s="39">
        <v>43</v>
      </c>
      <c r="L15" s="39">
        <v>22</v>
      </c>
      <c r="M15" s="40">
        <f t="shared" si="3"/>
        <v>51.162790697674417</v>
      </c>
      <c r="N15" s="39">
        <v>0</v>
      </c>
      <c r="O15" s="39">
        <v>0</v>
      </c>
      <c r="P15" s="95" t="s">
        <v>85</v>
      </c>
      <c r="Q15" s="39">
        <v>227</v>
      </c>
      <c r="R15" s="60">
        <v>157</v>
      </c>
      <c r="S15" s="40">
        <f t="shared" si="4"/>
        <v>69.162995594713649</v>
      </c>
      <c r="T15" s="39">
        <v>3572</v>
      </c>
      <c r="U15" s="60">
        <v>3605</v>
      </c>
      <c r="V15" s="40">
        <f t="shared" si="5"/>
        <v>100.92385218365061</v>
      </c>
      <c r="W15" s="39">
        <v>285</v>
      </c>
      <c r="X15" s="60">
        <v>683</v>
      </c>
      <c r="Y15" s="40">
        <f t="shared" si="6"/>
        <v>239.64912280701753</v>
      </c>
      <c r="Z15" s="39">
        <v>221</v>
      </c>
      <c r="AA15" s="60">
        <v>585</v>
      </c>
      <c r="AB15" s="40">
        <f t="shared" si="7"/>
        <v>264.70588235294116</v>
      </c>
      <c r="AC15" s="37"/>
      <c r="AD15" s="41"/>
    </row>
    <row r="16" spans="1:32" s="42" customFormat="1" ht="17" customHeight="1" x14ac:dyDescent="0.3">
      <c r="A16" s="61" t="s">
        <v>48</v>
      </c>
      <c r="B16" s="39">
        <v>1422</v>
      </c>
      <c r="C16" s="39">
        <v>1827</v>
      </c>
      <c r="D16" s="40">
        <f t="shared" si="0"/>
        <v>128.48101265822785</v>
      </c>
      <c r="E16" s="39">
        <v>372</v>
      </c>
      <c r="F16" s="39">
        <v>721</v>
      </c>
      <c r="G16" s="40">
        <f t="shared" si="1"/>
        <v>193.81720430107526</v>
      </c>
      <c r="H16" s="39">
        <v>125</v>
      </c>
      <c r="I16" s="39">
        <v>45</v>
      </c>
      <c r="J16" s="40">
        <f t="shared" si="2"/>
        <v>36</v>
      </c>
      <c r="K16" s="39">
        <v>46</v>
      </c>
      <c r="L16" s="39">
        <v>10</v>
      </c>
      <c r="M16" s="40">
        <f t="shared" si="3"/>
        <v>21.739130434782609</v>
      </c>
      <c r="N16" s="39">
        <v>21</v>
      </c>
      <c r="O16" s="39">
        <v>6</v>
      </c>
      <c r="P16" s="40">
        <f t="shared" si="8"/>
        <v>28.571428571428573</v>
      </c>
      <c r="Q16" s="39">
        <v>302</v>
      </c>
      <c r="R16" s="60">
        <v>271</v>
      </c>
      <c r="S16" s="40">
        <f t="shared" si="4"/>
        <v>89.735099337748338</v>
      </c>
      <c r="T16" s="39">
        <v>1189</v>
      </c>
      <c r="U16" s="60">
        <v>1745</v>
      </c>
      <c r="V16" s="40">
        <f t="shared" si="5"/>
        <v>146.76198486122792</v>
      </c>
      <c r="W16" s="39">
        <v>281</v>
      </c>
      <c r="X16" s="60">
        <v>640</v>
      </c>
      <c r="Y16" s="40">
        <f t="shared" si="6"/>
        <v>227.75800711743773</v>
      </c>
      <c r="Z16" s="39">
        <v>216</v>
      </c>
      <c r="AA16" s="60">
        <v>544</v>
      </c>
      <c r="AB16" s="40">
        <f t="shared" si="7"/>
        <v>251.85185185185185</v>
      </c>
      <c r="AC16" s="37"/>
      <c r="AD16" s="41"/>
    </row>
    <row r="17" spans="1:30" s="42" customFormat="1" ht="17" customHeight="1" x14ac:dyDescent="0.3">
      <c r="A17" s="61" t="s">
        <v>49</v>
      </c>
      <c r="B17" s="39">
        <v>3609</v>
      </c>
      <c r="C17" s="39">
        <v>3954</v>
      </c>
      <c r="D17" s="40">
        <f t="shared" si="0"/>
        <v>109.55943474646716</v>
      </c>
      <c r="E17" s="39">
        <v>500</v>
      </c>
      <c r="F17" s="39">
        <v>980</v>
      </c>
      <c r="G17" s="40">
        <f t="shared" si="1"/>
        <v>196</v>
      </c>
      <c r="H17" s="39">
        <v>120</v>
      </c>
      <c r="I17" s="39">
        <v>36</v>
      </c>
      <c r="J17" s="40">
        <f t="shared" si="2"/>
        <v>30</v>
      </c>
      <c r="K17" s="39">
        <v>60</v>
      </c>
      <c r="L17" s="39">
        <v>22</v>
      </c>
      <c r="M17" s="40">
        <f t="shared" si="3"/>
        <v>36.666666666666664</v>
      </c>
      <c r="N17" s="39">
        <v>0</v>
      </c>
      <c r="O17" s="39">
        <v>0</v>
      </c>
      <c r="P17" s="95" t="s">
        <v>85</v>
      </c>
      <c r="Q17" s="39">
        <v>197</v>
      </c>
      <c r="R17" s="60">
        <v>155</v>
      </c>
      <c r="S17" s="40">
        <f t="shared" si="4"/>
        <v>78.680203045685275</v>
      </c>
      <c r="T17" s="39">
        <v>3471</v>
      </c>
      <c r="U17" s="60">
        <v>3848</v>
      </c>
      <c r="V17" s="40">
        <f t="shared" si="5"/>
        <v>110.86142322097378</v>
      </c>
      <c r="W17" s="39">
        <v>419</v>
      </c>
      <c r="X17" s="60">
        <v>893</v>
      </c>
      <c r="Y17" s="40">
        <f t="shared" si="6"/>
        <v>213.12649164677805</v>
      </c>
      <c r="Z17" s="39">
        <v>357</v>
      </c>
      <c r="AA17" s="60">
        <v>738</v>
      </c>
      <c r="AB17" s="40">
        <f t="shared" si="7"/>
        <v>206.72268907563026</v>
      </c>
      <c r="AC17" s="37"/>
      <c r="AD17" s="41"/>
    </row>
    <row r="18" spans="1:30" s="42" customFormat="1" ht="17" customHeight="1" x14ac:dyDescent="0.3">
      <c r="A18" s="61" t="s">
        <v>50</v>
      </c>
      <c r="B18" s="39">
        <v>1830</v>
      </c>
      <c r="C18" s="39">
        <v>1127</v>
      </c>
      <c r="D18" s="40">
        <f t="shared" si="0"/>
        <v>61.584699453551913</v>
      </c>
      <c r="E18" s="39">
        <v>510</v>
      </c>
      <c r="F18" s="39">
        <v>690</v>
      </c>
      <c r="G18" s="40">
        <f t="shared" si="1"/>
        <v>135.29411764705881</v>
      </c>
      <c r="H18" s="39">
        <v>122</v>
      </c>
      <c r="I18" s="39">
        <v>42</v>
      </c>
      <c r="J18" s="40">
        <f t="shared" si="2"/>
        <v>34.42622950819672</v>
      </c>
      <c r="K18" s="39">
        <v>57</v>
      </c>
      <c r="L18" s="39">
        <v>13</v>
      </c>
      <c r="M18" s="40">
        <f t="shared" si="3"/>
        <v>22.807017543859651</v>
      </c>
      <c r="N18" s="39">
        <v>2</v>
      </c>
      <c r="O18" s="39">
        <v>1</v>
      </c>
      <c r="P18" s="40">
        <f t="shared" si="8"/>
        <v>50</v>
      </c>
      <c r="Q18" s="39">
        <v>305</v>
      </c>
      <c r="R18" s="60">
        <v>208</v>
      </c>
      <c r="S18" s="40">
        <f t="shared" si="4"/>
        <v>68.196721311475414</v>
      </c>
      <c r="T18" s="39">
        <v>930</v>
      </c>
      <c r="U18" s="60">
        <v>1002</v>
      </c>
      <c r="V18" s="40">
        <f t="shared" si="5"/>
        <v>107.74193548387096</v>
      </c>
      <c r="W18" s="39">
        <v>410</v>
      </c>
      <c r="X18" s="60">
        <v>574</v>
      </c>
      <c r="Y18" s="40">
        <f t="shared" si="6"/>
        <v>140</v>
      </c>
      <c r="Z18" s="39">
        <v>358</v>
      </c>
      <c r="AA18" s="60">
        <v>531</v>
      </c>
      <c r="AB18" s="40">
        <f t="shared" si="7"/>
        <v>148.32402234636871</v>
      </c>
      <c r="AC18" s="37"/>
      <c r="AD18" s="41"/>
    </row>
    <row r="19" spans="1:30" s="42" customFormat="1" ht="17" customHeight="1" x14ac:dyDescent="0.3">
      <c r="A19" s="61" t="s">
        <v>51</v>
      </c>
      <c r="B19" s="39">
        <v>1801</v>
      </c>
      <c r="C19" s="39">
        <v>2020</v>
      </c>
      <c r="D19" s="40">
        <f t="shared" si="0"/>
        <v>112.15991116046641</v>
      </c>
      <c r="E19" s="39">
        <v>357</v>
      </c>
      <c r="F19" s="39">
        <v>580</v>
      </c>
      <c r="G19" s="40">
        <f t="shared" si="1"/>
        <v>162.46498599439775</v>
      </c>
      <c r="H19" s="39">
        <v>41</v>
      </c>
      <c r="I19" s="39">
        <v>46</v>
      </c>
      <c r="J19" s="40">
        <f t="shared" si="2"/>
        <v>112.19512195121951</v>
      </c>
      <c r="K19" s="39">
        <v>14</v>
      </c>
      <c r="L19" s="39">
        <v>20</v>
      </c>
      <c r="M19" s="40">
        <f t="shared" si="3"/>
        <v>142.85714285714286</v>
      </c>
      <c r="N19" s="39">
        <v>2</v>
      </c>
      <c r="O19" s="39">
        <v>0</v>
      </c>
      <c r="P19" s="40">
        <f t="shared" si="8"/>
        <v>0</v>
      </c>
      <c r="Q19" s="39">
        <v>187</v>
      </c>
      <c r="R19" s="60">
        <v>257</v>
      </c>
      <c r="S19" s="40">
        <f t="shared" si="4"/>
        <v>137.43315508021391</v>
      </c>
      <c r="T19" s="39">
        <v>1756</v>
      </c>
      <c r="U19" s="60">
        <v>1945</v>
      </c>
      <c r="V19" s="40">
        <f t="shared" si="5"/>
        <v>110.7630979498861</v>
      </c>
      <c r="W19" s="39">
        <v>313</v>
      </c>
      <c r="X19" s="60">
        <v>521</v>
      </c>
      <c r="Y19" s="40">
        <f t="shared" si="6"/>
        <v>166.45367412140575</v>
      </c>
      <c r="Z19" s="39">
        <v>266</v>
      </c>
      <c r="AA19" s="60">
        <v>440</v>
      </c>
      <c r="AB19" s="40">
        <f t="shared" si="7"/>
        <v>165.41353383458647</v>
      </c>
      <c r="AC19" s="37"/>
      <c r="AD19" s="41"/>
    </row>
    <row r="20" spans="1:30" s="42" customFormat="1" ht="17" customHeight="1" x14ac:dyDescent="0.3">
      <c r="A20" s="61" t="s">
        <v>52</v>
      </c>
      <c r="B20" s="39">
        <v>924</v>
      </c>
      <c r="C20" s="39">
        <v>1136</v>
      </c>
      <c r="D20" s="40">
        <f t="shared" si="0"/>
        <v>122.94372294372295</v>
      </c>
      <c r="E20" s="39">
        <v>157</v>
      </c>
      <c r="F20" s="39">
        <v>355</v>
      </c>
      <c r="G20" s="40">
        <f t="shared" si="1"/>
        <v>226.11464968152868</v>
      </c>
      <c r="H20" s="39">
        <v>4</v>
      </c>
      <c r="I20" s="39">
        <v>17</v>
      </c>
      <c r="J20" s="40">
        <f t="shared" si="2"/>
        <v>425</v>
      </c>
      <c r="K20" s="39">
        <v>1</v>
      </c>
      <c r="L20" s="39">
        <v>1</v>
      </c>
      <c r="M20" s="40">
        <f t="shared" si="3"/>
        <v>100</v>
      </c>
      <c r="N20" s="39">
        <v>1</v>
      </c>
      <c r="O20" s="39">
        <v>0</v>
      </c>
      <c r="P20" s="40">
        <f t="shared" si="8"/>
        <v>0</v>
      </c>
      <c r="Q20" s="39">
        <v>100</v>
      </c>
      <c r="R20" s="60">
        <v>91</v>
      </c>
      <c r="S20" s="40">
        <f t="shared" si="4"/>
        <v>91</v>
      </c>
      <c r="T20" s="39">
        <v>909</v>
      </c>
      <c r="U20" s="60">
        <v>1103</v>
      </c>
      <c r="V20" s="40">
        <f t="shared" si="5"/>
        <v>121.34213421342135</v>
      </c>
      <c r="W20" s="39">
        <v>142</v>
      </c>
      <c r="X20" s="60">
        <v>323</v>
      </c>
      <c r="Y20" s="40">
        <f t="shared" si="6"/>
        <v>227.46478873239437</v>
      </c>
      <c r="Z20" s="39">
        <v>126</v>
      </c>
      <c r="AA20" s="60">
        <v>275</v>
      </c>
      <c r="AB20" s="40">
        <f t="shared" si="7"/>
        <v>218.25396825396825</v>
      </c>
      <c r="AC20" s="37"/>
      <c r="AD20" s="41"/>
    </row>
    <row r="21" spans="1:30" s="42" customFormat="1" ht="17" customHeight="1" x14ac:dyDescent="0.3">
      <c r="A21" s="61" t="s">
        <v>53</v>
      </c>
      <c r="B21" s="39">
        <v>505</v>
      </c>
      <c r="C21" s="39">
        <v>759</v>
      </c>
      <c r="D21" s="40">
        <f t="shared" si="0"/>
        <v>150.29702970297029</v>
      </c>
      <c r="E21" s="39">
        <v>180</v>
      </c>
      <c r="F21" s="39">
        <v>338</v>
      </c>
      <c r="G21" s="40">
        <f t="shared" si="1"/>
        <v>187.77777777777777</v>
      </c>
      <c r="H21" s="39">
        <v>15</v>
      </c>
      <c r="I21" s="39">
        <v>15</v>
      </c>
      <c r="J21" s="40">
        <f t="shared" si="2"/>
        <v>100</v>
      </c>
      <c r="K21" s="39">
        <v>2</v>
      </c>
      <c r="L21" s="39">
        <v>0</v>
      </c>
      <c r="M21" s="40">
        <f t="shared" si="3"/>
        <v>0</v>
      </c>
      <c r="N21" s="39">
        <v>0</v>
      </c>
      <c r="O21" s="39">
        <v>0</v>
      </c>
      <c r="P21" s="95" t="s">
        <v>85</v>
      </c>
      <c r="Q21" s="39">
        <v>163</v>
      </c>
      <c r="R21" s="60">
        <v>154</v>
      </c>
      <c r="S21" s="40">
        <f t="shared" si="4"/>
        <v>94.478527607361968</v>
      </c>
      <c r="T21" s="39">
        <v>478</v>
      </c>
      <c r="U21" s="60">
        <v>717</v>
      </c>
      <c r="V21" s="40">
        <f t="shared" si="5"/>
        <v>150</v>
      </c>
      <c r="W21" s="39">
        <v>162</v>
      </c>
      <c r="X21" s="60">
        <v>313</v>
      </c>
      <c r="Y21" s="40">
        <f t="shared" si="6"/>
        <v>193.20987654320987</v>
      </c>
      <c r="Z21" s="39">
        <v>132</v>
      </c>
      <c r="AA21" s="60">
        <v>286</v>
      </c>
      <c r="AB21" s="40">
        <f t="shared" si="7"/>
        <v>216.66666666666666</v>
      </c>
      <c r="AC21" s="37"/>
      <c r="AD21" s="41"/>
    </row>
    <row r="22" spans="1:30" s="42" customFormat="1" ht="17" customHeight="1" x14ac:dyDescent="0.3">
      <c r="A22" s="61" t="s">
        <v>54</v>
      </c>
      <c r="B22" s="39">
        <v>1654</v>
      </c>
      <c r="C22" s="39">
        <v>1912</v>
      </c>
      <c r="D22" s="40">
        <f t="shared" si="0"/>
        <v>115.59854897218864</v>
      </c>
      <c r="E22" s="39">
        <v>490</v>
      </c>
      <c r="F22" s="39">
        <v>705</v>
      </c>
      <c r="G22" s="40">
        <f t="shared" si="1"/>
        <v>143.87755102040816</v>
      </c>
      <c r="H22" s="39">
        <v>48</v>
      </c>
      <c r="I22" s="39">
        <v>50</v>
      </c>
      <c r="J22" s="40">
        <f t="shared" si="2"/>
        <v>104.16666666666667</v>
      </c>
      <c r="K22" s="39">
        <v>30</v>
      </c>
      <c r="L22" s="39">
        <v>8</v>
      </c>
      <c r="M22" s="40">
        <f t="shared" si="3"/>
        <v>26.666666666666668</v>
      </c>
      <c r="N22" s="39">
        <v>0</v>
      </c>
      <c r="O22" s="39">
        <v>2</v>
      </c>
      <c r="P22" s="95" t="s">
        <v>85</v>
      </c>
      <c r="Q22" s="39">
        <v>339</v>
      </c>
      <c r="R22" s="60">
        <v>196</v>
      </c>
      <c r="S22" s="40">
        <f t="shared" si="4"/>
        <v>57.817109144542776</v>
      </c>
      <c r="T22" s="39">
        <v>1587</v>
      </c>
      <c r="U22" s="60">
        <v>1841</v>
      </c>
      <c r="V22" s="40">
        <f t="shared" si="5"/>
        <v>116.00504095778197</v>
      </c>
      <c r="W22" s="39">
        <v>423</v>
      </c>
      <c r="X22" s="60">
        <v>646</v>
      </c>
      <c r="Y22" s="40">
        <f t="shared" si="6"/>
        <v>152.71867612293144</v>
      </c>
      <c r="Z22" s="39">
        <v>360</v>
      </c>
      <c r="AA22" s="60">
        <v>537</v>
      </c>
      <c r="AB22" s="40">
        <f t="shared" si="7"/>
        <v>149.16666666666666</v>
      </c>
      <c r="AC22" s="37"/>
      <c r="AD22" s="41"/>
    </row>
    <row r="23" spans="1:30" s="42" customFormat="1" ht="17" customHeight="1" x14ac:dyDescent="0.3">
      <c r="A23" s="61" t="s">
        <v>55</v>
      </c>
      <c r="B23" s="39">
        <v>673</v>
      </c>
      <c r="C23" s="39">
        <v>1216</v>
      </c>
      <c r="D23" s="40">
        <f t="shared" si="0"/>
        <v>180.68350668647847</v>
      </c>
      <c r="E23" s="39">
        <v>386</v>
      </c>
      <c r="F23" s="39">
        <v>905</v>
      </c>
      <c r="G23" s="40">
        <f t="shared" si="1"/>
        <v>234.4559585492228</v>
      </c>
      <c r="H23" s="39">
        <v>38</v>
      </c>
      <c r="I23" s="39">
        <v>21</v>
      </c>
      <c r="J23" s="40">
        <f t="shared" si="2"/>
        <v>55.263157894736842</v>
      </c>
      <c r="K23" s="39">
        <v>14</v>
      </c>
      <c r="L23" s="39">
        <v>7</v>
      </c>
      <c r="M23" s="40">
        <f t="shared" si="3"/>
        <v>50</v>
      </c>
      <c r="N23" s="39">
        <v>3</v>
      </c>
      <c r="O23" s="39">
        <v>0</v>
      </c>
      <c r="P23" s="40">
        <f t="shared" si="8"/>
        <v>0</v>
      </c>
      <c r="Q23" s="39">
        <v>282</v>
      </c>
      <c r="R23" s="60">
        <v>348</v>
      </c>
      <c r="S23" s="40">
        <f t="shared" si="4"/>
        <v>123.40425531914893</v>
      </c>
      <c r="T23" s="39">
        <v>608</v>
      </c>
      <c r="U23" s="60">
        <v>1143</v>
      </c>
      <c r="V23" s="40">
        <f t="shared" si="5"/>
        <v>187.99342105263159</v>
      </c>
      <c r="W23" s="39">
        <v>338</v>
      </c>
      <c r="X23" s="60">
        <v>835</v>
      </c>
      <c r="Y23" s="40">
        <f t="shared" si="6"/>
        <v>247.04142011834318</v>
      </c>
      <c r="Z23" s="39">
        <v>286</v>
      </c>
      <c r="AA23" s="60">
        <v>628</v>
      </c>
      <c r="AB23" s="40">
        <f t="shared" si="7"/>
        <v>219.58041958041957</v>
      </c>
      <c r="AC23" s="37"/>
      <c r="AD23" s="41"/>
    </row>
    <row r="24" spans="1:30" s="42" customFormat="1" ht="17" customHeight="1" x14ac:dyDescent="0.3">
      <c r="A24" s="61" t="s">
        <v>56</v>
      </c>
      <c r="B24" s="39">
        <v>1054</v>
      </c>
      <c r="C24" s="39">
        <v>901</v>
      </c>
      <c r="D24" s="40">
        <f t="shared" si="0"/>
        <v>85.483870967741936</v>
      </c>
      <c r="E24" s="39">
        <v>389</v>
      </c>
      <c r="F24" s="39">
        <v>624</v>
      </c>
      <c r="G24" s="40">
        <f t="shared" si="1"/>
        <v>160.41131105398458</v>
      </c>
      <c r="H24" s="39">
        <v>34</v>
      </c>
      <c r="I24" s="39">
        <v>23</v>
      </c>
      <c r="J24" s="40">
        <f t="shared" si="2"/>
        <v>67.647058823529406</v>
      </c>
      <c r="K24" s="39">
        <v>3</v>
      </c>
      <c r="L24" s="39">
        <v>9</v>
      </c>
      <c r="M24" s="40">
        <f t="shared" si="3"/>
        <v>300</v>
      </c>
      <c r="N24" s="39">
        <v>0</v>
      </c>
      <c r="O24" s="39">
        <v>0</v>
      </c>
      <c r="P24" s="95" t="s">
        <v>85</v>
      </c>
      <c r="Q24" s="39">
        <v>206</v>
      </c>
      <c r="R24" s="60">
        <v>259</v>
      </c>
      <c r="S24" s="40">
        <f t="shared" si="4"/>
        <v>125.72815533980582</v>
      </c>
      <c r="T24" s="39">
        <v>1003</v>
      </c>
      <c r="U24" s="60">
        <v>822</v>
      </c>
      <c r="V24" s="40">
        <f t="shared" si="5"/>
        <v>81.954137587238279</v>
      </c>
      <c r="W24" s="39">
        <v>359</v>
      </c>
      <c r="X24" s="60">
        <v>547</v>
      </c>
      <c r="Y24" s="40">
        <f t="shared" si="6"/>
        <v>152.36768802228411</v>
      </c>
      <c r="Z24" s="39">
        <v>325</v>
      </c>
      <c r="AA24" s="60">
        <v>503</v>
      </c>
      <c r="AB24" s="40">
        <f t="shared" si="7"/>
        <v>154.76923076923077</v>
      </c>
      <c r="AC24" s="37"/>
      <c r="AD24" s="41"/>
    </row>
    <row r="25" spans="1:30" s="42" customFormat="1" ht="17" customHeight="1" x14ac:dyDescent="0.3">
      <c r="A25" s="61" t="s">
        <v>57</v>
      </c>
      <c r="B25" s="39">
        <v>2082</v>
      </c>
      <c r="C25" s="39">
        <v>2130</v>
      </c>
      <c r="D25" s="40">
        <f t="shared" si="0"/>
        <v>102.30547550432277</v>
      </c>
      <c r="E25" s="39">
        <v>112</v>
      </c>
      <c r="F25" s="39">
        <v>326</v>
      </c>
      <c r="G25" s="40">
        <f t="shared" si="1"/>
        <v>291.07142857142856</v>
      </c>
      <c r="H25" s="39">
        <v>14</v>
      </c>
      <c r="I25" s="39">
        <v>27</v>
      </c>
      <c r="J25" s="40">
        <f t="shared" si="2"/>
        <v>192.85714285714286</v>
      </c>
      <c r="K25" s="39">
        <v>2</v>
      </c>
      <c r="L25" s="39">
        <v>2</v>
      </c>
      <c r="M25" s="40">
        <f t="shared" si="3"/>
        <v>100</v>
      </c>
      <c r="N25" s="39">
        <v>0</v>
      </c>
      <c r="O25" s="39">
        <v>0</v>
      </c>
      <c r="P25" s="95" t="s">
        <v>85</v>
      </c>
      <c r="Q25" s="39">
        <v>79</v>
      </c>
      <c r="R25" s="60">
        <v>131</v>
      </c>
      <c r="S25" s="40">
        <f t="shared" si="4"/>
        <v>165.82278481012659</v>
      </c>
      <c r="T25" s="39">
        <v>2062</v>
      </c>
      <c r="U25" s="60">
        <v>2065</v>
      </c>
      <c r="V25" s="40">
        <f t="shared" si="5"/>
        <v>100.14548981571291</v>
      </c>
      <c r="W25" s="39">
        <v>101</v>
      </c>
      <c r="X25" s="60">
        <v>285</v>
      </c>
      <c r="Y25" s="40">
        <f t="shared" si="6"/>
        <v>282.1782178217822</v>
      </c>
      <c r="Z25" s="39">
        <v>68</v>
      </c>
      <c r="AA25" s="60">
        <v>239</v>
      </c>
      <c r="AB25" s="40">
        <f t="shared" si="7"/>
        <v>351.47058823529414</v>
      </c>
      <c r="AC25" s="37"/>
      <c r="AD25" s="41"/>
    </row>
    <row r="26" spans="1:30" s="42" customFormat="1" ht="17" customHeight="1" x14ac:dyDescent="0.3">
      <c r="A26" s="61" t="s">
        <v>58</v>
      </c>
      <c r="B26" s="39">
        <v>874</v>
      </c>
      <c r="C26" s="39">
        <v>1034</v>
      </c>
      <c r="D26" s="40">
        <f t="shared" si="0"/>
        <v>118.30663615560641</v>
      </c>
      <c r="E26" s="39">
        <v>293</v>
      </c>
      <c r="F26" s="39">
        <v>438</v>
      </c>
      <c r="G26" s="40">
        <f t="shared" si="1"/>
        <v>149.48805460750853</v>
      </c>
      <c r="H26" s="39">
        <v>41</v>
      </c>
      <c r="I26" s="39">
        <v>8</v>
      </c>
      <c r="J26" s="40">
        <f t="shared" si="2"/>
        <v>19.512195121951219</v>
      </c>
      <c r="K26" s="39">
        <v>15</v>
      </c>
      <c r="L26" s="39">
        <v>8</v>
      </c>
      <c r="M26" s="40">
        <f t="shared" si="3"/>
        <v>53.333333333333336</v>
      </c>
      <c r="N26" s="39">
        <v>0</v>
      </c>
      <c r="O26" s="39">
        <v>0</v>
      </c>
      <c r="P26" s="95" t="s">
        <v>85</v>
      </c>
      <c r="Q26" s="39">
        <v>187</v>
      </c>
      <c r="R26" s="60">
        <v>143</v>
      </c>
      <c r="S26" s="40">
        <f t="shared" si="4"/>
        <v>76.470588235294116</v>
      </c>
      <c r="T26" s="39">
        <v>812</v>
      </c>
      <c r="U26" s="60">
        <v>1002</v>
      </c>
      <c r="V26" s="40">
        <f t="shared" si="5"/>
        <v>123.39901477832512</v>
      </c>
      <c r="W26" s="39">
        <v>252</v>
      </c>
      <c r="X26" s="60">
        <v>405</v>
      </c>
      <c r="Y26" s="40">
        <f t="shared" si="6"/>
        <v>160.71428571428572</v>
      </c>
      <c r="Z26" s="39">
        <v>214</v>
      </c>
      <c r="AA26" s="60">
        <v>343</v>
      </c>
      <c r="AB26" s="40">
        <f t="shared" si="7"/>
        <v>160.28037383177571</v>
      </c>
      <c r="AC26" s="37"/>
      <c r="AD26" s="41"/>
    </row>
    <row r="27" spans="1:30" s="42" customFormat="1" ht="17" customHeight="1" x14ac:dyDescent="0.3">
      <c r="A27" s="61" t="s">
        <v>59</v>
      </c>
      <c r="B27" s="39">
        <v>728</v>
      </c>
      <c r="C27" s="39">
        <v>1019</v>
      </c>
      <c r="D27" s="40">
        <f t="shared" si="0"/>
        <v>139.97252747252747</v>
      </c>
      <c r="E27" s="39">
        <v>164</v>
      </c>
      <c r="F27" s="39">
        <v>355</v>
      </c>
      <c r="G27" s="40">
        <f t="shared" si="1"/>
        <v>216.46341463414635</v>
      </c>
      <c r="H27" s="39">
        <v>37</v>
      </c>
      <c r="I27" s="39">
        <v>22</v>
      </c>
      <c r="J27" s="40">
        <f t="shared" si="2"/>
        <v>59.45945945945946</v>
      </c>
      <c r="K27" s="39">
        <v>27</v>
      </c>
      <c r="L27" s="39">
        <v>25</v>
      </c>
      <c r="M27" s="40">
        <f t="shared" si="3"/>
        <v>92.592592592592595</v>
      </c>
      <c r="N27" s="39">
        <v>0</v>
      </c>
      <c r="O27" s="39">
        <v>0</v>
      </c>
      <c r="P27" s="95" t="s">
        <v>85</v>
      </c>
      <c r="Q27" s="39">
        <v>88</v>
      </c>
      <c r="R27" s="60">
        <v>66</v>
      </c>
      <c r="S27" s="40">
        <f t="shared" si="4"/>
        <v>75</v>
      </c>
      <c r="T27" s="39">
        <v>687</v>
      </c>
      <c r="U27" s="60">
        <v>974</v>
      </c>
      <c r="V27" s="40">
        <f t="shared" si="5"/>
        <v>141.77583697234351</v>
      </c>
      <c r="W27" s="39">
        <v>143</v>
      </c>
      <c r="X27" s="60">
        <v>317</v>
      </c>
      <c r="Y27" s="40">
        <f t="shared" si="6"/>
        <v>221.67832167832168</v>
      </c>
      <c r="Z27" s="39">
        <v>121</v>
      </c>
      <c r="AA27" s="60">
        <v>300</v>
      </c>
      <c r="AB27" s="40">
        <f t="shared" si="7"/>
        <v>247.93388429752065</v>
      </c>
      <c r="AC27" s="37"/>
      <c r="AD27" s="41"/>
    </row>
    <row r="28" spans="1:30" s="42" customFormat="1" ht="17" customHeight="1" x14ac:dyDescent="0.3">
      <c r="A28" s="61" t="s">
        <v>60</v>
      </c>
      <c r="B28" s="39">
        <v>770</v>
      </c>
      <c r="C28" s="39">
        <v>725</v>
      </c>
      <c r="D28" s="40">
        <f t="shared" si="0"/>
        <v>94.15584415584415</v>
      </c>
      <c r="E28" s="39">
        <v>254</v>
      </c>
      <c r="F28" s="39">
        <v>287</v>
      </c>
      <c r="G28" s="40">
        <f t="shared" si="1"/>
        <v>112.99212598425197</v>
      </c>
      <c r="H28" s="39">
        <v>43</v>
      </c>
      <c r="I28" s="39">
        <v>11</v>
      </c>
      <c r="J28" s="40">
        <f t="shared" si="2"/>
        <v>25.581395348837209</v>
      </c>
      <c r="K28" s="39">
        <v>10</v>
      </c>
      <c r="L28" s="39">
        <v>6</v>
      </c>
      <c r="M28" s="40">
        <f t="shared" si="3"/>
        <v>60</v>
      </c>
      <c r="N28" s="39">
        <v>4</v>
      </c>
      <c r="O28" s="39">
        <v>0</v>
      </c>
      <c r="P28" s="40">
        <f t="shared" si="8"/>
        <v>0</v>
      </c>
      <c r="Q28" s="39">
        <v>222</v>
      </c>
      <c r="R28" s="60">
        <v>199</v>
      </c>
      <c r="S28" s="40">
        <f t="shared" si="4"/>
        <v>89.63963963963964</v>
      </c>
      <c r="T28" s="39">
        <v>705</v>
      </c>
      <c r="U28" s="60">
        <v>687</v>
      </c>
      <c r="V28" s="40">
        <f t="shared" si="5"/>
        <v>97.446808510638292</v>
      </c>
      <c r="W28" s="39">
        <v>221</v>
      </c>
      <c r="X28" s="60">
        <v>255</v>
      </c>
      <c r="Y28" s="40">
        <f t="shared" si="6"/>
        <v>115.38461538461539</v>
      </c>
      <c r="Z28" s="39">
        <v>193</v>
      </c>
      <c r="AA28" s="60">
        <v>238</v>
      </c>
      <c r="AB28" s="40">
        <f t="shared" si="7"/>
        <v>123.3160621761658</v>
      </c>
      <c r="AC28" s="37"/>
      <c r="AD28" s="41"/>
    </row>
    <row r="29" spans="1:30" s="42" customFormat="1" ht="17" customHeight="1" x14ac:dyDescent="0.3">
      <c r="A29" s="61" t="s">
        <v>61</v>
      </c>
      <c r="B29" s="39">
        <v>790</v>
      </c>
      <c r="C29" s="39">
        <v>1099</v>
      </c>
      <c r="D29" s="40">
        <f t="shared" si="0"/>
        <v>139.1139240506329</v>
      </c>
      <c r="E29" s="39">
        <v>331</v>
      </c>
      <c r="F29" s="39">
        <v>634</v>
      </c>
      <c r="G29" s="40">
        <f t="shared" si="1"/>
        <v>191.54078549848941</v>
      </c>
      <c r="H29" s="39">
        <v>37</v>
      </c>
      <c r="I29" s="39">
        <v>19</v>
      </c>
      <c r="J29" s="40">
        <f t="shared" si="2"/>
        <v>51.351351351351354</v>
      </c>
      <c r="K29" s="39">
        <v>36</v>
      </c>
      <c r="L29" s="39">
        <v>23</v>
      </c>
      <c r="M29" s="40">
        <f t="shared" si="3"/>
        <v>63.888888888888886</v>
      </c>
      <c r="N29" s="39">
        <v>7</v>
      </c>
      <c r="O29" s="39">
        <v>0</v>
      </c>
      <c r="P29" s="40">
        <f t="shared" si="8"/>
        <v>0</v>
      </c>
      <c r="Q29" s="39">
        <v>198</v>
      </c>
      <c r="R29" s="60">
        <v>213</v>
      </c>
      <c r="S29" s="40">
        <f t="shared" si="4"/>
        <v>107.57575757575758</v>
      </c>
      <c r="T29" s="39">
        <v>722</v>
      </c>
      <c r="U29" s="60">
        <v>1019</v>
      </c>
      <c r="V29" s="40">
        <f t="shared" si="5"/>
        <v>141.13573407202216</v>
      </c>
      <c r="W29" s="39">
        <v>297</v>
      </c>
      <c r="X29" s="60">
        <v>564</v>
      </c>
      <c r="Y29" s="40">
        <f t="shared" si="6"/>
        <v>189.8989898989899</v>
      </c>
      <c r="Z29" s="39">
        <v>248</v>
      </c>
      <c r="AA29" s="60">
        <v>512</v>
      </c>
      <c r="AB29" s="40">
        <f t="shared" si="7"/>
        <v>206.45161290322579</v>
      </c>
      <c r="AC29" s="37"/>
      <c r="AD29" s="41"/>
    </row>
    <row r="30" spans="1:30" s="42" customFormat="1" ht="17" customHeight="1" x14ac:dyDescent="0.3">
      <c r="A30" s="61" t="s">
        <v>62</v>
      </c>
      <c r="B30" s="39">
        <v>1242</v>
      </c>
      <c r="C30" s="39">
        <v>1360</v>
      </c>
      <c r="D30" s="40">
        <f t="shared" si="0"/>
        <v>109.50080515297907</v>
      </c>
      <c r="E30" s="39">
        <v>147</v>
      </c>
      <c r="F30" s="39">
        <v>266</v>
      </c>
      <c r="G30" s="40">
        <f t="shared" si="1"/>
        <v>180.95238095238096</v>
      </c>
      <c r="H30" s="39">
        <v>26</v>
      </c>
      <c r="I30" s="39">
        <v>32</v>
      </c>
      <c r="J30" s="40">
        <f t="shared" si="2"/>
        <v>123.07692307692308</v>
      </c>
      <c r="K30" s="39">
        <v>7</v>
      </c>
      <c r="L30" s="39">
        <v>1</v>
      </c>
      <c r="M30" s="40">
        <f t="shared" si="3"/>
        <v>14.285714285714286</v>
      </c>
      <c r="N30" s="39">
        <v>0</v>
      </c>
      <c r="O30" s="39">
        <v>0</v>
      </c>
      <c r="P30" s="95" t="s">
        <v>85</v>
      </c>
      <c r="Q30" s="39">
        <v>86</v>
      </c>
      <c r="R30" s="60">
        <v>108</v>
      </c>
      <c r="S30" s="40">
        <f t="shared" si="4"/>
        <v>125.58139534883721</v>
      </c>
      <c r="T30" s="39">
        <v>1224</v>
      </c>
      <c r="U30" s="60">
        <v>1325</v>
      </c>
      <c r="V30" s="40">
        <f t="shared" si="5"/>
        <v>108.2516339869281</v>
      </c>
      <c r="W30" s="39">
        <v>130</v>
      </c>
      <c r="X30" s="60">
        <v>231</v>
      </c>
      <c r="Y30" s="40">
        <f t="shared" si="6"/>
        <v>177.69230769230768</v>
      </c>
      <c r="Z30" s="39">
        <v>115</v>
      </c>
      <c r="AA30" s="60">
        <v>211</v>
      </c>
      <c r="AB30" s="40">
        <f t="shared" si="7"/>
        <v>183.47826086956522</v>
      </c>
      <c r="AC30" s="37"/>
      <c r="AD30" s="41"/>
    </row>
    <row r="31" spans="1:30" s="42" customFormat="1" ht="17" customHeight="1" x14ac:dyDescent="0.3">
      <c r="A31" s="61" t="s">
        <v>63</v>
      </c>
      <c r="B31" s="39">
        <v>1357</v>
      </c>
      <c r="C31" s="39">
        <v>1278</v>
      </c>
      <c r="D31" s="40">
        <f t="shared" si="0"/>
        <v>94.178334561532793</v>
      </c>
      <c r="E31" s="39">
        <v>190</v>
      </c>
      <c r="F31" s="39">
        <v>290</v>
      </c>
      <c r="G31" s="40">
        <f t="shared" si="1"/>
        <v>152.63157894736841</v>
      </c>
      <c r="H31" s="39">
        <v>59</v>
      </c>
      <c r="I31" s="39">
        <v>20</v>
      </c>
      <c r="J31" s="40">
        <f t="shared" si="2"/>
        <v>33.898305084745765</v>
      </c>
      <c r="K31" s="39">
        <v>4</v>
      </c>
      <c r="L31" s="39">
        <v>1</v>
      </c>
      <c r="M31" s="40">
        <f t="shared" si="3"/>
        <v>25</v>
      </c>
      <c r="N31" s="39">
        <v>0</v>
      </c>
      <c r="O31" s="39">
        <v>0</v>
      </c>
      <c r="P31" s="95" t="s">
        <v>85</v>
      </c>
      <c r="Q31" s="39">
        <v>144</v>
      </c>
      <c r="R31" s="60">
        <v>170</v>
      </c>
      <c r="S31" s="40">
        <f t="shared" si="4"/>
        <v>118.05555555555556</v>
      </c>
      <c r="T31" s="39">
        <v>1196</v>
      </c>
      <c r="U31" s="60">
        <v>1206</v>
      </c>
      <c r="V31" s="40">
        <f t="shared" si="5"/>
        <v>100.83612040133779</v>
      </c>
      <c r="W31" s="39">
        <v>164</v>
      </c>
      <c r="X31" s="60">
        <v>264</v>
      </c>
      <c r="Y31" s="40">
        <f t="shared" si="6"/>
        <v>160.97560975609755</v>
      </c>
      <c r="Z31" s="39">
        <v>131</v>
      </c>
      <c r="AA31" s="60">
        <v>230</v>
      </c>
      <c r="AB31" s="40">
        <f t="shared" si="7"/>
        <v>175.57251908396947</v>
      </c>
      <c r="AC31" s="37"/>
      <c r="AD31" s="41"/>
    </row>
    <row r="32" spans="1:30" s="42" customFormat="1" ht="17" customHeight="1" x14ac:dyDescent="0.3">
      <c r="A32" s="61" t="s">
        <v>64</v>
      </c>
      <c r="B32" s="39">
        <v>1453</v>
      </c>
      <c r="C32" s="39">
        <v>1702</v>
      </c>
      <c r="D32" s="40">
        <f t="shared" si="0"/>
        <v>117.13695801789402</v>
      </c>
      <c r="E32" s="39">
        <v>234</v>
      </c>
      <c r="F32" s="39">
        <v>412</v>
      </c>
      <c r="G32" s="40">
        <f t="shared" si="1"/>
        <v>176.06837606837607</v>
      </c>
      <c r="H32" s="39">
        <v>54</v>
      </c>
      <c r="I32" s="39">
        <v>35</v>
      </c>
      <c r="J32" s="40">
        <f t="shared" si="2"/>
        <v>64.81481481481481</v>
      </c>
      <c r="K32" s="39">
        <v>20</v>
      </c>
      <c r="L32" s="39">
        <v>13</v>
      </c>
      <c r="M32" s="40">
        <f t="shared" si="3"/>
        <v>65</v>
      </c>
      <c r="N32" s="39">
        <v>0</v>
      </c>
      <c r="O32" s="39">
        <v>0</v>
      </c>
      <c r="P32" s="95" t="s">
        <v>85</v>
      </c>
      <c r="Q32" s="39">
        <v>141</v>
      </c>
      <c r="R32" s="60">
        <v>168</v>
      </c>
      <c r="S32" s="40">
        <f t="shared" si="4"/>
        <v>119.14893617021276</v>
      </c>
      <c r="T32" s="39">
        <v>1380</v>
      </c>
      <c r="U32" s="60">
        <v>1623</v>
      </c>
      <c r="V32" s="40">
        <f t="shared" si="5"/>
        <v>117.60869565217391</v>
      </c>
      <c r="W32" s="39">
        <v>197</v>
      </c>
      <c r="X32" s="60">
        <v>361</v>
      </c>
      <c r="Y32" s="40">
        <f t="shared" si="6"/>
        <v>183.248730964467</v>
      </c>
      <c r="Z32" s="39">
        <v>158</v>
      </c>
      <c r="AA32" s="60">
        <v>298</v>
      </c>
      <c r="AB32" s="40">
        <f t="shared" si="7"/>
        <v>188.60759493670886</v>
      </c>
      <c r="AC32" s="37"/>
      <c r="AD32" s="41"/>
    </row>
    <row r="33" spans="1:30" s="42" customFormat="1" ht="17" customHeight="1" x14ac:dyDescent="0.3">
      <c r="A33" s="61" t="s">
        <v>65</v>
      </c>
      <c r="B33" s="39">
        <v>1159</v>
      </c>
      <c r="C33" s="39">
        <v>1270</v>
      </c>
      <c r="D33" s="40">
        <f t="shared" si="0"/>
        <v>109.57722174288179</v>
      </c>
      <c r="E33" s="39">
        <v>560</v>
      </c>
      <c r="F33" s="39">
        <v>686</v>
      </c>
      <c r="G33" s="40">
        <f t="shared" si="1"/>
        <v>122.5</v>
      </c>
      <c r="H33" s="39">
        <v>45</v>
      </c>
      <c r="I33" s="39">
        <v>41</v>
      </c>
      <c r="J33" s="40">
        <f t="shared" si="2"/>
        <v>91.111111111111114</v>
      </c>
      <c r="K33" s="39">
        <v>21</v>
      </c>
      <c r="L33" s="39">
        <v>8</v>
      </c>
      <c r="M33" s="40">
        <f t="shared" si="3"/>
        <v>38.095238095238095</v>
      </c>
      <c r="N33" s="39">
        <v>4</v>
      </c>
      <c r="O33" s="39">
        <v>0</v>
      </c>
      <c r="P33" s="40">
        <f t="shared" si="8"/>
        <v>0</v>
      </c>
      <c r="Q33" s="39">
        <v>447</v>
      </c>
      <c r="R33" s="60">
        <v>290</v>
      </c>
      <c r="S33" s="40">
        <f t="shared" si="4"/>
        <v>64.876957494407165</v>
      </c>
      <c r="T33" s="39">
        <v>1055</v>
      </c>
      <c r="U33" s="60">
        <v>1177</v>
      </c>
      <c r="V33" s="40">
        <f t="shared" si="5"/>
        <v>111.56398104265404</v>
      </c>
      <c r="W33" s="39">
        <v>482</v>
      </c>
      <c r="X33" s="60">
        <v>613</v>
      </c>
      <c r="Y33" s="40">
        <f t="shared" si="6"/>
        <v>127.17842323651452</v>
      </c>
      <c r="Z33" s="39">
        <v>399</v>
      </c>
      <c r="AA33" s="60">
        <v>492</v>
      </c>
      <c r="AB33" s="40">
        <f t="shared" si="7"/>
        <v>123.30827067669173</v>
      </c>
      <c r="AC33" s="37"/>
      <c r="AD33" s="41"/>
    </row>
    <row r="34" spans="1:30" s="42" customFormat="1" ht="17" customHeight="1" x14ac:dyDescent="0.3">
      <c r="A34" s="61" t="s">
        <v>66</v>
      </c>
      <c r="B34" s="39">
        <v>822</v>
      </c>
      <c r="C34" s="39">
        <v>970</v>
      </c>
      <c r="D34" s="40">
        <f t="shared" si="0"/>
        <v>118.00486618004867</v>
      </c>
      <c r="E34" s="39">
        <v>425</v>
      </c>
      <c r="F34" s="39">
        <v>587</v>
      </c>
      <c r="G34" s="40">
        <f t="shared" si="1"/>
        <v>138.11764705882354</v>
      </c>
      <c r="H34" s="39">
        <v>36</v>
      </c>
      <c r="I34" s="39">
        <v>31</v>
      </c>
      <c r="J34" s="40">
        <f t="shared" si="2"/>
        <v>86.111111111111114</v>
      </c>
      <c r="K34" s="39">
        <v>6</v>
      </c>
      <c r="L34" s="39">
        <v>3</v>
      </c>
      <c r="M34" s="40">
        <f t="shared" si="3"/>
        <v>50</v>
      </c>
      <c r="N34" s="39">
        <v>0</v>
      </c>
      <c r="O34" s="39">
        <v>0</v>
      </c>
      <c r="P34" s="95" t="s">
        <v>85</v>
      </c>
      <c r="Q34" s="39">
        <v>328</v>
      </c>
      <c r="R34" s="60">
        <v>231</v>
      </c>
      <c r="S34" s="40">
        <f t="shared" si="4"/>
        <v>70.426829268292678</v>
      </c>
      <c r="T34" s="39">
        <v>695</v>
      </c>
      <c r="U34" s="60">
        <v>904</v>
      </c>
      <c r="V34" s="40">
        <f t="shared" si="5"/>
        <v>130.07194244604315</v>
      </c>
      <c r="W34" s="39">
        <v>365</v>
      </c>
      <c r="X34" s="60">
        <v>536</v>
      </c>
      <c r="Y34" s="40">
        <f t="shared" si="6"/>
        <v>146.84931506849315</v>
      </c>
      <c r="Z34" s="39">
        <v>312</v>
      </c>
      <c r="AA34" s="60">
        <v>444</v>
      </c>
      <c r="AB34" s="40">
        <f t="shared" si="7"/>
        <v>142.30769230769232</v>
      </c>
      <c r="AC34" s="37"/>
      <c r="AD34" s="41"/>
    </row>
    <row r="35" spans="1:30" s="42" customFormat="1" ht="17" customHeight="1" x14ac:dyDescent="0.3">
      <c r="A35" s="61" t="s">
        <v>67</v>
      </c>
      <c r="B35" s="39">
        <v>547</v>
      </c>
      <c r="C35" s="39">
        <v>744</v>
      </c>
      <c r="D35" s="40">
        <f t="shared" si="0"/>
        <v>136.01462522851921</v>
      </c>
      <c r="E35" s="39">
        <v>219</v>
      </c>
      <c r="F35" s="39">
        <v>340</v>
      </c>
      <c r="G35" s="40">
        <f t="shared" si="1"/>
        <v>155.25114155251143</v>
      </c>
      <c r="H35" s="39">
        <v>68</v>
      </c>
      <c r="I35" s="39">
        <v>18</v>
      </c>
      <c r="J35" s="40">
        <f t="shared" si="2"/>
        <v>26.470588235294116</v>
      </c>
      <c r="K35" s="39">
        <v>11</v>
      </c>
      <c r="L35" s="39">
        <v>10</v>
      </c>
      <c r="M35" s="40">
        <f t="shared" si="3"/>
        <v>90.909090909090907</v>
      </c>
      <c r="N35" s="39">
        <v>2</v>
      </c>
      <c r="O35" s="39">
        <v>1</v>
      </c>
      <c r="P35" s="40">
        <f t="shared" si="8"/>
        <v>50</v>
      </c>
      <c r="Q35" s="39">
        <v>134</v>
      </c>
      <c r="R35" s="60">
        <v>54</v>
      </c>
      <c r="S35" s="40">
        <f t="shared" si="4"/>
        <v>40.298507462686565</v>
      </c>
      <c r="T35" s="39">
        <v>448</v>
      </c>
      <c r="U35" s="60">
        <v>701</v>
      </c>
      <c r="V35" s="40">
        <f t="shared" si="5"/>
        <v>156.47321428571428</v>
      </c>
      <c r="W35" s="39">
        <v>179</v>
      </c>
      <c r="X35" s="60">
        <v>298</v>
      </c>
      <c r="Y35" s="40">
        <f t="shared" si="6"/>
        <v>166.48044692737429</v>
      </c>
      <c r="Z35" s="39">
        <v>135</v>
      </c>
      <c r="AA35" s="60">
        <v>271</v>
      </c>
      <c r="AB35" s="40">
        <f t="shared" si="7"/>
        <v>200.74074074074073</v>
      </c>
      <c r="AC35" s="37"/>
      <c r="AD35" s="41"/>
    </row>
    <row r="36" spans="1:30" ht="14.25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4.25" x14ac:dyDescent="0.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4.25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4.25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4.25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4.25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3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3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3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3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3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3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3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3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3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3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3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3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3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3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3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3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3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3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3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3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3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3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3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3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3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3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3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3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3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3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3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3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3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3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3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3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3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3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FF"/>
  </sheetPr>
  <dimension ref="A1:AF88"/>
  <sheetViews>
    <sheetView view="pageBreakPreview" zoomScale="48" zoomScaleNormal="75" zoomScaleSheetLayoutView="48" workbookViewId="0">
      <pane xSplit="1" ySplit="6" topLeftCell="E7" activePane="bottomRight" state="frozen"/>
      <selection activeCell="A4" sqref="A4:A6"/>
      <selection pane="topRight" activeCell="A4" sqref="A4:A6"/>
      <selection pane="bottomLeft" activeCell="A4" sqref="A4:A6"/>
      <selection pane="bottomRight" activeCell="P34" sqref="P34"/>
    </sheetView>
  </sheetViews>
  <sheetFormatPr defaultColWidth="9.08984375" defaultRowHeight="14" x14ac:dyDescent="0.3"/>
  <cols>
    <col min="1" max="1" width="25.81640625" style="44" customWidth="1"/>
    <col min="2" max="2" width="11" style="44" customWidth="1"/>
    <col min="3" max="3" width="9.90625" style="44" customWidth="1"/>
    <col min="4" max="4" width="8.1796875" style="44" customWidth="1"/>
    <col min="5" max="6" width="11.81640625" style="44" customWidth="1"/>
    <col min="7" max="7" width="7.36328125" style="44" customWidth="1"/>
    <col min="8" max="8" width="11.90625" style="44" customWidth="1"/>
    <col min="9" max="9" width="11" style="44" customWidth="1"/>
    <col min="10" max="10" width="7.36328125" style="44" customWidth="1"/>
    <col min="11" max="12" width="9.36328125" style="44" customWidth="1"/>
    <col min="13" max="13" width="9" style="44" customWidth="1"/>
    <col min="14" max="14" width="10" style="44" customWidth="1"/>
    <col min="15" max="15" width="9.08984375" style="44" customWidth="1"/>
    <col min="16" max="16" width="8.08984375" style="44" customWidth="1"/>
    <col min="17" max="18" width="9.6328125" style="44" customWidth="1"/>
    <col min="19" max="19" width="8.08984375" style="44" customWidth="1"/>
    <col min="20" max="20" width="10.6328125" style="44" customWidth="1"/>
    <col min="21" max="21" width="10.81640625" style="44" customWidth="1"/>
    <col min="22" max="22" width="8.08984375" style="44" customWidth="1"/>
    <col min="23" max="24" width="9.81640625" style="44" customWidth="1"/>
    <col min="25" max="25" width="8.1796875" style="44" customWidth="1"/>
    <col min="26" max="16384" width="9.08984375" style="44"/>
  </cols>
  <sheetData>
    <row r="1" spans="1:32" s="28" customFormat="1" ht="59.9" customHeight="1" x14ac:dyDescent="0.5">
      <c r="B1" s="111" t="s">
        <v>81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27"/>
      <c r="O1" s="27"/>
      <c r="P1" s="27"/>
      <c r="Q1" s="27"/>
      <c r="R1" s="27"/>
      <c r="S1" s="27"/>
      <c r="T1" s="27"/>
      <c r="U1" s="27"/>
      <c r="V1" s="27"/>
      <c r="W1" s="27"/>
      <c r="X1" s="117"/>
      <c r="Y1" s="117"/>
      <c r="Z1" s="48"/>
      <c r="AB1" s="73" t="s">
        <v>14</v>
      </c>
    </row>
    <row r="2" spans="1:32" s="31" customFormat="1" ht="14.25" customHeigh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12"/>
      <c r="Y2" s="112"/>
      <c r="Z2" s="121"/>
      <c r="AA2" s="121"/>
      <c r="AB2" s="59" t="s">
        <v>7</v>
      </c>
      <c r="AC2" s="59"/>
    </row>
    <row r="3" spans="1:32" s="32" customFormat="1" ht="67.650000000000006" customHeight="1" x14ac:dyDescent="0.35">
      <c r="A3" s="113"/>
      <c r="B3" s="114" t="s">
        <v>21</v>
      </c>
      <c r="C3" s="114"/>
      <c r="D3" s="114"/>
      <c r="E3" s="114" t="s">
        <v>22</v>
      </c>
      <c r="F3" s="114"/>
      <c r="G3" s="114"/>
      <c r="H3" s="114" t="s">
        <v>13</v>
      </c>
      <c r="I3" s="114"/>
      <c r="J3" s="114"/>
      <c r="K3" s="114" t="s">
        <v>9</v>
      </c>
      <c r="L3" s="114"/>
      <c r="M3" s="114"/>
      <c r="N3" s="114" t="s">
        <v>10</v>
      </c>
      <c r="O3" s="114"/>
      <c r="P3" s="114"/>
      <c r="Q3" s="118" t="s">
        <v>8</v>
      </c>
      <c r="R3" s="119"/>
      <c r="S3" s="120"/>
      <c r="T3" s="114" t="s">
        <v>16</v>
      </c>
      <c r="U3" s="114"/>
      <c r="V3" s="114"/>
      <c r="W3" s="114" t="s">
        <v>11</v>
      </c>
      <c r="X3" s="114"/>
      <c r="Y3" s="114"/>
      <c r="Z3" s="114" t="s">
        <v>12</v>
      </c>
      <c r="AA3" s="114"/>
      <c r="AB3" s="114"/>
    </row>
    <row r="4" spans="1:32" s="33" customFormat="1" ht="19.5" customHeight="1" x14ac:dyDescent="0.35">
      <c r="A4" s="113"/>
      <c r="B4" s="115" t="s">
        <v>15</v>
      </c>
      <c r="C4" s="115" t="s">
        <v>68</v>
      </c>
      <c r="D4" s="116" t="s">
        <v>2</v>
      </c>
      <c r="E4" s="115" t="s">
        <v>15</v>
      </c>
      <c r="F4" s="115" t="s">
        <v>68</v>
      </c>
      <c r="G4" s="116" t="s">
        <v>2</v>
      </c>
      <c r="H4" s="115" t="s">
        <v>15</v>
      </c>
      <c r="I4" s="115" t="s">
        <v>68</v>
      </c>
      <c r="J4" s="116" t="s">
        <v>2</v>
      </c>
      <c r="K4" s="115" t="s">
        <v>15</v>
      </c>
      <c r="L4" s="115" t="s">
        <v>68</v>
      </c>
      <c r="M4" s="116" t="s">
        <v>2</v>
      </c>
      <c r="N4" s="115" t="s">
        <v>15</v>
      </c>
      <c r="O4" s="115" t="s">
        <v>68</v>
      </c>
      <c r="P4" s="116" t="s">
        <v>2</v>
      </c>
      <c r="Q4" s="115" t="s">
        <v>15</v>
      </c>
      <c r="R4" s="115" t="s">
        <v>68</v>
      </c>
      <c r="S4" s="116" t="s">
        <v>2</v>
      </c>
      <c r="T4" s="115" t="s">
        <v>15</v>
      </c>
      <c r="U4" s="115" t="s">
        <v>68</v>
      </c>
      <c r="V4" s="116" t="s">
        <v>2</v>
      </c>
      <c r="W4" s="115" t="s">
        <v>15</v>
      </c>
      <c r="X4" s="115" t="s">
        <v>68</v>
      </c>
      <c r="Y4" s="116" t="s">
        <v>2</v>
      </c>
      <c r="Z4" s="115" t="s">
        <v>15</v>
      </c>
      <c r="AA4" s="115" t="s">
        <v>68</v>
      </c>
      <c r="AB4" s="116" t="s">
        <v>2</v>
      </c>
    </row>
    <row r="5" spans="1:32" s="33" customFormat="1" ht="15.75" customHeight="1" x14ac:dyDescent="0.35">
      <c r="A5" s="113"/>
      <c r="B5" s="115"/>
      <c r="C5" s="115"/>
      <c r="D5" s="116"/>
      <c r="E5" s="115"/>
      <c r="F5" s="115"/>
      <c r="G5" s="116"/>
      <c r="H5" s="115"/>
      <c r="I5" s="115"/>
      <c r="J5" s="116"/>
      <c r="K5" s="115"/>
      <c r="L5" s="115"/>
      <c r="M5" s="116"/>
      <c r="N5" s="115"/>
      <c r="O5" s="115"/>
      <c r="P5" s="116"/>
      <c r="Q5" s="115"/>
      <c r="R5" s="115"/>
      <c r="S5" s="116"/>
      <c r="T5" s="115"/>
      <c r="U5" s="115"/>
      <c r="V5" s="116"/>
      <c r="W5" s="115"/>
      <c r="X5" s="115"/>
      <c r="Y5" s="116"/>
      <c r="Z5" s="115"/>
      <c r="AA5" s="115"/>
      <c r="AB5" s="116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3">
      <c r="A7" s="34" t="s">
        <v>39</v>
      </c>
      <c r="B7" s="35">
        <f>SUM(B8:B35)</f>
        <v>47114</v>
      </c>
      <c r="C7" s="35">
        <f>SUM(C8:C35)</f>
        <v>50061</v>
      </c>
      <c r="D7" s="36">
        <f>C7*100/B7</f>
        <v>106.25504096446916</v>
      </c>
      <c r="E7" s="35">
        <f>SUM(E8:E35)</f>
        <v>7722</v>
      </c>
      <c r="F7" s="35">
        <f>SUM(F8:F35)</f>
        <v>12811</v>
      </c>
      <c r="G7" s="36">
        <f>F7*100/E7</f>
        <v>165.90261590261591</v>
      </c>
      <c r="H7" s="35">
        <f>SUM(H8:H35)</f>
        <v>1296</v>
      </c>
      <c r="I7" s="35">
        <f>SUM(I8:I35)</f>
        <v>818</v>
      </c>
      <c r="J7" s="36">
        <f>I7*100/H7</f>
        <v>63.117283950617285</v>
      </c>
      <c r="K7" s="35">
        <f>SUM(K8:K35)</f>
        <v>331</v>
      </c>
      <c r="L7" s="35">
        <f>SUM(L8:L35)</f>
        <v>118</v>
      </c>
      <c r="M7" s="36">
        <f>L7*100/K7</f>
        <v>35.649546827794559</v>
      </c>
      <c r="N7" s="35">
        <f>SUM(N8:N35)</f>
        <v>53</v>
      </c>
      <c r="O7" s="35">
        <f>SUM(O8:O35)</f>
        <v>11</v>
      </c>
      <c r="P7" s="36">
        <f>O7*100/N7</f>
        <v>20.754716981132077</v>
      </c>
      <c r="Q7" s="35">
        <f>SUM(Q8:Q35)</f>
        <v>5329</v>
      </c>
      <c r="R7" s="35">
        <f>SUM(R8:R35)</f>
        <v>4053</v>
      </c>
      <c r="S7" s="36">
        <f>R7*100/Q7</f>
        <v>76.055545130418466</v>
      </c>
      <c r="T7" s="35">
        <f>SUM(T8:T35)</f>
        <v>43944</v>
      </c>
      <c r="U7" s="35">
        <f>SUM(U8:U35)</f>
        <v>48439</v>
      </c>
      <c r="V7" s="36">
        <f>U7*100/T7</f>
        <v>110.22892772619697</v>
      </c>
      <c r="W7" s="35">
        <f>SUM(W8:W35)</f>
        <v>6679</v>
      </c>
      <c r="X7" s="35">
        <f>SUM(X8:X35)</f>
        <v>11504</v>
      </c>
      <c r="Y7" s="36">
        <f>X7*100/W7</f>
        <v>172.24135349603233</v>
      </c>
      <c r="Z7" s="35">
        <f>SUM(Z8:Z35)</f>
        <v>5899</v>
      </c>
      <c r="AA7" s="35">
        <f>SUM(AA8:AA35)</f>
        <v>10057</v>
      </c>
      <c r="AB7" s="36">
        <f>AA7*100/Z7</f>
        <v>170.48652313951519</v>
      </c>
      <c r="AC7" s="37"/>
      <c r="AF7" s="42"/>
    </row>
    <row r="8" spans="1:32" s="42" customFormat="1" ht="17" customHeight="1" x14ac:dyDescent="0.3">
      <c r="A8" s="61" t="s">
        <v>40</v>
      </c>
      <c r="B8" s="39">
        <f>УСЬОГО!B8-'12-жінки-ЦЗ'!B8</f>
        <v>9043</v>
      </c>
      <c r="C8" s="39">
        <f>УСЬОГО!C8-'12-жінки-ЦЗ'!C8</f>
        <v>11289</v>
      </c>
      <c r="D8" s="36">
        <f t="shared" ref="D8:D35" si="0">C8*100/B8</f>
        <v>124.83689041247374</v>
      </c>
      <c r="E8" s="39">
        <f>УСЬОГО!E8-'12-жінки-ЦЗ'!E8</f>
        <v>1513</v>
      </c>
      <c r="F8" s="39">
        <f>УСЬОГО!F8-'12-жінки-ЦЗ'!F8</f>
        <v>3470</v>
      </c>
      <c r="G8" s="40">
        <f t="shared" ref="G8:G35" si="1">F8*100/E8</f>
        <v>229.34567085261071</v>
      </c>
      <c r="H8" s="39">
        <f>УСЬОГО!H8-'12-жінки-ЦЗ'!H8</f>
        <v>103</v>
      </c>
      <c r="I8" s="39">
        <f>УСЬОГО!I8-'12-жінки-ЦЗ'!I8</f>
        <v>132</v>
      </c>
      <c r="J8" s="40">
        <f t="shared" ref="J8:J35" si="2">I8*100/H8</f>
        <v>128.15533980582524</v>
      </c>
      <c r="K8" s="39">
        <f>УСЬОГО!K8-'12-жінки-ЦЗ'!K8</f>
        <v>56</v>
      </c>
      <c r="L8" s="39">
        <f>УСЬОГО!L8-'12-жінки-ЦЗ'!L8</f>
        <v>51</v>
      </c>
      <c r="M8" s="40">
        <f t="shared" ref="M8:M35" si="3">L8*100/K8</f>
        <v>91.071428571428569</v>
      </c>
      <c r="N8" s="39">
        <f>УСЬОГО!N8-'12-жінки-ЦЗ'!N8</f>
        <v>2</v>
      </c>
      <c r="O8" s="39">
        <f>УСЬОГО!O8-'12-жінки-ЦЗ'!O8</f>
        <v>0</v>
      </c>
      <c r="P8" s="40">
        <f t="shared" ref="P8:P35" si="4">O8*100/N8</f>
        <v>0</v>
      </c>
      <c r="Q8" s="39">
        <f>УСЬОГО!Q8-'12-жінки-ЦЗ'!Q8</f>
        <v>848</v>
      </c>
      <c r="R8" s="60">
        <f>УСЬОГО!R8-'12-жінки-ЦЗ'!R8</f>
        <v>550</v>
      </c>
      <c r="S8" s="40">
        <f t="shared" ref="S8:S35" si="5">R8*100/Q8</f>
        <v>64.85849056603773</v>
      </c>
      <c r="T8" s="39">
        <f>УСЬОГО!T8-'12-жінки-ЦЗ'!T8</f>
        <v>8803</v>
      </c>
      <c r="U8" s="60">
        <f>УСЬОГО!U8-'12-жінки-ЦЗ'!U8</f>
        <v>10962</v>
      </c>
      <c r="V8" s="40">
        <f t="shared" ref="V8:V35" si="6">U8*100/T8</f>
        <v>124.52572986481881</v>
      </c>
      <c r="W8" s="39">
        <f>УСЬОГО!W8-'12-жінки-ЦЗ'!W8</f>
        <v>1311</v>
      </c>
      <c r="X8" s="60">
        <f>УСЬОГО!X8-'12-жінки-ЦЗ'!X8</f>
        <v>3158</v>
      </c>
      <c r="Y8" s="40">
        <f t="shared" ref="Y8:Y35" si="7">X8*100/W8</f>
        <v>240.88482074752099</v>
      </c>
      <c r="Z8" s="39">
        <f>УСЬОГО!Z8-'12-жінки-ЦЗ'!Z8</f>
        <v>1161</v>
      </c>
      <c r="AA8" s="60">
        <f>УСЬОГО!AA8-'12-жінки-ЦЗ'!AA8</f>
        <v>2669</v>
      </c>
      <c r="AB8" s="40">
        <f t="shared" ref="AB8:AB35" si="8">AA8*100/Z8</f>
        <v>229.88802756244615</v>
      </c>
      <c r="AC8" s="37"/>
      <c r="AD8" s="41"/>
    </row>
    <row r="9" spans="1:32" s="43" customFormat="1" ht="17" customHeight="1" x14ac:dyDescent="0.3">
      <c r="A9" s="61" t="s">
        <v>41</v>
      </c>
      <c r="B9" s="39">
        <f>УСЬОГО!B9-'12-жінки-ЦЗ'!B9</f>
        <v>1788</v>
      </c>
      <c r="C9" s="39">
        <f>УСЬОГО!C9-'12-жінки-ЦЗ'!C9</f>
        <v>2011</v>
      </c>
      <c r="D9" s="36">
        <f t="shared" si="0"/>
        <v>112.47203579418344</v>
      </c>
      <c r="E9" s="39">
        <f>УСЬОГО!E9-'12-жінки-ЦЗ'!E9</f>
        <v>234</v>
      </c>
      <c r="F9" s="39">
        <f>УСЬОГО!F9-'12-жінки-ЦЗ'!F9</f>
        <v>509</v>
      </c>
      <c r="G9" s="40">
        <f t="shared" si="1"/>
        <v>217.52136752136752</v>
      </c>
      <c r="H9" s="39">
        <f>УСЬОГО!H9-'12-жінки-ЦЗ'!H9</f>
        <v>67</v>
      </c>
      <c r="I9" s="39">
        <f>УСЬОГО!I9-'12-жінки-ЦЗ'!I9</f>
        <v>21</v>
      </c>
      <c r="J9" s="40">
        <f t="shared" si="2"/>
        <v>31.343283582089551</v>
      </c>
      <c r="K9" s="39">
        <f>УСЬОГО!K9-'12-жінки-ЦЗ'!K9</f>
        <v>3</v>
      </c>
      <c r="L9" s="39">
        <f>УСЬОГО!L9-'12-жінки-ЦЗ'!L9</f>
        <v>0</v>
      </c>
      <c r="M9" s="40">
        <f t="shared" si="3"/>
        <v>0</v>
      </c>
      <c r="N9" s="39">
        <f>УСЬОГО!N9-'12-жінки-ЦЗ'!N9</f>
        <v>1</v>
      </c>
      <c r="O9" s="39">
        <f>УСЬОГО!O9-'12-жінки-ЦЗ'!O9</f>
        <v>1</v>
      </c>
      <c r="P9" s="40">
        <f t="shared" si="4"/>
        <v>100</v>
      </c>
      <c r="Q9" s="39">
        <f>УСЬОГО!Q9-'12-жінки-ЦЗ'!Q9</f>
        <v>169</v>
      </c>
      <c r="R9" s="60">
        <f>УСЬОГО!R9-'12-жінки-ЦЗ'!R9</f>
        <v>128</v>
      </c>
      <c r="S9" s="40">
        <f t="shared" si="5"/>
        <v>75.739644970414204</v>
      </c>
      <c r="T9" s="39">
        <f>УСЬОГО!T9-'12-жінки-ЦЗ'!T9</f>
        <v>1706</v>
      </c>
      <c r="U9" s="60">
        <f>УСЬОГО!U9-'12-жінки-ЦЗ'!U9</f>
        <v>1954</v>
      </c>
      <c r="V9" s="40">
        <f t="shared" si="6"/>
        <v>114.5369284876905</v>
      </c>
      <c r="W9" s="39">
        <f>УСЬОГО!W9-'12-жінки-ЦЗ'!W9</f>
        <v>192</v>
      </c>
      <c r="X9" s="60">
        <f>УСЬОГО!X9-'12-жінки-ЦЗ'!X9</f>
        <v>458</v>
      </c>
      <c r="Y9" s="40">
        <f t="shared" si="7"/>
        <v>238.54166666666666</v>
      </c>
      <c r="Z9" s="39">
        <f>УСЬОГО!Z9-'12-жінки-ЦЗ'!Z9</f>
        <v>147</v>
      </c>
      <c r="AA9" s="60">
        <f>УСЬОГО!AA9-'12-жінки-ЦЗ'!AA9</f>
        <v>326</v>
      </c>
      <c r="AB9" s="40">
        <f t="shared" si="8"/>
        <v>221.76870748299319</v>
      </c>
      <c r="AC9" s="37"/>
      <c r="AD9" s="41"/>
    </row>
    <row r="10" spans="1:32" s="42" customFormat="1" ht="17" customHeight="1" x14ac:dyDescent="0.3">
      <c r="A10" s="61" t="s">
        <v>42</v>
      </c>
      <c r="B10" s="39">
        <f>УСЬОГО!B10-'12-жінки-ЦЗ'!B10</f>
        <v>155</v>
      </c>
      <c r="C10" s="39">
        <f>УСЬОГО!C10-'12-жінки-ЦЗ'!C10</f>
        <v>193</v>
      </c>
      <c r="D10" s="36">
        <f t="shared" si="0"/>
        <v>124.51612903225806</v>
      </c>
      <c r="E10" s="39">
        <f>УСЬОГО!E10-'12-жінки-ЦЗ'!E10</f>
        <v>56</v>
      </c>
      <c r="F10" s="39">
        <f>УСЬОГО!F10-'12-жінки-ЦЗ'!F10</f>
        <v>97</v>
      </c>
      <c r="G10" s="40">
        <f t="shared" si="1"/>
        <v>173.21428571428572</v>
      </c>
      <c r="H10" s="39">
        <f>УСЬОГО!H10-'12-жінки-ЦЗ'!H10</f>
        <v>7</v>
      </c>
      <c r="I10" s="39">
        <f>УСЬОГО!I10-'12-жінки-ЦЗ'!I10</f>
        <v>2</v>
      </c>
      <c r="J10" s="40">
        <f t="shared" si="2"/>
        <v>28.571428571428573</v>
      </c>
      <c r="K10" s="39">
        <f>УСЬОГО!K10-'12-жінки-ЦЗ'!K10</f>
        <v>1</v>
      </c>
      <c r="L10" s="39">
        <f>УСЬОГО!L10-'12-жінки-ЦЗ'!L10</f>
        <v>0</v>
      </c>
      <c r="M10" s="40">
        <f t="shared" si="3"/>
        <v>0</v>
      </c>
      <c r="N10" s="39">
        <f>УСЬОГО!N10-'12-жінки-ЦЗ'!N10</f>
        <v>0</v>
      </c>
      <c r="O10" s="39">
        <f>УСЬОГО!O10-'12-жінки-ЦЗ'!O10</f>
        <v>0</v>
      </c>
      <c r="P10" s="95" t="s">
        <v>85</v>
      </c>
      <c r="Q10" s="39">
        <f>УСЬОГО!Q10-'12-жінки-ЦЗ'!Q10</f>
        <v>47</v>
      </c>
      <c r="R10" s="60">
        <f>УСЬОГО!R10-'12-жінки-ЦЗ'!R10</f>
        <v>17</v>
      </c>
      <c r="S10" s="40">
        <f t="shared" si="5"/>
        <v>36.170212765957444</v>
      </c>
      <c r="T10" s="39">
        <f>УСЬОГО!T10-'12-жінки-ЦЗ'!T10</f>
        <v>140</v>
      </c>
      <c r="U10" s="60">
        <f>УСЬОГО!U10-'12-жінки-ЦЗ'!U10</f>
        <v>181</v>
      </c>
      <c r="V10" s="40">
        <f t="shared" si="6"/>
        <v>129.28571428571428</v>
      </c>
      <c r="W10" s="39">
        <f>УСЬОГО!W10-'12-жінки-ЦЗ'!W10</f>
        <v>46</v>
      </c>
      <c r="X10" s="60">
        <f>УСЬОГО!X10-'12-жінки-ЦЗ'!X10</f>
        <v>86</v>
      </c>
      <c r="Y10" s="40">
        <f t="shared" si="7"/>
        <v>186.95652173913044</v>
      </c>
      <c r="Z10" s="39">
        <f>УСЬОГО!Z10-'12-жінки-ЦЗ'!Z10</f>
        <v>37</v>
      </c>
      <c r="AA10" s="60">
        <f>УСЬОГО!AA10-'12-жінки-ЦЗ'!AA10</f>
        <v>78</v>
      </c>
      <c r="AB10" s="40">
        <f t="shared" si="8"/>
        <v>210.81081081081081</v>
      </c>
      <c r="AC10" s="37"/>
      <c r="AD10" s="41"/>
    </row>
    <row r="11" spans="1:32" s="42" customFormat="1" ht="17" customHeight="1" x14ac:dyDescent="0.3">
      <c r="A11" s="61" t="s">
        <v>43</v>
      </c>
      <c r="B11" s="39">
        <f>УСЬОГО!B11-'12-жінки-ЦЗ'!B11</f>
        <v>871</v>
      </c>
      <c r="C11" s="39">
        <f>УСЬОГО!C11-'12-жінки-ЦЗ'!C11</f>
        <v>863</v>
      </c>
      <c r="D11" s="36">
        <f t="shared" si="0"/>
        <v>99.081515499425947</v>
      </c>
      <c r="E11" s="39">
        <f>УСЬОГО!E11-'12-жінки-ЦЗ'!E11</f>
        <v>245</v>
      </c>
      <c r="F11" s="39">
        <f>УСЬОГО!F11-'12-жінки-ЦЗ'!F11</f>
        <v>287</v>
      </c>
      <c r="G11" s="40">
        <f t="shared" si="1"/>
        <v>117.14285714285714</v>
      </c>
      <c r="H11" s="39">
        <f>УСЬОГО!H11-'12-жінки-ЦЗ'!H11</f>
        <v>20</v>
      </c>
      <c r="I11" s="39">
        <f>УСЬОГО!I11-'12-жінки-ЦЗ'!I11</f>
        <v>18</v>
      </c>
      <c r="J11" s="40">
        <f t="shared" si="2"/>
        <v>90</v>
      </c>
      <c r="K11" s="39">
        <f>УСЬОГО!K11-'12-жінки-ЦЗ'!K11</f>
        <v>3</v>
      </c>
      <c r="L11" s="39">
        <f>УСЬОГО!L11-'12-жінки-ЦЗ'!L11</f>
        <v>1</v>
      </c>
      <c r="M11" s="40">
        <f t="shared" si="3"/>
        <v>33.333333333333336</v>
      </c>
      <c r="N11" s="39">
        <f>УСЬОГО!N11-'12-жінки-ЦЗ'!N11</f>
        <v>0</v>
      </c>
      <c r="O11" s="39">
        <f>УСЬОГО!O11-'12-жінки-ЦЗ'!O11</f>
        <v>0</v>
      </c>
      <c r="P11" s="95" t="s">
        <v>85</v>
      </c>
      <c r="Q11" s="39">
        <f>УСЬОГО!Q11-'12-жінки-ЦЗ'!Q11</f>
        <v>206</v>
      </c>
      <c r="R11" s="60">
        <f>УСЬОГО!R11-'12-жінки-ЦЗ'!R11</f>
        <v>131</v>
      </c>
      <c r="S11" s="40">
        <f t="shared" si="5"/>
        <v>63.592233009708735</v>
      </c>
      <c r="T11" s="39">
        <f>УСЬОГО!T11-'12-жінки-ЦЗ'!T11</f>
        <v>837</v>
      </c>
      <c r="U11" s="60">
        <f>УСЬОГО!U11-'12-жінки-ЦЗ'!U11</f>
        <v>808</v>
      </c>
      <c r="V11" s="40">
        <f t="shared" si="6"/>
        <v>96.53524492234169</v>
      </c>
      <c r="W11" s="39">
        <f>УСЬОГО!W11-'12-жінки-ЦЗ'!W11</f>
        <v>219</v>
      </c>
      <c r="X11" s="60">
        <f>УСЬОГО!X11-'12-жінки-ЦЗ'!X11</f>
        <v>234</v>
      </c>
      <c r="Y11" s="40">
        <f t="shared" si="7"/>
        <v>106.84931506849315</v>
      </c>
      <c r="Z11" s="39">
        <f>УСЬОГО!Z11-'12-жінки-ЦЗ'!Z11</f>
        <v>194</v>
      </c>
      <c r="AA11" s="60">
        <f>УСЬОГО!AA11-'12-жінки-ЦЗ'!AA11</f>
        <v>198</v>
      </c>
      <c r="AB11" s="40">
        <f t="shared" si="8"/>
        <v>102.0618556701031</v>
      </c>
      <c r="AC11" s="37"/>
      <c r="AD11" s="41"/>
    </row>
    <row r="12" spans="1:32" s="42" customFormat="1" ht="17" customHeight="1" x14ac:dyDescent="0.3">
      <c r="A12" s="61" t="s">
        <v>44</v>
      </c>
      <c r="B12" s="39">
        <f>УСЬОГО!B12-'12-жінки-ЦЗ'!B12</f>
        <v>1984</v>
      </c>
      <c r="C12" s="39">
        <f>УСЬОГО!C12-'12-жінки-ЦЗ'!C12</f>
        <v>2061</v>
      </c>
      <c r="D12" s="36">
        <f t="shared" si="0"/>
        <v>103.88104838709677</v>
      </c>
      <c r="E12" s="39">
        <f>УСЬОГО!E12-'12-жінки-ЦЗ'!E12</f>
        <v>175</v>
      </c>
      <c r="F12" s="39">
        <f>УСЬОГО!F12-'12-жінки-ЦЗ'!F12</f>
        <v>263</v>
      </c>
      <c r="G12" s="40">
        <f t="shared" si="1"/>
        <v>150.28571428571428</v>
      </c>
      <c r="H12" s="39">
        <f>УСЬОГО!H12-'12-жінки-ЦЗ'!H12</f>
        <v>68</v>
      </c>
      <c r="I12" s="39">
        <f>УСЬОГО!I12-'12-жінки-ЦЗ'!I12</f>
        <v>30</v>
      </c>
      <c r="J12" s="40">
        <f t="shared" si="2"/>
        <v>44.117647058823529</v>
      </c>
      <c r="K12" s="39">
        <f>УСЬОГО!K12-'12-жінки-ЦЗ'!K12</f>
        <v>10</v>
      </c>
      <c r="L12" s="39">
        <f>УСЬОГО!L12-'12-жінки-ЦЗ'!L12</f>
        <v>4</v>
      </c>
      <c r="M12" s="40">
        <f t="shared" si="3"/>
        <v>40</v>
      </c>
      <c r="N12" s="39">
        <f>УСЬОГО!N12-'12-жінки-ЦЗ'!N12</f>
        <v>9</v>
      </c>
      <c r="O12" s="39">
        <f>УСЬОГО!O12-'12-жінки-ЦЗ'!O12</f>
        <v>2</v>
      </c>
      <c r="P12" s="40">
        <f t="shared" si="4"/>
        <v>22.222222222222221</v>
      </c>
      <c r="Q12" s="39">
        <f>УСЬОГО!Q12-'12-жінки-ЦЗ'!Q12</f>
        <v>122</v>
      </c>
      <c r="R12" s="60">
        <f>УСЬОГО!R12-'12-жінки-ЦЗ'!R12</f>
        <v>136</v>
      </c>
      <c r="S12" s="40">
        <f t="shared" si="5"/>
        <v>111.47540983606558</v>
      </c>
      <c r="T12" s="39">
        <f>УСЬОГО!T12-'12-жінки-ЦЗ'!T12</f>
        <v>1900</v>
      </c>
      <c r="U12" s="60">
        <f>УСЬОГО!U12-'12-жінки-ЦЗ'!U12</f>
        <v>2028</v>
      </c>
      <c r="V12" s="40">
        <f t="shared" si="6"/>
        <v>106.73684210526316</v>
      </c>
      <c r="W12" s="39">
        <f>УСЬОГО!W12-'12-жінки-ЦЗ'!W12</f>
        <v>141</v>
      </c>
      <c r="X12" s="60">
        <f>УСЬОГО!X12-'12-жінки-ЦЗ'!X12</f>
        <v>231</v>
      </c>
      <c r="Y12" s="40">
        <f t="shared" si="7"/>
        <v>163.82978723404256</v>
      </c>
      <c r="Z12" s="39">
        <f>УСЬОГО!Z12-'12-жінки-ЦЗ'!Z12</f>
        <v>122</v>
      </c>
      <c r="AA12" s="60">
        <f>УСЬОГО!AA12-'12-жінки-ЦЗ'!AA12</f>
        <v>197</v>
      </c>
      <c r="AB12" s="40">
        <f t="shared" si="8"/>
        <v>161.47540983606558</v>
      </c>
      <c r="AC12" s="37"/>
      <c r="AD12" s="41"/>
    </row>
    <row r="13" spans="1:32" s="42" customFormat="1" ht="17" customHeight="1" x14ac:dyDescent="0.3">
      <c r="A13" s="61" t="s">
        <v>45</v>
      </c>
      <c r="B13" s="39">
        <f>УСЬОГО!B13-'12-жінки-ЦЗ'!B13</f>
        <v>559</v>
      </c>
      <c r="C13" s="39">
        <f>УСЬОГО!C13-'12-жінки-ЦЗ'!C13</f>
        <v>611</v>
      </c>
      <c r="D13" s="36">
        <f t="shared" si="0"/>
        <v>109.30232558139535</v>
      </c>
      <c r="E13" s="39">
        <f>УСЬОГО!E13-'12-жінки-ЦЗ'!E13</f>
        <v>116</v>
      </c>
      <c r="F13" s="39">
        <f>УСЬОГО!F13-'12-жінки-ЦЗ'!F13</f>
        <v>210</v>
      </c>
      <c r="G13" s="40">
        <f t="shared" si="1"/>
        <v>181.0344827586207</v>
      </c>
      <c r="H13" s="39">
        <f>УСЬОГО!H13-'12-жінки-ЦЗ'!H13</f>
        <v>21</v>
      </c>
      <c r="I13" s="39">
        <f>УСЬОГО!I13-'12-жінки-ЦЗ'!I13</f>
        <v>9</v>
      </c>
      <c r="J13" s="40">
        <f t="shared" si="2"/>
        <v>42.857142857142854</v>
      </c>
      <c r="K13" s="39">
        <f>УСЬОГО!K13-'12-жінки-ЦЗ'!K13</f>
        <v>5</v>
      </c>
      <c r="L13" s="39">
        <f>УСЬОГО!L13-'12-жінки-ЦЗ'!L13</f>
        <v>4</v>
      </c>
      <c r="M13" s="40">
        <f t="shared" si="3"/>
        <v>80</v>
      </c>
      <c r="N13" s="39">
        <f>УСЬОГО!N13-'12-жінки-ЦЗ'!N13</f>
        <v>0</v>
      </c>
      <c r="O13" s="39">
        <f>УСЬОГО!O13-'12-жінки-ЦЗ'!O13</f>
        <v>0</v>
      </c>
      <c r="P13" s="95" t="s">
        <v>85</v>
      </c>
      <c r="Q13" s="39">
        <f>УСЬОГО!Q13-'12-жінки-ЦЗ'!Q13</f>
        <v>101</v>
      </c>
      <c r="R13" s="60">
        <f>УСЬОГО!R13-'12-жінки-ЦЗ'!R13</f>
        <v>134</v>
      </c>
      <c r="S13" s="40">
        <f t="shared" si="5"/>
        <v>132.67326732673268</v>
      </c>
      <c r="T13" s="39">
        <f>УСЬОГО!T13-'12-жінки-ЦЗ'!T13</f>
        <v>527</v>
      </c>
      <c r="U13" s="60">
        <f>УСЬОГО!U13-'12-жінки-ЦЗ'!U13</f>
        <v>588</v>
      </c>
      <c r="V13" s="40">
        <f t="shared" si="6"/>
        <v>111.57495256166983</v>
      </c>
      <c r="W13" s="39">
        <f>УСЬОГО!W13-'12-жінки-ЦЗ'!W13</f>
        <v>96</v>
      </c>
      <c r="X13" s="60">
        <f>УСЬОГО!X13-'12-жінки-ЦЗ'!X13</f>
        <v>187</v>
      </c>
      <c r="Y13" s="40">
        <f t="shared" si="7"/>
        <v>194.79166666666666</v>
      </c>
      <c r="Z13" s="39">
        <f>УСЬОГО!Z13-'12-жінки-ЦЗ'!Z13</f>
        <v>82</v>
      </c>
      <c r="AA13" s="60">
        <f>УСЬОГО!AA13-'12-жінки-ЦЗ'!AA13</f>
        <v>156</v>
      </c>
      <c r="AB13" s="40">
        <f t="shared" si="8"/>
        <v>190.2439024390244</v>
      </c>
      <c r="AC13" s="37"/>
      <c r="AD13" s="41"/>
    </row>
    <row r="14" spans="1:32" s="42" customFormat="1" ht="17" customHeight="1" x14ac:dyDescent="0.3">
      <c r="A14" s="61" t="s">
        <v>46</v>
      </c>
      <c r="B14" s="39">
        <f>УСЬОГО!B14-'12-жінки-ЦЗ'!B14</f>
        <v>324</v>
      </c>
      <c r="C14" s="39">
        <f>УСЬОГО!C14-'12-жінки-ЦЗ'!C14</f>
        <v>457</v>
      </c>
      <c r="D14" s="36">
        <f t="shared" si="0"/>
        <v>141.04938271604939</v>
      </c>
      <c r="E14" s="39">
        <f>УСЬОГО!E14-'12-жінки-ЦЗ'!E14</f>
        <v>75</v>
      </c>
      <c r="F14" s="39">
        <f>УСЬОГО!F14-'12-жінки-ЦЗ'!F14</f>
        <v>213</v>
      </c>
      <c r="G14" s="40">
        <f t="shared" si="1"/>
        <v>284</v>
      </c>
      <c r="H14" s="39">
        <f>УСЬОГО!H14-'12-жінки-ЦЗ'!H14</f>
        <v>26</v>
      </c>
      <c r="I14" s="39">
        <f>УСЬОГО!I14-'12-жінки-ЦЗ'!I14</f>
        <v>12</v>
      </c>
      <c r="J14" s="40">
        <f t="shared" si="2"/>
        <v>46.153846153846153</v>
      </c>
      <c r="K14" s="39">
        <f>УСЬОГО!K14-'12-жінки-ЦЗ'!K14</f>
        <v>5</v>
      </c>
      <c r="L14" s="39">
        <f>УСЬОГО!L14-'12-жінки-ЦЗ'!L14</f>
        <v>1</v>
      </c>
      <c r="M14" s="40">
        <f t="shared" si="3"/>
        <v>20</v>
      </c>
      <c r="N14" s="39">
        <f>УСЬОГО!N14-'12-жінки-ЦЗ'!N14</f>
        <v>0</v>
      </c>
      <c r="O14" s="39">
        <f>УСЬОГО!O14-'12-жінки-ЦЗ'!O14</f>
        <v>0</v>
      </c>
      <c r="P14" s="95" t="s">
        <v>85</v>
      </c>
      <c r="Q14" s="39">
        <f>УСЬОГО!Q14-'12-жінки-ЦЗ'!Q14</f>
        <v>65</v>
      </c>
      <c r="R14" s="60">
        <f>УСЬОГО!R14-'12-жінки-ЦЗ'!R14</f>
        <v>143</v>
      </c>
      <c r="S14" s="40">
        <f t="shared" si="5"/>
        <v>220</v>
      </c>
      <c r="T14" s="39">
        <f>УСЬОГО!T14-'12-жінки-ЦЗ'!T14</f>
        <v>293</v>
      </c>
      <c r="U14" s="60">
        <f>УСЬОГО!U14-'12-жінки-ЦЗ'!U14</f>
        <v>421</v>
      </c>
      <c r="V14" s="40">
        <f t="shared" si="6"/>
        <v>143.68600682593856</v>
      </c>
      <c r="W14" s="39">
        <f>УСЬОГО!W14-'12-жінки-ЦЗ'!W14</f>
        <v>60</v>
      </c>
      <c r="X14" s="60">
        <f>УСЬОГО!X14-'12-жінки-ЦЗ'!X14</f>
        <v>180</v>
      </c>
      <c r="Y14" s="40">
        <f t="shared" si="7"/>
        <v>300</v>
      </c>
      <c r="Z14" s="39">
        <f>УСЬОГО!Z14-'12-жінки-ЦЗ'!Z14</f>
        <v>43</v>
      </c>
      <c r="AA14" s="60">
        <f>УСЬОГО!AA14-'12-жінки-ЦЗ'!AA14</f>
        <v>153</v>
      </c>
      <c r="AB14" s="40">
        <f t="shared" si="8"/>
        <v>355.81395348837208</v>
      </c>
      <c r="AC14" s="37"/>
      <c r="AD14" s="41"/>
    </row>
    <row r="15" spans="1:32" s="42" customFormat="1" ht="17" customHeight="1" x14ac:dyDescent="0.3">
      <c r="A15" s="61" t="s">
        <v>47</v>
      </c>
      <c r="B15" s="39">
        <f>УСЬОГО!B15-'12-жінки-ЦЗ'!B15</f>
        <v>4468</v>
      </c>
      <c r="C15" s="39">
        <f>УСЬОГО!C15-'12-жінки-ЦЗ'!C15</f>
        <v>4407</v>
      </c>
      <c r="D15" s="36">
        <f t="shared" si="0"/>
        <v>98.634735899731425</v>
      </c>
      <c r="E15" s="39">
        <f>УСЬОГО!E15-'12-жінки-ЦЗ'!E15</f>
        <v>190</v>
      </c>
      <c r="F15" s="39">
        <f>УСЬОГО!F15-'12-жінки-ЦЗ'!F15</f>
        <v>339</v>
      </c>
      <c r="G15" s="40">
        <f t="shared" si="1"/>
        <v>178.42105263157896</v>
      </c>
      <c r="H15" s="39">
        <f>УСЬОГО!H15-'12-жінки-ЦЗ'!H15</f>
        <v>83</v>
      </c>
      <c r="I15" s="39">
        <f>УСЬОГО!I15-'12-жінки-ЦЗ'!I15</f>
        <v>55</v>
      </c>
      <c r="J15" s="40">
        <f t="shared" si="2"/>
        <v>66.265060240963862</v>
      </c>
      <c r="K15" s="39">
        <f>УСЬОГО!K15-'12-жінки-ЦЗ'!K15</f>
        <v>8</v>
      </c>
      <c r="L15" s="39">
        <f>УСЬОГО!L15-'12-жінки-ЦЗ'!L15</f>
        <v>5</v>
      </c>
      <c r="M15" s="40">
        <f t="shared" si="3"/>
        <v>62.5</v>
      </c>
      <c r="N15" s="39">
        <f>УСЬОГО!N15-'12-жінки-ЦЗ'!N15</f>
        <v>0</v>
      </c>
      <c r="O15" s="39">
        <f>УСЬОГО!O15-'12-жінки-ЦЗ'!O15</f>
        <v>0</v>
      </c>
      <c r="P15" s="95" t="s">
        <v>85</v>
      </c>
      <c r="Q15" s="39">
        <f>УСЬОГО!Q15-'12-жінки-ЦЗ'!Q15</f>
        <v>132</v>
      </c>
      <c r="R15" s="60">
        <f>УСЬОГО!R15-'12-жінки-ЦЗ'!R15</f>
        <v>82</v>
      </c>
      <c r="S15" s="40">
        <f t="shared" si="5"/>
        <v>62.121212121212125</v>
      </c>
      <c r="T15" s="39">
        <f>УСЬОГО!T15-'12-жінки-ЦЗ'!T15</f>
        <v>4415</v>
      </c>
      <c r="U15" s="60">
        <f>УСЬОГО!U15-'12-жінки-ЦЗ'!U15</f>
        <v>4298</v>
      </c>
      <c r="V15" s="40">
        <f t="shared" si="6"/>
        <v>97.349943374858441</v>
      </c>
      <c r="W15" s="39">
        <f>УСЬОГО!W15-'12-жінки-ЦЗ'!W15</f>
        <v>139</v>
      </c>
      <c r="X15" s="60">
        <f>УСЬОГО!X15-'12-жінки-ЦЗ'!X15</f>
        <v>306</v>
      </c>
      <c r="Y15" s="40">
        <f t="shared" si="7"/>
        <v>220.14388489208633</v>
      </c>
      <c r="Z15" s="39">
        <f>УСЬОГО!Z15-'12-жінки-ЦЗ'!Z15</f>
        <v>115</v>
      </c>
      <c r="AA15" s="60">
        <f>УСЬОГО!AA15-'12-жінки-ЦЗ'!AA15</f>
        <v>271</v>
      </c>
      <c r="AB15" s="40">
        <f t="shared" si="8"/>
        <v>235.65217391304347</v>
      </c>
      <c r="AC15" s="37"/>
      <c r="AD15" s="41"/>
    </row>
    <row r="16" spans="1:32" s="42" customFormat="1" ht="17" customHeight="1" x14ac:dyDescent="0.3">
      <c r="A16" s="61" t="s">
        <v>48</v>
      </c>
      <c r="B16" s="39">
        <f>УСЬОГО!B16-'12-жінки-ЦЗ'!B16</f>
        <v>1582</v>
      </c>
      <c r="C16" s="39">
        <f>УСЬОГО!C16-'12-жінки-ЦЗ'!C16</f>
        <v>1737</v>
      </c>
      <c r="D16" s="36">
        <f t="shared" si="0"/>
        <v>109.79772439949431</v>
      </c>
      <c r="E16" s="39">
        <f>УСЬОГО!E16-'12-жінки-ЦЗ'!E16</f>
        <v>275</v>
      </c>
      <c r="F16" s="39">
        <f>УСЬОГО!F16-'12-жінки-ЦЗ'!F16</f>
        <v>472</v>
      </c>
      <c r="G16" s="40">
        <f t="shared" si="1"/>
        <v>171.63636363636363</v>
      </c>
      <c r="H16" s="39">
        <f>УСЬОГО!H16-'12-жінки-ЦЗ'!H16</f>
        <v>122</v>
      </c>
      <c r="I16" s="39">
        <f>УСЬОГО!I16-'12-жінки-ЦЗ'!I16</f>
        <v>59</v>
      </c>
      <c r="J16" s="40">
        <f t="shared" si="2"/>
        <v>48.360655737704917</v>
      </c>
      <c r="K16" s="39">
        <f>УСЬОГО!K16-'12-жінки-ЦЗ'!K16</f>
        <v>24</v>
      </c>
      <c r="L16" s="39">
        <f>УСЬОГО!L16-'12-жінки-ЦЗ'!L16</f>
        <v>10</v>
      </c>
      <c r="M16" s="40">
        <f t="shared" si="3"/>
        <v>41.666666666666664</v>
      </c>
      <c r="N16" s="39">
        <f>УСЬОГО!N16-'12-жінки-ЦЗ'!N16</f>
        <v>6</v>
      </c>
      <c r="O16" s="39">
        <f>УСЬОГО!O16-'12-жінки-ЦЗ'!O16</f>
        <v>1</v>
      </c>
      <c r="P16" s="40">
        <f t="shared" si="4"/>
        <v>16.666666666666668</v>
      </c>
      <c r="Q16" s="39">
        <f>УСЬОГО!Q16-'12-жінки-ЦЗ'!Q16</f>
        <v>226</v>
      </c>
      <c r="R16" s="60">
        <f>УСЬОГО!R16-'12-жінки-ЦЗ'!R16</f>
        <v>188</v>
      </c>
      <c r="S16" s="40">
        <f t="shared" si="5"/>
        <v>83.185840707964601</v>
      </c>
      <c r="T16" s="39">
        <f>УСЬОГО!T16-'12-жінки-ЦЗ'!T16</f>
        <v>1349</v>
      </c>
      <c r="U16" s="60">
        <f>УСЬОГО!U16-'12-жінки-ЦЗ'!U16</f>
        <v>1681</v>
      </c>
      <c r="V16" s="40">
        <f t="shared" si="6"/>
        <v>124.61082283172721</v>
      </c>
      <c r="W16" s="39">
        <f>УСЬОГО!W16-'12-жінки-ЦЗ'!W16</f>
        <v>232</v>
      </c>
      <c r="X16" s="60">
        <f>УСЬОГО!X16-'12-жінки-ЦЗ'!X16</f>
        <v>419</v>
      </c>
      <c r="Y16" s="40">
        <f t="shared" si="7"/>
        <v>180.60344827586206</v>
      </c>
      <c r="Z16" s="39">
        <f>УСЬОГО!Z16-'12-жінки-ЦЗ'!Z16</f>
        <v>193</v>
      </c>
      <c r="AA16" s="60">
        <f>УСЬОГО!AA16-'12-жінки-ЦЗ'!AA16</f>
        <v>357</v>
      </c>
      <c r="AB16" s="40">
        <f t="shared" si="8"/>
        <v>184.97409326424869</v>
      </c>
      <c r="AC16" s="37"/>
      <c r="AD16" s="41"/>
    </row>
    <row r="17" spans="1:30" s="42" customFormat="1" ht="17" customHeight="1" x14ac:dyDescent="0.3">
      <c r="A17" s="61" t="s">
        <v>49</v>
      </c>
      <c r="B17" s="39">
        <f>УСЬОГО!B17-'12-жінки-ЦЗ'!B17</f>
        <v>3526</v>
      </c>
      <c r="C17" s="39">
        <f>УСЬОГО!C17-'12-жінки-ЦЗ'!C17</f>
        <v>3723</v>
      </c>
      <c r="D17" s="36">
        <f t="shared" si="0"/>
        <v>105.58706749858196</v>
      </c>
      <c r="E17" s="39">
        <f>УСЬОГО!E17-'12-жінки-ЦЗ'!E17</f>
        <v>391</v>
      </c>
      <c r="F17" s="39">
        <f>УСЬОГО!F17-'12-жінки-ЦЗ'!F17</f>
        <v>639</v>
      </c>
      <c r="G17" s="40">
        <f t="shared" si="1"/>
        <v>163.42710997442455</v>
      </c>
      <c r="H17" s="39">
        <f>УСЬОГО!H17-'12-жінки-ЦЗ'!H17</f>
        <v>61</v>
      </c>
      <c r="I17" s="39">
        <f>УСЬОГО!I17-'12-жінки-ЦЗ'!I17</f>
        <v>45</v>
      </c>
      <c r="J17" s="40">
        <f t="shared" si="2"/>
        <v>73.770491803278688</v>
      </c>
      <c r="K17" s="39">
        <f>УСЬОГО!K17-'12-жінки-ЦЗ'!K17</f>
        <v>48</v>
      </c>
      <c r="L17" s="39">
        <f>УСЬОГО!L17-'12-жінки-ЦЗ'!L17</f>
        <v>4</v>
      </c>
      <c r="M17" s="40">
        <f t="shared" si="3"/>
        <v>8.3333333333333339</v>
      </c>
      <c r="N17" s="39">
        <f>УСЬОГО!N17-'12-жінки-ЦЗ'!N17</f>
        <v>0</v>
      </c>
      <c r="O17" s="39">
        <f>УСЬОГО!O17-'12-жінки-ЦЗ'!O17</f>
        <v>1</v>
      </c>
      <c r="P17" s="95" t="s">
        <v>85</v>
      </c>
      <c r="Q17" s="39">
        <f>УСЬОГО!Q17-'12-жінки-ЦЗ'!Q17</f>
        <v>182</v>
      </c>
      <c r="R17" s="60">
        <f>УСЬОГО!R17-'12-жінки-ЦЗ'!R17</f>
        <v>99</v>
      </c>
      <c r="S17" s="40">
        <f t="shared" si="5"/>
        <v>54.395604395604394</v>
      </c>
      <c r="T17" s="39">
        <f>УСЬОГО!T17-'12-жінки-ЦЗ'!T17</f>
        <v>3447</v>
      </c>
      <c r="U17" s="60">
        <f>УСЬОГО!U17-'12-жінки-ЦЗ'!U17</f>
        <v>3635</v>
      </c>
      <c r="V17" s="40">
        <f t="shared" si="6"/>
        <v>105.45401798665506</v>
      </c>
      <c r="W17" s="39">
        <f>УСЬОГО!W17-'12-жінки-ЦЗ'!W17</f>
        <v>348</v>
      </c>
      <c r="X17" s="60">
        <f>УСЬОГО!X17-'12-жінки-ЦЗ'!X17</f>
        <v>575</v>
      </c>
      <c r="Y17" s="40">
        <f t="shared" si="7"/>
        <v>165.22988505747125</v>
      </c>
      <c r="Z17" s="39">
        <f>УСЬОГО!Z17-'12-жінки-ЦЗ'!Z17</f>
        <v>308</v>
      </c>
      <c r="AA17" s="60">
        <f>УСЬОГО!AA17-'12-жінки-ЦЗ'!AA17</f>
        <v>503</v>
      </c>
      <c r="AB17" s="40">
        <f t="shared" si="8"/>
        <v>163.3116883116883</v>
      </c>
      <c r="AC17" s="37"/>
      <c r="AD17" s="41"/>
    </row>
    <row r="18" spans="1:30" s="42" customFormat="1" ht="17" customHeight="1" x14ac:dyDescent="0.3">
      <c r="A18" s="61" t="s">
        <v>50</v>
      </c>
      <c r="B18" s="39">
        <f>УСЬОГО!B18-'12-жінки-ЦЗ'!B18</f>
        <v>2301</v>
      </c>
      <c r="C18" s="39">
        <f>УСЬОГО!C18-'12-жінки-ЦЗ'!C18</f>
        <v>1143</v>
      </c>
      <c r="D18" s="36">
        <f t="shared" si="0"/>
        <v>49.674054758800523</v>
      </c>
      <c r="E18" s="39">
        <f>УСЬОГО!E18-'12-жінки-ЦЗ'!E18</f>
        <v>409</v>
      </c>
      <c r="F18" s="39">
        <f>УСЬОГО!F18-'12-жінки-ЦЗ'!F18</f>
        <v>588</v>
      </c>
      <c r="G18" s="40">
        <f t="shared" si="1"/>
        <v>143.76528117359413</v>
      </c>
      <c r="H18" s="39">
        <f>УСЬОГО!H18-'12-жінки-ЦЗ'!H18</f>
        <v>96</v>
      </c>
      <c r="I18" s="39">
        <f>УСЬОГО!I18-'12-жінки-ЦЗ'!I18</f>
        <v>47</v>
      </c>
      <c r="J18" s="40">
        <f t="shared" si="2"/>
        <v>48.958333333333336</v>
      </c>
      <c r="K18" s="39">
        <f>УСЬОГО!K18-'12-жінки-ЦЗ'!K18</f>
        <v>44</v>
      </c>
      <c r="L18" s="39">
        <f>УСЬОГО!L18-'12-жінки-ЦЗ'!L18</f>
        <v>1</v>
      </c>
      <c r="M18" s="40">
        <f t="shared" si="3"/>
        <v>2.2727272727272729</v>
      </c>
      <c r="N18" s="39">
        <f>УСЬОГО!N18-'12-жінки-ЦЗ'!N18</f>
        <v>2</v>
      </c>
      <c r="O18" s="39">
        <f>УСЬОГО!O18-'12-жінки-ЦЗ'!O18</f>
        <v>0</v>
      </c>
      <c r="P18" s="40">
        <f t="shared" si="4"/>
        <v>0</v>
      </c>
      <c r="Q18" s="39">
        <f>УСЬОГО!Q18-'12-жінки-ЦЗ'!Q18</f>
        <v>229</v>
      </c>
      <c r="R18" s="60">
        <f>УСЬОГО!R18-'12-жінки-ЦЗ'!R18</f>
        <v>163</v>
      </c>
      <c r="S18" s="40">
        <f t="shared" si="5"/>
        <v>71.179039301310041</v>
      </c>
      <c r="T18" s="39">
        <f>УСЬОГО!T18-'12-жінки-ЦЗ'!T18</f>
        <v>994</v>
      </c>
      <c r="U18" s="60">
        <f>УСЬОГО!U18-'12-жінки-ЦЗ'!U18</f>
        <v>1056</v>
      </c>
      <c r="V18" s="40">
        <f t="shared" si="6"/>
        <v>106.23742454728371</v>
      </c>
      <c r="W18" s="39">
        <f>УСЬОГО!W18-'12-жінки-ЦЗ'!W18</f>
        <v>362</v>
      </c>
      <c r="X18" s="60">
        <f>УСЬОГО!X18-'12-жінки-ЦЗ'!X18</f>
        <v>510</v>
      </c>
      <c r="Y18" s="40">
        <f t="shared" si="7"/>
        <v>140.88397790055248</v>
      </c>
      <c r="Z18" s="39">
        <f>УСЬОГО!Z18-'12-жінки-ЦЗ'!Z18</f>
        <v>342</v>
      </c>
      <c r="AA18" s="60">
        <f>УСЬОГО!AA18-'12-жінки-ЦЗ'!AA18</f>
        <v>476</v>
      </c>
      <c r="AB18" s="40">
        <f t="shared" si="8"/>
        <v>139.18128654970761</v>
      </c>
      <c r="AC18" s="37"/>
      <c r="AD18" s="41"/>
    </row>
    <row r="19" spans="1:30" s="42" customFormat="1" ht="17" customHeight="1" x14ac:dyDescent="0.3">
      <c r="A19" s="61" t="s">
        <v>51</v>
      </c>
      <c r="B19" s="39">
        <f>УСЬОГО!B19-'12-жінки-ЦЗ'!B19</f>
        <v>1958</v>
      </c>
      <c r="C19" s="39">
        <f>УСЬОГО!C19-'12-жінки-ЦЗ'!C19</f>
        <v>2009</v>
      </c>
      <c r="D19" s="36">
        <f t="shared" si="0"/>
        <v>102.60469867211441</v>
      </c>
      <c r="E19" s="39">
        <f>УСЬОГО!E19-'12-жінки-ЦЗ'!E19</f>
        <v>351</v>
      </c>
      <c r="F19" s="39">
        <f>УСЬОГО!F19-'12-жінки-ЦЗ'!F19</f>
        <v>429</v>
      </c>
      <c r="G19" s="40">
        <f t="shared" si="1"/>
        <v>122.22222222222223</v>
      </c>
      <c r="H19" s="39">
        <f>УСЬОГО!H19-'12-жінки-ЦЗ'!H19</f>
        <v>23</v>
      </c>
      <c r="I19" s="39">
        <f>УСЬОГО!I19-'12-жінки-ЦЗ'!I19</f>
        <v>62</v>
      </c>
      <c r="J19" s="40">
        <f t="shared" si="2"/>
        <v>269.56521739130437</v>
      </c>
      <c r="K19" s="39">
        <f>УСЬОГО!K19-'12-жінки-ЦЗ'!K19</f>
        <v>8</v>
      </c>
      <c r="L19" s="39">
        <f>УСЬОГО!L19-'12-жінки-ЦЗ'!L19</f>
        <v>2</v>
      </c>
      <c r="M19" s="40">
        <f t="shared" si="3"/>
        <v>25</v>
      </c>
      <c r="N19" s="39">
        <f>УСЬОГО!N19-'12-жінки-ЦЗ'!N19</f>
        <v>12</v>
      </c>
      <c r="O19" s="39">
        <f>УСЬОГО!O19-'12-жінки-ЦЗ'!O19</f>
        <v>0</v>
      </c>
      <c r="P19" s="40">
        <f t="shared" si="4"/>
        <v>0</v>
      </c>
      <c r="Q19" s="39">
        <f>УСЬОГО!Q19-'12-жінки-ЦЗ'!Q19</f>
        <v>216</v>
      </c>
      <c r="R19" s="60">
        <f>УСЬОГО!R19-'12-жінки-ЦЗ'!R19</f>
        <v>205</v>
      </c>
      <c r="S19" s="40">
        <f t="shared" si="5"/>
        <v>94.907407407407405</v>
      </c>
      <c r="T19" s="39">
        <f>УСЬОГО!T19-'12-жінки-ЦЗ'!T19</f>
        <v>1918</v>
      </c>
      <c r="U19" s="60">
        <f>УСЬОГО!U19-'12-жінки-ЦЗ'!U19</f>
        <v>1931</v>
      </c>
      <c r="V19" s="40">
        <f t="shared" si="6"/>
        <v>100.67778936392075</v>
      </c>
      <c r="W19" s="39">
        <f>УСЬОГО!W19-'12-жінки-ЦЗ'!W19</f>
        <v>313</v>
      </c>
      <c r="X19" s="60">
        <f>УСЬОГО!X19-'12-жінки-ЦЗ'!X19</f>
        <v>364</v>
      </c>
      <c r="Y19" s="40">
        <f t="shared" si="7"/>
        <v>116.29392971246007</v>
      </c>
      <c r="Z19" s="39">
        <f>УСЬОГО!Z19-'12-жінки-ЦЗ'!Z19</f>
        <v>286</v>
      </c>
      <c r="AA19" s="60">
        <f>УСЬОГО!AA19-'12-жінки-ЦЗ'!AA19</f>
        <v>316</v>
      </c>
      <c r="AB19" s="40">
        <f t="shared" si="8"/>
        <v>110.48951048951049</v>
      </c>
      <c r="AC19" s="37"/>
      <c r="AD19" s="41"/>
    </row>
    <row r="20" spans="1:30" s="42" customFormat="1" ht="17" customHeight="1" x14ac:dyDescent="0.3">
      <c r="A20" s="61" t="s">
        <v>52</v>
      </c>
      <c r="B20" s="39">
        <f>УСЬОГО!B20-'12-жінки-ЦЗ'!B20</f>
        <v>1164</v>
      </c>
      <c r="C20" s="39">
        <f>УСЬОГО!C20-'12-жінки-ЦЗ'!C20</f>
        <v>1304</v>
      </c>
      <c r="D20" s="36">
        <f t="shared" si="0"/>
        <v>112.02749140893471</v>
      </c>
      <c r="E20" s="39">
        <f>УСЬОГО!E20-'12-жінки-ЦЗ'!E20</f>
        <v>147</v>
      </c>
      <c r="F20" s="39">
        <f>УСЬОГО!F20-'12-жінки-ЦЗ'!F20</f>
        <v>279</v>
      </c>
      <c r="G20" s="40">
        <f t="shared" si="1"/>
        <v>189.79591836734693</v>
      </c>
      <c r="H20" s="39">
        <f>УСЬОГО!H20-'12-жінки-ЦЗ'!H20</f>
        <v>15</v>
      </c>
      <c r="I20" s="39">
        <f>УСЬОГО!I20-'12-жінки-ЦЗ'!I20</f>
        <v>17</v>
      </c>
      <c r="J20" s="40">
        <f t="shared" si="2"/>
        <v>113.33333333333333</v>
      </c>
      <c r="K20" s="39">
        <f>УСЬОГО!K20-'12-жінки-ЦЗ'!K20</f>
        <v>5</v>
      </c>
      <c r="L20" s="39">
        <f>УСЬОГО!L20-'12-жінки-ЦЗ'!L20</f>
        <v>1</v>
      </c>
      <c r="M20" s="40">
        <f t="shared" si="3"/>
        <v>20</v>
      </c>
      <c r="N20" s="39">
        <f>УСЬОГО!N20-'12-жінки-ЦЗ'!N20</f>
        <v>4</v>
      </c>
      <c r="O20" s="39">
        <f>УСЬОГО!O20-'12-жінки-ЦЗ'!O20</f>
        <v>0</v>
      </c>
      <c r="P20" s="40">
        <f t="shared" si="4"/>
        <v>0</v>
      </c>
      <c r="Q20" s="39">
        <f>УСЬОГО!Q20-'12-жінки-ЦЗ'!Q20</f>
        <v>112</v>
      </c>
      <c r="R20" s="60">
        <f>УСЬОГО!R20-'12-жінки-ЦЗ'!R20</f>
        <v>82</v>
      </c>
      <c r="S20" s="40">
        <f t="shared" si="5"/>
        <v>73.214285714285708</v>
      </c>
      <c r="T20" s="39">
        <f>УСЬОГО!T20-'12-жінки-ЦЗ'!T20</f>
        <v>1151</v>
      </c>
      <c r="U20" s="60">
        <f>УСЬОГО!U20-'12-жінки-ЦЗ'!U20</f>
        <v>1279</v>
      </c>
      <c r="V20" s="40">
        <f t="shared" si="6"/>
        <v>111.12076455256299</v>
      </c>
      <c r="W20" s="39">
        <f>УСЬОГО!W20-'12-жінки-ЦЗ'!W20</f>
        <v>134</v>
      </c>
      <c r="X20" s="60">
        <f>УСЬОГО!X20-'12-жінки-ЦЗ'!X20</f>
        <v>256</v>
      </c>
      <c r="Y20" s="40">
        <f t="shared" si="7"/>
        <v>191.044776119403</v>
      </c>
      <c r="Z20" s="39">
        <f>УСЬОГО!Z20-'12-жінки-ЦЗ'!Z20</f>
        <v>125</v>
      </c>
      <c r="AA20" s="60">
        <f>УСЬОГО!AA20-'12-жінки-ЦЗ'!AA20</f>
        <v>230</v>
      </c>
      <c r="AB20" s="40">
        <f t="shared" si="8"/>
        <v>184</v>
      </c>
      <c r="AC20" s="37"/>
      <c r="AD20" s="41"/>
    </row>
    <row r="21" spans="1:30" s="42" customFormat="1" ht="17" customHeight="1" x14ac:dyDescent="0.3">
      <c r="A21" s="61" t="s">
        <v>53</v>
      </c>
      <c r="B21" s="39">
        <f>УСЬОГО!B21-'12-жінки-ЦЗ'!B21</f>
        <v>527</v>
      </c>
      <c r="C21" s="39">
        <f>УСЬОГО!C21-'12-жінки-ЦЗ'!C21</f>
        <v>666</v>
      </c>
      <c r="D21" s="36">
        <f t="shared" si="0"/>
        <v>126.37571157495256</v>
      </c>
      <c r="E21" s="39">
        <f>УСЬОГО!E21-'12-жінки-ЦЗ'!E21</f>
        <v>140</v>
      </c>
      <c r="F21" s="39">
        <f>УСЬОГО!F21-'12-жінки-ЦЗ'!F21</f>
        <v>231</v>
      </c>
      <c r="G21" s="40">
        <f t="shared" si="1"/>
        <v>165</v>
      </c>
      <c r="H21" s="39">
        <f>УСЬОГО!H21-'12-жінки-ЦЗ'!H21</f>
        <v>12</v>
      </c>
      <c r="I21" s="39">
        <f>УСЬОГО!I21-'12-жінки-ЦЗ'!I21</f>
        <v>11</v>
      </c>
      <c r="J21" s="40">
        <f t="shared" si="2"/>
        <v>91.666666666666671</v>
      </c>
      <c r="K21" s="39">
        <f>УСЬОГО!K21-'12-жінки-ЦЗ'!K21</f>
        <v>2</v>
      </c>
      <c r="L21" s="39">
        <f>УСЬОГО!L21-'12-жінки-ЦЗ'!L21</f>
        <v>1</v>
      </c>
      <c r="M21" s="40">
        <f t="shared" si="3"/>
        <v>50</v>
      </c>
      <c r="N21" s="39">
        <f>УСЬОГО!N21-'12-жінки-ЦЗ'!N21</f>
        <v>0</v>
      </c>
      <c r="O21" s="39">
        <f>УСЬОГО!O21-'12-жінки-ЦЗ'!O21</f>
        <v>0</v>
      </c>
      <c r="P21" s="95" t="s">
        <v>85</v>
      </c>
      <c r="Q21" s="39">
        <f>УСЬОГО!Q21-'12-жінки-ЦЗ'!Q21</f>
        <v>124</v>
      </c>
      <c r="R21" s="60">
        <f>УСЬОГО!R21-'12-жінки-ЦЗ'!R21</f>
        <v>105</v>
      </c>
      <c r="S21" s="40">
        <f t="shared" si="5"/>
        <v>84.677419354838705</v>
      </c>
      <c r="T21" s="39">
        <f>УСЬОГО!T21-'12-жінки-ЦЗ'!T21</f>
        <v>502</v>
      </c>
      <c r="U21" s="60">
        <f>УСЬОГО!U21-'12-жінки-ЦЗ'!U21</f>
        <v>648</v>
      </c>
      <c r="V21" s="40">
        <f t="shared" si="6"/>
        <v>129.08366533864543</v>
      </c>
      <c r="W21" s="39">
        <f>УСЬОГО!W21-'12-жінки-ЦЗ'!W21</f>
        <v>120</v>
      </c>
      <c r="X21" s="60">
        <f>УСЬОГО!X21-'12-жінки-ЦЗ'!X21</f>
        <v>216</v>
      </c>
      <c r="Y21" s="40">
        <f t="shared" si="7"/>
        <v>180</v>
      </c>
      <c r="Z21" s="39">
        <f>УСЬОГО!Z21-'12-жінки-ЦЗ'!Z21</f>
        <v>102</v>
      </c>
      <c r="AA21" s="60">
        <f>УСЬОГО!AA21-'12-жінки-ЦЗ'!AA21</f>
        <v>198</v>
      </c>
      <c r="AB21" s="40">
        <f t="shared" si="8"/>
        <v>194.11764705882354</v>
      </c>
      <c r="AC21" s="37"/>
      <c r="AD21" s="41"/>
    </row>
    <row r="22" spans="1:30" s="42" customFormat="1" ht="17" customHeight="1" x14ac:dyDescent="0.3">
      <c r="A22" s="61" t="s">
        <v>54</v>
      </c>
      <c r="B22" s="39">
        <f>УСЬОГО!B22-'12-жінки-ЦЗ'!B22</f>
        <v>2152</v>
      </c>
      <c r="C22" s="39">
        <f>УСЬОГО!C22-'12-жінки-ЦЗ'!C22</f>
        <v>2300</v>
      </c>
      <c r="D22" s="36">
        <f t="shared" si="0"/>
        <v>106.87732342007435</v>
      </c>
      <c r="E22" s="39">
        <f>УСЬОГО!E22-'12-жінки-ЦЗ'!E22</f>
        <v>424</v>
      </c>
      <c r="F22" s="39">
        <f>УСЬОГО!F22-'12-жінки-ЦЗ'!F22</f>
        <v>585</v>
      </c>
      <c r="G22" s="40">
        <f t="shared" si="1"/>
        <v>137.97169811320754</v>
      </c>
      <c r="H22" s="39">
        <f>УСЬОГО!H22-'12-жінки-ЦЗ'!H22</f>
        <v>46</v>
      </c>
      <c r="I22" s="39">
        <f>УСЬОГО!I22-'12-жінки-ЦЗ'!I22</f>
        <v>42</v>
      </c>
      <c r="J22" s="40">
        <f t="shared" si="2"/>
        <v>91.304347826086953</v>
      </c>
      <c r="K22" s="39">
        <f>УСЬОГО!K22-'12-жінки-ЦЗ'!K22</f>
        <v>15</v>
      </c>
      <c r="L22" s="39">
        <f>УСЬОГО!L22-'12-жінки-ЦЗ'!L22</f>
        <v>1</v>
      </c>
      <c r="M22" s="40">
        <f t="shared" si="3"/>
        <v>6.666666666666667</v>
      </c>
      <c r="N22" s="39">
        <f>УСЬОГО!N22-'12-жінки-ЦЗ'!N22</f>
        <v>1</v>
      </c>
      <c r="O22" s="39">
        <f>УСЬОГО!O22-'12-жінки-ЦЗ'!O22</f>
        <v>0</v>
      </c>
      <c r="P22" s="40">
        <f t="shared" si="4"/>
        <v>0</v>
      </c>
      <c r="Q22" s="39">
        <f>УСЬОГО!Q22-'12-жінки-ЦЗ'!Q22</f>
        <v>330</v>
      </c>
      <c r="R22" s="60">
        <f>УСЬОГО!R22-'12-жінки-ЦЗ'!R22</f>
        <v>188</v>
      </c>
      <c r="S22" s="40">
        <f t="shared" si="5"/>
        <v>56.969696969696969</v>
      </c>
      <c r="T22" s="39">
        <f>УСЬОГО!T22-'12-жінки-ЦЗ'!T22</f>
        <v>2107</v>
      </c>
      <c r="U22" s="60">
        <f>УСЬОГО!U22-'12-жінки-ЦЗ'!U22</f>
        <v>2231</v>
      </c>
      <c r="V22" s="40">
        <f t="shared" si="6"/>
        <v>105.88514475557665</v>
      </c>
      <c r="W22" s="39">
        <f>УСЬОГО!W22-'12-жінки-ЦЗ'!W22</f>
        <v>380</v>
      </c>
      <c r="X22" s="60">
        <f>УСЬОГО!X22-'12-жінки-ЦЗ'!X22</f>
        <v>532</v>
      </c>
      <c r="Y22" s="40">
        <f t="shared" si="7"/>
        <v>140</v>
      </c>
      <c r="Z22" s="39">
        <f>УСЬОГО!Z22-'12-жінки-ЦЗ'!Z22</f>
        <v>324</v>
      </c>
      <c r="AA22" s="60">
        <f>УСЬОГО!AA22-'12-жінки-ЦЗ'!AA22</f>
        <v>473</v>
      </c>
      <c r="AB22" s="40">
        <f t="shared" si="8"/>
        <v>145.98765432098764</v>
      </c>
      <c r="AC22" s="37"/>
      <c r="AD22" s="41"/>
    </row>
    <row r="23" spans="1:30" s="42" customFormat="1" ht="17" customHeight="1" x14ac:dyDescent="0.3">
      <c r="A23" s="61" t="s">
        <v>55</v>
      </c>
      <c r="B23" s="39">
        <f>УСЬОГО!B23-'12-жінки-ЦЗ'!B23</f>
        <v>664</v>
      </c>
      <c r="C23" s="39">
        <f>УСЬОГО!C23-'12-жінки-ЦЗ'!C23</f>
        <v>893</v>
      </c>
      <c r="D23" s="36">
        <f t="shared" si="0"/>
        <v>134.48795180722891</v>
      </c>
      <c r="E23" s="39">
        <f>УСЬОГО!E23-'12-жінки-ЦЗ'!E23</f>
        <v>278</v>
      </c>
      <c r="F23" s="39">
        <f>УСЬОГО!F23-'12-жінки-ЦЗ'!F23</f>
        <v>492</v>
      </c>
      <c r="G23" s="40">
        <f t="shared" si="1"/>
        <v>176.97841726618705</v>
      </c>
      <c r="H23" s="39">
        <f>УСЬОГО!H23-'12-жінки-ЦЗ'!H23</f>
        <v>32</v>
      </c>
      <c r="I23" s="39">
        <f>УСЬОГО!I23-'12-жінки-ЦЗ'!I23</f>
        <v>15</v>
      </c>
      <c r="J23" s="40">
        <f t="shared" si="2"/>
        <v>46.875</v>
      </c>
      <c r="K23" s="39">
        <f>УСЬОГО!K23-'12-жінки-ЦЗ'!K23</f>
        <v>7</v>
      </c>
      <c r="L23" s="39">
        <f>УСЬОГО!L23-'12-жінки-ЦЗ'!L23</f>
        <v>4</v>
      </c>
      <c r="M23" s="40">
        <f t="shared" si="3"/>
        <v>57.142857142857146</v>
      </c>
      <c r="N23" s="39">
        <f>УСЬОГО!N23-'12-жінки-ЦЗ'!N23</f>
        <v>2</v>
      </c>
      <c r="O23" s="39">
        <f>УСЬОГО!O23-'12-жінки-ЦЗ'!O23</f>
        <v>0</v>
      </c>
      <c r="P23" s="40">
        <f t="shared" si="4"/>
        <v>0</v>
      </c>
      <c r="Q23" s="39">
        <f>УСЬОГО!Q23-'12-жінки-ЦЗ'!Q23</f>
        <v>207</v>
      </c>
      <c r="R23" s="60">
        <f>УСЬОГО!R23-'12-жінки-ЦЗ'!R23</f>
        <v>159</v>
      </c>
      <c r="S23" s="40">
        <f t="shared" si="5"/>
        <v>76.811594202898547</v>
      </c>
      <c r="T23" s="39">
        <f>УСЬОГО!T23-'12-жінки-ЦЗ'!T23</f>
        <v>612</v>
      </c>
      <c r="U23" s="60">
        <f>УСЬОГО!U23-'12-жінки-ЦЗ'!U23</f>
        <v>848</v>
      </c>
      <c r="V23" s="40">
        <f t="shared" si="6"/>
        <v>138.56209150326796</v>
      </c>
      <c r="W23" s="39">
        <f>УСЬОГО!W23-'12-жінки-ЦЗ'!W23</f>
        <v>240</v>
      </c>
      <c r="X23" s="60">
        <f>УСЬОГО!X23-'12-жінки-ЦЗ'!X23</f>
        <v>448</v>
      </c>
      <c r="Y23" s="40">
        <f t="shared" si="7"/>
        <v>186.66666666666666</v>
      </c>
      <c r="Z23" s="39">
        <f>УСЬОГО!Z23-'12-жінки-ЦЗ'!Z23</f>
        <v>207</v>
      </c>
      <c r="AA23" s="60">
        <f>УСЬОГО!AA23-'12-жінки-ЦЗ'!AA23</f>
        <v>374</v>
      </c>
      <c r="AB23" s="40">
        <f t="shared" si="8"/>
        <v>180.67632850241546</v>
      </c>
      <c r="AC23" s="37"/>
      <c r="AD23" s="41"/>
    </row>
    <row r="24" spans="1:30" s="42" customFormat="1" ht="17" customHeight="1" x14ac:dyDescent="0.3">
      <c r="A24" s="61" t="s">
        <v>56</v>
      </c>
      <c r="B24" s="39">
        <f>УСЬОГО!B24-'12-жінки-ЦЗ'!B24</f>
        <v>1168</v>
      </c>
      <c r="C24" s="39">
        <f>УСЬОГО!C24-'12-жінки-ЦЗ'!C24</f>
        <v>749</v>
      </c>
      <c r="D24" s="36">
        <f t="shared" si="0"/>
        <v>64.126712328767127</v>
      </c>
      <c r="E24" s="39">
        <f>УСЬОГО!E24-'12-жінки-ЦЗ'!E24</f>
        <v>312</v>
      </c>
      <c r="F24" s="39">
        <f>УСЬОГО!F24-'12-жінки-ЦЗ'!F24</f>
        <v>451</v>
      </c>
      <c r="G24" s="40">
        <f t="shared" si="1"/>
        <v>144.55128205128204</v>
      </c>
      <c r="H24" s="39">
        <f>УСЬОГО!H24-'12-жінки-ЦЗ'!H24</f>
        <v>42</v>
      </c>
      <c r="I24" s="39">
        <f>УСЬОГО!I24-'12-жінки-ЦЗ'!I24</f>
        <v>16</v>
      </c>
      <c r="J24" s="40">
        <f t="shared" si="2"/>
        <v>38.095238095238095</v>
      </c>
      <c r="K24" s="39">
        <f>УСЬОГО!K24-'12-жінки-ЦЗ'!K24</f>
        <v>3</v>
      </c>
      <c r="L24" s="39">
        <f>УСЬОГО!L24-'12-жінки-ЦЗ'!L24</f>
        <v>1</v>
      </c>
      <c r="M24" s="40">
        <f t="shared" si="3"/>
        <v>33.333333333333336</v>
      </c>
      <c r="N24" s="39">
        <f>УСЬОГО!N24-'12-жінки-ЦЗ'!N24</f>
        <v>0</v>
      </c>
      <c r="O24" s="39">
        <f>УСЬОГО!O24-'12-жінки-ЦЗ'!O24</f>
        <v>0</v>
      </c>
      <c r="P24" s="95" t="s">
        <v>85</v>
      </c>
      <c r="Q24" s="39">
        <f>УСЬОГО!Q24-'12-жінки-ЦЗ'!Q24</f>
        <v>197</v>
      </c>
      <c r="R24" s="60">
        <f>УСЬОГО!R24-'12-жінки-ЦЗ'!R24</f>
        <v>201</v>
      </c>
      <c r="S24" s="40">
        <f t="shared" si="5"/>
        <v>102.03045685279187</v>
      </c>
      <c r="T24" s="39">
        <f>УСЬОГО!T24-'12-жінки-ЦЗ'!T24</f>
        <v>1119</v>
      </c>
      <c r="U24" s="60">
        <f>УСЬОГО!U24-'12-жінки-ЦЗ'!U24</f>
        <v>699</v>
      </c>
      <c r="V24" s="40">
        <f t="shared" si="6"/>
        <v>62.466487935656836</v>
      </c>
      <c r="W24" s="39">
        <f>УСЬОГО!W24-'12-жінки-ЦЗ'!W24</f>
        <v>283</v>
      </c>
      <c r="X24" s="60">
        <f>УСЬОГО!X24-'12-жінки-ЦЗ'!X24</f>
        <v>408</v>
      </c>
      <c r="Y24" s="40">
        <f t="shared" si="7"/>
        <v>144.1696113074205</v>
      </c>
      <c r="Z24" s="39">
        <f>УСЬОГО!Z24-'12-жінки-ЦЗ'!Z24</f>
        <v>258</v>
      </c>
      <c r="AA24" s="60">
        <f>УСЬОГО!AA24-'12-жінки-ЦЗ'!AA24</f>
        <v>393</v>
      </c>
      <c r="AB24" s="40">
        <f t="shared" si="8"/>
        <v>152.32558139534885</v>
      </c>
      <c r="AC24" s="37"/>
      <c r="AD24" s="41"/>
    </row>
    <row r="25" spans="1:30" s="42" customFormat="1" ht="17" customHeight="1" x14ac:dyDescent="0.3">
      <c r="A25" s="61" t="s">
        <v>57</v>
      </c>
      <c r="B25" s="39">
        <f>УСЬОГО!B25-'12-жінки-ЦЗ'!B25</f>
        <v>2995</v>
      </c>
      <c r="C25" s="39">
        <f>УСЬОГО!C25-'12-жінки-ЦЗ'!C25</f>
        <v>2941</v>
      </c>
      <c r="D25" s="36">
        <f t="shared" si="0"/>
        <v>98.196994991652758</v>
      </c>
      <c r="E25" s="39">
        <f>УСЬОГО!E25-'12-жінки-ЦЗ'!E25</f>
        <v>94</v>
      </c>
      <c r="F25" s="39">
        <f>УСЬОГО!F25-'12-жінки-ЦЗ'!F25</f>
        <v>230</v>
      </c>
      <c r="G25" s="40">
        <f t="shared" si="1"/>
        <v>244.68085106382978</v>
      </c>
      <c r="H25" s="39">
        <f>УСЬОГО!H25-'12-жінки-ЦЗ'!H25</f>
        <v>38</v>
      </c>
      <c r="I25" s="39">
        <f>УСЬОГО!I25-'12-жінки-ЦЗ'!I25</f>
        <v>31</v>
      </c>
      <c r="J25" s="40">
        <f t="shared" si="2"/>
        <v>81.578947368421055</v>
      </c>
      <c r="K25" s="39">
        <f>УСЬОГО!K25-'12-жінки-ЦЗ'!K25</f>
        <v>3</v>
      </c>
      <c r="L25" s="39">
        <f>УСЬОГО!L25-'12-жінки-ЦЗ'!L25</f>
        <v>1</v>
      </c>
      <c r="M25" s="40">
        <f t="shared" si="3"/>
        <v>33.333333333333336</v>
      </c>
      <c r="N25" s="39">
        <f>УСЬОГО!N25-'12-жінки-ЦЗ'!N25</f>
        <v>0</v>
      </c>
      <c r="O25" s="39">
        <f>УСЬОГО!O25-'12-жінки-ЦЗ'!O25</f>
        <v>0</v>
      </c>
      <c r="P25" s="95" t="s">
        <v>85</v>
      </c>
      <c r="Q25" s="39">
        <f>УСЬОГО!Q25-'12-жінки-ЦЗ'!Q25</f>
        <v>75</v>
      </c>
      <c r="R25" s="60">
        <f>УСЬОГО!R25-'12-жінки-ЦЗ'!R25</f>
        <v>92</v>
      </c>
      <c r="S25" s="40">
        <f t="shared" si="5"/>
        <v>122.66666666666667</v>
      </c>
      <c r="T25" s="39">
        <f>УСЬОГО!T25-'12-жінки-ЦЗ'!T25</f>
        <v>2951</v>
      </c>
      <c r="U25" s="60">
        <f>УСЬОГО!U25-'12-жінки-ЦЗ'!U25</f>
        <v>2901</v>
      </c>
      <c r="V25" s="40">
        <f t="shared" si="6"/>
        <v>98.305659098610647</v>
      </c>
      <c r="W25" s="39">
        <f>УСЬОГО!W25-'12-жінки-ЦЗ'!W25</f>
        <v>68</v>
      </c>
      <c r="X25" s="60">
        <f>УСЬОГО!X25-'12-жінки-ЦЗ'!X25</f>
        <v>208</v>
      </c>
      <c r="Y25" s="40">
        <f t="shared" si="7"/>
        <v>305.88235294117646</v>
      </c>
      <c r="Z25" s="39">
        <f>УСЬОГО!Z25-'12-жінки-ЦЗ'!Z25</f>
        <v>61</v>
      </c>
      <c r="AA25" s="60">
        <f>УСЬОГО!AA25-'12-жінки-ЦЗ'!AA25</f>
        <v>178</v>
      </c>
      <c r="AB25" s="40">
        <f t="shared" si="8"/>
        <v>291.80327868852459</v>
      </c>
      <c r="AC25" s="37"/>
      <c r="AD25" s="41"/>
    </row>
    <row r="26" spans="1:30" s="42" customFormat="1" ht="17" customHeight="1" x14ac:dyDescent="0.3">
      <c r="A26" s="61" t="s">
        <v>58</v>
      </c>
      <c r="B26" s="39">
        <f>УСЬОГО!B26-'12-жінки-ЦЗ'!B26</f>
        <v>1077</v>
      </c>
      <c r="C26" s="39">
        <f>УСЬОГО!C26-'12-жінки-ЦЗ'!C26</f>
        <v>1262</v>
      </c>
      <c r="D26" s="36">
        <f t="shared" si="0"/>
        <v>117.17734447539462</v>
      </c>
      <c r="E26" s="39">
        <f>УСЬОГО!E26-'12-жінки-ЦЗ'!E26</f>
        <v>319</v>
      </c>
      <c r="F26" s="39">
        <f>УСЬОГО!F26-'12-жінки-ЦЗ'!F26</f>
        <v>444</v>
      </c>
      <c r="G26" s="40">
        <f t="shared" si="1"/>
        <v>139.18495297805643</v>
      </c>
      <c r="H26" s="39">
        <f>УСЬОГО!H26-'12-жінки-ЦЗ'!H26</f>
        <v>47</v>
      </c>
      <c r="I26" s="39">
        <f>УСЬОГО!I26-'12-жінки-ЦЗ'!I26</f>
        <v>22</v>
      </c>
      <c r="J26" s="40">
        <f t="shared" si="2"/>
        <v>46.808510638297875</v>
      </c>
      <c r="K26" s="39">
        <f>УСЬОГО!K26-'12-жінки-ЦЗ'!K26</f>
        <v>9</v>
      </c>
      <c r="L26" s="39">
        <f>УСЬОГО!L26-'12-жінки-ЦЗ'!L26</f>
        <v>2</v>
      </c>
      <c r="M26" s="40">
        <f t="shared" si="3"/>
        <v>22.222222222222221</v>
      </c>
      <c r="N26" s="39">
        <f>УСЬОГО!N26-'12-жінки-ЦЗ'!N26</f>
        <v>2</v>
      </c>
      <c r="O26" s="39">
        <f>УСЬОГО!O26-'12-жінки-ЦЗ'!O26</f>
        <v>0</v>
      </c>
      <c r="P26" s="40">
        <f t="shared" si="4"/>
        <v>0</v>
      </c>
      <c r="Q26" s="39">
        <f>УСЬОГО!Q26-'12-жінки-ЦЗ'!Q26</f>
        <v>225</v>
      </c>
      <c r="R26" s="60">
        <f>УСЬОГО!R26-'12-жінки-ЦЗ'!R26</f>
        <v>146</v>
      </c>
      <c r="S26" s="40">
        <f t="shared" si="5"/>
        <v>64.888888888888886</v>
      </c>
      <c r="T26" s="39">
        <f>УСЬОГО!T26-'12-жінки-ЦЗ'!T26</f>
        <v>1017</v>
      </c>
      <c r="U26" s="60">
        <f>УСЬОГО!U26-'12-жінки-ЦЗ'!U26</f>
        <v>1236</v>
      </c>
      <c r="V26" s="40">
        <f t="shared" si="6"/>
        <v>121.53392330383481</v>
      </c>
      <c r="W26" s="39">
        <f>УСЬОГО!W26-'12-жінки-ЦЗ'!W26</f>
        <v>284</v>
      </c>
      <c r="X26" s="60">
        <f>УСЬОГО!X26-'12-жінки-ЦЗ'!X26</f>
        <v>417</v>
      </c>
      <c r="Y26" s="40">
        <f t="shared" si="7"/>
        <v>146.83098591549296</v>
      </c>
      <c r="Z26" s="39">
        <f>УСЬОГО!Z26-'12-жінки-ЦЗ'!Z26</f>
        <v>254</v>
      </c>
      <c r="AA26" s="60">
        <f>УСЬОГО!AA26-'12-жінки-ЦЗ'!AA26</f>
        <v>368</v>
      </c>
      <c r="AB26" s="40">
        <f t="shared" si="8"/>
        <v>144.88188976377953</v>
      </c>
      <c r="AC26" s="37"/>
      <c r="AD26" s="41"/>
    </row>
    <row r="27" spans="1:30" s="42" customFormat="1" ht="17" customHeight="1" x14ac:dyDescent="0.3">
      <c r="A27" s="61" t="s">
        <v>59</v>
      </c>
      <c r="B27" s="39">
        <f>УСЬОГО!B27-'12-жінки-ЦЗ'!B27</f>
        <v>577</v>
      </c>
      <c r="C27" s="39">
        <f>УСЬОГО!C27-'12-жінки-ЦЗ'!C27</f>
        <v>706</v>
      </c>
      <c r="D27" s="36">
        <f t="shared" si="0"/>
        <v>122.35701906412478</v>
      </c>
      <c r="E27" s="39">
        <f>УСЬОГО!E27-'12-жінки-ЦЗ'!E27</f>
        <v>134</v>
      </c>
      <c r="F27" s="39">
        <f>УСЬОГО!F27-'12-жінки-ЦЗ'!F27</f>
        <v>210</v>
      </c>
      <c r="G27" s="40">
        <f t="shared" si="1"/>
        <v>156.71641791044777</v>
      </c>
      <c r="H27" s="39">
        <f>УСЬОГО!H27-'12-жінки-ЦЗ'!H27</f>
        <v>27</v>
      </c>
      <c r="I27" s="39">
        <f>УСЬОГО!I27-'12-жінки-ЦЗ'!I27</f>
        <v>8</v>
      </c>
      <c r="J27" s="40">
        <f t="shared" si="2"/>
        <v>29.62962962962963</v>
      </c>
      <c r="K27" s="39">
        <f>УСЬОГО!K27-'12-жінки-ЦЗ'!K27</f>
        <v>11</v>
      </c>
      <c r="L27" s="39">
        <f>УСЬОГО!L27-'12-жінки-ЦЗ'!L27</f>
        <v>4</v>
      </c>
      <c r="M27" s="40">
        <f t="shared" si="3"/>
        <v>36.363636363636367</v>
      </c>
      <c r="N27" s="39">
        <f>УСЬОГО!N27-'12-жінки-ЦЗ'!N27</f>
        <v>2</v>
      </c>
      <c r="O27" s="39">
        <f>УСЬОГО!O27-'12-жінки-ЦЗ'!O27</f>
        <v>0</v>
      </c>
      <c r="P27" s="40">
        <f t="shared" si="4"/>
        <v>0</v>
      </c>
      <c r="Q27" s="39">
        <f>УСЬОГО!Q27-'12-жінки-ЦЗ'!Q27</f>
        <v>90</v>
      </c>
      <c r="R27" s="60">
        <f>УСЬОГО!R27-'12-жінки-ЦЗ'!R27</f>
        <v>58</v>
      </c>
      <c r="S27" s="40">
        <f t="shared" si="5"/>
        <v>64.444444444444443</v>
      </c>
      <c r="T27" s="39">
        <f>УСЬОГО!T27-'12-жінки-ЦЗ'!T27</f>
        <v>547</v>
      </c>
      <c r="U27" s="60">
        <f>УСЬОГО!U27-'12-жінки-ЦЗ'!U27</f>
        <v>686</v>
      </c>
      <c r="V27" s="40">
        <f t="shared" si="6"/>
        <v>125.41133455210237</v>
      </c>
      <c r="W27" s="39">
        <f>УСЬОГО!W27-'12-жінки-ЦЗ'!W27</f>
        <v>119</v>
      </c>
      <c r="X27" s="60">
        <f>УСЬОГО!X27-'12-жінки-ЦЗ'!X27</f>
        <v>190</v>
      </c>
      <c r="Y27" s="40">
        <f t="shared" si="7"/>
        <v>159.66386554621849</v>
      </c>
      <c r="Z27" s="39">
        <f>УСЬОГО!Z27-'12-жінки-ЦЗ'!Z27</f>
        <v>109</v>
      </c>
      <c r="AA27" s="60">
        <f>УСЬОГО!AA27-'12-жінки-ЦЗ'!AA27</f>
        <v>178</v>
      </c>
      <c r="AB27" s="40">
        <f t="shared" si="8"/>
        <v>163.30275229357798</v>
      </c>
      <c r="AC27" s="37"/>
      <c r="AD27" s="41"/>
    </row>
    <row r="28" spans="1:30" s="42" customFormat="1" ht="17" customHeight="1" x14ac:dyDescent="0.3">
      <c r="A28" s="61" t="s">
        <v>60</v>
      </c>
      <c r="B28" s="39">
        <f>УСЬОГО!B28-'12-жінки-ЦЗ'!B28</f>
        <v>626</v>
      </c>
      <c r="C28" s="39">
        <f>УСЬОГО!C28-'12-жінки-ЦЗ'!C28</f>
        <v>596</v>
      </c>
      <c r="D28" s="36">
        <f t="shared" si="0"/>
        <v>95.2076677316294</v>
      </c>
      <c r="E28" s="39">
        <f>УСЬОГО!E28-'12-жінки-ЦЗ'!E28</f>
        <v>202</v>
      </c>
      <c r="F28" s="39">
        <f>УСЬОГО!F28-'12-жінки-ЦЗ'!F28</f>
        <v>226</v>
      </c>
      <c r="G28" s="40">
        <f t="shared" si="1"/>
        <v>111.88118811881188</v>
      </c>
      <c r="H28" s="39">
        <f>УСЬОГО!H28-'12-жінки-ЦЗ'!H28</f>
        <v>37</v>
      </c>
      <c r="I28" s="39">
        <f>УСЬОГО!I28-'12-жінки-ЦЗ'!I28</f>
        <v>12</v>
      </c>
      <c r="J28" s="40">
        <f t="shared" si="2"/>
        <v>32.432432432432435</v>
      </c>
      <c r="K28" s="39">
        <f>УСЬОГО!K28-'12-жінки-ЦЗ'!K28</f>
        <v>4</v>
      </c>
      <c r="L28" s="39">
        <f>УСЬОГО!L28-'12-жінки-ЦЗ'!L28</f>
        <v>1</v>
      </c>
      <c r="M28" s="40">
        <f t="shared" si="3"/>
        <v>25</v>
      </c>
      <c r="N28" s="39">
        <f>УСЬОГО!N28-'12-жінки-ЦЗ'!N28</f>
        <v>5</v>
      </c>
      <c r="O28" s="39">
        <f>УСЬОГО!O28-'12-жінки-ЦЗ'!O28</f>
        <v>2</v>
      </c>
      <c r="P28" s="40">
        <f t="shared" si="4"/>
        <v>40</v>
      </c>
      <c r="Q28" s="39">
        <f>УСЬОГО!Q28-'12-жінки-ЦЗ'!Q28</f>
        <v>190</v>
      </c>
      <c r="R28" s="60">
        <f>УСЬОГО!R28-'12-жінки-ЦЗ'!R28</f>
        <v>169</v>
      </c>
      <c r="S28" s="40">
        <f t="shared" si="5"/>
        <v>88.94736842105263</v>
      </c>
      <c r="T28" s="39">
        <f>УСЬОГО!T28-'12-жінки-ЦЗ'!T28</f>
        <v>574</v>
      </c>
      <c r="U28" s="60">
        <f>УСЬОГО!U28-'12-жінки-ЦЗ'!U28</f>
        <v>561</v>
      </c>
      <c r="V28" s="40">
        <f t="shared" si="6"/>
        <v>97.735191637630663</v>
      </c>
      <c r="W28" s="39">
        <f>УСЬОГО!W28-'12-жінки-ЦЗ'!W28</f>
        <v>177</v>
      </c>
      <c r="X28" s="60">
        <f>УСЬОГО!X28-'12-жінки-ЦЗ'!X28</f>
        <v>201</v>
      </c>
      <c r="Y28" s="40">
        <f t="shared" si="7"/>
        <v>113.55932203389831</v>
      </c>
      <c r="Z28" s="39">
        <f>УСЬОГО!Z28-'12-жінки-ЦЗ'!Z28</f>
        <v>162</v>
      </c>
      <c r="AA28" s="60">
        <f>УСЬОГО!AA28-'12-жінки-ЦЗ'!AA28</f>
        <v>192</v>
      </c>
      <c r="AB28" s="40">
        <f t="shared" si="8"/>
        <v>118.51851851851852</v>
      </c>
      <c r="AC28" s="37"/>
      <c r="AD28" s="41"/>
    </row>
    <row r="29" spans="1:30" s="42" customFormat="1" ht="17" customHeight="1" x14ac:dyDescent="0.3">
      <c r="A29" s="61" t="s">
        <v>61</v>
      </c>
      <c r="B29" s="39">
        <f>УСЬОГО!B29-'12-жінки-ЦЗ'!B29</f>
        <v>804</v>
      </c>
      <c r="C29" s="39">
        <f>УСЬОГО!C29-'12-жінки-ЦЗ'!C29</f>
        <v>890</v>
      </c>
      <c r="D29" s="36">
        <f t="shared" si="0"/>
        <v>110.69651741293532</v>
      </c>
      <c r="E29" s="39">
        <f>УСЬОГО!E29-'12-жінки-ЦЗ'!E29</f>
        <v>286</v>
      </c>
      <c r="F29" s="39">
        <f>УСЬОГО!F29-'12-жінки-ЦЗ'!F29</f>
        <v>352</v>
      </c>
      <c r="G29" s="40">
        <f t="shared" si="1"/>
        <v>123.07692307692308</v>
      </c>
      <c r="H29" s="39">
        <f>УСЬОГО!H29-'12-жінки-ЦЗ'!H29</f>
        <v>59</v>
      </c>
      <c r="I29" s="39">
        <f>УСЬОГО!I29-'12-жінки-ЦЗ'!I29</f>
        <v>22</v>
      </c>
      <c r="J29" s="40">
        <f t="shared" si="2"/>
        <v>37.288135593220339</v>
      </c>
      <c r="K29" s="39">
        <f>УСЬОГО!K29-'12-жінки-ЦЗ'!K29</f>
        <v>20</v>
      </c>
      <c r="L29" s="39">
        <f>УСЬОГО!L29-'12-жінки-ЦЗ'!L29</f>
        <v>10</v>
      </c>
      <c r="M29" s="40">
        <f t="shared" si="3"/>
        <v>50</v>
      </c>
      <c r="N29" s="39">
        <f>УСЬОГО!N29-'12-жінки-ЦЗ'!N29</f>
        <v>2</v>
      </c>
      <c r="O29" s="39">
        <f>УСЬОГО!O29-'12-жінки-ЦЗ'!O29</f>
        <v>0</v>
      </c>
      <c r="P29" s="40">
        <f t="shared" si="4"/>
        <v>0</v>
      </c>
      <c r="Q29" s="39">
        <f>УСЬОГО!Q29-'12-жінки-ЦЗ'!Q29</f>
        <v>181</v>
      </c>
      <c r="R29" s="60">
        <f>УСЬОГО!R29-'12-жінки-ЦЗ'!R29</f>
        <v>120</v>
      </c>
      <c r="S29" s="40">
        <f t="shared" si="5"/>
        <v>66.298342541436469</v>
      </c>
      <c r="T29" s="39">
        <f>УСЬОГО!T29-'12-жінки-ЦЗ'!T29</f>
        <v>749</v>
      </c>
      <c r="U29" s="60">
        <f>УСЬОГО!U29-'12-жінки-ЦЗ'!U29</f>
        <v>850</v>
      </c>
      <c r="V29" s="40">
        <f t="shared" si="6"/>
        <v>113.48464619492657</v>
      </c>
      <c r="W29" s="39">
        <f>УСЬОГО!W29-'12-жінки-ЦЗ'!W29</f>
        <v>268</v>
      </c>
      <c r="X29" s="60">
        <f>УСЬОГО!X29-'12-жінки-ЦЗ'!X29</f>
        <v>315</v>
      </c>
      <c r="Y29" s="40">
        <f t="shared" si="7"/>
        <v>117.53731343283582</v>
      </c>
      <c r="Z29" s="39">
        <f>УСЬОГО!Z29-'12-жінки-ЦЗ'!Z29</f>
        <v>248</v>
      </c>
      <c r="AA29" s="60">
        <f>УСЬОГО!AA29-'12-жінки-ЦЗ'!AA29</f>
        <v>299</v>
      </c>
      <c r="AB29" s="40">
        <f t="shared" si="8"/>
        <v>120.56451612903226</v>
      </c>
      <c r="AC29" s="37"/>
      <c r="AD29" s="41"/>
    </row>
    <row r="30" spans="1:30" s="42" customFormat="1" ht="17" customHeight="1" x14ac:dyDescent="0.3">
      <c r="A30" s="61" t="s">
        <v>62</v>
      </c>
      <c r="B30" s="39">
        <f>УСЬОГО!B30-'12-жінки-ЦЗ'!B30</f>
        <v>1583</v>
      </c>
      <c r="C30" s="39">
        <f>УСЬОГО!C30-'12-жінки-ЦЗ'!C30</f>
        <v>1715</v>
      </c>
      <c r="D30" s="36">
        <f t="shared" si="0"/>
        <v>108.33859759949463</v>
      </c>
      <c r="E30" s="39">
        <f>УСЬОГО!E30-'12-жінки-ЦЗ'!E30</f>
        <v>162</v>
      </c>
      <c r="F30" s="39">
        <f>УСЬОГО!F30-'12-жінки-ЦЗ'!F30</f>
        <v>277</v>
      </c>
      <c r="G30" s="40">
        <f t="shared" si="1"/>
        <v>170.98765432098764</v>
      </c>
      <c r="H30" s="39">
        <f>УСЬОГО!H30-'12-жінки-ЦЗ'!H30</f>
        <v>21</v>
      </c>
      <c r="I30" s="39">
        <f>УСЬОГО!I30-'12-жінки-ЦЗ'!I30</f>
        <v>19</v>
      </c>
      <c r="J30" s="40">
        <f t="shared" si="2"/>
        <v>90.476190476190482</v>
      </c>
      <c r="K30" s="39">
        <f>УСЬОГО!K30-'12-жінки-ЦЗ'!K30</f>
        <v>0</v>
      </c>
      <c r="L30" s="39">
        <f>УСЬОГО!L30-'12-жінки-ЦЗ'!L30</f>
        <v>1</v>
      </c>
      <c r="M30" s="95" t="s">
        <v>85</v>
      </c>
      <c r="N30" s="39">
        <f>УСЬОГО!N30-'12-жінки-ЦЗ'!N30</f>
        <v>1</v>
      </c>
      <c r="O30" s="39">
        <f>УСЬОГО!O30-'12-жінки-ЦЗ'!O30</f>
        <v>4</v>
      </c>
      <c r="P30" s="40">
        <f t="shared" si="4"/>
        <v>400</v>
      </c>
      <c r="Q30" s="39">
        <f>УСЬОГО!Q30-'12-жінки-ЦЗ'!Q30</f>
        <v>102</v>
      </c>
      <c r="R30" s="60">
        <f>УСЬОГО!R30-'12-жінки-ЦЗ'!R30</f>
        <v>151</v>
      </c>
      <c r="S30" s="40">
        <f t="shared" si="5"/>
        <v>148.0392156862745</v>
      </c>
      <c r="T30" s="39">
        <f>УСЬОГО!T30-'12-жінки-ЦЗ'!T30</f>
        <v>1569</v>
      </c>
      <c r="U30" s="60">
        <f>УСЬОГО!U30-'12-жінки-ЦЗ'!U30</f>
        <v>1690</v>
      </c>
      <c r="V30" s="40">
        <f t="shared" si="6"/>
        <v>107.71191841937539</v>
      </c>
      <c r="W30" s="39">
        <f>УСЬОГО!W30-'12-жінки-ЦЗ'!W30</f>
        <v>148</v>
      </c>
      <c r="X30" s="60">
        <f>УСЬОГО!X30-'12-жінки-ЦЗ'!X30</f>
        <v>254</v>
      </c>
      <c r="Y30" s="40">
        <f t="shared" si="7"/>
        <v>171.62162162162161</v>
      </c>
      <c r="Z30" s="39">
        <f>УСЬОГО!Z30-'12-жінки-ЦЗ'!Z30</f>
        <v>141</v>
      </c>
      <c r="AA30" s="60">
        <f>УСЬОГО!AA30-'12-жінки-ЦЗ'!AA30</f>
        <v>244</v>
      </c>
      <c r="AB30" s="40">
        <f t="shared" si="8"/>
        <v>173.04964539007094</v>
      </c>
      <c r="AC30" s="37"/>
      <c r="AD30" s="41"/>
    </row>
    <row r="31" spans="1:30" s="42" customFormat="1" ht="17" customHeight="1" x14ac:dyDescent="0.3">
      <c r="A31" s="61" t="s">
        <v>63</v>
      </c>
      <c r="B31" s="39">
        <f>УСЬОГО!B31-'12-жінки-ЦЗ'!B31</f>
        <v>1335</v>
      </c>
      <c r="C31" s="39">
        <f>УСЬОГО!C31-'12-жінки-ЦЗ'!C31</f>
        <v>1230</v>
      </c>
      <c r="D31" s="36">
        <f t="shared" si="0"/>
        <v>92.134831460674164</v>
      </c>
      <c r="E31" s="39">
        <f>УСЬОГО!E31-'12-жінки-ЦЗ'!E31</f>
        <v>158</v>
      </c>
      <c r="F31" s="39">
        <f>УСЬОГО!F31-'12-жінки-ЦЗ'!F31</f>
        <v>240</v>
      </c>
      <c r="G31" s="40">
        <f t="shared" si="1"/>
        <v>151.8987341772152</v>
      </c>
      <c r="H31" s="39">
        <f>УСЬОГО!H31-'12-жінки-ЦЗ'!H31</f>
        <v>53</v>
      </c>
      <c r="I31" s="39">
        <f>УСЬОГО!I31-'12-жінки-ЦЗ'!I31</f>
        <v>25</v>
      </c>
      <c r="J31" s="40">
        <f t="shared" si="2"/>
        <v>47.169811320754718</v>
      </c>
      <c r="K31" s="39">
        <f>УСЬОГО!K31-'12-жінки-ЦЗ'!K31</f>
        <v>14</v>
      </c>
      <c r="L31" s="39">
        <f>УСЬОГО!L31-'12-жінки-ЦЗ'!L31</f>
        <v>2</v>
      </c>
      <c r="M31" s="40">
        <f t="shared" si="3"/>
        <v>14.285714285714286</v>
      </c>
      <c r="N31" s="39">
        <f>УСЬОГО!N31-'12-жінки-ЦЗ'!N31</f>
        <v>0</v>
      </c>
      <c r="O31" s="39">
        <f>УСЬОГО!O31-'12-жінки-ЦЗ'!O31</f>
        <v>0</v>
      </c>
      <c r="P31" s="95" t="s">
        <v>85</v>
      </c>
      <c r="Q31" s="39">
        <f>УСЬОГО!Q31-'12-жінки-ЦЗ'!Q31</f>
        <v>122</v>
      </c>
      <c r="R31" s="60">
        <f>УСЬОГО!R31-'12-жінки-ЦЗ'!R31</f>
        <v>147</v>
      </c>
      <c r="S31" s="40">
        <f t="shared" si="5"/>
        <v>120.49180327868852</v>
      </c>
      <c r="T31" s="39">
        <f>УСЬОГО!T31-'12-жінки-ЦЗ'!T31</f>
        <v>1167</v>
      </c>
      <c r="U31" s="60">
        <f>УСЬОГО!U31-'12-жінки-ЦЗ'!U31</f>
        <v>1165</v>
      </c>
      <c r="V31" s="40">
        <f t="shared" si="6"/>
        <v>99.8286203941731</v>
      </c>
      <c r="W31" s="39">
        <f>УСЬОГО!W31-'12-жінки-ЦЗ'!W31</f>
        <v>133</v>
      </c>
      <c r="X31" s="60">
        <f>УСЬОГО!X31-'12-жінки-ЦЗ'!X31</f>
        <v>216</v>
      </c>
      <c r="Y31" s="40">
        <f t="shared" si="7"/>
        <v>162.40601503759399</v>
      </c>
      <c r="Z31" s="39">
        <f>УСЬОГО!Z31-'12-жінки-ЦЗ'!Z31</f>
        <v>117</v>
      </c>
      <c r="AA31" s="60">
        <f>УСЬОГО!AA31-'12-жінки-ЦЗ'!AA31</f>
        <v>193</v>
      </c>
      <c r="AB31" s="40">
        <f t="shared" si="8"/>
        <v>164.95726495726495</v>
      </c>
      <c r="AC31" s="37"/>
      <c r="AD31" s="41"/>
    </row>
    <row r="32" spans="1:30" s="42" customFormat="1" ht="17" customHeight="1" x14ac:dyDescent="0.3">
      <c r="A32" s="61" t="s">
        <v>64</v>
      </c>
      <c r="B32" s="39">
        <f>УСЬОГО!B32-'12-жінки-ЦЗ'!B32</f>
        <v>1719</v>
      </c>
      <c r="C32" s="39">
        <f>УСЬОГО!C32-'12-жінки-ЦЗ'!C32</f>
        <v>1862</v>
      </c>
      <c r="D32" s="36">
        <f t="shared" si="0"/>
        <v>108.31878999418267</v>
      </c>
      <c r="E32" s="39">
        <f>УСЬОГО!E32-'12-жінки-ЦЗ'!E32</f>
        <v>205</v>
      </c>
      <c r="F32" s="39">
        <f>УСЬОГО!F32-'12-жінки-ЦЗ'!F32</f>
        <v>250</v>
      </c>
      <c r="G32" s="40">
        <f t="shared" si="1"/>
        <v>121.95121951219512</v>
      </c>
      <c r="H32" s="39">
        <f>УСЬОГО!H32-'12-жінки-ЦЗ'!H32</f>
        <v>52</v>
      </c>
      <c r="I32" s="39">
        <f>УСЬОГО!I32-'12-жінки-ЦЗ'!I32</f>
        <v>11</v>
      </c>
      <c r="J32" s="40">
        <f t="shared" si="2"/>
        <v>21.153846153846153</v>
      </c>
      <c r="K32" s="39">
        <f>УСЬОГО!K32-'12-жінки-ЦЗ'!K32</f>
        <v>2</v>
      </c>
      <c r="L32" s="39">
        <f>УСЬОГО!L32-'12-жінки-ЦЗ'!L32</f>
        <v>1</v>
      </c>
      <c r="M32" s="40">
        <f t="shared" si="3"/>
        <v>50</v>
      </c>
      <c r="N32" s="39">
        <f>УСЬОГО!N32-'12-жінки-ЦЗ'!N32</f>
        <v>0</v>
      </c>
      <c r="O32" s="39">
        <f>УСЬОГО!O32-'12-жінки-ЦЗ'!O32</f>
        <v>0</v>
      </c>
      <c r="P32" s="95" t="s">
        <v>85</v>
      </c>
      <c r="Q32" s="39">
        <f>УСЬОГО!Q32-'12-жінки-ЦЗ'!Q32</f>
        <v>164</v>
      </c>
      <c r="R32" s="60">
        <f>УСЬОГО!R32-'12-жінки-ЦЗ'!R32</f>
        <v>105</v>
      </c>
      <c r="S32" s="40">
        <f t="shared" si="5"/>
        <v>64.024390243902445</v>
      </c>
      <c r="T32" s="39">
        <f>УСЬОГО!T32-'12-жінки-ЦЗ'!T32</f>
        <v>1648</v>
      </c>
      <c r="U32" s="60">
        <f>УСЬОГО!U32-'12-жінки-ЦЗ'!U32</f>
        <v>1789</v>
      </c>
      <c r="V32" s="40">
        <f t="shared" si="6"/>
        <v>108.55582524271844</v>
      </c>
      <c r="W32" s="39">
        <f>УСЬОГО!W32-'12-жінки-ЦЗ'!W32</f>
        <v>174</v>
      </c>
      <c r="X32" s="60">
        <f>УСЬОГО!X32-'12-жінки-ЦЗ'!X32</f>
        <v>221</v>
      </c>
      <c r="Y32" s="40">
        <f t="shared" si="7"/>
        <v>127.01149425287356</v>
      </c>
      <c r="Z32" s="39">
        <f>УСЬОГО!Z32-'12-жінки-ЦЗ'!Z32</f>
        <v>156</v>
      </c>
      <c r="AA32" s="60">
        <f>УСЬОГО!AA32-'12-жінки-ЦЗ'!AA32</f>
        <v>193</v>
      </c>
      <c r="AB32" s="40">
        <f t="shared" si="8"/>
        <v>123.71794871794872</v>
      </c>
      <c r="AC32" s="37"/>
      <c r="AD32" s="41"/>
    </row>
    <row r="33" spans="1:30" s="42" customFormat="1" ht="17" customHeight="1" x14ac:dyDescent="0.3">
      <c r="A33" s="61" t="s">
        <v>65</v>
      </c>
      <c r="B33" s="39">
        <f>УСЬОГО!B33-'12-жінки-ЦЗ'!B33</f>
        <v>833</v>
      </c>
      <c r="C33" s="39">
        <f>УСЬОГО!C33-'12-жінки-ЦЗ'!C33</f>
        <v>889</v>
      </c>
      <c r="D33" s="36">
        <f t="shared" si="0"/>
        <v>106.72268907563026</v>
      </c>
      <c r="E33" s="39">
        <f>УСЬОГО!E33-'12-жінки-ЦЗ'!E33</f>
        <v>370</v>
      </c>
      <c r="F33" s="39">
        <f>УСЬОГО!F33-'12-жінки-ЦЗ'!F33</f>
        <v>419</v>
      </c>
      <c r="G33" s="40">
        <f t="shared" si="1"/>
        <v>113.24324324324324</v>
      </c>
      <c r="H33" s="39">
        <f>УСЬОГО!H33-'12-жінки-ЦЗ'!H33</f>
        <v>36</v>
      </c>
      <c r="I33" s="39">
        <f>УСЬОГО!I33-'12-жінки-ЦЗ'!I33</f>
        <v>25</v>
      </c>
      <c r="J33" s="40">
        <f t="shared" si="2"/>
        <v>69.444444444444443</v>
      </c>
      <c r="K33" s="39">
        <f>УСЬОГО!K33-'12-жінки-ЦЗ'!K33</f>
        <v>8</v>
      </c>
      <c r="L33" s="39">
        <f>УСЬОГО!L33-'12-жінки-ЦЗ'!L33</f>
        <v>1</v>
      </c>
      <c r="M33" s="40">
        <f t="shared" si="3"/>
        <v>12.5</v>
      </c>
      <c r="N33" s="39">
        <f>УСЬОГО!N33-'12-жінки-ЦЗ'!N33</f>
        <v>0</v>
      </c>
      <c r="O33" s="39">
        <f>УСЬОГО!O33-'12-жінки-ЦЗ'!O33</f>
        <v>0</v>
      </c>
      <c r="P33" s="95" t="s">
        <v>85</v>
      </c>
      <c r="Q33" s="39">
        <f>УСЬОГО!Q33-'12-жінки-ЦЗ'!Q33</f>
        <v>308</v>
      </c>
      <c r="R33" s="60">
        <f>УСЬОГО!R33-'12-жінки-ЦЗ'!R33</f>
        <v>155</v>
      </c>
      <c r="S33" s="40">
        <f t="shared" si="5"/>
        <v>50.324675324675326</v>
      </c>
      <c r="T33" s="39">
        <f>УСЬОГО!T33-'12-жінки-ЦЗ'!T33</f>
        <v>753</v>
      </c>
      <c r="U33" s="60">
        <f>УСЬОГО!U33-'12-жінки-ЦЗ'!U33</f>
        <v>835</v>
      </c>
      <c r="V33" s="40">
        <f t="shared" si="6"/>
        <v>110.88977423638778</v>
      </c>
      <c r="W33" s="39">
        <f>УСЬОГО!W33-'12-жінки-ЦЗ'!W33</f>
        <v>309</v>
      </c>
      <c r="X33" s="60">
        <f>УСЬОГО!X33-'12-жінки-ЦЗ'!X33</f>
        <v>373</v>
      </c>
      <c r="Y33" s="40">
        <f t="shared" si="7"/>
        <v>120.71197411003236</v>
      </c>
      <c r="Z33" s="39">
        <f>УСЬОГО!Z33-'12-жінки-ЦЗ'!Z33</f>
        <v>275</v>
      </c>
      <c r="AA33" s="60">
        <f>УСЬОГО!AA33-'12-жінки-ЦЗ'!AA33</f>
        <v>347</v>
      </c>
      <c r="AB33" s="40">
        <f t="shared" si="8"/>
        <v>126.18181818181819</v>
      </c>
      <c r="AC33" s="37"/>
      <c r="AD33" s="41"/>
    </row>
    <row r="34" spans="1:30" s="42" customFormat="1" ht="17" customHeight="1" x14ac:dyDescent="0.3">
      <c r="A34" s="61" t="s">
        <v>66</v>
      </c>
      <c r="B34" s="39">
        <f>УСЬОГО!B34-'12-жінки-ЦЗ'!B34</f>
        <v>888</v>
      </c>
      <c r="C34" s="39">
        <f>УСЬОГО!C34-'12-жінки-ЦЗ'!C34</f>
        <v>995</v>
      </c>
      <c r="D34" s="36">
        <f t="shared" si="0"/>
        <v>112.04954954954955</v>
      </c>
      <c r="E34" s="39">
        <f>УСЬОГО!E34-'12-жінки-ЦЗ'!E34</f>
        <v>308</v>
      </c>
      <c r="F34" s="39">
        <f>УСЬОГО!F34-'12-жінки-ЦЗ'!F34</f>
        <v>425</v>
      </c>
      <c r="G34" s="40">
        <f t="shared" si="1"/>
        <v>137.98701298701297</v>
      </c>
      <c r="H34" s="39">
        <f>УСЬОГО!H34-'12-жінки-ЦЗ'!H34</f>
        <v>24</v>
      </c>
      <c r="I34" s="39">
        <f>УСЬОГО!I34-'12-жінки-ЦЗ'!I34</f>
        <v>37</v>
      </c>
      <c r="J34" s="40">
        <f t="shared" si="2"/>
        <v>154.16666666666666</v>
      </c>
      <c r="K34" s="39">
        <f>УСЬОГО!K34-'12-жінки-ЦЗ'!K34</f>
        <v>4</v>
      </c>
      <c r="L34" s="39">
        <f>УСЬОГО!L34-'12-жінки-ЦЗ'!L34</f>
        <v>0</v>
      </c>
      <c r="M34" s="40">
        <f t="shared" si="3"/>
        <v>0</v>
      </c>
      <c r="N34" s="39">
        <f>УСЬОГО!N34-'12-жінки-ЦЗ'!N34</f>
        <v>0</v>
      </c>
      <c r="O34" s="39">
        <f>УСЬОГО!O34-'12-жінки-ЦЗ'!O34</f>
        <v>0</v>
      </c>
      <c r="P34" s="95" t="s">
        <v>85</v>
      </c>
      <c r="Q34" s="39">
        <f>УСЬОГО!Q34-'12-жінки-ЦЗ'!Q34</f>
        <v>263</v>
      </c>
      <c r="R34" s="60">
        <f>УСЬОГО!R34-'12-жінки-ЦЗ'!R34</f>
        <v>163</v>
      </c>
      <c r="S34" s="40">
        <f t="shared" si="5"/>
        <v>61.977186311787072</v>
      </c>
      <c r="T34" s="39">
        <f>УСЬОГО!T34-'12-жінки-ЦЗ'!T34</f>
        <v>770</v>
      </c>
      <c r="U34" s="60">
        <f>УСЬОГО!U34-'12-жінки-ЦЗ'!U34</f>
        <v>947</v>
      </c>
      <c r="V34" s="40">
        <f t="shared" si="6"/>
        <v>122.98701298701299</v>
      </c>
      <c r="W34" s="39">
        <f>УСЬОГО!W34-'12-жінки-ЦЗ'!W34</f>
        <v>260</v>
      </c>
      <c r="X34" s="60">
        <f>УСЬОГО!X34-'12-жінки-ЦЗ'!X34</f>
        <v>385</v>
      </c>
      <c r="Y34" s="40">
        <f t="shared" si="7"/>
        <v>148.07692307692307</v>
      </c>
      <c r="Z34" s="39">
        <f>УСЬОГО!Z34-'12-жінки-ЦЗ'!Z34</f>
        <v>233</v>
      </c>
      <c r="AA34" s="60">
        <f>УСЬОГО!AA34-'12-жінки-ЦЗ'!AA34</f>
        <v>357</v>
      </c>
      <c r="AB34" s="40">
        <f t="shared" si="8"/>
        <v>153.21888412017168</v>
      </c>
      <c r="AC34" s="37"/>
      <c r="AD34" s="41"/>
    </row>
    <row r="35" spans="1:30" s="42" customFormat="1" ht="17" customHeight="1" x14ac:dyDescent="0.3">
      <c r="A35" s="61" t="s">
        <v>67</v>
      </c>
      <c r="B35" s="39">
        <f>УСЬОГО!B35-'12-жінки-ЦЗ'!B35</f>
        <v>443</v>
      </c>
      <c r="C35" s="39">
        <f>УСЬОГО!C35-'12-жінки-ЦЗ'!C35</f>
        <v>559</v>
      </c>
      <c r="D35" s="36">
        <f t="shared" si="0"/>
        <v>126.18510158013544</v>
      </c>
      <c r="E35" s="39">
        <f>УСЬОГО!E35-'12-жінки-ЦЗ'!E35</f>
        <v>153</v>
      </c>
      <c r="F35" s="39">
        <f>УСЬОГО!F35-'12-жінки-ЦЗ'!F35</f>
        <v>184</v>
      </c>
      <c r="G35" s="40">
        <f t="shared" si="1"/>
        <v>120.26143790849673</v>
      </c>
      <c r="H35" s="39">
        <f>УСЬОГО!H35-'12-жінки-ЦЗ'!H35</f>
        <v>58</v>
      </c>
      <c r="I35" s="39">
        <f>УСЬОГО!I35-'12-жінки-ЦЗ'!I35</f>
        <v>13</v>
      </c>
      <c r="J35" s="40">
        <f t="shared" si="2"/>
        <v>22.413793103448278</v>
      </c>
      <c r="K35" s="39">
        <f>УСЬОГО!K35-'12-жінки-ЦЗ'!K35</f>
        <v>9</v>
      </c>
      <c r="L35" s="39">
        <f>УСЬОГО!L35-'12-жінки-ЦЗ'!L35</f>
        <v>4</v>
      </c>
      <c r="M35" s="40">
        <f t="shared" si="3"/>
        <v>44.444444444444443</v>
      </c>
      <c r="N35" s="39">
        <f>УСЬОГО!N35-'12-жінки-ЦЗ'!N35</f>
        <v>2</v>
      </c>
      <c r="O35" s="39">
        <f>УСЬОГО!O35-'12-жінки-ЦЗ'!O35</f>
        <v>0</v>
      </c>
      <c r="P35" s="40">
        <f t="shared" si="4"/>
        <v>0</v>
      </c>
      <c r="Q35" s="39">
        <f>УСЬОГО!Q35-'12-жінки-ЦЗ'!Q35</f>
        <v>96</v>
      </c>
      <c r="R35" s="60">
        <f>УСЬОГО!R35-'12-жінки-ЦЗ'!R35</f>
        <v>36</v>
      </c>
      <c r="S35" s="40">
        <f t="shared" si="5"/>
        <v>37.5</v>
      </c>
      <c r="T35" s="39">
        <f>УСЬОГО!T35-'12-жінки-ЦЗ'!T35</f>
        <v>379</v>
      </c>
      <c r="U35" s="60">
        <f>УСЬОГО!U35-'12-жінки-ЦЗ'!U35</f>
        <v>531</v>
      </c>
      <c r="V35" s="40">
        <f t="shared" si="6"/>
        <v>140.10554089709763</v>
      </c>
      <c r="W35" s="39">
        <f>УСЬОГО!W35-'12-жінки-ЦЗ'!W35</f>
        <v>123</v>
      </c>
      <c r="X35" s="60">
        <f>УСЬОГО!X35-'12-жінки-ЦЗ'!X35</f>
        <v>156</v>
      </c>
      <c r="Y35" s="40">
        <f t="shared" si="7"/>
        <v>126.82926829268293</v>
      </c>
      <c r="Z35" s="39">
        <f>УСЬОГО!Z35-'12-жінки-ЦЗ'!Z35</f>
        <v>97</v>
      </c>
      <c r="AA35" s="60">
        <f>УСЬОГО!AA35-'12-жінки-ЦЗ'!AA35</f>
        <v>140</v>
      </c>
      <c r="AB35" s="40">
        <f t="shared" si="8"/>
        <v>144.32989690721649</v>
      </c>
      <c r="AC35" s="37"/>
      <c r="AD35" s="41"/>
    </row>
    <row r="36" spans="1:30" ht="14.25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4.25" x14ac:dyDescent="0.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4.25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4.25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4.25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4.25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3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3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3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3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3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3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3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3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3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3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3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3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3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3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3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3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3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3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3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3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3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3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3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3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3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3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3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3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3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3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3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3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3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3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3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3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3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3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2"/>
  <sheetViews>
    <sheetView view="pageBreakPreview" zoomScale="80" zoomScaleNormal="70" zoomScaleSheetLayoutView="80" workbookViewId="0">
      <selection activeCell="N13" sqref="N13"/>
    </sheetView>
  </sheetViews>
  <sheetFormatPr defaultColWidth="8" defaultRowHeight="13" x14ac:dyDescent="0.3"/>
  <cols>
    <col min="1" max="1" width="57.36328125" style="52" customWidth="1"/>
    <col min="2" max="3" width="13.81640625" style="18" customWidth="1"/>
    <col min="4" max="4" width="8.81640625" style="52" customWidth="1"/>
    <col min="5" max="5" width="9.81640625" style="52" customWidth="1"/>
    <col min="6" max="7" width="13.81640625" style="52" customWidth="1"/>
    <col min="8" max="8" width="8.90625" style="52" customWidth="1"/>
    <col min="9" max="10" width="10.90625" style="52" customWidth="1"/>
    <col min="11" max="11" width="11.1796875" style="52" customWidth="1"/>
    <col min="12" max="12" width="11.81640625" style="52" customWidth="1"/>
    <col min="13" max="16384" width="8" style="52"/>
  </cols>
  <sheetData>
    <row r="1" spans="1:19" ht="27" customHeight="1" x14ac:dyDescent="0.3">
      <c r="A1" s="130" t="s">
        <v>75</v>
      </c>
      <c r="B1" s="130"/>
      <c r="C1" s="130"/>
      <c r="D1" s="130"/>
      <c r="E1" s="130"/>
      <c r="F1" s="130"/>
      <c r="G1" s="130"/>
      <c r="H1" s="130"/>
      <c r="I1" s="130"/>
      <c r="J1" s="62"/>
    </row>
    <row r="2" spans="1:19" ht="23.25" customHeight="1" x14ac:dyDescent="0.3">
      <c r="A2" s="131" t="s">
        <v>17</v>
      </c>
      <c r="B2" s="130"/>
      <c r="C2" s="130"/>
      <c r="D2" s="130"/>
      <c r="E2" s="130"/>
      <c r="F2" s="130"/>
      <c r="G2" s="130"/>
      <c r="H2" s="130"/>
      <c r="I2" s="130"/>
      <c r="J2" s="62"/>
    </row>
    <row r="3" spans="1:19" ht="13.65" customHeight="1" x14ac:dyDescent="0.2">
      <c r="A3" s="132"/>
      <c r="B3" s="132"/>
      <c r="C3" s="132"/>
      <c r="D3" s="132"/>
      <c r="E3" s="132"/>
    </row>
    <row r="4" spans="1:19" s="47" customFormat="1" ht="30.75" customHeight="1" x14ac:dyDescent="0.35">
      <c r="A4" s="104" t="s">
        <v>0</v>
      </c>
      <c r="B4" s="133" t="s">
        <v>18</v>
      </c>
      <c r="C4" s="134"/>
      <c r="D4" s="134"/>
      <c r="E4" s="135"/>
      <c r="F4" s="133" t="s">
        <v>19</v>
      </c>
      <c r="G4" s="134"/>
      <c r="H4" s="134"/>
      <c r="I4" s="135"/>
      <c r="J4" s="63"/>
    </row>
    <row r="5" spans="1:19" s="47" customFormat="1" ht="23.25" customHeight="1" x14ac:dyDescent="0.35">
      <c r="A5" s="128"/>
      <c r="B5" s="100" t="s">
        <v>26</v>
      </c>
      <c r="C5" s="100" t="s">
        <v>27</v>
      </c>
      <c r="D5" s="102" t="s">
        <v>1</v>
      </c>
      <c r="E5" s="103"/>
      <c r="F5" s="100" t="s">
        <v>26</v>
      </c>
      <c r="G5" s="100" t="s">
        <v>27</v>
      </c>
      <c r="H5" s="102" t="s">
        <v>1</v>
      </c>
      <c r="I5" s="103"/>
      <c r="J5" s="64"/>
    </row>
    <row r="6" spans="1:19" s="47" customFormat="1" ht="36.75" customHeight="1" x14ac:dyDescent="0.35">
      <c r="A6" s="105"/>
      <c r="B6" s="101"/>
      <c r="C6" s="101"/>
      <c r="D6" s="5" t="s">
        <v>2</v>
      </c>
      <c r="E6" s="6" t="s">
        <v>28</v>
      </c>
      <c r="F6" s="101"/>
      <c r="G6" s="101"/>
      <c r="H6" s="5" t="s">
        <v>2</v>
      </c>
      <c r="I6" s="6" t="s">
        <v>28</v>
      </c>
      <c r="J6" s="65"/>
    </row>
    <row r="7" spans="1:19" s="53" customFormat="1" ht="15.75" customHeight="1" x14ac:dyDescent="0.3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66"/>
    </row>
    <row r="8" spans="1:19" s="53" customFormat="1" ht="38" customHeight="1" x14ac:dyDescent="0.35">
      <c r="A8" s="54" t="s">
        <v>31</v>
      </c>
      <c r="B8" s="84">
        <f>'15-місто-ЦЗ'!B7</f>
        <v>54126</v>
      </c>
      <c r="C8" s="84">
        <f>'15-місто-ЦЗ'!C7</f>
        <v>62591</v>
      </c>
      <c r="D8" s="11">
        <f>C8*100/B8</f>
        <v>115.63943391346119</v>
      </c>
      <c r="E8" s="76">
        <f>C8-B8</f>
        <v>8465</v>
      </c>
      <c r="F8" s="74">
        <f>'16-село-ЦЗ'!B7</f>
        <v>37471</v>
      </c>
      <c r="G8" s="74">
        <f>'16-село-ЦЗ'!C7</f>
        <v>39662</v>
      </c>
      <c r="H8" s="11">
        <f>G8*100/F8</f>
        <v>105.84718849243414</v>
      </c>
      <c r="I8" s="76">
        <f>G8-F8</f>
        <v>2191</v>
      </c>
      <c r="J8" s="67"/>
      <c r="K8" s="25"/>
      <c r="L8" s="25"/>
      <c r="M8" s="55"/>
      <c r="R8" s="68"/>
      <c r="S8" s="68"/>
    </row>
    <row r="9" spans="1:19" s="47" customFormat="1" ht="38" customHeight="1" x14ac:dyDescent="0.35">
      <c r="A9" s="54" t="s">
        <v>32</v>
      </c>
      <c r="B9" s="74">
        <f>'15-місто-ЦЗ'!E7</f>
        <v>10098</v>
      </c>
      <c r="C9" s="74">
        <f>'15-місто-ЦЗ'!F7</f>
        <v>20134</v>
      </c>
      <c r="D9" s="11">
        <f t="shared" ref="D9:D13" si="0">C9*100/B9</f>
        <v>199.38601703307586</v>
      </c>
      <c r="E9" s="94">
        <f t="shared" ref="E9:E13" si="1">C9-B9</f>
        <v>10036</v>
      </c>
      <c r="F9" s="74">
        <f>'16-село-ЦЗ'!E7</f>
        <v>7569</v>
      </c>
      <c r="G9" s="74">
        <f>'16-село-ЦЗ'!F7</f>
        <v>12257</v>
      </c>
      <c r="H9" s="11">
        <f t="shared" ref="H9:H13" si="2">G9*100/F9</f>
        <v>161.93684766811995</v>
      </c>
      <c r="I9" s="76">
        <f t="shared" ref="I9:I13" si="3">G9-F9</f>
        <v>4688</v>
      </c>
      <c r="J9" s="67"/>
      <c r="K9" s="25"/>
      <c r="L9" s="25"/>
      <c r="M9" s="56"/>
      <c r="R9" s="68"/>
      <c r="S9" s="68"/>
    </row>
    <row r="10" spans="1:19" s="47" customFormat="1" ht="45" customHeight="1" x14ac:dyDescent="0.35">
      <c r="A10" s="57" t="s">
        <v>33</v>
      </c>
      <c r="B10" s="74">
        <f>'15-місто-ЦЗ'!H7</f>
        <v>1627</v>
      </c>
      <c r="C10" s="74">
        <f>'15-місто-ЦЗ'!I7</f>
        <v>974</v>
      </c>
      <c r="D10" s="11">
        <f t="shared" si="0"/>
        <v>59.864781807006764</v>
      </c>
      <c r="E10" s="76">
        <f t="shared" si="1"/>
        <v>-653</v>
      </c>
      <c r="F10" s="74">
        <f>'16-село-ЦЗ'!H7</f>
        <v>1070</v>
      </c>
      <c r="G10" s="74">
        <f>'16-село-ЦЗ'!I7</f>
        <v>616</v>
      </c>
      <c r="H10" s="11">
        <f t="shared" si="2"/>
        <v>57.570093457943926</v>
      </c>
      <c r="I10" s="76">
        <f t="shared" si="3"/>
        <v>-454</v>
      </c>
      <c r="J10" s="67"/>
      <c r="K10" s="25"/>
      <c r="L10" s="25"/>
      <c r="M10" s="56"/>
      <c r="R10" s="68"/>
      <c r="S10" s="68"/>
    </row>
    <row r="11" spans="1:19" s="47" customFormat="1" ht="38" customHeight="1" x14ac:dyDescent="0.35">
      <c r="A11" s="54" t="s">
        <v>34</v>
      </c>
      <c r="B11" s="74">
        <f>'15-місто-ЦЗ'!K7</f>
        <v>633</v>
      </c>
      <c r="C11" s="74">
        <f>'15-місто-ЦЗ'!L7</f>
        <v>372</v>
      </c>
      <c r="D11" s="11">
        <f t="shared" si="0"/>
        <v>58.767772511848342</v>
      </c>
      <c r="E11" s="76">
        <f t="shared" si="1"/>
        <v>-261</v>
      </c>
      <c r="F11" s="74">
        <f>'16-село-ЦЗ'!K7</f>
        <v>394</v>
      </c>
      <c r="G11" s="74">
        <f>'16-село-ЦЗ'!L7</f>
        <v>155</v>
      </c>
      <c r="H11" s="11">
        <f t="shared" si="2"/>
        <v>39.340101522842637</v>
      </c>
      <c r="I11" s="76">
        <f t="shared" si="3"/>
        <v>-239</v>
      </c>
      <c r="J11" s="67"/>
      <c r="K11" s="25"/>
      <c r="L11" s="25"/>
      <c r="M11" s="56"/>
      <c r="R11" s="68"/>
      <c r="S11" s="68"/>
    </row>
    <row r="12" spans="1:19" s="47" customFormat="1" ht="45.75" customHeight="1" x14ac:dyDescent="0.35">
      <c r="A12" s="54" t="s">
        <v>20</v>
      </c>
      <c r="B12" s="74">
        <f>'15-місто-ЦЗ'!N7</f>
        <v>52</v>
      </c>
      <c r="C12" s="74">
        <f>'15-місто-ЦЗ'!O7</f>
        <v>18</v>
      </c>
      <c r="D12" s="11">
        <f t="shared" si="0"/>
        <v>34.615384615384613</v>
      </c>
      <c r="E12" s="76">
        <f t="shared" si="1"/>
        <v>-34</v>
      </c>
      <c r="F12" s="74">
        <f>'16-село-ЦЗ'!N7</f>
        <v>52</v>
      </c>
      <c r="G12" s="74">
        <f>'16-село-ЦЗ'!O7</f>
        <v>9</v>
      </c>
      <c r="H12" s="11">
        <f t="shared" si="2"/>
        <v>17.307692307692307</v>
      </c>
      <c r="I12" s="76">
        <f t="shared" si="3"/>
        <v>-43</v>
      </c>
      <c r="J12" s="67"/>
      <c r="K12" s="25"/>
      <c r="L12" s="25"/>
      <c r="M12" s="56"/>
      <c r="R12" s="68"/>
      <c r="S12" s="68"/>
    </row>
    <row r="13" spans="1:19" s="47" customFormat="1" ht="49.65" customHeight="1" x14ac:dyDescent="0.35">
      <c r="A13" s="54" t="s">
        <v>35</v>
      </c>
      <c r="B13" s="74">
        <f>'15-місто-ЦЗ'!Q7</f>
        <v>6418</v>
      </c>
      <c r="C13" s="74">
        <f>'15-місто-ЦЗ'!R7</f>
        <v>5444</v>
      </c>
      <c r="D13" s="11">
        <f t="shared" si="0"/>
        <v>84.823932689311306</v>
      </c>
      <c r="E13" s="76">
        <f t="shared" si="1"/>
        <v>-974</v>
      </c>
      <c r="F13" s="74">
        <f>'16-село-ЦЗ'!Q7</f>
        <v>5171</v>
      </c>
      <c r="G13" s="74">
        <f>'16-село-ЦЗ'!R7</f>
        <v>4300</v>
      </c>
      <c r="H13" s="11">
        <f t="shared" si="2"/>
        <v>83.156062657126284</v>
      </c>
      <c r="I13" s="76">
        <f t="shared" si="3"/>
        <v>-871</v>
      </c>
      <c r="J13" s="67"/>
      <c r="K13" s="25"/>
      <c r="L13" s="25"/>
      <c r="M13" s="56"/>
      <c r="R13" s="68"/>
      <c r="S13" s="68"/>
    </row>
    <row r="14" spans="1:19" s="47" customFormat="1" ht="12.75" customHeight="1" x14ac:dyDescent="0.35">
      <c r="A14" s="106" t="s">
        <v>4</v>
      </c>
      <c r="B14" s="107"/>
      <c r="C14" s="107"/>
      <c r="D14" s="107"/>
      <c r="E14" s="107"/>
      <c r="F14" s="107"/>
      <c r="G14" s="107"/>
      <c r="H14" s="107"/>
      <c r="I14" s="107"/>
      <c r="J14" s="69"/>
      <c r="K14" s="25"/>
      <c r="L14" s="25"/>
      <c r="M14" s="56"/>
    </row>
    <row r="15" spans="1:19" s="47" customFormat="1" ht="18" customHeight="1" x14ac:dyDescent="0.35">
      <c r="A15" s="108"/>
      <c r="B15" s="109"/>
      <c r="C15" s="109"/>
      <c r="D15" s="109"/>
      <c r="E15" s="109"/>
      <c r="F15" s="109"/>
      <c r="G15" s="109"/>
      <c r="H15" s="109"/>
      <c r="I15" s="109"/>
      <c r="J15" s="69"/>
      <c r="K15" s="25"/>
      <c r="L15" s="25"/>
      <c r="M15" s="56"/>
    </row>
    <row r="16" spans="1:19" s="47" customFormat="1" ht="20.25" customHeight="1" x14ac:dyDescent="0.35">
      <c r="A16" s="104" t="s">
        <v>0</v>
      </c>
      <c r="B16" s="104" t="s">
        <v>29</v>
      </c>
      <c r="C16" s="104" t="s">
        <v>30</v>
      </c>
      <c r="D16" s="102" t="s">
        <v>1</v>
      </c>
      <c r="E16" s="103"/>
      <c r="F16" s="104" t="s">
        <v>29</v>
      </c>
      <c r="G16" s="104" t="s">
        <v>30</v>
      </c>
      <c r="H16" s="102" t="s">
        <v>1</v>
      </c>
      <c r="I16" s="103"/>
      <c r="J16" s="64"/>
      <c r="K16" s="25"/>
      <c r="L16" s="25"/>
      <c r="M16" s="56"/>
    </row>
    <row r="17" spans="1:13" ht="27" customHeight="1" x14ac:dyDescent="0.45">
      <c r="A17" s="105"/>
      <c r="B17" s="105"/>
      <c r="C17" s="105"/>
      <c r="D17" s="21" t="s">
        <v>2</v>
      </c>
      <c r="E17" s="6" t="s">
        <v>28</v>
      </c>
      <c r="F17" s="105"/>
      <c r="G17" s="105"/>
      <c r="H17" s="21" t="s">
        <v>2</v>
      </c>
      <c r="I17" s="6" t="s">
        <v>28</v>
      </c>
      <c r="J17" s="65"/>
      <c r="K17" s="70"/>
      <c r="L17" s="70"/>
      <c r="M17" s="58"/>
    </row>
    <row r="18" spans="1:13" ht="20.5" x14ac:dyDescent="0.45">
      <c r="A18" s="54" t="s">
        <v>36</v>
      </c>
      <c r="B18" s="86">
        <f>'15-місто-ЦЗ'!T7</f>
        <v>50623</v>
      </c>
      <c r="C18" s="86">
        <f>'15-місто-ЦЗ'!U7</f>
        <v>60066</v>
      </c>
      <c r="D18" s="17">
        <f t="shared" ref="D18:D20" si="4">C18*100/B18</f>
        <v>118.65357643758766</v>
      </c>
      <c r="E18" s="76">
        <f t="shared" ref="E18:E20" si="5">C18-B18</f>
        <v>9443</v>
      </c>
      <c r="F18" s="87">
        <f>'16-село-ЦЗ'!T7</f>
        <v>34698</v>
      </c>
      <c r="G18" s="87">
        <f>'16-село-ЦЗ'!U7</f>
        <v>38144</v>
      </c>
      <c r="H18" s="16">
        <f t="shared" ref="H18:H20" si="6">G18*100/F18</f>
        <v>109.93140815032567</v>
      </c>
      <c r="I18" s="76">
        <f t="shared" ref="I18:I20" si="7">G18-F18</f>
        <v>3446</v>
      </c>
      <c r="J18" s="71"/>
      <c r="K18" s="70"/>
      <c r="L18" s="70"/>
      <c r="M18" s="58"/>
    </row>
    <row r="19" spans="1:13" ht="20.5" x14ac:dyDescent="0.45">
      <c r="A19" s="2" t="s">
        <v>32</v>
      </c>
      <c r="B19" s="86">
        <f>'15-місто-ЦЗ'!W7</f>
        <v>8615</v>
      </c>
      <c r="C19" s="86">
        <f>'15-місто-ЦЗ'!X7</f>
        <v>17967</v>
      </c>
      <c r="D19" s="17">
        <f t="shared" si="4"/>
        <v>208.55484619849099</v>
      </c>
      <c r="E19" s="76">
        <f t="shared" si="5"/>
        <v>9352</v>
      </c>
      <c r="F19" s="87">
        <f>'16-село-ЦЗ'!W7</f>
        <v>6626</v>
      </c>
      <c r="G19" s="87">
        <f>'16-село-ЦЗ'!X7</f>
        <v>11032</v>
      </c>
      <c r="H19" s="16">
        <f t="shared" si="6"/>
        <v>166.49562330214306</v>
      </c>
      <c r="I19" s="76">
        <f t="shared" si="7"/>
        <v>4406</v>
      </c>
      <c r="J19" s="71"/>
      <c r="K19" s="70"/>
      <c r="L19" s="70"/>
      <c r="M19" s="58"/>
    </row>
    <row r="20" spans="1:13" ht="20.5" x14ac:dyDescent="0.45">
      <c r="A20" s="2" t="s">
        <v>37</v>
      </c>
      <c r="B20" s="86">
        <f>'15-місто-ЦЗ'!Z7</f>
        <v>7243</v>
      </c>
      <c r="C20" s="86">
        <f>'15-місто-ЦЗ'!AA7</f>
        <v>15274</v>
      </c>
      <c r="D20" s="17">
        <f t="shared" si="4"/>
        <v>210.87946983294216</v>
      </c>
      <c r="E20" s="76">
        <f t="shared" si="5"/>
        <v>8031</v>
      </c>
      <c r="F20" s="87">
        <f>'16-село-ЦЗ'!Z7</f>
        <v>5803</v>
      </c>
      <c r="G20" s="87">
        <f>'16-село-ЦЗ'!AA7</f>
        <v>9679</v>
      </c>
      <c r="H20" s="16">
        <f t="shared" si="6"/>
        <v>166.79303808374979</v>
      </c>
      <c r="I20" s="76">
        <f t="shared" si="7"/>
        <v>3876</v>
      </c>
      <c r="J20" s="72"/>
      <c r="K20" s="70"/>
      <c r="L20" s="70"/>
      <c r="M20" s="58"/>
    </row>
    <row r="21" spans="1:13" ht="21.15" x14ac:dyDescent="0.35">
      <c r="C21" s="19"/>
      <c r="K21" s="70"/>
      <c r="L21" s="70"/>
      <c r="M21" s="58"/>
    </row>
    <row r="22" spans="1:13" ht="13.65" x14ac:dyDescent="0.25">
      <c r="K22" s="18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F88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P35" sqref="P35"/>
    </sheetView>
  </sheetViews>
  <sheetFormatPr defaultColWidth="9.08984375" defaultRowHeight="14" x14ac:dyDescent="0.3"/>
  <cols>
    <col min="1" max="1" width="25.81640625" style="44" customWidth="1"/>
    <col min="2" max="2" width="11" style="44" customWidth="1"/>
    <col min="3" max="3" width="9.90625" style="44" customWidth="1"/>
    <col min="4" max="4" width="8.1796875" style="44" customWidth="1"/>
    <col min="5" max="6" width="11.81640625" style="44" customWidth="1"/>
    <col min="7" max="7" width="7.36328125" style="44" customWidth="1"/>
    <col min="8" max="8" width="11.90625" style="44" customWidth="1"/>
    <col min="9" max="9" width="11" style="44" customWidth="1"/>
    <col min="10" max="10" width="7.36328125" style="44" customWidth="1"/>
    <col min="11" max="12" width="9.36328125" style="44" customWidth="1"/>
    <col min="13" max="13" width="9" style="44" customWidth="1"/>
    <col min="14" max="14" width="10" style="44" customWidth="1"/>
    <col min="15" max="15" width="9.08984375" style="44" customWidth="1"/>
    <col min="16" max="16" width="8.08984375" style="44" customWidth="1"/>
    <col min="17" max="18" width="9.6328125" style="44" customWidth="1"/>
    <col min="19" max="19" width="8.08984375" style="44" customWidth="1"/>
    <col min="20" max="20" width="10.6328125" style="44" customWidth="1"/>
    <col min="21" max="21" width="10.81640625" style="44" customWidth="1"/>
    <col min="22" max="22" width="8.08984375" style="44" customWidth="1"/>
    <col min="23" max="24" width="9.81640625" style="44" customWidth="1"/>
    <col min="25" max="25" width="8.1796875" style="44" customWidth="1"/>
    <col min="26" max="16384" width="9.08984375" style="44"/>
  </cols>
  <sheetData>
    <row r="1" spans="1:32" s="28" customFormat="1" ht="59.9" customHeight="1" x14ac:dyDescent="0.5">
      <c r="B1" s="111" t="s">
        <v>82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27"/>
      <c r="O1" s="27"/>
      <c r="P1" s="27"/>
      <c r="Q1" s="27"/>
      <c r="R1" s="27"/>
      <c r="S1" s="27"/>
      <c r="T1" s="27"/>
      <c r="U1" s="27"/>
      <c r="V1" s="27"/>
      <c r="W1" s="27"/>
      <c r="X1" s="117"/>
      <c r="Y1" s="117"/>
      <c r="Z1" s="48"/>
      <c r="AB1" s="73" t="s">
        <v>14</v>
      </c>
    </row>
    <row r="2" spans="1:32" s="31" customFormat="1" ht="14.25" customHeigh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12"/>
      <c r="Y2" s="112"/>
      <c r="Z2" s="121"/>
      <c r="AA2" s="121"/>
      <c r="AB2" s="59" t="s">
        <v>7</v>
      </c>
      <c r="AC2" s="59"/>
    </row>
    <row r="3" spans="1:32" s="32" customFormat="1" ht="67.650000000000006" customHeight="1" x14ac:dyDescent="0.35">
      <c r="A3" s="113"/>
      <c r="B3" s="114" t="s">
        <v>21</v>
      </c>
      <c r="C3" s="114"/>
      <c r="D3" s="114"/>
      <c r="E3" s="114" t="s">
        <v>22</v>
      </c>
      <c r="F3" s="114"/>
      <c r="G3" s="114"/>
      <c r="H3" s="114" t="s">
        <v>13</v>
      </c>
      <c r="I3" s="114"/>
      <c r="J3" s="114"/>
      <c r="K3" s="114" t="s">
        <v>9</v>
      </c>
      <c r="L3" s="114"/>
      <c r="M3" s="114"/>
      <c r="N3" s="114" t="s">
        <v>10</v>
      </c>
      <c r="O3" s="114"/>
      <c r="P3" s="114"/>
      <c r="Q3" s="118" t="s">
        <v>8</v>
      </c>
      <c r="R3" s="119"/>
      <c r="S3" s="120"/>
      <c r="T3" s="114" t="s">
        <v>16</v>
      </c>
      <c r="U3" s="114"/>
      <c r="V3" s="114"/>
      <c r="W3" s="114" t="s">
        <v>11</v>
      </c>
      <c r="X3" s="114"/>
      <c r="Y3" s="114"/>
      <c r="Z3" s="114" t="s">
        <v>12</v>
      </c>
      <c r="AA3" s="114"/>
      <c r="AB3" s="114"/>
    </row>
    <row r="4" spans="1:32" s="33" customFormat="1" ht="19.5" customHeight="1" x14ac:dyDescent="0.35">
      <c r="A4" s="113"/>
      <c r="B4" s="115" t="s">
        <v>15</v>
      </c>
      <c r="C4" s="115" t="s">
        <v>68</v>
      </c>
      <c r="D4" s="116" t="s">
        <v>2</v>
      </c>
      <c r="E4" s="115" t="s">
        <v>15</v>
      </c>
      <c r="F4" s="115" t="s">
        <v>68</v>
      </c>
      <c r="G4" s="116" t="s">
        <v>2</v>
      </c>
      <c r="H4" s="115" t="s">
        <v>15</v>
      </c>
      <c r="I4" s="115" t="s">
        <v>68</v>
      </c>
      <c r="J4" s="116" t="s">
        <v>2</v>
      </c>
      <c r="K4" s="115" t="s">
        <v>15</v>
      </c>
      <c r="L4" s="115" t="s">
        <v>68</v>
      </c>
      <c r="M4" s="116" t="s">
        <v>2</v>
      </c>
      <c r="N4" s="115" t="s">
        <v>15</v>
      </c>
      <c r="O4" s="115" t="s">
        <v>68</v>
      </c>
      <c r="P4" s="116" t="s">
        <v>2</v>
      </c>
      <c r="Q4" s="115" t="s">
        <v>15</v>
      </c>
      <c r="R4" s="115" t="s">
        <v>68</v>
      </c>
      <c r="S4" s="116" t="s">
        <v>2</v>
      </c>
      <c r="T4" s="115" t="s">
        <v>15</v>
      </c>
      <c r="U4" s="115" t="s">
        <v>68</v>
      </c>
      <c r="V4" s="116" t="s">
        <v>2</v>
      </c>
      <c r="W4" s="115" t="s">
        <v>15</v>
      </c>
      <c r="X4" s="115" t="s">
        <v>68</v>
      </c>
      <c r="Y4" s="116" t="s">
        <v>2</v>
      </c>
      <c r="Z4" s="115" t="s">
        <v>15</v>
      </c>
      <c r="AA4" s="115" t="s">
        <v>68</v>
      </c>
      <c r="AB4" s="116" t="s">
        <v>2</v>
      </c>
    </row>
    <row r="5" spans="1:32" s="33" customFormat="1" ht="15.75" customHeight="1" x14ac:dyDescent="0.35">
      <c r="A5" s="113"/>
      <c r="B5" s="115"/>
      <c r="C5" s="115"/>
      <c r="D5" s="116"/>
      <c r="E5" s="115"/>
      <c r="F5" s="115"/>
      <c r="G5" s="116"/>
      <c r="H5" s="115"/>
      <c r="I5" s="115"/>
      <c r="J5" s="116"/>
      <c r="K5" s="115"/>
      <c r="L5" s="115"/>
      <c r="M5" s="116"/>
      <c r="N5" s="115"/>
      <c r="O5" s="115"/>
      <c r="P5" s="116"/>
      <c r="Q5" s="115"/>
      <c r="R5" s="115"/>
      <c r="S5" s="116"/>
      <c r="T5" s="115"/>
      <c r="U5" s="115"/>
      <c r="V5" s="116"/>
      <c r="W5" s="115"/>
      <c r="X5" s="115"/>
      <c r="Y5" s="116"/>
      <c r="Z5" s="115"/>
      <c r="AA5" s="115"/>
      <c r="AB5" s="116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3">
      <c r="A7" s="34" t="s">
        <v>39</v>
      </c>
      <c r="B7" s="35">
        <f>SUM(B8:B35)</f>
        <v>54126</v>
      </c>
      <c r="C7" s="35">
        <f>SUM(C8:C35)</f>
        <v>62591</v>
      </c>
      <c r="D7" s="36">
        <f>C7*100/B7</f>
        <v>115.63943391346119</v>
      </c>
      <c r="E7" s="35">
        <f>SUM(E8:E35)</f>
        <v>10098</v>
      </c>
      <c r="F7" s="35">
        <f>SUM(F8:F35)</f>
        <v>20134</v>
      </c>
      <c r="G7" s="36">
        <f>F7*100/E7</f>
        <v>199.38601703307586</v>
      </c>
      <c r="H7" s="35">
        <f>SUM(H8:H35)</f>
        <v>1627</v>
      </c>
      <c r="I7" s="35">
        <f>SUM(I8:I35)</f>
        <v>974</v>
      </c>
      <c r="J7" s="36">
        <f>I7*100/H7</f>
        <v>59.864781807006764</v>
      </c>
      <c r="K7" s="35">
        <f>SUM(K8:K35)</f>
        <v>633</v>
      </c>
      <c r="L7" s="35">
        <f>SUM(L8:L35)</f>
        <v>372</v>
      </c>
      <c r="M7" s="36">
        <f>L7*100/K7</f>
        <v>58.767772511848342</v>
      </c>
      <c r="N7" s="35">
        <f>SUM(N8:N35)</f>
        <v>52</v>
      </c>
      <c r="O7" s="35">
        <f>SUM(O8:O35)</f>
        <v>18</v>
      </c>
      <c r="P7" s="36">
        <f>O7*100/N7</f>
        <v>34.615384615384613</v>
      </c>
      <c r="Q7" s="35">
        <f>SUM(Q8:Q35)</f>
        <v>6418</v>
      </c>
      <c r="R7" s="35">
        <f>SUM(R8:R35)</f>
        <v>5444</v>
      </c>
      <c r="S7" s="36">
        <f>R7*100/Q7</f>
        <v>84.823932689311306</v>
      </c>
      <c r="T7" s="35">
        <f>SUM(T8:T35)</f>
        <v>50623</v>
      </c>
      <c r="U7" s="35">
        <f>SUM(U8:U35)</f>
        <v>60066</v>
      </c>
      <c r="V7" s="36">
        <f>U7*100/T7</f>
        <v>118.65357643758766</v>
      </c>
      <c r="W7" s="35">
        <f>SUM(W8:W35)</f>
        <v>8615</v>
      </c>
      <c r="X7" s="35">
        <f>SUM(X8:X35)</f>
        <v>17967</v>
      </c>
      <c r="Y7" s="36">
        <f>X7*100/W7</f>
        <v>208.55484619849099</v>
      </c>
      <c r="Z7" s="35">
        <f>SUM(Z8:Z35)</f>
        <v>7243</v>
      </c>
      <c r="AA7" s="35">
        <f>SUM(AA8:AA35)</f>
        <v>15274</v>
      </c>
      <c r="AB7" s="36">
        <f>AA7*100/Z7</f>
        <v>210.87946983294216</v>
      </c>
      <c r="AC7" s="37"/>
      <c r="AF7" s="42"/>
    </row>
    <row r="8" spans="1:32" s="42" customFormat="1" ht="17" customHeight="1" x14ac:dyDescent="0.3">
      <c r="A8" s="61" t="s">
        <v>40</v>
      </c>
      <c r="B8" s="39">
        <f>УСЬОГО!B8-'16-село-ЦЗ'!B8</f>
        <v>17106</v>
      </c>
      <c r="C8" s="39">
        <f>УСЬОГО!C8-'16-село-ЦЗ'!C8</f>
        <v>22339</v>
      </c>
      <c r="D8" s="36">
        <f t="shared" ref="D8:D35" si="0">C8*100/B8</f>
        <v>130.59160528469542</v>
      </c>
      <c r="E8" s="39">
        <f>УСЬОГО!E8-'16-село-ЦЗ'!E8</f>
        <v>3247</v>
      </c>
      <c r="F8" s="39">
        <f>УСЬОГО!F8-'16-село-ЦЗ'!F8</f>
        <v>8197</v>
      </c>
      <c r="G8" s="40">
        <f t="shared" ref="G8:G35" si="1">F8*100/E8</f>
        <v>252.44841392054204</v>
      </c>
      <c r="H8" s="39">
        <f>УСЬОГО!H8-'16-село-ЦЗ'!H8</f>
        <v>154</v>
      </c>
      <c r="I8" s="39">
        <f>УСЬОГО!I8-'16-село-ЦЗ'!I8</f>
        <v>176</v>
      </c>
      <c r="J8" s="40">
        <f t="shared" ref="J8:J35" si="2">I8*100/H8</f>
        <v>114.28571428571429</v>
      </c>
      <c r="K8" s="39">
        <f>УСЬОГО!K8-'16-село-ЦЗ'!K8</f>
        <v>165</v>
      </c>
      <c r="L8" s="39">
        <f>УСЬОГО!L8-'16-село-ЦЗ'!L8</f>
        <v>160</v>
      </c>
      <c r="M8" s="40">
        <f t="shared" ref="M8:M35" si="3">L8*100/K8</f>
        <v>96.969696969696969</v>
      </c>
      <c r="N8" s="39">
        <f>УСЬОГО!N8-'16-село-ЦЗ'!N8</f>
        <v>2</v>
      </c>
      <c r="O8" s="39">
        <f>УСЬОГО!O8-'16-село-ЦЗ'!O8</f>
        <v>0</v>
      </c>
      <c r="P8" s="40">
        <f t="shared" ref="P8:P35" si="4">O8*100/N8</f>
        <v>0</v>
      </c>
      <c r="Q8" s="39">
        <f>УСЬОГО!Q8-'16-село-ЦЗ'!Q8</f>
        <v>1667</v>
      </c>
      <c r="R8" s="60">
        <f>УСЬОГО!R8-'16-село-ЦЗ'!R8</f>
        <v>1092</v>
      </c>
      <c r="S8" s="40">
        <f t="shared" ref="S8:S35" si="5">R8*100/Q8</f>
        <v>65.506898620275948</v>
      </c>
      <c r="T8" s="39">
        <f>УСЬОГО!T8-'16-село-ЦЗ'!T8</f>
        <v>16642</v>
      </c>
      <c r="U8" s="60">
        <f>УСЬОГО!U8-'16-село-ЦЗ'!U8</f>
        <v>21540</v>
      </c>
      <c r="V8" s="40">
        <f t="shared" ref="V8:V35" si="6">U8*100/T8</f>
        <v>129.43155870688619</v>
      </c>
      <c r="W8" s="39">
        <f>УСЬОГО!W8-'16-село-ЦЗ'!W8</f>
        <v>2854</v>
      </c>
      <c r="X8" s="60">
        <f>УСЬОГО!X8-'16-село-ЦЗ'!X8</f>
        <v>7422</v>
      </c>
      <c r="Y8" s="40">
        <f t="shared" ref="Y8:Y35" si="7">X8*100/W8</f>
        <v>260.05606166783463</v>
      </c>
      <c r="Z8" s="39">
        <f>УСЬОГО!Z8-'16-село-ЦЗ'!Z8</f>
        <v>2459</v>
      </c>
      <c r="AA8" s="60">
        <f>УСЬОГО!AA8-'16-село-ЦЗ'!AA8</f>
        <v>6336</v>
      </c>
      <c r="AB8" s="40">
        <f t="shared" ref="AB8:AB35" si="8">AA8*100/Z8</f>
        <v>257.6657177714518</v>
      </c>
      <c r="AC8" s="37"/>
      <c r="AD8" s="41"/>
    </row>
    <row r="9" spans="1:32" s="43" customFormat="1" ht="17" customHeight="1" x14ac:dyDescent="0.3">
      <c r="A9" s="61" t="s">
        <v>41</v>
      </c>
      <c r="B9" s="39">
        <f>УСЬОГО!B9-'16-село-ЦЗ'!B9</f>
        <v>2727</v>
      </c>
      <c r="C9" s="39">
        <f>УСЬОГО!C9-'16-село-ЦЗ'!C9</f>
        <v>3228</v>
      </c>
      <c r="D9" s="36">
        <f t="shared" si="0"/>
        <v>118.37183718371837</v>
      </c>
      <c r="E9" s="39">
        <f>УСЬОГО!E9-'16-село-ЦЗ'!E9</f>
        <v>440</v>
      </c>
      <c r="F9" s="39">
        <f>УСЬОГО!F9-'16-село-ЦЗ'!F9</f>
        <v>1105</v>
      </c>
      <c r="G9" s="40">
        <f t="shared" si="1"/>
        <v>251.13636363636363</v>
      </c>
      <c r="H9" s="39">
        <f>УСЬОГО!H9-'16-село-ЦЗ'!H9</f>
        <v>104</v>
      </c>
      <c r="I9" s="39">
        <f>УСЬОГО!I9-'16-село-ЦЗ'!I9</f>
        <v>41</v>
      </c>
      <c r="J9" s="40">
        <f t="shared" si="2"/>
        <v>39.42307692307692</v>
      </c>
      <c r="K9" s="39">
        <f>УСЬОГО!K9-'16-село-ЦЗ'!K9</f>
        <v>18</v>
      </c>
      <c r="L9" s="39">
        <f>УСЬОГО!L9-'16-село-ЦЗ'!L9</f>
        <v>9</v>
      </c>
      <c r="M9" s="40">
        <f t="shared" si="3"/>
        <v>50</v>
      </c>
      <c r="N9" s="39">
        <f>УСЬОГО!N9-'16-село-ЦЗ'!N9</f>
        <v>4</v>
      </c>
      <c r="O9" s="39">
        <f>УСЬОГО!O9-'16-село-ЦЗ'!O9</f>
        <v>1</v>
      </c>
      <c r="P9" s="40">
        <f t="shared" si="4"/>
        <v>25</v>
      </c>
      <c r="Q9" s="39">
        <f>УСЬОГО!Q9-'16-село-ЦЗ'!Q9</f>
        <v>321</v>
      </c>
      <c r="R9" s="60">
        <f>УСЬОГО!R9-'16-село-ЦЗ'!R9</f>
        <v>321</v>
      </c>
      <c r="S9" s="40">
        <f t="shared" si="5"/>
        <v>100</v>
      </c>
      <c r="T9" s="39">
        <f>УСЬОГО!T9-'16-село-ЦЗ'!T9</f>
        <v>2583</v>
      </c>
      <c r="U9" s="60">
        <f>УСЬОГО!U9-'16-село-ЦЗ'!U9</f>
        <v>3087</v>
      </c>
      <c r="V9" s="40">
        <f t="shared" si="6"/>
        <v>119.51219512195122</v>
      </c>
      <c r="W9" s="39">
        <f>УСЬОГО!W9-'16-село-ЦЗ'!W9</f>
        <v>366</v>
      </c>
      <c r="X9" s="60">
        <f>УСЬОГО!X9-'16-село-ЦЗ'!X9</f>
        <v>971</v>
      </c>
      <c r="Y9" s="40">
        <f t="shared" si="7"/>
        <v>265.30054644808746</v>
      </c>
      <c r="Z9" s="39">
        <f>УСЬОГО!Z9-'16-село-ЦЗ'!Z9</f>
        <v>272</v>
      </c>
      <c r="AA9" s="60">
        <f>УСЬОГО!AA9-'16-село-ЦЗ'!AA9</f>
        <v>720</v>
      </c>
      <c r="AB9" s="40">
        <f t="shared" si="8"/>
        <v>264.70588235294116</v>
      </c>
      <c r="AC9" s="37"/>
      <c r="AD9" s="41"/>
    </row>
    <row r="10" spans="1:32" s="42" customFormat="1" ht="17" customHeight="1" x14ac:dyDescent="0.3">
      <c r="A10" s="61" t="s">
        <v>42</v>
      </c>
      <c r="B10" s="39">
        <f>УСЬОГО!B10-'16-село-ЦЗ'!B10</f>
        <v>134</v>
      </c>
      <c r="C10" s="39">
        <f>УСЬОГО!C10-'16-село-ЦЗ'!C10</f>
        <v>189</v>
      </c>
      <c r="D10" s="36">
        <f t="shared" si="0"/>
        <v>141.044776119403</v>
      </c>
      <c r="E10" s="39">
        <f>УСЬОГО!E10-'16-село-ЦЗ'!E10</f>
        <v>42</v>
      </c>
      <c r="F10" s="39">
        <f>УСЬОГО!F10-'16-село-ЦЗ'!F10</f>
        <v>112</v>
      </c>
      <c r="G10" s="40">
        <f t="shared" si="1"/>
        <v>266.66666666666669</v>
      </c>
      <c r="H10" s="39">
        <f>УСЬОГО!H10-'16-село-ЦЗ'!H10</f>
        <v>13</v>
      </c>
      <c r="I10" s="39">
        <f>УСЬОГО!I10-'16-село-ЦЗ'!I10</f>
        <v>2</v>
      </c>
      <c r="J10" s="40">
        <f t="shared" si="2"/>
        <v>15.384615384615385</v>
      </c>
      <c r="K10" s="39">
        <f>УСЬОГО!K10-'16-село-ЦЗ'!K10</f>
        <v>0</v>
      </c>
      <c r="L10" s="39">
        <f>УСЬОГО!L10-'16-село-ЦЗ'!L10</f>
        <v>0</v>
      </c>
      <c r="M10" s="40" t="e">
        <f t="shared" si="3"/>
        <v>#DIV/0!</v>
      </c>
      <c r="N10" s="39">
        <f>УСЬОГО!N10-'16-село-ЦЗ'!N10</f>
        <v>0</v>
      </c>
      <c r="O10" s="39">
        <f>УСЬОГО!O10-'16-село-ЦЗ'!O10</f>
        <v>1</v>
      </c>
      <c r="P10" s="40" t="s">
        <v>85</v>
      </c>
      <c r="Q10" s="39">
        <f>УСЬОГО!Q10-'16-село-ЦЗ'!Q10</f>
        <v>35</v>
      </c>
      <c r="R10" s="60">
        <f>УСЬОГО!R10-'16-село-ЦЗ'!R10</f>
        <v>27</v>
      </c>
      <c r="S10" s="40">
        <f t="shared" si="5"/>
        <v>77.142857142857139</v>
      </c>
      <c r="T10" s="39">
        <f>УСЬОГО!T10-'16-село-ЦЗ'!T10</f>
        <v>114</v>
      </c>
      <c r="U10" s="60">
        <f>УСЬОГО!U10-'16-село-ЦЗ'!U10</f>
        <v>174</v>
      </c>
      <c r="V10" s="40">
        <f t="shared" si="6"/>
        <v>152.63157894736841</v>
      </c>
      <c r="W10" s="39">
        <f>УСЬОГО!W10-'16-село-ЦЗ'!W10</f>
        <v>31</v>
      </c>
      <c r="X10" s="60">
        <f>УСЬОГО!X10-'16-село-ЦЗ'!X10</f>
        <v>97</v>
      </c>
      <c r="Y10" s="40">
        <f t="shared" si="7"/>
        <v>312.90322580645159</v>
      </c>
      <c r="Z10" s="39">
        <f>УСЬОГО!Z10-'16-село-ЦЗ'!Z10</f>
        <v>24</v>
      </c>
      <c r="AA10" s="60">
        <f>УСЬОГО!AA10-'16-село-ЦЗ'!AA10</f>
        <v>86</v>
      </c>
      <c r="AB10" s="40">
        <f t="shared" si="8"/>
        <v>358.33333333333331</v>
      </c>
      <c r="AC10" s="37"/>
      <c r="AD10" s="41"/>
    </row>
    <row r="11" spans="1:32" s="42" customFormat="1" ht="17" customHeight="1" x14ac:dyDescent="0.3">
      <c r="A11" s="61" t="s">
        <v>43</v>
      </c>
      <c r="B11" s="39">
        <f>УСЬОГО!B11-'16-село-ЦЗ'!B11</f>
        <v>1271</v>
      </c>
      <c r="C11" s="39">
        <f>УСЬОГО!C11-'16-село-ЦЗ'!C11</f>
        <v>1286</v>
      </c>
      <c r="D11" s="36">
        <f t="shared" si="0"/>
        <v>101.18017309205351</v>
      </c>
      <c r="E11" s="39">
        <f>УСЬОГО!E11-'16-село-ЦЗ'!E11</f>
        <v>368</v>
      </c>
      <c r="F11" s="39">
        <f>УСЬОГО!F11-'16-село-ЦЗ'!F11</f>
        <v>481</v>
      </c>
      <c r="G11" s="40">
        <f t="shared" si="1"/>
        <v>130.70652173913044</v>
      </c>
      <c r="H11" s="39">
        <f>УСЬОГО!H11-'16-село-ЦЗ'!H11</f>
        <v>48</v>
      </c>
      <c r="I11" s="39">
        <f>УСЬОГО!I11-'16-село-ЦЗ'!I11</f>
        <v>31</v>
      </c>
      <c r="J11" s="40">
        <f t="shared" si="2"/>
        <v>64.583333333333329</v>
      </c>
      <c r="K11" s="39">
        <f>УСЬОГО!K11-'16-село-ЦЗ'!K11</f>
        <v>15</v>
      </c>
      <c r="L11" s="39">
        <f>УСЬОГО!L11-'16-село-ЦЗ'!L11</f>
        <v>2</v>
      </c>
      <c r="M11" s="40">
        <f t="shared" si="3"/>
        <v>13.333333333333334</v>
      </c>
      <c r="N11" s="39">
        <f>УСЬОГО!N11-'16-село-ЦЗ'!N11</f>
        <v>0</v>
      </c>
      <c r="O11" s="39">
        <f>УСЬОГО!O11-'16-село-ЦЗ'!O11</f>
        <v>2</v>
      </c>
      <c r="P11" s="40" t="s">
        <v>85</v>
      </c>
      <c r="Q11" s="39">
        <f>УСЬОГО!Q11-'16-село-ЦЗ'!Q11</f>
        <v>286</v>
      </c>
      <c r="R11" s="60">
        <f>УСЬОГО!R11-'16-село-ЦЗ'!R11</f>
        <v>256</v>
      </c>
      <c r="S11" s="40">
        <f t="shared" si="5"/>
        <v>89.510489510489506</v>
      </c>
      <c r="T11" s="39">
        <f>УСЬОГО!T11-'16-село-ЦЗ'!T11</f>
        <v>1204</v>
      </c>
      <c r="U11" s="60">
        <f>УСЬОГО!U11-'16-село-ЦЗ'!U11</f>
        <v>1214</v>
      </c>
      <c r="V11" s="40">
        <f t="shared" si="6"/>
        <v>100.83056478405315</v>
      </c>
      <c r="W11" s="39">
        <f>УСЬОГО!W11-'16-село-ЦЗ'!W11</f>
        <v>324</v>
      </c>
      <c r="X11" s="60">
        <f>УСЬОГО!X11-'16-село-ЦЗ'!X11</f>
        <v>416</v>
      </c>
      <c r="Y11" s="40">
        <f t="shared" si="7"/>
        <v>128.39506172839506</v>
      </c>
      <c r="Z11" s="39">
        <f>УСЬОГО!Z11-'16-село-ЦЗ'!Z11</f>
        <v>278</v>
      </c>
      <c r="AA11" s="60">
        <f>УСЬОГО!AA11-'16-село-ЦЗ'!AA11</f>
        <v>354</v>
      </c>
      <c r="AB11" s="40">
        <f t="shared" si="8"/>
        <v>127.33812949640287</v>
      </c>
      <c r="AC11" s="37"/>
      <c r="AD11" s="41"/>
    </row>
    <row r="12" spans="1:32" s="42" customFormat="1" ht="17" customHeight="1" x14ac:dyDescent="0.3">
      <c r="A12" s="61" t="s">
        <v>44</v>
      </c>
      <c r="B12" s="39">
        <f>УСЬОГО!B12-'16-село-ЦЗ'!B12</f>
        <v>2665</v>
      </c>
      <c r="C12" s="39">
        <f>УСЬОГО!C12-'16-село-ЦЗ'!C12</f>
        <v>2779</v>
      </c>
      <c r="D12" s="36">
        <f t="shared" si="0"/>
        <v>104.27767354596622</v>
      </c>
      <c r="E12" s="39">
        <f>УСЬОГО!E12-'16-село-ЦЗ'!E12</f>
        <v>348</v>
      </c>
      <c r="F12" s="39">
        <f>УСЬОГО!F12-'16-село-ЦЗ'!F12</f>
        <v>547</v>
      </c>
      <c r="G12" s="40">
        <f t="shared" si="1"/>
        <v>157.18390804597701</v>
      </c>
      <c r="H12" s="39">
        <f>УСЬОГО!H12-'16-село-ЦЗ'!H12</f>
        <v>104</v>
      </c>
      <c r="I12" s="39">
        <f>УСЬОГО!I12-'16-село-ЦЗ'!I12</f>
        <v>59</v>
      </c>
      <c r="J12" s="40">
        <f t="shared" si="2"/>
        <v>56.730769230769234</v>
      </c>
      <c r="K12" s="39">
        <f>УСЬОГО!K12-'16-село-ЦЗ'!K12</f>
        <v>54</v>
      </c>
      <c r="L12" s="39">
        <f>УСЬОГО!L12-'16-село-ЦЗ'!L12</f>
        <v>43</v>
      </c>
      <c r="M12" s="40">
        <f t="shared" si="3"/>
        <v>79.629629629629633</v>
      </c>
      <c r="N12" s="39">
        <f>УСЬОГО!N12-'16-село-ЦЗ'!N12</f>
        <v>9</v>
      </c>
      <c r="O12" s="39">
        <f>УСЬОГО!O12-'16-село-ЦЗ'!O12</f>
        <v>2</v>
      </c>
      <c r="P12" s="40">
        <f t="shared" si="4"/>
        <v>22.222222222222221</v>
      </c>
      <c r="Q12" s="39">
        <f>УСЬОГО!Q12-'16-село-ЦЗ'!Q12</f>
        <v>230</v>
      </c>
      <c r="R12" s="60">
        <f>УСЬОГО!R12-'16-село-ЦЗ'!R12</f>
        <v>285</v>
      </c>
      <c r="S12" s="40">
        <f t="shared" si="5"/>
        <v>123.91304347826087</v>
      </c>
      <c r="T12" s="39">
        <f>УСЬОГО!T12-'16-село-ЦЗ'!T12</f>
        <v>2525</v>
      </c>
      <c r="U12" s="60">
        <f>УСЬОГО!U12-'16-село-ЦЗ'!U12</f>
        <v>2683</v>
      </c>
      <c r="V12" s="40">
        <f t="shared" si="6"/>
        <v>106.25742574257426</v>
      </c>
      <c r="W12" s="39">
        <f>УСЬОГО!W12-'16-село-ЦЗ'!W12</f>
        <v>287</v>
      </c>
      <c r="X12" s="60">
        <f>УСЬОГО!X12-'16-село-ЦЗ'!X12</f>
        <v>453</v>
      </c>
      <c r="Y12" s="40">
        <f t="shared" si="7"/>
        <v>157.8397212543554</v>
      </c>
      <c r="Z12" s="39">
        <f>УСЬОГО!Z12-'16-село-ЦЗ'!Z12</f>
        <v>236</v>
      </c>
      <c r="AA12" s="60">
        <f>УСЬОГО!AA12-'16-село-ЦЗ'!AA12</f>
        <v>360</v>
      </c>
      <c r="AB12" s="40">
        <f t="shared" si="8"/>
        <v>152.54237288135593</v>
      </c>
      <c r="AC12" s="37"/>
      <c r="AD12" s="41"/>
    </row>
    <row r="13" spans="1:32" s="42" customFormat="1" ht="17" customHeight="1" x14ac:dyDescent="0.3">
      <c r="A13" s="61" t="s">
        <v>45</v>
      </c>
      <c r="B13" s="39">
        <f>УСЬОГО!B13-'16-село-ЦЗ'!B13</f>
        <v>993</v>
      </c>
      <c r="C13" s="39">
        <f>УСЬОГО!C13-'16-село-ЦЗ'!C13</f>
        <v>1078</v>
      </c>
      <c r="D13" s="36">
        <f t="shared" si="0"/>
        <v>108.55991943605237</v>
      </c>
      <c r="E13" s="39">
        <f>УСЬОГО!E13-'16-село-ЦЗ'!E13</f>
        <v>220</v>
      </c>
      <c r="F13" s="39">
        <f>УСЬОГО!F13-'16-село-ЦЗ'!F13</f>
        <v>391</v>
      </c>
      <c r="G13" s="40">
        <f t="shared" si="1"/>
        <v>177.72727272727272</v>
      </c>
      <c r="H13" s="39">
        <f>УСЬОГО!H13-'16-село-ЦЗ'!H13</f>
        <v>63</v>
      </c>
      <c r="I13" s="39">
        <f>УСЬОГО!I13-'16-село-ЦЗ'!I13</f>
        <v>21</v>
      </c>
      <c r="J13" s="40">
        <f t="shared" si="2"/>
        <v>33.333333333333336</v>
      </c>
      <c r="K13" s="39">
        <f>УСЬОГО!K13-'16-село-ЦЗ'!K13</f>
        <v>15</v>
      </c>
      <c r="L13" s="39">
        <f>УСЬОГО!L13-'16-село-ЦЗ'!L13</f>
        <v>8</v>
      </c>
      <c r="M13" s="40">
        <f t="shared" si="3"/>
        <v>53.333333333333336</v>
      </c>
      <c r="N13" s="39">
        <f>УСЬОГО!N13-'16-село-ЦЗ'!N13</f>
        <v>0</v>
      </c>
      <c r="O13" s="39">
        <f>УСЬОГО!O13-'16-село-ЦЗ'!O13</f>
        <v>1</v>
      </c>
      <c r="P13" s="40" t="s">
        <v>85</v>
      </c>
      <c r="Q13" s="39">
        <f>УСЬОГО!Q13-'16-село-ЦЗ'!Q13</f>
        <v>186</v>
      </c>
      <c r="R13" s="60">
        <f>УСЬОГО!R13-'16-село-ЦЗ'!R13</f>
        <v>252</v>
      </c>
      <c r="S13" s="40">
        <f t="shared" si="5"/>
        <v>135.48387096774192</v>
      </c>
      <c r="T13" s="39">
        <f>УСЬОГО!T13-'16-село-ЦЗ'!T13</f>
        <v>909</v>
      </c>
      <c r="U13" s="60">
        <f>УСЬОГО!U13-'16-село-ЦЗ'!U13</f>
        <v>1013</v>
      </c>
      <c r="V13" s="40">
        <f t="shared" si="6"/>
        <v>111.44114411441144</v>
      </c>
      <c r="W13" s="39">
        <f>УСЬОГО!W13-'16-село-ЦЗ'!W13</f>
        <v>168</v>
      </c>
      <c r="X13" s="60">
        <f>УСЬОГО!X13-'16-село-ЦЗ'!X13</f>
        <v>333</v>
      </c>
      <c r="Y13" s="40">
        <f t="shared" si="7"/>
        <v>198.21428571428572</v>
      </c>
      <c r="Z13" s="39">
        <f>УСЬОГО!Z13-'16-село-ЦЗ'!Z13</f>
        <v>129</v>
      </c>
      <c r="AA13" s="60">
        <f>УСЬОГО!AA13-'16-село-ЦЗ'!AA13</f>
        <v>282</v>
      </c>
      <c r="AB13" s="40">
        <f t="shared" si="8"/>
        <v>218.6046511627907</v>
      </c>
      <c r="AC13" s="37"/>
      <c r="AD13" s="41"/>
    </row>
    <row r="14" spans="1:32" s="42" customFormat="1" ht="17" customHeight="1" x14ac:dyDescent="0.3">
      <c r="A14" s="61" t="s">
        <v>46</v>
      </c>
      <c r="B14" s="39">
        <f>УСЬОГО!B14-'16-село-ЦЗ'!B14</f>
        <v>609</v>
      </c>
      <c r="C14" s="39">
        <f>УСЬОГО!C14-'16-село-ЦЗ'!C14</f>
        <v>869</v>
      </c>
      <c r="D14" s="36">
        <f t="shared" si="0"/>
        <v>142.69293924466339</v>
      </c>
      <c r="E14" s="39">
        <f>УСЬОГО!E14-'16-село-ЦЗ'!E14</f>
        <v>186</v>
      </c>
      <c r="F14" s="39">
        <f>УСЬОГО!F14-'16-село-ЦЗ'!F14</f>
        <v>470</v>
      </c>
      <c r="G14" s="40">
        <f t="shared" si="1"/>
        <v>252.68817204301075</v>
      </c>
      <c r="H14" s="39">
        <f>УСЬОГО!H14-'16-село-ЦЗ'!H14</f>
        <v>39</v>
      </c>
      <c r="I14" s="39">
        <f>УСЬОГО!I14-'16-село-ЦЗ'!I14</f>
        <v>22</v>
      </c>
      <c r="J14" s="40">
        <f t="shared" si="2"/>
        <v>56.410256410256409</v>
      </c>
      <c r="K14" s="39">
        <f>УСЬОГО!K14-'16-село-ЦЗ'!K14</f>
        <v>13</v>
      </c>
      <c r="L14" s="39">
        <f>УСЬОГО!L14-'16-село-ЦЗ'!L14</f>
        <v>1</v>
      </c>
      <c r="M14" s="40">
        <f t="shared" si="3"/>
        <v>7.6923076923076925</v>
      </c>
      <c r="N14" s="39">
        <f>УСЬОГО!N14-'16-село-ЦЗ'!N14</f>
        <v>1</v>
      </c>
      <c r="O14" s="39">
        <f>УСЬОГО!O14-'16-село-ЦЗ'!O14</f>
        <v>0</v>
      </c>
      <c r="P14" s="40">
        <f t="shared" si="4"/>
        <v>0</v>
      </c>
      <c r="Q14" s="39">
        <f>УСЬОГО!Q14-'16-село-ЦЗ'!Q14</f>
        <v>157</v>
      </c>
      <c r="R14" s="60">
        <f>УСЬОГО!R14-'16-село-ЦЗ'!R14</f>
        <v>287</v>
      </c>
      <c r="S14" s="40">
        <f t="shared" si="5"/>
        <v>182.80254777070064</v>
      </c>
      <c r="T14" s="39">
        <f>УСЬОГО!T14-'16-село-ЦЗ'!T14</f>
        <v>555</v>
      </c>
      <c r="U14" s="60">
        <f>УСЬОГО!U14-'16-село-ЦЗ'!U14</f>
        <v>788</v>
      </c>
      <c r="V14" s="40">
        <f t="shared" si="6"/>
        <v>141.98198198198199</v>
      </c>
      <c r="W14" s="39">
        <f>УСЬОГО!W14-'16-село-ЦЗ'!W14</f>
        <v>155</v>
      </c>
      <c r="X14" s="60">
        <f>УСЬОГО!X14-'16-село-ЦЗ'!X14</f>
        <v>396</v>
      </c>
      <c r="Y14" s="40">
        <f t="shared" si="7"/>
        <v>255.48387096774192</v>
      </c>
      <c r="Z14" s="39">
        <f>УСЬОГО!Z14-'16-село-ЦЗ'!Z14</f>
        <v>118</v>
      </c>
      <c r="AA14" s="60">
        <f>УСЬОГО!AA14-'16-село-ЦЗ'!AA14</f>
        <v>325</v>
      </c>
      <c r="AB14" s="40">
        <f t="shared" si="8"/>
        <v>275.42372881355931</v>
      </c>
      <c r="AC14" s="37"/>
      <c r="AD14" s="41"/>
    </row>
    <row r="15" spans="1:32" s="42" customFormat="1" ht="17" customHeight="1" x14ac:dyDescent="0.3">
      <c r="A15" s="61" t="s">
        <v>47</v>
      </c>
      <c r="B15" s="39">
        <f>УСЬОГО!B15-'16-село-ЦЗ'!B15</f>
        <v>5963</v>
      </c>
      <c r="C15" s="39">
        <f>УСЬОГО!C15-'16-село-ЦЗ'!C15</f>
        <v>5960</v>
      </c>
      <c r="D15" s="36">
        <f t="shared" si="0"/>
        <v>99.949689753479788</v>
      </c>
      <c r="E15" s="39">
        <f>УСЬОГО!E15-'16-село-ЦЗ'!E15</f>
        <v>445</v>
      </c>
      <c r="F15" s="39">
        <f>УСЬОГО!F15-'16-село-ЦЗ'!F15</f>
        <v>903</v>
      </c>
      <c r="G15" s="40">
        <f t="shared" si="1"/>
        <v>202.92134831460675</v>
      </c>
      <c r="H15" s="39">
        <f>УСЬОГО!H15-'16-село-ЦЗ'!H15</f>
        <v>118</v>
      </c>
      <c r="I15" s="39">
        <f>УСЬОГО!I15-'16-село-ЦЗ'!I15</f>
        <v>72</v>
      </c>
      <c r="J15" s="40">
        <f t="shared" si="2"/>
        <v>61.016949152542374</v>
      </c>
      <c r="K15" s="39">
        <f>УСЬОГО!K15-'16-село-ЦЗ'!K15</f>
        <v>45</v>
      </c>
      <c r="L15" s="39">
        <f>УСЬОГО!L15-'16-село-ЦЗ'!L15</f>
        <v>25</v>
      </c>
      <c r="M15" s="40">
        <f t="shared" si="3"/>
        <v>55.555555555555557</v>
      </c>
      <c r="N15" s="39">
        <f>УСЬОГО!N15-'16-село-ЦЗ'!N15</f>
        <v>0</v>
      </c>
      <c r="O15" s="39">
        <f>УСЬОГО!O15-'16-село-ЦЗ'!O15</f>
        <v>0</v>
      </c>
      <c r="P15" s="40" t="s">
        <v>85</v>
      </c>
      <c r="Q15" s="39">
        <f>УСЬОГО!Q15-'16-село-ЦЗ'!Q15</f>
        <v>302</v>
      </c>
      <c r="R15" s="60">
        <f>УСЬОГО!R15-'16-село-ЦЗ'!R15</f>
        <v>196</v>
      </c>
      <c r="S15" s="40">
        <f t="shared" si="5"/>
        <v>64.900662251655632</v>
      </c>
      <c r="T15" s="39">
        <f>УСЬОГО!T15-'16-село-ЦЗ'!T15</f>
        <v>5865</v>
      </c>
      <c r="U15" s="60">
        <f>УСЬОГО!U15-'16-село-ЦЗ'!U15</f>
        <v>5776</v>
      </c>
      <c r="V15" s="40">
        <f t="shared" si="6"/>
        <v>98.482523444160279</v>
      </c>
      <c r="W15" s="39">
        <f>УСЬОГО!W15-'16-село-ЦЗ'!W15</f>
        <v>352</v>
      </c>
      <c r="X15" s="60">
        <f>УСЬОГО!X15-'16-село-ЦЗ'!X15</f>
        <v>811</v>
      </c>
      <c r="Y15" s="40">
        <f t="shared" si="7"/>
        <v>230.39772727272728</v>
      </c>
      <c r="Z15" s="39">
        <f>УСЬОГО!Z15-'16-село-ЦЗ'!Z15</f>
        <v>279</v>
      </c>
      <c r="AA15" s="60">
        <f>УСЬОГО!AA15-'16-село-ЦЗ'!AA15</f>
        <v>694</v>
      </c>
      <c r="AB15" s="40">
        <f t="shared" si="8"/>
        <v>248.74551971326164</v>
      </c>
      <c r="AC15" s="37"/>
      <c r="AD15" s="41"/>
    </row>
    <row r="16" spans="1:32" s="42" customFormat="1" ht="17" customHeight="1" x14ac:dyDescent="0.3">
      <c r="A16" s="61" t="s">
        <v>48</v>
      </c>
      <c r="B16" s="39">
        <f>УСЬОГО!B16-'16-село-ЦЗ'!B16</f>
        <v>1857</v>
      </c>
      <c r="C16" s="39">
        <f>УСЬОГО!C16-'16-село-ЦЗ'!C16</f>
        <v>2264</v>
      </c>
      <c r="D16" s="36">
        <f t="shared" si="0"/>
        <v>121.91707054388799</v>
      </c>
      <c r="E16" s="39">
        <f>УСЬОГО!E16-'16-село-ЦЗ'!E16</f>
        <v>424</v>
      </c>
      <c r="F16" s="39">
        <f>УСЬОГО!F16-'16-село-ЦЗ'!F16</f>
        <v>783</v>
      </c>
      <c r="G16" s="40">
        <f t="shared" si="1"/>
        <v>184.66981132075472</v>
      </c>
      <c r="H16" s="39">
        <f>УСЬОГО!H16-'16-село-ЦЗ'!H16</f>
        <v>144</v>
      </c>
      <c r="I16" s="39">
        <f>УСЬОГО!I16-'16-село-ЦЗ'!I16</f>
        <v>68</v>
      </c>
      <c r="J16" s="40">
        <f t="shared" si="2"/>
        <v>47.222222222222221</v>
      </c>
      <c r="K16" s="39">
        <f>УСЬОГО!K16-'16-село-ЦЗ'!K16</f>
        <v>45</v>
      </c>
      <c r="L16" s="39">
        <f>УСЬОГО!L16-'16-село-ЦЗ'!L16</f>
        <v>12</v>
      </c>
      <c r="M16" s="40">
        <f t="shared" si="3"/>
        <v>26.666666666666668</v>
      </c>
      <c r="N16" s="39">
        <f>УСЬОГО!N16-'16-село-ЦЗ'!N16</f>
        <v>7</v>
      </c>
      <c r="O16" s="39">
        <f>УСЬОГО!O16-'16-село-ЦЗ'!O16</f>
        <v>5</v>
      </c>
      <c r="P16" s="40">
        <f t="shared" si="4"/>
        <v>71.428571428571431</v>
      </c>
      <c r="Q16" s="39">
        <f>УСЬОГО!Q16-'16-село-ЦЗ'!Q16</f>
        <v>346</v>
      </c>
      <c r="R16" s="60">
        <f>УСЬОГО!R16-'16-село-ЦЗ'!R16</f>
        <v>313</v>
      </c>
      <c r="S16" s="40">
        <f t="shared" si="5"/>
        <v>90.462427745664741</v>
      </c>
      <c r="T16" s="39">
        <f>УСЬОГО!T16-'16-село-ЦЗ'!T16</f>
        <v>1582</v>
      </c>
      <c r="U16" s="60">
        <f>УСЬОГО!U16-'16-село-ЦЗ'!U16</f>
        <v>2184</v>
      </c>
      <c r="V16" s="40">
        <f t="shared" si="6"/>
        <v>138.05309734513276</v>
      </c>
      <c r="W16" s="39">
        <f>УСЬОГО!W16-'16-село-ЦЗ'!W16</f>
        <v>343</v>
      </c>
      <c r="X16" s="60">
        <f>УСЬОГО!X16-'16-село-ЦЗ'!X16</f>
        <v>706</v>
      </c>
      <c r="Y16" s="40">
        <f t="shared" si="7"/>
        <v>205.83090379008746</v>
      </c>
      <c r="Z16" s="39">
        <f>УСЬОГО!Z16-'16-село-ЦЗ'!Z16</f>
        <v>276</v>
      </c>
      <c r="AA16" s="60">
        <f>УСЬОГО!AA16-'16-село-ЦЗ'!AA16</f>
        <v>600</v>
      </c>
      <c r="AB16" s="40">
        <f t="shared" si="8"/>
        <v>217.39130434782609</v>
      </c>
      <c r="AC16" s="37"/>
      <c r="AD16" s="41"/>
    </row>
    <row r="17" spans="1:30" s="42" customFormat="1" ht="17" customHeight="1" x14ac:dyDescent="0.3">
      <c r="A17" s="61" t="s">
        <v>49</v>
      </c>
      <c r="B17" s="39">
        <f>УСЬОГО!B17-'16-село-ЦЗ'!B17</f>
        <v>3197</v>
      </c>
      <c r="C17" s="39">
        <f>УСЬОГО!C17-'16-село-ЦЗ'!C17</f>
        <v>3491</v>
      </c>
      <c r="D17" s="36">
        <f t="shared" si="0"/>
        <v>109.19612136377854</v>
      </c>
      <c r="E17" s="39">
        <f>УСЬОГО!E17-'16-село-ЦЗ'!E17</f>
        <v>466</v>
      </c>
      <c r="F17" s="39">
        <f>УСЬОГО!F17-'16-село-ЦЗ'!F17</f>
        <v>793</v>
      </c>
      <c r="G17" s="40">
        <f t="shared" si="1"/>
        <v>170.17167381974249</v>
      </c>
      <c r="H17" s="39">
        <f>УСЬОГО!H17-'16-село-ЦЗ'!H17</f>
        <v>103</v>
      </c>
      <c r="I17" s="39">
        <f>УСЬОГО!I17-'16-село-ЦЗ'!I17</f>
        <v>47</v>
      </c>
      <c r="J17" s="40">
        <f t="shared" si="2"/>
        <v>45.631067961165051</v>
      </c>
      <c r="K17" s="39">
        <f>УСЬОГО!K17-'16-село-ЦЗ'!K17</f>
        <v>56</v>
      </c>
      <c r="L17" s="39">
        <f>УСЬОГО!L17-'16-село-ЦЗ'!L17</f>
        <v>11</v>
      </c>
      <c r="M17" s="40">
        <f t="shared" si="3"/>
        <v>19.642857142857142</v>
      </c>
      <c r="N17" s="39">
        <f>УСЬОГО!N17-'16-село-ЦЗ'!N17</f>
        <v>0</v>
      </c>
      <c r="O17" s="39">
        <f>УСЬОГО!O17-'16-село-ЦЗ'!O17</f>
        <v>1</v>
      </c>
      <c r="P17" s="40" t="s">
        <v>85</v>
      </c>
      <c r="Q17" s="39">
        <f>УСЬОГО!Q17-'16-село-ЦЗ'!Q17</f>
        <v>197</v>
      </c>
      <c r="R17" s="60">
        <f>УСЬОГО!R17-'16-село-ЦЗ'!R17</f>
        <v>109</v>
      </c>
      <c r="S17" s="40">
        <f t="shared" si="5"/>
        <v>55.329949238578678</v>
      </c>
      <c r="T17" s="39">
        <f>УСЬОГО!T17-'16-село-ЦЗ'!T17</f>
        <v>3088</v>
      </c>
      <c r="U17" s="60">
        <f>УСЬОГО!U17-'16-село-ЦЗ'!U17</f>
        <v>3394</v>
      </c>
      <c r="V17" s="40">
        <f t="shared" si="6"/>
        <v>109.90932642487047</v>
      </c>
      <c r="W17" s="39">
        <f>УСЬОГО!W17-'16-село-ЦЗ'!W17</f>
        <v>403</v>
      </c>
      <c r="X17" s="60">
        <f>УСЬОГО!X17-'16-село-ЦЗ'!X17</f>
        <v>717</v>
      </c>
      <c r="Y17" s="40">
        <f t="shared" si="7"/>
        <v>177.91563275434243</v>
      </c>
      <c r="Z17" s="39">
        <f>УСЬОГО!Z17-'16-село-ЦЗ'!Z17</f>
        <v>344</v>
      </c>
      <c r="AA17" s="60">
        <f>УСЬОГО!AA17-'16-село-ЦЗ'!AA17</f>
        <v>597</v>
      </c>
      <c r="AB17" s="40">
        <f t="shared" si="8"/>
        <v>173.54651162790697</v>
      </c>
      <c r="AC17" s="37"/>
      <c r="AD17" s="41"/>
    </row>
    <row r="18" spans="1:30" s="42" customFormat="1" ht="17" customHeight="1" x14ac:dyDescent="0.3">
      <c r="A18" s="61" t="s">
        <v>50</v>
      </c>
      <c r="B18" s="39">
        <f>УСЬОГО!B18-'16-село-ЦЗ'!B18</f>
        <v>2177</v>
      </c>
      <c r="C18" s="39">
        <f>УСЬОГО!C18-'16-село-ЦЗ'!C18</f>
        <v>1218</v>
      </c>
      <c r="D18" s="36">
        <f t="shared" si="0"/>
        <v>55.948553054662376</v>
      </c>
      <c r="E18" s="39">
        <f>УСЬОГО!E18-'16-село-ЦЗ'!E18</f>
        <v>473</v>
      </c>
      <c r="F18" s="39">
        <f>УСЬОГО!F18-'16-село-ЦЗ'!F18</f>
        <v>729</v>
      </c>
      <c r="G18" s="40">
        <f t="shared" si="1"/>
        <v>154.12262156448202</v>
      </c>
      <c r="H18" s="39">
        <f>УСЬОГО!H18-'16-село-ЦЗ'!H18</f>
        <v>126</v>
      </c>
      <c r="I18" s="39">
        <f>УСЬОГО!I18-'16-село-ЦЗ'!I18</f>
        <v>61</v>
      </c>
      <c r="J18" s="40">
        <f t="shared" si="2"/>
        <v>48.412698412698411</v>
      </c>
      <c r="K18" s="39">
        <f>УСЬОГО!K18-'16-село-ЦЗ'!K18</f>
        <v>38</v>
      </c>
      <c r="L18" s="39">
        <f>УСЬОГО!L18-'16-село-ЦЗ'!L18</f>
        <v>9</v>
      </c>
      <c r="M18" s="40">
        <f t="shared" si="3"/>
        <v>23.684210526315791</v>
      </c>
      <c r="N18" s="39">
        <f>УСЬОГО!N18-'16-село-ЦЗ'!N18</f>
        <v>3</v>
      </c>
      <c r="O18" s="39">
        <f>УСЬОГО!O18-'16-село-ЦЗ'!O18</f>
        <v>0</v>
      </c>
      <c r="P18" s="40">
        <f t="shared" si="4"/>
        <v>0</v>
      </c>
      <c r="Q18" s="39">
        <f>УСЬОГО!Q18-'16-село-ЦЗ'!Q18</f>
        <v>267</v>
      </c>
      <c r="R18" s="60">
        <f>УСЬОГО!R18-'16-село-ЦЗ'!R18</f>
        <v>200</v>
      </c>
      <c r="S18" s="40">
        <f t="shared" si="5"/>
        <v>74.906367041198507</v>
      </c>
      <c r="T18" s="39">
        <f>УСЬОГО!T18-'16-село-ЦЗ'!T18</f>
        <v>967</v>
      </c>
      <c r="U18" s="60">
        <f>УСЬОГО!U18-'16-село-ЦЗ'!U18</f>
        <v>1078</v>
      </c>
      <c r="V18" s="40">
        <f t="shared" si="6"/>
        <v>111.47880041365046</v>
      </c>
      <c r="W18" s="39">
        <f>УСЬОГО!W18-'16-село-ЦЗ'!W18</f>
        <v>375</v>
      </c>
      <c r="X18" s="60">
        <f>УСЬОГО!X18-'16-село-ЦЗ'!X18</f>
        <v>598</v>
      </c>
      <c r="Y18" s="40">
        <f t="shared" si="7"/>
        <v>159.46666666666667</v>
      </c>
      <c r="Z18" s="39">
        <f>УСЬОГО!Z18-'16-село-ЦЗ'!Z18</f>
        <v>328</v>
      </c>
      <c r="AA18" s="60">
        <f>УСЬОГО!AA18-'16-село-ЦЗ'!AA18</f>
        <v>546</v>
      </c>
      <c r="AB18" s="40">
        <f t="shared" si="8"/>
        <v>166.46341463414635</v>
      </c>
      <c r="AC18" s="37"/>
      <c r="AD18" s="41"/>
    </row>
    <row r="19" spans="1:30" s="42" customFormat="1" ht="17" customHeight="1" x14ac:dyDescent="0.3">
      <c r="A19" s="61" t="s">
        <v>51</v>
      </c>
      <c r="B19" s="39">
        <f>УСЬОГО!B19-'16-село-ЦЗ'!B19</f>
        <v>1843</v>
      </c>
      <c r="C19" s="39">
        <f>УСЬОГО!C19-'16-село-ЦЗ'!C19</f>
        <v>1954</v>
      </c>
      <c r="D19" s="36">
        <f t="shared" si="0"/>
        <v>106.02278893109062</v>
      </c>
      <c r="E19" s="39">
        <f>УСЬОГО!E19-'16-село-ЦЗ'!E19</f>
        <v>318</v>
      </c>
      <c r="F19" s="39">
        <f>УСЬОГО!F19-'16-село-ЦЗ'!F19</f>
        <v>424</v>
      </c>
      <c r="G19" s="40">
        <f t="shared" si="1"/>
        <v>133.33333333333334</v>
      </c>
      <c r="H19" s="39">
        <f>УСЬОГО!H19-'16-село-ЦЗ'!H19</f>
        <v>38</v>
      </c>
      <c r="I19" s="39">
        <f>УСЬОГО!I19-'16-село-ЦЗ'!I19</f>
        <v>47</v>
      </c>
      <c r="J19" s="40">
        <f t="shared" si="2"/>
        <v>123.68421052631579</v>
      </c>
      <c r="K19" s="39">
        <f>УСЬОГО!K19-'16-село-ЦЗ'!K19</f>
        <v>16</v>
      </c>
      <c r="L19" s="39">
        <f>УСЬОГО!L19-'16-село-ЦЗ'!L19</f>
        <v>15</v>
      </c>
      <c r="M19" s="40">
        <f t="shared" si="3"/>
        <v>93.75</v>
      </c>
      <c r="N19" s="39">
        <f>УСЬОГО!N19-'16-село-ЦЗ'!N19</f>
        <v>9</v>
      </c>
      <c r="O19" s="39">
        <f>УСЬОГО!O19-'16-село-ЦЗ'!O19</f>
        <v>0</v>
      </c>
      <c r="P19" s="40">
        <f t="shared" si="4"/>
        <v>0</v>
      </c>
      <c r="Q19" s="39">
        <f>УСЬОГО!Q19-'16-село-ЦЗ'!Q19</f>
        <v>188</v>
      </c>
      <c r="R19" s="60">
        <f>УСЬОГО!R19-'16-село-ЦЗ'!R19</f>
        <v>186</v>
      </c>
      <c r="S19" s="40">
        <f t="shared" si="5"/>
        <v>98.936170212765958</v>
      </c>
      <c r="T19" s="39">
        <f>УСЬОГО!T19-'16-село-ЦЗ'!T19</f>
        <v>1798</v>
      </c>
      <c r="U19" s="60">
        <f>УСЬОГО!U19-'16-село-ЦЗ'!U19</f>
        <v>1881</v>
      </c>
      <c r="V19" s="40">
        <f t="shared" si="6"/>
        <v>104.61624026696329</v>
      </c>
      <c r="W19" s="39">
        <f>УСЬОГО!W19-'16-село-ЦЗ'!W19</f>
        <v>275</v>
      </c>
      <c r="X19" s="60">
        <f>УСЬОГО!X19-'16-село-ЦЗ'!X19</f>
        <v>371</v>
      </c>
      <c r="Y19" s="40">
        <f t="shared" si="7"/>
        <v>134.90909090909091</v>
      </c>
      <c r="Z19" s="39">
        <f>УСЬОГО!Z19-'16-село-ЦЗ'!Z19</f>
        <v>242</v>
      </c>
      <c r="AA19" s="60">
        <f>УСЬОГО!AA19-'16-село-ЦЗ'!AA19</f>
        <v>315</v>
      </c>
      <c r="AB19" s="40">
        <f t="shared" si="8"/>
        <v>130.16528925619835</v>
      </c>
      <c r="AC19" s="37"/>
      <c r="AD19" s="41"/>
    </row>
    <row r="20" spans="1:30" s="42" customFormat="1" ht="17" customHeight="1" x14ac:dyDescent="0.3">
      <c r="A20" s="61" t="s">
        <v>52</v>
      </c>
      <c r="B20" s="39">
        <f>УСЬОГО!B20-'16-село-ЦЗ'!B20</f>
        <v>542</v>
      </c>
      <c r="C20" s="39">
        <f>УСЬОГО!C20-'16-село-ЦЗ'!C20</f>
        <v>965</v>
      </c>
      <c r="D20" s="36">
        <f t="shared" si="0"/>
        <v>178.04428044280442</v>
      </c>
      <c r="E20" s="39">
        <f>УСЬОГО!E20-'16-село-ЦЗ'!E20</f>
        <v>103</v>
      </c>
      <c r="F20" s="39">
        <f>УСЬОГО!F20-'16-село-ЦЗ'!F20</f>
        <v>285</v>
      </c>
      <c r="G20" s="40">
        <f t="shared" si="1"/>
        <v>276.69902912621359</v>
      </c>
      <c r="H20" s="39">
        <f>УСЬОГО!H20-'16-село-ЦЗ'!H20</f>
        <v>4</v>
      </c>
      <c r="I20" s="39">
        <f>УСЬОГО!I20-'16-село-ЦЗ'!I20</f>
        <v>14</v>
      </c>
      <c r="J20" s="40">
        <f t="shared" si="2"/>
        <v>350</v>
      </c>
      <c r="K20" s="39">
        <f>УСЬОГО!K20-'16-село-ЦЗ'!K20</f>
        <v>3</v>
      </c>
      <c r="L20" s="39">
        <f>УСЬОГО!L20-'16-село-ЦЗ'!L20</f>
        <v>2</v>
      </c>
      <c r="M20" s="40">
        <f t="shared" si="3"/>
        <v>66.666666666666671</v>
      </c>
      <c r="N20" s="39">
        <f>УСЬОГО!N20-'16-село-ЦЗ'!N20</f>
        <v>3</v>
      </c>
      <c r="O20" s="39">
        <f>УСЬОГО!O20-'16-село-ЦЗ'!O20</f>
        <v>0</v>
      </c>
      <c r="P20" s="40">
        <f t="shared" si="4"/>
        <v>0</v>
      </c>
      <c r="Q20" s="39">
        <f>УСЬОГО!Q20-'16-село-ЦЗ'!Q20</f>
        <v>66</v>
      </c>
      <c r="R20" s="60">
        <f>УСЬОГО!R20-'16-село-ЦЗ'!R20</f>
        <v>77</v>
      </c>
      <c r="S20" s="40">
        <f t="shared" si="5"/>
        <v>116.66666666666667</v>
      </c>
      <c r="T20" s="39">
        <f>УСЬОГО!T20-'16-село-ЦЗ'!T20</f>
        <v>536</v>
      </c>
      <c r="U20" s="60">
        <f>УСЬОГО!U20-'16-село-ЦЗ'!U20</f>
        <v>938</v>
      </c>
      <c r="V20" s="40">
        <f t="shared" si="6"/>
        <v>175</v>
      </c>
      <c r="W20" s="39">
        <f>УСЬОГО!W20-'16-село-ЦЗ'!W20</f>
        <v>97</v>
      </c>
      <c r="X20" s="60">
        <f>УСЬОГО!X20-'16-село-ЦЗ'!X20</f>
        <v>259</v>
      </c>
      <c r="Y20" s="40">
        <f t="shared" si="7"/>
        <v>267.01030927835052</v>
      </c>
      <c r="Z20" s="39">
        <f>УСЬОГО!Z20-'16-село-ЦЗ'!Z20</f>
        <v>83</v>
      </c>
      <c r="AA20" s="60">
        <f>УСЬОГО!AA20-'16-село-ЦЗ'!AA20</f>
        <v>221</v>
      </c>
      <c r="AB20" s="40">
        <f t="shared" si="8"/>
        <v>266.26506024096386</v>
      </c>
      <c r="AC20" s="37"/>
      <c r="AD20" s="41"/>
    </row>
    <row r="21" spans="1:30" s="42" customFormat="1" ht="17" customHeight="1" x14ac:dyDescent="0.3">
      <c r="A21" s="61" t="s">
        <v>53</v>
      </c>
      <c r="B21" s="39">
        <f>УСЬОГО!B21-'16-село-ЦЗ'!B21</f>
        <v>398</v>
      </c>
      <c r="C21" s="39">
        <f>УСЬОГО!C21-'16-село-ЦЗ'!C21</f>
        <v>630</v>
      </c>
      <c r="D21" s="36">
        <f t="shared" si="0"/>
        <v>158.29145728643215</v>
      </c>
      <c r="E21" s="39">
        <f>УСЬОГО!E21-'16-село-ЦЗ'!E21</f>
        <v>127</v>
      </c>
      <c r="F21" s="39">
        <f>УСЬОГО!F21-'16-село-ЦЗ'!F21</f>
        <v>263</v>
      </c>
      <c r="G21" s="40">
        <f t="shared" si="1"/>
        <v>207.08661417322836</v>
      </c>
      <c r="H21" s="39">
        <f>УСЬОГО!H21-'16-село-ЦЗ'!H21</f>
        <v>10</v>
      </c>
      <c r="I21" s="39">
        <f>УСЬОГО!I21-'16-село-ЦЗ'!I21</f>
        <v>19</v>
      </c>
      <c r="J21" s="40">
        <f t="shared" si="2"/>
        <v>190</v>
      </c>
      <c r="K21" s="39">
        <f>УСЬОГО!K21-'16-село-ЦЗ'!K21</f>
        <v>3</v>
      </c>
      <c r="L21" s="39">
        <f>УСЬОГО!L21-'16-село-ЦЗ'!L21</f>
        <v>0</v>
      </c>
      <c r="M21" s="40">
        <f t="shared" si="3"/>
        <v>0</v>
      </c>
      <c r="N21" s="39">
        <f>УСЬОГО!N21-'16-село-ЦЗ'!N21</f>
        <v>0</v>
      </c>
      <c r="O21" s="39">
        <f>УСЬОГО!O21-'16-село-ЦЗ'!O21</f>
        <v>0</v>
      </c>
      <c r="P21" s="40" t="s">
        <v>85</v>
      </c>
      <c r="Q21" s="39">
        <f>УСЬОГО!Q21-'16-село-ЦЗ'!Q21</f>
        <v>111</v>
      </c>
      <c r="R21" s="60">
        <f>УСЬОГО!R21-'16-село-ЦЗ'!R21</f>
        <v>116</v>
      </c>
      <c r="S21" s="40">
        <f t="shared" si="5"/>
        <v>104.50450450450451</v>
      </c>
      <c r="T21" s="39">
        <f>УСЬОГО!T21-'16-село-ЦЗ'!T21</f>
        <v>374</v>
      </c>
      <c r="U21" s="60">
        <f>УСЬОГО!U21-'16-село-ЦЗ'!U21</f>
        <v>597</v>
      </c>
      <c r="V21" s="40">
        <f t="shared" si="6"/>
        <v>159.62566844919786</v>
      </c>
      <c r="W21" s="39">
        <f>УСЬОГО!W21-'16-село-ЦЗ'!W21</f>
        <v>108</v>
      </c>
      <c r="X21" s="60">
        <f>УСЬОГО!X21-'16-село-ЦЗ'!X21</f>
        <v>242</v>
      </c>
      <c r="Y21" s="40">
        <f t="shared" si="7"/>
        <v>224.07407407407408</v>
      </c>
      <c r="Z21" s="39">
        <f>УСЬОГО!Z21-'16-село-ЦЗ'!Z21</f>
        <v>93</v>
      </c>
      <c r="AA21" s="60">
        <f>УСЬОГО!AA21-'16-село-ЦЗ'!AA21</f>
        <v>218</v>
      </c>
      <c r="AB21" s="40">
        <f t="shared" si="8"/>
        <v>234.40860215053763</v>
      </c>
      <c r="AC21" s="37"/>
      <c r="AD21" s="41"/>
    </row>
    <row r="22" spans="1:30" s="42" customFormat="1" ht="17" customHeight="1" x14ac:dyDescent="0.3">
      <c r="A22" s="61" t="s">
        <v>54</v>
      </c>
      <c r="B22" s="39">
        <f>УСЬОГО!B22-'16-село-ЦЗ'!B22</f>
        <v>1933</v>
      </c>
      <c r="C22" s="39">
        <f>УСЬОГО!C22-'16-село-ЦЗ'!C22</f>
        <v>2197</v>
      </c>
      <c r="D22" s="36">
        <f t="shared" si="0"/>
        <v>113.65752715985515</v>
      </c>
      <c r="E22" s="39">
        <f>УСЬОГО!E22-'16-село-ЦЗ'!E22</f>
        <v>381</v>
      </c>
      <c r="F22" s="39">
        <f>УСЬОГО!F22-'16-село-ЦЗ'!F22</f>
        <v>601</v>
      </c>
      <c r="G22" s="40">
        <f t="shared" si="1"/>
        <v>157.74278215223097</v>
      </c>
      <c r="H22" s="39">
        <f>УСЬОГО!H22-'16-село-ЦЗ'!H22</f>
        <v>57</v>
      </c>
      <c r="I22" s="39">
        <f>УСЬОГО!I22-'16-село-ЦЗ'!I22</f>
        <v>53</v>
      </c>
      <c r="J22" s="40">
        <f t="shared" si="2"/>
        <v>92.982456140350877</v>
      </c>
      <c r="K22" s="39">
        <f>УСЬОГО!K22-'16-село-ЦЗ'!K22</f>
        <v>21</v>
      </c>
      <c r="L22" s="39">
        <f>УСЬОГО!L22-'16-село-ЦЗ'!L22</f>
        <v>5</v>
      </c>
      <c r="M22" s="40">
        <f t="shared" si="3"/>
        <v>23.80952380952381</v>
      </c>
      <c r="N22" s="39">
        <f>УСЬОГО!N22-'16-село-ЦЗ'!N22</f>
        <v>1</v>
      </c>
      <c r="O22" s="39">
        <f>УСЬОГО!O22-'16-село-ЦЗ'!O22</f>
        <v>1</v>
      </c>
      <c r="P22" s="40">
        <f t="shared" si="4"/>
        <v>100</v>
      </c>
      <c r="Q22" s="39">
        <f>УСЬОГО!Q22-'16-село-ЦЗ'!Q22</f>
        <v>287</v>
      </c>
      <c r="R22" s="60">
        <f>УСЬОГО!R22-'16-село-ЦЗ'!R22</f>
        <v>180</v>
      </c>
      <c r="S22" s="40">
        <f t="shared" si="5"/>
        <v>62.717770034843205</v>
      </c>
      <c r="T22" s="39">
        <f>УСЬОГО!T22-'16-село-ЦЗ'!T22</f>
        <v>1876</v>
      </c>
      <c r="U22" s="60">
        <f>УСЬОГО!U22-'16-село-ЦЗ'!U22</f>
        <v>2120</v>
      </c>
      <c r="V22" s="40">
        <f t="shared" si="6"/>
        <v>113.00639658848614</v>
      </c>
      <c r="W22" s="39">
        <f>УСЬОГО!W22-'16-село-ЦЗ'!W22</f>
        <v>326</v>
      </c>
      <c r="X22" s="60">
        <f>УСЬОГО!X22-'16-село-ЦЗ'!X22</f>
        <v>549</v>
      </c>
      <c r="Y22" s="40">
        <f t="shared" si="7"/>
        <v>168.40490797546013</v>
      </c>
      <c r="Z22" s="39">
        <f>УСЬОГО!Z22-'16-село-ЦЗ'!Z22</f>
        <v>279</v>
      </c>
      <c r="AA22" s="60">
        <f>УСЬОГО!AA22-'16-село-ЦЗ'!AA22</f>
        <v>469</v>
      </c>
      <c r="AB22" s="40">
        <f t="shared" si="8"/>
        <v>168.10035842293908</v>
      </c>
      <c r="AC22" s="37"/>
      <c r="AD22" s="41"/>
    </row>
    <row r="23" spans="1:30" s="42" customFormat="1" ht="17" customHeight="1" x14ac:dyDescent="0.3">
      <c r="A23" s="61" t="s">
        <v>55</v>
      </c>
      <c r="B23" s="39">
        <f>УСЬОГО!B23-'16-село-ЦЗ'!B23</f>
        <v>581</v>
      </c>
      <c r="C23" s="39">
        <f>УСЬОГО!C23-'16-село-ЦЗ'!C23</f>
        <v>898</v>
      </c>
      <c r="D23" s="36">
        <f t="shared" si="0"/>
        <v>154.56110154905335</v>
      </c>
      <c r="E23" s="39">
        <f>УСЬОГО!E23-'16-село-ЦЗ'!E23</f>
        <v>261</v>
      </c>
      <c r="F23" s="39">
        <f>УСЬОГО!F23-'16-село-ЦЗ'!F23</f>
        <v>580</v>
      </c>
      <c r="G23" s="40">
        <f t="shared" si="1"/>
        <v>222.22222222222223</v>
      </c>
      <c r="H23" s="39">
        <f>УСЬОГО!H23-'16-село-ЦЗ'!H23</f>
        <v>42</v>
      </c>
      <c r="I23" s="39">
        <f>УСЬОГО!I23-'16-село-ЦЗ'!I23</f>
        <v>16</v>
      </c>
      <c r="J23" s="40">
        <f t="shared" si="2"/>
        <v>38.095238095238095</v>
      </c>
      <c r="K23" s="39">
        <f>УСЬОГО!K23-'16-село-ЦЗ'!K23</f>
        <v>12</v>
      </c>
      <c r="L23" s="39">
        <f>УСЬОГО!L23-'16-село-ЦЗ'!L23</f>
        <v>2</v>
      </c>
      <c r="M23" s="40">
        <f t="shared" si="3"/>
        <v>16.666666666666668</v>
      </c>
      <c r="N23" s="39">
        <f>УСЬОГО!N23-'16-село-ЦЗ'!N23</f>
        <v>1</v>
      </c>
      <c r="O23" s="39">
        <f>УСЬОГО!O23-'16-село-ЦЗ'!O23</f>
        <v>0</v>
      </c>
      <c r="P23" s="40">
        <f t="shared" si="4"/>
        <v>0</v>
      </c>
      <c r="Q23" s="39">
        <f>УСЬОГО!Q23-'16-село-ЦЗ'!Q23</f>
        <v>181</v>
      </c>
      <c r="R23" s="60">
        <f>УСЬОГО!R23-'16-село-ЦЗ'!R23</f>
        <v>205</v>
      </c>
      <c r="S23" s="40">
        <f t="shared" si="5"/>
        <v>113.25966850828729</v>
      </c>
      <c r="T23" s="39">
        <f>УСЬОГО!T23-'16-село-ЦЗ'!T23</f>
        <v>522</v>
      </c>
      <c r="U23" s="60">
        <f>УСЬОГО!U23-'16-село-ЦЗ'!U23</f>
        <v>850</v>
      </c>
      <c r="V23" s="40">
        <f t="shared" si="6"/>
        <v>162.83524904214559</v>
      </c>
      <c r="W23" s="39">
        <f>УСЬОГО!W23-'16-село-ЦЗ'!W23</f>
        <v>217</v>
      </c>
      <c r="X23" s="60">
        <f>УСЬОГО!X23-'16-село-ЦЗ'!X23</f>
        <v>532</v>
      </c>
      <c r="Y23" s="40">
        <f t="shared" si="7"/>
        <v>245.16129032258064</v>
      </c>
      <c r="Z23" s="39">
        <f>УСЬОГО!Z23-'16-село-ЦЗ'!Z23</f>
        <v>188</v>
      </c>
      <c r="AA23" s="60">
        <f>УСЬОГО!AA23-'16-село-ЦЗ'!AA23</f>
        <v>417</v>
      </c>
      <c r="AB23" s="40">
        <f t="shared" si="8"/>
        <v>221.80851063829786</v>
      </c>
      <c r="AC23" s="37"/>
      <c r="AD23" s="41"/>
    </row>
    <row r="24" spans="1:30" s="42" customFormat="1" ht="17" customHeight="1" x14ac:dyDescent="0.3">
      <c r="A24" s="61" t="s">
        <v>56</v>
      </c>
      <c r="B24" s="39">
        <f>УСЬОГО!B24-'16-село-ЦЗ'!B24</f>
        <v>926</v>
      </c>
      <c r="C24" s="39">
        <f>УСЬОГО!C24-'16-село-ЦЗ'!C24</f>
        <v>690</v>
      </c>
      <c r="D24" s="36">
        <f t="shared" si="0"/>
        <v>74.514038876889842</v>
      </c>
      <c r="E24" s="39">
        <f>УСЬОГО!E24-'16-село-ЦЗ'!E24</f>
        <v>301</v>
      </c>
      <c r="F24" s="39">
        <f>УСЬОГО!F24-'16-село-ЦЗ'!F24</f>
        <v>469</v>
      </c>
      <c r="G24" s="40">
        <f t="shared" si="1"/>
        <v>155.81395348837211</v>
      </c>
      <c r="H24" s="39">
        <f>УСЬОГО!H24-'16-село-ЦЗ'!H24</f>
        <v>38</v>
      </c>
      <c r="I24" s="39">
        <f>УСЬОГО!I24-'16-село-ЦЗ'!I24</f>
        <v>14</v>
      </c>
      <c r="J24" s="40">
        <f t="shared" si="2"/>
        <v>36.842105263157897</v>
      </c>
      <c r="K24" s="39">
        <f>УСЬОГО!K24-'16-село-ЦЗ'!K24</f>
        <v>4</v>
      </c>
      <c r="L24" s="39">
        <f>УСЬОГО!L24-'16-село-ЦЗ'!L24</f>
        <v>3</v>
      </c>
      <c r="M24" s="40">
        <f t="shared" si="3"/>
        <v>75</v>
      </c>
      <c r="N24" s="39">
        <f>УСЬОГО!N24-'16-село-ЦЗ'!N24</f>
        <v>0</v>
      </c>
      <c r="O24" s="39">
        <f>УСЬОГО!O24-'16-село-ЦЗ'!O24</f>
        <v>0</v>
      </c>
      <c r="P24" s="40" t="s">
        <v>85</v>
      </c>
      <c r="Q24" s="39">
        <f>УСЬОГО!Q24-'16-село-ЦЗ'!Q24</f>
        <v>168</v>
      </c>
      <c r="R24" s="60">
        <f>УСЬОГО!R24-'16-село-ЦЗ'!R24</f>
        <v>209</v>
      </c>
      <c r="S24" s="40">
        <f t="shared" si="5"/>
        <v>124.4047619047619</v>
      </c>
      <c r="T24" s="39">
        <f>УСЬОГО!T24-'16-село-ЦЗ'!T24</f>
        <v>869</v>
      </c>
      <c r="U24" s="60">
        <f>УСЬОГО!U24-'16-село-ЦЗ'!U24</f>
        <v>632</v>
      </c>
      <c r="V24" s="40">
        <f t="shared" si="6"/>
        <v>72.727272727272734</v>
      </c>
      <c r="W24" s="39">
        <f>УСЬОГО!W24-'16-село-ЦЗ'!W24</f>
        <v>269</v>
      </c>
      <c r="X24" s="60">
        <f>УСЬОГО!X24-'16-село-ЦЗ'!X24</f>
        <v>413</v>
      </c>
      <c r="Y24" s="40">
        <f t="shared" si="7"/>
        <v>153.53159851301115</v>
      </c>
      <c r="Z24" s="39">
        <f>УСЬОГО!Z24-'16-село-ЦЗ'!Z24</f>
        <v>247</v>
      </c>
      <c r="AA24" s="60">
        <f>УСЬОГО!AA24-'16-село-ЦЗ'!AA24</f>
        <v>393</v>
      </c>
      <c r="AB24" s="40">
        <f t="shared" si="8"/>
        <v>159.10931174089069</v>
      </c>
      <c r="AC24" s="37"/>
      <c r="AD24" s="41"/>
    </row>
    <row r="25" spans="1:30" s="42" customFormat="1" ht="17" customHeight="1" x14ac:dyDescent="0.3">
      <c r="A25" s="61" t="s">
        <v>57</v>
      </c>
      <c r="B25" s="39">
        <f>УСЬОГО!B25-'16-село-ЦЗ'!B25</f>
        <v>2323</v>
      </c>
      <c r="C25" s="39">
        <f>УСЬОГО!C25-'16-село-ЦЗ'!C25</f>
        <v>2236</v>
      </c>
      <c r="D25" s="36">
        <f t="shared" si="0"/>
        <v>96.254842875591905</v>
      </c>
      <c r="E25" s="39">
        <f>УСЬОГО!E25-'16-село-ЦЗ'!E25</f>
        <v>107</v>
      </c>
      <c r="F25" s="39">
        <f>УСЬОГО!F25-'16-село-ЦЗ'!F25</f>
        <v>276</v>
      </c>
      <c r="G25" s="40">
        <f t="shared" si="1"/>
        <v>257.94392523364485</v>
      </c>
      <c r="H25" s="39">
        <f>УСЬОГО!H25-'16-село-ЦЗ'!H25</f>
        <v>26</v>
      </c>
      <c r="I25" s="39">
        <f>УСЬОГО!I25-'16-село-ЦЗ'!I25</f>
        <v>29</v>
      </c>
      <c r="J25" s="40">
        <f t="shared" si="2"/>
        <v>111.53846153846153</v>
      </c>
      <c r="K25" s="39">
        <f>УСЬОГО!K25-'16-село-ЦЗ'!K25</f>
        <v>4</v>
      </c>
      <c r="L25" s="39">
        <f>УСЬОГО!L25-'16-село-ЦЗ'!L25</f>
        <v>2</v>
      </c>
      <c r="M25" s="40">
        <f t="shared" si="3"/>
        <v>50</v>
      </c>
      <c r="N25" s="39">
        <f>УСЬОГО!N25-'16-село-ЦЗ'!N25</f>
        <v>0</v>
      </c>
      <c r="O25" s="39">
        <f>УСЬОГО!O25-'16-село-ЦЗ'!O25</f>
        <v>0</v>
      </c>
      <c r="P25" s="40" t="s">
        <v>85</v>
      </c>
      <c r="Q25" s="39">
        <f>УСЬОГО!Q25-'16-село-ЦЗ'!Q25</f>
        <v>86</v>
      </c>
      <c r="R25" s="60">
        <f>УСЬОГО!R25-'16-село-ЦЗ'!R25</f>
        <v>106</v>
      </c>
      <c r="S25" s="40">
        <f t="shared" si="5"/>
        <v>123.25581395348837</v>
      </c>
      <c r="T25" s="39">
        <f>УСЬОГО!T25-'16-село-ЦЗ'!T25</f>
        <v>2299</v>
      </c>
      <c r="U25" s="60">
        <f>УСЬОГО!U25-'16-село-ЦЗ'!U25</f>
        <v>2187</v>
      </c>
      <c r="V25" s="40">
        <f t="shared" si="6"/>
        <v>95.128316659417138</v>
      </c>
      <c r="W25" s="39">
        <f>УСЬОГО!W25-'16-село-ЦЗ'!W25</f>
        <v>96</v>
      </c>
      <c r="X25" s="60">
        <f>УСЬОГО!X25-'16-село-ЦЗ'!X25</f>
        <v>250</v>
      </c>
      <c r="Y25" s="40">
        <f t="shared" si="7"/>
        <v>260.41666666666669</v>
      </c>
      <c r="Z25" s="39">
        <f>УСЬОГО!Z25-'16-село-ЦЗ'!Z25</f>
        <v>69</v>
      </c>
      <c r="AA25" s="60">
        <f>УСЬОГО!AA25-'16-село-ЦЗ'!AA25</f>
        <v>206</v>
      </c>
      <c r="AB25" s="40">
        <f t="shared" si="8"/>
        <v>298.55072463768118</v>
      </c>
      <c r="AC25" s="37"/>
      <c r="AD25" s="41"/>
    </row>
    <row r="26" spans="1:30" s="42" customFormat="1" ht="17" customHeight="1" x14ac:dyDescent="0.3">
      <c r="A26" s="61" t="s">
        <v>58</v>
      </c>
      <c r="B26" s="39">
        <f>УСЬОГО!B26-'16-село-ЦЗ'!B26</f>
        <v>714</v>
      </c>
      <c r="C26" s="39">
        <f>УСЬОГО!C26-'16-село-ЦЗ'!C26</f>
        <v>840</v>
      </c>
      <c r="D26" s="36">
        <f t="shared" si="0"/>
        <v>117.64705882352941</v>
      </c>
      <c r="E26" s="39">
        <f>УСЬОГО!E26-'16-село-ЦЗ'!E26</f>
        <v>207</v>
      </c>
      <c r="F26" s="39">
        <f>УСЬОГО!F26-'16-село-ЦЗ'!F26</f>
        <v>299</v>
      </c>
      <c r="G26" s="40">
        <f t="shared" si="1"/>
        <v>144.44444444444446</v>
      </c>
      <c r="H26" s="39">
        <f>УСЬОГО!H26-'16-село-ЦЗ'!H26</f>
        <v>35</v>
      </c>
      <c r="I26" s="39">
        <f>УСЬОГО!I26-'16-село-ЦЗ'!I26</f>
        <v>15</v>
      </c>
      <c r="J26" s="40">
        <f t="shared" si="2"/>
        <v>42.857142857142854</v>
      </c>
      <c r="K26" s="39">
        <f>УСЬОГО!K26-'16-село-ЦЗ'!K26</f>
        <v>11</v>
      </c>
      <c r="L26" s="39">
        <f>УСЬОГО!L26-'16-село-ЦЗ'!L26</f>
        <v>6</v>
      </c>
      <c r="M26" s="40">
        <f t="shared" si="3"/>
        <v>54.545454545454547</v>
      </c>
      <c r="N26" s="39">
        <f>УСЬОГО!N26-'16-село-ЦЗ'!N26</f>
        <v>0</v>
      </c>
      <c r="O26" s="39">
        <f>УСЬОГО!O26-'16-село-ЦЗ'!O26</f>
        <v>0</v>
      </c>
      <c r="P26" s="40" t="s">
        <v>85</v>
      </c>
      <c r="Q26" s="39">
        <f>УСЬОГО!Q26-'16-село-ЦЗ'!Q26</f>
        <v>131</v>
      </c>
      <c r="R26" s="60">
        <f>УСЬОГО!R26-'16-село-ЦЗ'!R26</f>
        <v>81</v>
      </c>
      <c r="S26" s="40">
        <f t="shared" si="5"/>
        <v>61.832061068702288</v>
      </c>
      <c r="T26" s="39">
        <f>УСЬОГО!T26-'16-село-ЦЗ'!T26</f>
        <v>673</v>
      </c>
      <c r="U26" s="60">
        <f>УСЬОГО!U26-'16-село-ЦЗ'!U26</f>
        <v>820</v>
      </c>
      <c r="V26" s="40">
        <f t="shared" si="6"/>
        <v>121.84249628528974</v>
      </c>
      <c r="W26" s="39">
        <f>УСЬОГО!W26-'16-село-ЦЗ'!W26</f>
        <v>181</v>
      </c>
      <c r="X26" s="60">
        <f>УСЬОГО!X26-'16-село-ЦЗ'!X26</f>
        <v>279</v>
      </c>
      <c r="Y26" s="40">
        <f t="shared" si="7"/>
        <v>154.14364640883977</v>
      </c>
      <c r="Z26" s="39">
        <f>УСЬОГО!Z26-'16-село-ЦЗ'!Z26</f>
        <v>153</v>
      </c>
      <c r="AA26" s="60">
        <f>УСЬОГО!AA26-'16-село-ЦЗ'!AA26</f>
        <v>231</v>
      </c>
      <c r="AB26" s="40">
        <f t="shared" si="8"/>
        <v>150.98039215686273</v>
      </c>
      <c r="AC26" s="37"/>
      <c r="AD26" s="41"/>
    </row>
    <row r="27" spans="1:30" s="42" customFormat="1" ht="17" customHeight="1" x14ac:dyDescent="0.3">
      <c r="A27" s="61" t="s">
        <v>59</v>
      </c>
      <c r="B27" s="39">
        <f>УСЬОГО!B27-'16-село-ЦЗ'!B27</f>
        <v>450</v>
      </c>
      <c r="C27" s="39">
        <f>УСЬОГО!C27-'16-село-ЦЗ'!C27</f>
        <v>616</v>
      </c>
      <c r="D27" s="36">
        <f t="shared" si="0"/>
        <v>136.88888888888889</v>
      </c>
      <c r="E27" s="39">
        <f>УСЬОГО!E27-'16-село-ЦЗ'!E27</f>
        <v>134</v>
      </c>
      <c r="F27" s="39">
        <f>УСЬОГО!F27-'16-село-ЦЗ'!F27</f>
        <v>243</v>
      </c>
      <c r="G27" s="40">
        <f t="shared" si="1"/>
        <v>181.34328358208955</v>
      </c>
      <c r="H27" s="39">
        <f>УСЬОГО!H27-'16-село-ЦЗ'!H27</f>
        <v>29</v>
      </c>
      <c r="I27" s="39">
        <f>УСЬОГО!I27-'16-село-ЦЗ'!I27</f>
        <v>12</v>
      </c>
      <c r="J27" s="40">
        <f t="shared" si="2"/>
        <v>41.379310344827587</v>
      </c>
      <c r="K27" s="39">
        <f>УСЬОГО!K27-'16-село-ЦЗ'!K27</f>
        <v>11</v>
      </c>
      <c r="L27" s="39">
        <f>УСЬОГО!L27-'16-село-ЦЗ'!L27</f>
        <v>15</v>
      </c>
      <c r="M27" s="40">
        <f t="shared" si="3"/>
        <v>136.36363636363637</v>
      </c>
      <c r="N27" s="39">
        <f>УСЬОГО!N27-'16-село-ЦЗ'!N27</f>
        <v>0</v>
      </c>
      <c r="O27" s="39">
        <f>УСЬОГО!O27-'16-село-ЦЗ'!O27</f>
        <v>0</v>
      </c>
      <c r="P27" s="40" t="s">
        <v>85</v>
      </c>
      <c r="Q27" s="39">
        <f>УСЬОГО!Q27-'16-село-ЦЗ'!Q27</f>
        <v>79</v>
      </c>
      <c r="R27" s="60">
        <f>УСЬОГО!R27-'16-село-ЦЗ'!R27</f>
        <v>53</v>
      </c>
      <c r="S27" s="40">
        <f t="shared" si="5"/>
        <v>67.088607594936704</v>
      </c>
      <c r="T27" s="39">
        <f>УСЬОГО!T27-'16-село-ЦЗ'!T27</f>
        <v>420</v>
      </c>
      <c r="U27" s="60">
        <f>УСЬОГО!U27-'16-село-ЦЗ'!U27</f>
        <v>587</v>
      </c>
      <c r="V27" s="40">
        <f t="shared" si="6"/>
        <v>139.76190476190476</v>
      </c>
      <c r="W27" s="39">
        <f>УСЬОГО!W27-'16-село-ЦЗ'!W27</f>
        <v>115</v>
      </c>
      <c r="X27" s="60">
        <f>УСЬОГО!X27-'16-село-ЦЗ'!X27</f>
        <v>217</v>
      </c>
      <c r="Y27" s="40">
        <f t="shared" si="7"/>
        <v>188.69565217391303</v>
      </c>
      <c r="Z27" s="39">
        <f>УСЬОГО!Z27-'16-село-ЦЗ'!Z27</f>
        <v>99</v>
      </c>
      <c r="AA27" s="60">
        <f>УСЬОГО!AA27-'16-село-ЦЗ'!AA27</f>
        <v>203</v>
      </c>
      <c r="AB27" s="40">
        <f t="shared" si="8"/>
        <v>205.05050505050505</v>
      </c>
      <c r="AC27" s="37"/>
      <c r="AD27" s="41"/>
    </row>
    <row r="28" spans="1:30" s="42" customFormat="1" ht="17" customHeight="1" x14ac:dyDescent="0.3">
      <c r="A28" s="61" t="s">
        <v>60</v>
      </c>
      <c r="B28" s="39">
        <f>УСЬОГО!B28-'16-село-ЦЗ'!B28</f>
        <v>637</v>
      </c>
      <c r="C28" s="39">
        <f>УСЬОГО!C28-'16-село-ЦЗ'!C28</f>
        <v>564</v>
      </c>
      <c r="D28" s="36">
        <f t="shared" si="0"/>
        <v>88.540031397174261</v>
      </c>
      <c r="E28" s="39">
        <f>УСЬОГО!E28-'16-село-ЦЗ'!E28</f>
        <v>179</v>
      </c>
      <c r="F28" s="39">
        <f>УСЬОГО!F28-'16-село-ЦЗ'!F28</f>
        <v>183</v>
      </c>
      <c r="G28" s="40">
        <f t="shared" si="1"/>
        <v>102.23463687150839</v>
      </c>
      <c r="H28" s="39">
        <f>УСЬОГО!H28-'16-село-ЦЗ'!H28</f>
        <v>33</v>
      </c>
      <c r="I28" s="39">
        <f>УСЬОГО!I28-'16-село-ЦЗ'!I28</f>
        <v>9</v>
      </c>
      <c r="J28" s="40">
        <f t="shared" si="2"/>
        <v>27.272727272727273</v>
      </c>
      <c r="K28" s="39">
        <f>УСЬОГО!K28-'16-село-ЦЗ'!K28</f>
        <v>9</v>
      </c>
      <c r="L28" s="39">
        <f>УСЬОГО!L28-'16-село-ЦЗ'!L28</f>
        <v>3</v>
      </c>
      <c r="M28" s="40">
        <f t="shared" si="3"/>
        <v>33.333333333333336</v>
      </c>
      <c r="N28" s="39">
        <f>УСЬОГО!N28-'16-село-ЦЗ'!N28</f>
        <v>6</v>
      </c>
      <c r="O28" s="39">
        <f>УСЬОГО!O28-'16-село-ЦЗ'!O28</f>
        <v>2</v>
      </c>
      <c r="P28" s="40">
        <f t="shared" si="4"/>
        <v>33.333333333333336</v>
      </c>
      <c r="Q28" s="39">
        <f>УСЬОГО!Q28-'16-село-ЦЗ'!Q28</f>
        <v>160</v>
      </c>
      <c r="R28" s="60">
        <f>УСЬОГО!R28-'16-село-ЦЗ'!R28</f>
        <v>125</v>
      </c>
      <c r="S28" s="40">
        <f t="shared" si="5"/>
        <v>78.125</v>
      </c>
      <c r="T28" s="39">
        <f>УСЬОГО!T28-'16-село-ЦЗ'!T28</f>
        <v>589</v>
      </c>
      <c r="U28" s="60">
        <f>УСЬОГО!U28-'16-село-ЦЗ'!U28</f>
        <v>536</v>
      </c>
      <c r="V28" s="40">
        <f t="shared" si="6"/>
        <v>91.001697792869265</v>
      </c>
      <c r="W28" s="39">
        <f>УСЬОГО!W28-'16-село-ЦЗ'!W28</f>
        <v>152</v>
      </c>
      <c r="X28" s="60">
        <f>УСЬОГО!X28-'16-село-ЦЗ'!X28</f>
        <v>160</v>
      </c>
      <c r="Y28" s="40">
        <f t="shared" si="7"/>
        <v>105.26315789473684</v>
      </c>
      <c r="Z28" s="39">
        <f>УСЬОГО!Z28-'16-село-ЦЗ'!Z28</f>
        <v>134</v>
      </c>
      <c r="AA28" s="60">
        <f>УСЬОГО!AA28-'16-село-ЦЗ'!AA28</f>
        <v>148</v>
      </c>
      <c r="AB28" s="40">
        <f t="shared" si="8"/>
        <v>110.44776119402985</v>
      </c>
      <c r="AC28" s="37"/>
      <c r="AD28" s="41"/>
    </row>
    <row r="29" spans="1:30" s="42" customFormat="1" ht="17" customHeight="1" x14ac:dyDescent="0.3">
      <c r="A29" s="61" t="s">
        <v>61</v>
      </c>
      <c r="B29" s="39">
        <f>УСЬОГО!B29-'16-село-ЦЗ'!B29</f>
        <v>422</v>
      </c>
      <c r="C29" s="39">
        <f>УСЬОГО!C29-'16-село-ЦЗ'!C29</f>
        <v>608</v>
      </c>
      <c r="D29" s="36">
        <f t="shared" si="0"/>
        <v>144.07582938388626</v>
      </c>
      <c r="E29" s="39">
        <f>УСЬОГО!E29-'16-село-ЦЗ'!E29</f>
        <v>210</v>
      </c>
      <c r="F29" s="39">
        <f>УСЬОГО!F29-'16-село-ЦЗ'!F29</f>
        <v>348</v>
      </c>
      <c r="G29" s="40">
        <f t="shared" si="1"/>
        <v>165.71428571428572</v>
      </c>
      <c r="H29" s="39">
        <f>УСЬОГО!H29-'16-село-ЦЗ'!H29</f>
        <v>61</v>
      </c>
      <c r="I29" s="39">
        <f>УСЬОГО!I29-'16-село-ЦЗ'!I29</f>
        <v>31</v>
      </c>
      <c r="J29" s="40">
        <f t="shared" si="2"/>
        <v>50.819672131147541</v>
      </c>
      <c r="K29" s="39">
        <f>УСЬОГО!K29-'16-село-ЦЗ'!K29</f>
        <v>17</v>
      </c>
      <c r="L29" s="39">
        <f>УСЬОГО!L29-'16-село-ЦЗ'!L29</f>
        <v>14</v>
      </c>
      <c r="M29" s="40">
        <f t="shared" si="3"/>
        <v>82.352941176470594</v>
      </c>
      <c r="N29" s="39">
        <f>УСЬОГО!N29-'16-село-ЦЗ'!N29</f>
        <v>3</v>
      </c>
      <c r="O29" s="39">
        <f>УСЬОГО!O29-'16-село-ЦЗ'!O29</f>
        <v>0</v>
      </c>
      <c r="P29" s="40">
        <f t="shared" si="4"/>
        <v>0</v>
      </c>
      <c r="Q29" s="39">
        <f>УСЬОГО!Q29-'16-село-ЦЗ'!Q29</f>
        <v>131</v>
      </c>
      <c r="R29" s="60">
        <f>УСЬОГО!R29-'16-село-ЦЗ'!R29</f>
        <v>125</v>
      </c>
      <c r="S29" s="40">
        <f t="shared" si="5"/>
        <v>95.419847328244273</v>
      </c>
      <c r="T29" s="39">
        <f>УСЬОГО!T29-'16-село-ЦЗ'!T29</f>
        <v>360</v>
      </c>
      <c r="U29" s="60">
        <f>УСЬОГО!U29-'16-село-ЦЗ'!U29</f>
        <v>554</v>
      </c>
      <c r="V29" s="40">
        <f t="shared" si="6"/>
        <v>153.88888888888889</v>
      </c>
      <c r="W29" s="39">
        <f>УСЬОГО!W29-'16-село-ЦЗ'!W29</f>
        <v>187</v>
      </c>
      <c r="X29" s="60">
        <f>УСЬОГО!X29-'16-село-ЦЗ'!X29</f>
        <v>304</v>
      </c>
      <c r="Y29" s="40">
        <f t="shared" si="7"/>
        <v>162.56684491978609</v>
      </c>
      <c r="Z29" s="39">
        <f>УСЬОГО!Z29-'16-село-ЦЗ'!Z29</f>
        <v>157</v>
      </c>
      <c r="AA29" s="60">
        <f>УСЬОГО!AA29-'16-село-ЦЗ'!AA29</f>
        <v>278</v>
      </c>
      <c r="AB29" s="40">
        <f t="shared" si="8"/>
        <v>177.0700636942675</v>
      </c>
      <c r="AC29" s="37"/>
      <c r="AD29" s="41"/>
    </row>
    <row r="30" spans="1:30" s="42" customFormat="1" ht="17" customHeight="1" x14ac:dyDescent="0.3">
      <c r="A30" s="61" t="s">
        <v>62</v>
      </c>
      <c r="B30" s="39">
        <f>УСЬОГО!B30-'16-село-ЦЗ'!B30</f>
        <v>642</v>
      </c>
      <c r="C30" s="39">
        <f>УСЬОГО!C30-'16-село-ЦЗ'!C30</f>
        <v>893</v>
      </c>
      <c r="D30" s="36">
        <f t="shared" si="0"/>
        <v>139.09657320872273</v>
      </c>
      <c r="E30" s="39">
        <f>УСЬОГО!E30-'16-село-ЦЗ'!E30</f>
        <v>60</v>
      </c>
      <c r="F30" s="39">
        <f>УСЬОГО!F30-'16-село-ЦЗ'!F30</f>
        <v>164</v>
      </c>
      <c r="G30" s="40">
        <f t="shared" si="1"/>
        <v>273.33333333333331</v>
      </c>
      <c r="H30" s="39">
        <f>УСЬОГО!H30-'16-село-ЦЗ'!H30</f>
        <v>14</v>
      </c>
      <c r="I30" s="39">
        <f>УСЬОГО!I30-'16-село-ЦЗ'!I30</f>
        <v>11</v>
      </c>
      <c r="J30" s="40">
        <f t="shared" si="2"/>
        <v>78.571428571428569</v>
      </c>
      <c r="K30" s="39">
        <f>УСЬОГО!K30-'16-село-ЦЗ'!K30</f>
        <v>2</v>
      </c>
      <c r="L30" s="39">
        <f>УСЬОГО!L30-'16-село-ЦЗ'!L30</f>
        <v>1</v>
      </c>
      <c r="M30" s="40">
        <f t="shared" si="3"/>
        <v>50</v>
      </c>
      <c r="N30" s="39">
        <f>УСЬОГО!N30-'16-село-ЦЗ'!N30</f>
        <v>0</v>
      </c>
      <c r="O30" s="39">
        <f>УСЬОГО!O30-'16-село-ЦЗ'!O30</f>
        <v>1</v>
      </c>
      <c r="P30" s="40" t="s">
        <v>85</v>
      </c>
      <c r="Q30" s="39">
        <f>УСЬОГО!Q30-'16-село-ЦЗ'!Q30</f>
        <v>37</v>
      </c>
      <c r="R30" s="60">
        <f>УСЬОГО!R30-'16-село-ЦЗ'!R30</f>
        <v>55</v>
      </c>
      <c r="S30" s="40">
        <f t="shared" si="5"/>
        <v>148.64864864864865</v>
      </c>
      <c r="T30" s="39">
        <f>УСЬОГО!T30-'16-село-ЦЗ'!T30</f>
        <v>634</v>
      </c>
      <c r="U30" s="60">
        <f>УСЬОГО!U30-'16-село-ЦЗ'!U30</f>
        <v>873</v>
      </c>
      <c r="V30" s="40">
        <f t="shared" si="6"/>
        <v>137.69716088328076</v>
      </c>
      <c r="W30" s="39">
        <f>УСЬОГО!W30-'16-село-ЦЗ'!W30</f>
        <v>53</v>
      </c>
      <c r="X30" s="60">
        <f>УСЬОГО!X30-'16-село-ЦЗ'!X30</f>
        <v>145</v>
      </c>
      <c r="Y30" s="40">
        <f t="shared" si="7"/>
        <v>273.58490566037733</v>
      </c>
      <c r="Z30" s="39">
        <f>УСЬОГО!Z30-'16-село-ЦЗ'!Z30</f>
        <v>45</v>
      </c>
      <c r="AA30" s="60">
        <f>УСЬОГО!AA30-'16-село-ЦЗ'!AA30</f>
        <v>139</v>
      </c>
      <c r="AB30" s="40">
        <f t="shared" si="8"/>
        <v>308.88888888888891</v>
      </c>
      <c r="AC30" s="37"/>
      <c r="AD30" s="41"/>
    </row>
    <row r="31" spans="1:30" s="42" customFormat="1" ht="17" customHeight="1" x14ac:dyDescent="0.3">
      <c r="A31" s="61" t="s">
        <v>63</v>
      </c>
      <c r="B31" s="39">
        <f>УСЬОГО!B31-'16-село-ЦЗ'!B31</f>
        <v>529</v>
      </c>
      <c r="C31" s="39">
        <f>УСЬОГО!C31-'16-село-ЦЗ'!C31</f>
        <v>811</v>
      </c>
      <c r="D31" s="36">
        <f t="shared" si="0"/>
        <v>153.30812854442345</v>
      </c>
      <c r="E31" s="39">
        <f>УСЬОГО!E31-'16-село-ЦЗ'!E31</f>
        <v>100</v>
      </c>
      <c r="F31" s="39">
        <f>УСЬОГО!F31-'16-село-ЦЗ'!F31</f>
        <v>209</v>
      </c>
      <c r="G31" s="40">
        <f t="shared" si="1"/>
        <v>209</v>
      </c>
      <c r="H31" s="39">
        <f>УСЬОГО!H31-'16-село-ЦЗ'!H31</f>
        <v>33</v>
      </c>
      <c r="I31" s="39">
        <f>УСЬОГО!I31-'16-село-ЦЗ'!I31</f>
        <v>12</v>
      </c>
      <c r="J31" s="40">
        <f t="shared" si="2"/>
        <v>36.363636363636367</v>
      </c>
      <c r="K31" s="39">
        <f>УСЬОГО!K31-'16-село-ЦЗ'!K31</f>
        <v>12</v>
      </c>
      <c r="L31" s="39">
        <f>УСЬОГО!L31-'16-село-ЦЗ'!L31</f>
        <v>0</v>
      </c>
      <c r="M31" s="40">
        <f t="shared" si="3"/>
        <v>0</v>
      </c>
      <c r="N31" s="39">
        <f>УСЬОГО!N31-'16-село-ЦЗ'!N31</f>
        <v>0</v>
      </c>
      <c r="O31" s="39">
        <f>УСЬОГО!O31-'16-село-ЦЗ'!O31</f>
        <v>0</v>
      </c>
      <c r="P31" s="40" t="s">
        <v>85</v>
      </c>
      <c r="Q31" s="39">
        <f>УСЬОГО!Q31-'16-село-ЦЗ'!Q31</f>
        <v>78</v>
      </c>
      <c r="R31" s="60">
        <f>УСЬОГО!R31-'16-село-ЦЗ'!R31</f>
        <v>125</v>
      </c>
      <c r="S31" s="40">
        <f t="shared" si="5"/>
        <v>160.25641025641025</v>
      </c>
      <c r="T31" s="39">
        <f>УСЬОГО!T31-'16-село-ЦЗ'!T31</f>
        <v>464</v>
      </c>
      <c r="U31" s="60">
        <f>УСЬОГО!U31-'16-село-ЦЗ'!U31</f>
        <v>775</v>
      </c>
      <c r="V31" s="40">
        <f t="shared" si="6"/>
        <v>167.02586206896552</v>
      </c>
      <c r="W31" s="39">
        <f>УСЬОГО!W31-'16-село-ЦЗ'!W31</f>
        <v>86</v>
      </c>
      <c r="X31" s="60">
        <f>УСЬОГО!X31-'16-село-ЦЗ'!X31</f>
        <v>192</v>
      </c>
      <c r="Y31" s="40">
        <f t="shared" si="7"/>
        <v>223.25581395348837</v>
      </c>
      <c r="Z31" s="39">
        <f>УСЬОГО!Z31-'16-село-ЦЗ'!Z31</f>
        <v>68</v>
      </c>
      <c r="AA31" s="60">
        <f>УСЬОГО!AA31-'16-село-ЦЗ'!AA31</f>
        <v>168</v>
      </c>
      <c r="AB31" s="40">
        <f t="shared" si="8"/>
        <v>247.05882352941177</v>
      </c>
      <c r="AC31" s="37"/>
      <c r="AD31" s="41"/>
    </row>
    <row r="32" spans="1:30" s="42" customFormat="1" ht="17" customHeight="1" x14ac:dyDescent="0.3">
      <c r="A32" s="61" t="s">
        <v>64</v>
      </c>
      <c r="B32" s="39">
        <f>УСЬОГО!B32-'16-село-ЦЗ'!B32</f>
        <v>1708</v>
      </c>
      <c r="C32" s="39">
        <f>УСЬОГО!C32-'16-село-ЦЗ'!C32</f>
        <v>1852</v>
      </c>
      <c r="D32" s="36">
        <f t="shared" si="0"/>
        <v>108.43091334894613</v>
      </c>
      <c r="E32" s="39">
        <f>УСЬОГО!E32-'16-село-ЦЗ'!E32</f>
        <v>243</v>
      </c>
      <c r="F32" s="39">
        <f>УСЬОГО!F32-'16-село-ЦЗ'!F32</f>
        <v>335</v>
      </c>
      <c r="G32" s="40">
        <f t="shared" si="1"/>
        <v>137.86008230452674</v>
      </c>
      <c r="H32" s="39">
        <f>УСЬОГО!H32-'16-село-ЦЗ'!H32</f>
        <v>56</v>
      </c>
      <c r="I32" s="39">
        <f>УСЬОГО!I32-'16-село-ЦЗ'!I32</f>
        <v>22</v>
      </c>
      <c r="J32" s="40">
        <f t="shared" si="2"/>
        <v>39.285714285714285</v>
      </c>
      <c r="K32" s="39">
        <f>УСЬОГО!K32-'16-село-ЦЗ'!K32</f>
        <v>13</v>
      </c>
      <c r="L32" s="39">
        <f>УСЬОГО!L32-'16-село-ЦЗ'!L32</f>
        <v>10</v>
      </c>
      <c r="M32" s="40">
        <f t="shared" si="3"/>
        <v>76.92307692307692</v>
      </c>
      <c r="N32" s="39">
        <f>УСЬОГО!N32-'16-село-ЦЗ'!N32</f>
        <v>0</v>
      </c>
      <c r="O32" s="39">
        <f>УСЬОГО!O32-'16-село-ЦЗ'!O32</f>
        <v>0</v>
      </c>
      <c r="P32" s="40" t="s">
        <v>85</v>
      </c>
      <c r="Q32" s="39">
        <f>УСЬОГО!Q32-'16-село-ЦЗ'!Q32</f>
        <v>173</v>
      </c>
      <c r="R32" s="60">
        <f>УСЬОГО!R32-'16-село-ЦЗ'!R32</f>
        <v>153</v>
      </c>
      <c r="S32" s="40">
        <f t="shared" si="5"/>
        <v>88.439306358381501</v>
      </c>
      <c r="T32" s="39">
        <f>УСЬОГО!T32-'16-село-ЦЗ'!T32</f>
        <v>1635</v>
      </c>
      <c r="U32" s="60">
        <f>УСЬОГО!U32-'16-село-ЦЗ'!U32</f>
        <v>1774</v>
      </c>
      <c r="V32" s="40">
        <f t="shared" si="6"/>
        <v>108.50152905198777</v>
      </c>
      <c r="W32" s="39">
        <f>УСЬОГО!W32-'16-село-ЦЗ'!W32</f>
        <v>209</v>
      </c>
      <c r="X32" s="60">
        <f>УСЬОГО!X32-'16-село-ЦЗ'!X32</f>
        <v>295</v>
      </c>
      <c r="Y32" s="40">
        <f t="shared" si="7"/>
        <v>141.14832535885168</v>
      </c>
      <c r="Z32" s="39">
        <f>УСЬОГО!Z32-'16-село-ЦЗ'!Z32</f>
        <v>173</v>
      </c>
      <c r="AA32" s="60">
        <f>УСЬОГО!AA32-'16-село-ЦЗ'!AA32</f>
        <v>242</v>
      </c>
      <c r="AB32" s="40">
        <f t="shared" si="8"/>
        <v>139.88439306358381</v>
      </c>
      <c r="AC32" s="37"/>
      <c r="AD32" s="41"/>
    </row>
    <row r="33" spans="1:30" s="42" customFormat="1" ht="17" customHeight="1" x14ac:dyDescent="0.3">
      <c r="A33" s="61" t="s">
        <v>65</v>
      </c>
      <c r="B33" s="39">
        <f>УСЬОГО!B33-'16-село-ЦЗ'!B33</f>
        <v>665</v>
      </c>
      <c r="C33" s="39">
        <f>УСЬОГО!C33-'16-село-ЦЗ'!C33</f>
        <v>734</v>
      </c>
      <c r="D33" s="36">
        <f t="shared" si="0"/>
        <v>110.37593984962406</v>
      </c>
      <c r="E33" s="39">
        <f>УСЬОГО!E33-'16-село-ЦЗ'!E33</f>
        <v>327</v>
      </c>
      <c r="F33" s="39">
        <f>УСЬОГО!F33-'16-село-ЦЗ'!F33</f>
        <v>397</v>
      </c>
      <c r="G33" s="40">
        <f t="shared" si="1"/>
        <v>121.40672782874617</v>
      </c>
      <c r="H33" s="39">
        <f>УСЬОГО!H33-'16-село-ЦЗ'!H33</f>
        <v>35</v>
      </c>
      <c r="I33" s="39">
        <f>УСЬОГО!I33-'16-село-ЦЗ'!I33</f>
        <v>27</v>
      </c>
      <c r="J33" s="40">
        <f t="shared" si="2"/>
        <v>77.142857142857139</v>
      </c>
      <c r="K33" s="39">
        <f>УСЬОГО!K33-'16-село-ЦЗ'!K33</f>
        <v>15</v>
      </c>
      <c r="L33" s="39">
        <f>УСЬОГО!L33-'16-село-ЦЗ'!L33</f>
        <v>4</v>
      </c>
      <c r="M33" s="40">
        <f t="shared" si="3"/>
        <v>26.666666666666668</v>
      </c>
      <c r="N33" s="39">
        <f>УСЬОГО!N33-'16-село-ЦЗ'!N33</f>
        <v>1</v>
      </c>
      <c r="O33" s="39">
        <f>УСЬОГО!O33-'16-село-ЦЗ'!O33</f>
        <v>0</v>
      </c>
      <c r="P33" s="40">
        <f t="shared" si="4"/>
        <v>0</v>
      </c>
      <c r="Q33" s="39">
        <f>УСЬОГО!Q33-'16-село-ЦЗ'!Q33</f>
        <v>275</v>
      </c>
      <c r="R33" s="60">
        <f>УСЬОГО!R33-'16-село-ЦЗ'!R33</f>
        <v>167</v>
      </c>
      <c r="S33" s="40">
        <f t="shared" si="5"/>
        <v>60.727272727272727</v>
      </c>
      <c r="T33" s="39">
        <f>УСЬОГО!T33-'16-село-ЦЗ'!T33</f>
        <v>594</v>
      </c>
      <c r="U33" s="60">
        <f>УСЬОГО!U33-'16-село-ЦЗ'!U33</f>
        <v>679</v>
      </c>
      <c r="V33" s="40">
        <f t="shared" si="6"/>
        <v>114.3097643097643</v>
      </c>
      <c r="W33" s="39">
        <f>УСЬОГО!W33-'16-село-ЦЗ'!W33</f>
        <v>270</v>
      </c>
      <c r="X33" s="60">
        <f>УСЬОГО!X33-'16-село-ЦЗ'!X33</f>
        <v>353</v>
      </c>
      <c r="Y33" s="40">
        <f t="shared" si="7"/>
        <v>130.74074074074073</v>
      </c>
      <c r="Z33" s="39">
        <f>УСЬОГО!Z33-'16-село-ЦЗ'!Z33</f>
        <v>225</v>
      </c>
      <c r="AA33" s="60">
        <f>УСЬОГО!AA33-'16-село-ЦЗ'!AA33</f>
        <v>300</v>
      </c>
      <c r="AB33" s="40">
        <f t="shared" si="8"/>
        <v>133.33333333333334</v>
      </c>
      <c r="AC33" s="37"/>
      <c r="AD33" s="41"/>
    </row>
    <row r="34" spans="1:30" s="42" customFormat="1" ht="17" customHeight="1" x14ac:dyDescent="0.3">
      <c r="A34" s="61" t="s">
        <v>66</v>
      </c>
      <c r="B34" s="39">
        <f>УСЬОГО!B34-'16-село-ЦЗ'!B34</f>
        <v>624</v>
      </c>
      <c r="C34" s="39">
        <f>УСЬОГО!C34-'16-село-ЦЗ'!C34</f>
        <v>791</v>
      </c>
      <c r="D34" s="36">
        <f t="shared" si="0"/>
        <v>126.76282051282051</v>
      </c>
      <c r="E34" s="39">
        <f>УСЬОГО!E34-'16-село-ЦЗ'!E34</f>
        <v>205</v>
      </c>
      <c r="F34" s="39">
        <f>УСЬОГО!F34-'16-село-ЦЗ'!F34</f>
        <v>294</v>
      </c>
      <c r="G34" s="40">
        <f t="shared" si="1"/>
        <v>143.41463414634146</v>
      </c>
      <c r="H34" s="39">
        <f>УСЬОГО!H34-'16-село-ЦЗ'!H34</f>
        <v>24</v>
      </c>
      <c r="I34" s="39">
        <f>УСЬОГО!I34-'16-село-ЦЗ'!I34</f>
        <v>24</v>
      </c>
      <c r="J34" s="40">
        <f t="shared" si="2"/>
        <v>100</v>
      </c>
      <c r="K34" s="39">
        <f>УСЬОГО!K34-'16-село-ЦЗ'!K34</f>
        <v>5</v>
      </c>
      <c r="L34" s="39">
        <f>УСЬОГО!L34-'16-село-ЦЗ'!L34</f>
        <v>2</v>
      </c>
      <c r="M34" s="40">
        <f t="shared" si="3"/>
        <v>40</v>
      </c>
      <c r="N34" s="39">
        <f>УСЬОГО!N34-'16-село-ЦЗ'!N34</f>
        <v>0</v>
      </c>
      <c r="O34" s="39">
        <f>УСЬОГО!O34-'16-село-ЦЗ'!O34</f>
        <v>0</v>
      </c>
      <c r="P34" s="40" t="s">
        <v>85</v>
      </c>
      <c r="Q34" s="39">
        <f>УСЬОГО!Q34-'16-село-ЦЗ'!Q34</f>
        <v>167</v>
      </c>
      <c r="R34" s="60">
        <f>УСЬОГО!R34-'16-село-ЦЗ'!R34</f>
        <v>102</v>
      </c>
      <c r="S34" s="40">
        <f t="shared" si="5"/>
        <v>61.077844311377248</v>
      </c>
      <c r="T34" s="39">
        <f>УСЬОГО!T34-'16-село-ЦЗ'!T34</f>
        <v>539</v>
      </c>
      <c r="U34" s="60">
        <f>УСЬОГО!U34-'16-село-ЦЗ'!U34</f>
        <v>758</v>
      </c>
      <c r="V34" s="40">
        <f t="shared" si="6"/>
        <v>140.6307977736549</v>
      </c>
      <c r="W34" s="39">
        <f>УСЬОГО!W34-'16-село-ЦЗ'!W34</f>
        <v>174</v>
      </c>
      <c r="X34" s="60">
        <f>УСЬОГО!X34-'16-село-ЦЗ'!X34</f>
        <v>270</v>
      </c>
      <c r="Y34" s="40">
        <f t="shared" si="7"/>
        <v>155.17241379310346</v>
      </c>
      <c r="Z34" s="39">
        <f>УСЬОГО!Z34-'16-село-ЦЗ'!Z34</f>
        <v>146</v>
      </c>
      <c r="AA34" s="60">
        <f>УСЬОГО!AA34-'16-село-ЦЗ'!AA34</f>
        <v>239</v>
      </c>
      <c r="AB34" s="40">
        <f t="shared" si="8"/>
        <v>163.69863013698631</v>
      </c>
      <c r="AC34" s="37"/>
      <c r="AD34" s="41"/>
    </row>
    <row r="35" spans="1:30" s="42" customFormat="1" ht="17" customHeight="1" x14ac:dyDescent="0.3">
      <c r="A35" s="61" t="s">
        <v>67</v>
      </c>
      <c r="B35" s="39">
        <f>УСЬОГО!B35-'16-село-ЦЗ'!B35</f>
        <v>490</v>
      </c>
      <c r="C35" s="39">
        <f>УСЬОГО!C35-'16-село-ЦЗ'!C35</f>
        <v>611</v>
      </c>
      <c r="D35" s="36">
        <f t="shared" si="0"/>
        <v>124.69387755102041</v>
      </c>
      <c r="E35" s="39">
        <f>УСЬОГО!E35-'16-село-ЦЗ'!E35</f>
        <v>176</v>
      </c>
      <c r="F35" s="39">
        <f>УСЬОГО!F35-'16-село-ЦЗ'!F35</f>
        <v>253</v>
      </c>
      <c r="G35" s="40">
        <f t="shared" si="1"/>
        <v>143.75</v>
      </c>
      <c r="H35" s="39">
        <f>УСЬОГО!H35-'16-село-ЦЗ'!H35</f>
        <v>76</v>
      </c>
      <c r="I35" s="39">
        <f>УСЬОГО!I35-'16-село-ЦЗ'!I35</f>
        <v>19</v>
      </c>
      <c r="J35" s="40">
        <f t="shared" si="2"/>
        <v>25</v>
      </c>
      <c r="K35" s="39">
        <f>УСЬОГО!K35-'16-село-ЦЗ'!K35</f>
        <v>11</v>
      </c>
      <c r="L35" s="39">
        <f>УСЬОГО!L35-'16-село-ЦЗ'!L35</f>
        <v>8</v>
      </c>
      <c r="M35" s="40">
        <f t="shared" si="3"/>
        <v>72.727272727272734</v>
      </c>
      <c r="N35" s="39">
        <f>УСЬОГО!N35-'16-село-ЦЗ'!N35</f>
        <v>2</v>
      </c>
      <c r="O35" s="39">
        <f>УСЬОГО!O35-'16-село-ЦЗ'!O35</f>
        <v>1</v>
      </c>
      <c r="P35" s="40">
        <f t="shared" si="4"/>
        <v>50</v>
      </c>
      <c r="Q35" s="39">
        <f>УСЬОГО!Q35-'16-село-ЦЗ'!Q35</f>
        <v>106</v>
      </c>
      <c r="R35" s="60">
        <f>УСЬОГО!R35-'16-село-ЦЗ'!R35</f>
        <v>41</v>
      </c>
      <c r="S35" s="40">
        <f t="shared" si="5"/>
        <v>38.679245283018865</v>
      </c>
      <c r="T35" s="39">
        <f>УСЬОГО!T35-'16-село-ЦЗ'!T35</f>
        <v>407</v>
      </c>
      <c r="U35" s="60">
        <f>УСЬОГО!U35-'16-село-ЦЗ'!U35</f>
        <v>574</v>
      </c>
      <c r="V35" s="40">
        <f t="shared" si="6"/>
        <v>141.03194103194105</v>
      </c>
      <c r="W35" s="39">
        <f>УСЬОГО!W35-'16-село-ЦЗ'!W35</f>
        <v>142</v>
      </c>
      <c r="X35" s="60">
        <f>УСЬОГО!X35-'16-село-ЦЗ'!X35</f>
        <v>216</v>
      </c>
      <c r="Y35" s="40">
        <f t="shared" si="7"/>
        <v>152.11267605633802</v>
      </c>
      <c r="Z35" s="39">
        <f>УСЬОГО!Z35-'16-село-ЦЗ'!Z35</f>
        <v>99</v>
      </c>
      <c r="AA35" s="60">
        <f>УСЬОГО!AA35-'16-село-ЦЗ'!AA35</f>
        <v>187</v>
      </c>
      <c r="AB35" s="40">
        <f t="shared" si="8"/>
        <v>188.88888888888889</v>
      </c>
      <c r="AC35" s="37"/>
      <c r="AD35" s="41"/>
    </row>
    <row r="36" spans="1:30" ht="14.25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4.25" x14ac:dyDescent="0.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4.25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4.25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4.25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4.25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3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3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3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3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3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3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3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3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3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3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3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3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3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3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3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3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3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3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3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3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3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3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3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3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3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3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3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3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3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3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3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3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3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3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3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3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3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3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88"/>
  <sheetViews>
    <sheetView view="pageBreakPreview" zoomScale="87" zoomScaleNormal="75" zoomScaleSheetLayoutView="87" workbookViewId="0">
      <pane xSplit="1" ySplit="6" topLeftCell="E7" activePane="bottomRight" state="frozen"/>
      <selection activeCell="A4" sqref="A4:A6"/>
      <selection pane="topRight" activeCell="A4" sqref="A4:A6"/>
      <selection pane="bottomLeft" activeCell="A4" sqref="A4:A6"/>
      <selection pane="bottomRight" activeCell="R13" sqref="R13"/>
    </sheetView>
  </sheetViews>
  <sheetFormatPr defaultColWidth="9.08984375" defaultRowHeight="14" x14ac:dyDescent="0.3"/>
  <cols>
    <col min="1" max="1" width="25.81640625" style="44" customWidth="1"/>
    <col min="2" max="2" width="11" style="44" customWidth="1"/>
    <col min="3" max="3" width="9.90625" style="44" customWidth="1"/>
    <col min="4" max="4" width="8.1796875" style="44" customWidth="1"/>
    <col min="5" max="6" width="11.81640625" style="44" customWidth="1"/>
    <col min="7" max="7" width="7.36328125" style="44" customWidth="1"/>
    <col min="8" max="8" width="11.90625" style="44" customWidth="1"/>
    <col min="9" max="9" width="11" style="44" customWidth="1"/>
    <col min="10" max="10" width="7.36328125" style="44" customWidth="1"/>
    <col min="11" max="12" width="9.36328125" style="44" customWidth="1"/>
    <col min="13" max="13" width="9" style="44" customWidth="1"/>
    <col min="14" max="14" width="10" style="44" customWidth="1"/>
    <col min="15" max="15" width="9.08984375" style="44" customWidth="1"/>
    <col min="16" max="16" width="8.08984375" style="44" customWidth="1"/>
    <col min="17" max="18" width="9.6328125" style="44" customWidth="1"/>
    <col min="19" max="19" width="8.08984375" style="44" customWidth="1"/>
    <col min="20" max="20" width="10.6328125" style="44" customWidth="1"/>
    <col min="21" max="21" width="10.81640625" style="44" customWidth="1"/>
    <col min="22" max="22" width="8.08984375" style="44" customWidth="1"/>
    <col min="23" max="24" width="9.81640625" style="44" customWidth="1"/>
    <col min="25" max="25" width="8.1796875" style="44" customWidth="1"/>
    <col min="26" max="16384" width="9.08984375" style="44"/>
  </cols>
  <sheetData>
    <row r="1" spans="1:32" s="28" customFormat="1" ht="59.9" customHeight="1" x14ac:dyDescent="0.5">
      <c r="B1" s="111" t="s">
        <v>83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27"/>
      <c r="O1" s="27"/>
      <c r="P1" s="27"/>
      <c r="Q1" s="27"/>
      <c r="R1" s="27"/>
      <c r="S1" s="27"/>
      <c r="T1" s="27"/>
      <c r="U1" s="27"/>
      <c r="V1" s="27"/>
      <c r="W1" s="27"/>
      <c r="X1" s="117"/>
      <c r="Y1" s="117"/>
      <c r="Z1" s="48"/>
      <c r="AB1" s="73" t="s">
        <v>14</v>
      </c>
    </row>
    <row r="2" spans="1:32" s="31" customFormat="1" ht="14.25" customHeigh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12"/>
      <c r="Y2" s="112"/>
      <c r="Z2" s="121"/>
      <c r="AA2" s="121"/>
      <c r="AB2" s="59" t="s">
        <v>7</v>
      </c>
      <c r="AC2" s="59"/>
    </row>
    <row r="3" spans="1:32" s="32" customFormat="1" ht="67.650000000000006" customHeight="1" x14ac:dyDescent="0.35">
      <c r="A3" s="113"/>
      <c r="B3" s="114" t="s">
        <v>21</v>
      </c>
      <c r="C3" s="114"/>
      <c r="D3" s="114"/>
      <c r="E3" s="114" t="s">
        <v>22</v>
      </c>
      <c r="F3" s="114"/>
      <c r="G3" s="114"/>
      <c r="H3" s="114" t="s">
        <v>13</v>
      </c>
      <c r="I3" s="114"/>
      <c r="J3" s="114"/>
      <c r="K3" s="114" t="s">
        <v>9</v>
      </c>
      <c r="L3" s="114"/>
      <c r="M3" s="114"/>
      <c r="N3" s="114" t="s">
        <v>10</v>
      </c>
      <c r="O3" s="114"/>
      <c r="P3" s="114"/>
      <c r="Q3" s="118" t="s">
        <v>8</v>
      </c>
      <c r="R3" s="119"/>
      <c r="S3" s="120"/>
      <c r="T3" s="114" t="s">
        <v>16</v>
      </c>
      <c r="U3" s="114"/>
      <c r="V3" s="114"/>
      <c r="W3" s="114" t="s">
        <v>11</v>
      </c>
      <c r="X3" s="114"/>
      <c r="Y3" s="114"/>
      <c r="Z3" s="114" t="s">
        <v>12</v>
      </c>
      <c r="AA3" s="114"/>
      <c r="AB3" s="114"/>
    </row>
    <row r="4" spans="1:32" s="33" customFormat="1" ht="19.5" customHeight="1" x14ac:dyDescent="0.35">
      <c r="A4" s="113"/>
      <c r="B4" s="115" t="s">
        <v>15</v>
      </c>
      <c r="C4" s="115" t="s">
        <v>68</v>
      </c>
      <c r="D4" s="116" t="s">
        <v>2</v>
      </c>
      <c r="E4" s="115" t="s">
        <v>15</v>
      </c>
      <c r="F4" s="115" t="s">
        <v>68</v>
      </c>
      <c r="G4" s="116" t="s">
        <v>2</v>
      </c>
      <c r="H4" s="115" t="s">
        <v>15</v>
      </c>
      <c r="I4" s="115" t="s">
        <v>68</v>
      </c>
      <c r="J4" s="116" t="s">
        <v>2</v>
      </c>
      <c r="K4" s="115" t="s">
        <v>15</v>
      </c>
      <c r="L4" s="115" t="s">
        <v>68</v>
      </c>
      <c r="M4" s="116" t="s">
        <v>2</v>
      </c>
      <c r="N4" s="115" t="s">
        <v>15</v>
      </c>
      <c r="O4" s="115" t="s">
        <v>68</v>
      </c>
      <c r="P4" s="116" t="s">
        <v>2</v>
      </c>
      <c r="Q4" s="115" t="s">
        <v>15</v>
      </c>
      <c r="R4" s="115" t="s">
        <v>68</v>
      </c>
      <c r="S4" s="116" t="s">
        <v>2</v>
      </c>
      <c r="T4" s="115" t="s">
        <v>15</v>
      </c>
      <c r="U4" s="115" t="s">
        <v>68</v>
      </c>
      <c r="V4" s="116" t="s">
        <v>2</v>
      </c>
      <c r="W4" s="115" t="s">
        <v>15</v>
      </c>
      <c r="X4" s="115" t="s">
        <v>68</v>
      </c>
      <c r="Y4" s="116" t="s">
        <v>2</v>
      </c>
      <c r="Z4" s="115" t="s">
        <v>15</v>
      </c>
      <c r="AA4" s="115" t="s">
        <v>68</v>
      </c>
      <c r="AB4" s="116" t="s">
        <v>2</v>
      </c>
    </row>
    <row r="5" spans="1:32" s="33" customFormat="1" ht="15.75" customHeight="1" x14ac:dyDescent="0.35">
      <c r="A5" s="113"/>
      <c r="B5" s="115"/>
      <c r="C5" s="115"/>
      <c r="D5" s="116"/>
      <c r="E5" s="115"/>
      <c r="F5" s="115"/>
      <c r="G5" s="116"/>
      <c r="H5" s="115"/>
      <c r="I5" s="115"/>
      <c r="J5" s="116"/>
      <c r="K5" s="115"/>
      <c r="L5" s="115"/>
      <c r="M5" s="116"/>
      <c r="N5" s="115"/>
      <c r="O5" s="115"/>
      <c r="P5" s="116"/>
      <c r="Q5" s="115"/>
      <c r="R5" s="115"/>
      <c r="S5" s="116"/>
      <c r="T5" s="115"/>
      <c r="U5" s="115"/>
      <c r="V5" s="116"/>
      <c r="W5" s="115"/>
      <c r="X5" s="115"/>
      <c r="Y5" s="116"/>
      <c r="Z5" s="115"/>
      <c r="AA5" s="115"/>
      <c r="AB5" s="116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3">
      <c r="A7" s="34" t="s">
        <v>39</v>
      </c>
      <c r="B7" s="35">
        <f>SUM(B8:B35)</f>
        <v>37471</v>
      </c>
      <c r="C7" s="35">
        <f>SUM(C8:C35)</f>
        <v>39662</v>
      </c>
      <c r="D7" s="36">
        <f>C7*100/B7</f>
        <v>105.84718849243414</v>
      </c>
      <c r="E7" s="35">
        <f>SUM(E8:E35)</f>
        <v>7569</v>
      </c>
      <c r="F7" s="35">
        <f>SUM(F8:F35)</f>
        <v>12257</v>
      </c>
      <c r="G7" s="36">
        <f>F7*100/E7</f>
        <v>161.93684766811995</v>
      </c>
      <c r="H7" s="35">
        <f>SUM(H8:H35)</f>
        <v>1070</v>
      </c>
      <c r="I7" s="35">
        <f>SUM(I8:I35)</f>
        <v>616</v>
      </c>
      <c r="J7" s="36">
        <f>I7*100/H7</f>
        <v>57.570093457943926</v>
      </c>
      <c r="K7" s="35">
        <f>SUM(K8:K35)</f>
        <v>394</v>
      </c>
      <c r="L7" s="35">
        <f>SUM(L8:L35)</f>
        <v>155</v>
      </c>
      <c r="M7" s="36">
        <f>L7*100/K7</f>
        <v>39.340101522842637</v>
      </c>
      <c r="N7" s="35">
        <f>SUM(N8:N35)</f>
        <v>52</v>
      </c>
      <c r="O7" s="35">
        <f>SUM(O8:O35)</f>
        <v>9</v>
      </c>
      <c r="P7" s="36">
        <f>O7*100/N7</f>
        <v>17.307692307692307</v>
      </c>
      <c r="Q7" s="35">
        <f>SUM(Q8:Q35)</f>
        <v>5171</v>
      </c>
      <c r="R7" s="35">
        <f>SUM(R8:R35)</f>
        <v>4300</v>
      </c>
      <c r="S7" s="36">
        <f>R7*100/Q7</f>
        <v>83.156062657126284</v>
      </c>
      <c r="T7" s="35">
        <f>SUM(T8:T35)</f>
        <v>34698</v>
      </c>
      <c r="U7" s="35">
        <f>SUM(U8:U35)</f>
        <v>38144</v>
      </c>
      <c r="V7" s="36">
        <f>U7*100/T7</f>
        <v>109.93140815032567</v>
      </c>
      <c r="W7" s="35">
        <f>SUM(W8:W35)</f>
        <v>6626</v>
      </c>
      <c r="X7" s="35">
        <f>SUM(X8:X35)</f>
        <v>11032</v>
      </c>
      <c r="Y7" s="36">
        <f>X7*100/W7</f>
        <v>166.49562330214306</v>
      </c>
      <c r="Z7" s="35">
        <f>SUM(Z8:Z35)</f>
        <v>5803</v>
      </c>
      <c r="AA7" s="35">
        <f>SUM(AA8:AA35)</f>
        <v>9679</v>
      </c>
      <c r="AB7" s="36">
        <f>AA7*100/Z7</f>
        <v>166.79303808374979</v>
      </c>
      <c r="AC7" s="37"/>
      <c r="AF7" s="42"/>
    </row>
    <row r="8" spans="1:32" s="42" customFormat="1" ht="17" customHeight="1" x14ac:dyDescent="0.3">
      <c r="A8" s="61" t="s">
        <v>40</v>
      </c>
      <c r="B8" s="39">
        <v>1832</v>
      </c>
      <c r="C8" s="39">
        <v>2586</v>
      </c>
      <c r="D8" s="36">
        <f t="shared" ref="D8:D35" si="0">C8*100/B8</f>
        <v>141.15720524017468</v>
      </c>
      <c r="E8" s="39">
        <v>454</v>
      </c>
      <c r="F8" s="39">
        <v>1114</v>
      </c>
      <c r="G8" s="40">
        <f t="shared" ref="G8:G35" si="1">F8*100/E8</f>
        <v>245.37444933920705</v>
      </c>
      <c r="H8" s="39">
        <v>26</v>
      </c>
      <c r="I8" s="39">
        <v>7</v>
      </c>
      <c r="J8" s="40">
        <f t="shared" ref="J8:J35" si="2">I8*100/H8</f>
        <v>26.923076923076923</v>
      </c>
      <c r="K8" s="39">
        <v>36</v>
      </c>
      <c r="L8" s="39">
        <v>23</v>
      </c>
      <c r="M8" s="40">
        <f t="shared" ref="M8:M35" si="3">L8*100/K8</f>
        <v>63.888888888888886</v>
      </c>
      <c r="N8" s="39">
        <v>0</v>
      </c>
      <c r="O8" s="39">
        <v>0</v>
      </c>
      <c r="P8" s="40" t="s">
        <v>85</v>
      </c>
      <c r="Q8" s="39">
        <v>223</v>
      </c>
      <c r="R8" s="60">
        <v>130</v>
      </c>
      <c r="S8" s="40">
        <f t="shared" ref="S8:S35" si="4">R8*100/Q8</f>
        <v>58.295964125560538</v>
      </c>
      <c r="T8" s="39">
        <v>1763</v>
      </c>
      <c r="U8" s="60">
        <v>2478</v>
      </c>
      <c r="V8" s="40">
        <f t="shared" ref="V8:V35" si="5">U8*100/T8</f>
        <v>140.55587067498581</v>
      </c>
      <c r="W8" s="39">
        <v>387</v>
      </c>
      <c r="X8" s="60">
        <v>1016</v>
      </c>
      <c r="Y8" s="40">
        <f t="shared" ref="Y8:Y35" si="6">X8*100/W8</f>
        <v>262.53229974160206</v>
      </c>
      <c r="Z8" s="39">
        <v>344</v>
      </c>
      <c r="AA8" s="60">
        <v>876</v>
      </c>
      <c r="AB8" s="40">
        <f t="shared" ref="AB8:AB35" si="7">AA8*100/Z8</f>
        <v>254.65116279069767</v>
      </c>
      <c r="AC8" s="37"/>
      <c r="AD8" s="41"/>
    </row>
    <row r="9" spans="1:32" s="43" customFormat="1" ht="17" customHeight="1" x14ac:dyDescent="0.3">
      <c r="A9" s="61" t="s">
        <v>41</v>
      </c>
      <c r="B9" s="39">
        <v>682</v>
      </c>
      <c r="C9" s="39">
        <v>838</v>
      </c>
      <c r="D9" s="36">
        <f t="shared" si="0"/>
        <v>122.87390029325513</v>
      </c>
      <c r="E9" s="39">
        <v>79</v>
      </c>
      <c r="F9" s="39">
        <v>243</v>
      </c>
      <c r="G9" s="40">
        <f t="shared" si="1"/>
        <v>307.59493670886076</v>
      </c>
      <c r="H9" s="39">
        <v>22</v>
      </c>
      <c r="I9" s="39">
        <v>3</v>
      </c>
      <c r="J9" s="40">
        <f t="shared" si="2"/>
        <v>13.636363636363637</v>
      </c>
      <c r="K9" s="39">
        <v>6</v>
      </c>
      <c r="L9" s="39">
        <v>1</v>
      </c>
      <c r="M9" s="40">
        <f t="shared" si="3"/>
        <v>16.666666666666668</v>
      </c>
      <c r="N9" s="39">
        <v>0</v>
      </c>
      <c r="O9" s="39">
        <v>0</v>
      </c>
      <c r="P9" s="40" t="s">
        <v>85</v>
      </c>
      <c r="Q9" s="39">
        <v>60</v>
      </c>
      <c r="R9" s="60">
        <v>70</v>
      </c>
      <c r="S9" s="40">
        <f t="shared" si="4"/>
        <v>116.66666666666667</v>
      </c>
      <c r="T9" s="39">
        <v>662</v>
      </c>
      <c r="U9" s="60">
        <v>810</v>
      </c>
      <c r="V9" s="40">
        <f t="shared" si="5"/>
        <v>122.35649546827794</v>
      </c>
      <c r="W9" s="39">
        <v>73</v>
      </c>
      <c r="X9" s="60">
        <v>216</v>
      </c>
      <c r="Y9" s="40">
        <f t="shared" si="6"/>
        <v>295.89041095890411</v>
      </c>
      <c r="Z9" s="39">
        <v>59</v>
      </c>
      <c r="AA9" s="60">
        <v>177</v>
      </c>
      <c r="AB9" s="40">
        <f t="shared" si="7"/>
        <v>300</v>
      </c>
      <c r="AC9" s="37"/>
      <c r="AD9" s="41"/>
    </row>
    <row r="10" spans="1:32" s="42" customFormat="1" ht="17" customHeight="1" x14ac:dyDescent="0.3">
      <c r="A10" s="61" t="s">
        <v>42</v>
      </c>
      <c r="B10" s="39">
        <v>176</v>
      </c>
      <c r="C10" s="39">
        <v>229</v>
      </c>
      <c r="D10" s="36">
        <f t="shared" si="0"/>
        <v>130.11363636363637</v>
      </c>
      <c r="E10" s="39">
        <v>76</v>
      </c>
      <c r="F10" s="39">
        <v>130</v>
      </c>
      <c r="G10" s="40">
        <f t="shared" si="1"/>
        <v>171.05263157894737</v>
      </c>
      <c r="H10" s="39">
        <v>9</v>
      </c>
      <c r="I10" s="39">
        <v>3</v>
      </c>
      <c r="J10" s="40">
        <f t="shared" si="2"/>
        <v>33.333333333333336</v>
      </c>
      <c r="K10" s="39">
        <v>4</v>
      </c>
      <c r="L10" s="39">
        <v>1</v>
      </c>
      <c r="M10" s="40">
        <f t="shared" si="3"/>
        <v>25</v>
      </c>
      <c r="N10" s="39">
        <v>0</v>
      </c>
      <c r="O10" s="39">
        <v>2</v>
      </c>
      <c r="P10" s="40" t="s">
        <v>85</v>
      </c>
      <c r="Q10" s="39">
        <v>66</v>
      </c>
      <c r="R10" s="60">
        <v>36</v>
      </c>
      <c r="S10" s="40">
        <f t="shared" si="4"/>
        <v>54.545454545454547</v>
      </c>
      <c r="T10" s="39">
        <v>158</v>
      </c>
      <c r="U10" s="60">
        <v>213</v>
      </c>
      <c r="V10" s="40">
        <f t="shared" si="5"/>
        <v>134.81012658227849</v>
      </c>
      <c r="W10" s="39">
        <v>67</v>
      </c>
      <c r="X10" s="60">
        <v>116</v>
      </c>
      <c r="Y10" s="40">
        <f t="shared" si="6"/>
        <v>173.13432835820896</v>
      </c>
      <c r="Z10" s="39">
        <v>57</v>
      </c>
      <c r="AA10" s="60">
        <v>100</v>
      </c>
      <c r="AB10" s="40">
        <f t="shared" si="7"/>
        <v>175.43859649122808</v>
      </c>
      <c r="AC10" s="37"/>
      <c r="AD10" s="41"/>
    </row>
    <row r="11" spans="1:32" s="42" customFormat="1" ht="17" customHeight="1" x14ac:dyDescent="0.3">
      <c r="A11" s="61" t="s">
        <v>43</v>
      </c>
      <c r="B11" s="39">
        <v>498</v>
      </c>
      <c r="C11" s="39">
        <v>541</v>
      </c>
      <c r="D11" s="36">
        <f t="shared" si="0"/>
        <v>108.63453815261045</v>
      </c>
      <c r="E11" s="39">
        <v>98</v>
      </c>
      <c r="F11" s="39">
        <v>149</v>
      </c>
      <c r="G11" s="40">
        <f t="shared" si="1"/>
        <v>152.0408163265306</v>
      </c>
      <c r="H11" s="39">
        <v>10</v>
      </c>
      <c r="I11" s="39">
        <v>11</v>
      </c>
      <c r="J11" s="40">
        <f t="shared" si="2"/>
        <v>110</v>
      </c>
      <c r="K11" s="39">
        <v>0</v>
      </c>
      <c r="L11" s="39">
        <v>0</v>
      </c>
      <c r="M11" s="40" t="s">
        <v>85</v>
      </c>
      <c r="N11" s="39">
        <v>1</v>
      </c>
      <c r="O11" s="39">
        <v>0</v>
      </c>
      <c r="P11" s="40">
        <f t="shared" ref="P11:P35" si="8">O11*100/N11</f>
        <v>0</v>
      </c>
      <c r="Q11" s="39">
        <v>83</v>
      </c>
      <c r="R11" s="60">
        <v>67</v>
      </c>
      <c r="S11" s="40">
        <f t="shared" si="4"/>
        <v>80.722891566265062</v>
      </c>
      <c r="T11" s="39">
        <v>481</v>
      </c>
      <c r="U11" s="60">
        <v>514</v>
      </c>
      <c r="V11" s="40">
        <f t="shared" si="5"/>
        <v>106.86070686070686</v>
      </c>
      <c r="W11" s="39">
        <v>91</v>
      </c>
      <c r="X11" s="60">
        <v>123</v>
      </c>
      <c r="Y11" s="40">
        <f t="shared" si="6"/>
        <v>135.16483516483515</v>
      </c>
      <c r="Z11" s="39">
        <v>77</v>
      </c>
      <c r="AA11" s="60">
        <v>112</v>
      </c>
      <c r="AB11" s="40">
        <f t="shared" si="7"/>
        <v>145.45454545454547</v>
      </c>
      <c r="AC11" s="37"/>
      <c r="AD11" s="41"/>
    </row>
    <row r="12" spans="1:32" s="42" customFormat="1" ht="17" customHeight="1" x14ac:dyDescent="0.3">
      <c r="A12" s="61" t="s">
        <v>44</v>
      </c>
      <c r="B12" s="39">
        <v>1207</v>
      </c>
      <c r="C12" s="39">
        <v>1348</v>
      </c>
      <c r="D12" s="36">
        <f t="shared" si="0"/>
        <v>111.68185584092792</v>
      </c>
      <c r="E12" s="39">
        <v>113</v>
      </c>
      <c r="F12" s="39">
        <v>241</v>
      </c>
      <c r="G12" s="40">
        <f t="shared" si="1"/>
        <v>213.27433628318585</v>
      </c>
      <c r="H12" s="39">
        <v>34</v>
      </c>
      <c r="I12" s="39">
        <v>20</v>
      </c>
      <c r="J12" s="40">
        <f t="shared" si="2"/>
        <v>58.823529411764703</v>
      </c>
      <c r="K12" s="39">
        <v>17</v>
      </c>
      <c r="L12" s="39">
        <v>8</v>
      </c>
      <c r="M12" s="40">
        <f t="shared" si="3"/>
        <v>47.058823529411768</v>
      </c>
      <c r="N12" s="39">
        <v>0</v>
      </c>
      <c r="O12" s="39">
        <v>0</v>
      </c>
      <c r="P12" s="40" t="s">
        <v>85</v>
      </c>
      <c r="Q12" s="39">
        <v>79</v>
      </c>
      <c r="R12" s="60">
        <v>127</v>
      </c>
      <c r="S12" s="40">
        <f t="shared" si="4"/>
        <v>160.75949367088609</v>
      </c>
      <c r="T12" s="39">
        <v>1148</v>
      </c>
      <c r="U12" s="60">
        <v>1322</v>
      </c>
      <c r="V12" s="40">
        <f t="shared" si="5"/>
        <v>115.15679442508711</v>
      </c>
      <c r="W12" s="39">
        <v>96</v>
      </c>
      <c r="X12" s="60">
        <v>216</v>
      </c>
      <c r="Y12" s="40">
        <f t="shared" si="6"/>
        <v>225</v>
      </c>
      <c r="Z12" s="39">
        <v>84</v>
      </c>
      <c r="AA12" s="60">
        <v>177</v>
      </c>
      <c r="AB12" s="40">
        <f t="shared" si="7"/>
        <v>210.71428571428572</v>
      </c>
      <c r="AC12" s="37"/>
      <c r="AD12" s="41"/>
    </row>
    <row r="13" spans="1:32" s="42" customFormat="1" ht="17" customHeight="1" x14ac:dyDescent="0.3">
      <c r="A13" s="61" t="s">
        <v>45</v>
      </c>
      <c r="B13" s="39">
        <v>272</v>
      </c>
      <c r="C13" s="39">
        <v>311</v>
      </c>
      <c r="D13" s="36">
        <f t="shared" si="0"/>
        <v>114.33823529411765</v>
      </c>
      <c r="E13" s="39">
        <v>62</v>
      </c>
      <c r="F13" s="39">
        <v>129</v>
      </c>
      <c r="G13" s="40">
        <f t="shared" si="1"/>
        <v>208.06451612903226</v>
      </c>
      <c r="H13" s="39">
        <v>13</v>
      </c>
      <c r="I13" s="39">
        <v>1</v>
      </c>
      <c r="J13" s="40">
        <f t="shared" si="2"/>
        <v>7.6923076923076925</v>
      </c>
      <c r="K13" s="39">
        <v>6</v>
      </c>
      <c r="L13" s="39">
        <v>1</v>
      </c>
      <c r="M13" s="40">
        <f t="shared" si="3"/>
        <v>16.666666666666668</v>
      </c>
      <c r="N13" s="39">
        <v>0</v>
      </c>
      <c r="O13" s="39">
        <v>0</v>
      </c>
      <c r="P13" s="40" t="s">
        <v>85</v>
      </c>
      <c r="Q13" s="39">
        <v>49</v>
      </c>
      <c r="R13" s="60">
        <v>80</v>
      </c>
      <c r="S13" s="40">
        <f t="shared" si="4"/>
        <v>163.26530612244898</v>
      </c>
      <c r="T13" s="39">
        <v>253</v>
      </c>
      <c r="U13" s="60">
        <v>297</v>
      </c>
      <c r="V13" s="40">
        <f t="shared" si="5"/>
        <v>117.39130434782609</v>
      </c>
      <c r="W13" s="39">
        <v>53</v>
      </c>
      <c r="X13" s="60">
        <v>117</v>
      </c>
      <c r="Y13" s="40">
        <f t="shared" si="6"/>
        <v>220.75471698113208</v>
      </c>
      <c r="Z13" s="39">
        <v>44</v>
      </c>
      <c r="AA13" s="60">
        <v>96</v>
      </c>
      <c r="AB13" s="40">
        <f t="shared" si="7"/>
        <v>218.18181818181819</v>
      </c>
      <c r="AC13" s="37"/>
      <c r="AD13" s="41"/>
    </row>
    <row r="14" spans="1:32" s="42" customFormat="1" ht="17" customHeight="1" x14ac:dyDescent="0.3">
      <c r="A14" s="61" t="s">
        <v>46</v>
      </c>
      <c r="B14" s="39">
        <v>107</v>
      </c>
      <c r="C14" s="39">
        <v>143</v>
      </c>
      <c r="D14" s="36">
        <f t="shared" si="0"/>
        <v>133.64485981308411</v>
      </c>
      <c r="E14" s="39">
        <v>15</v>
      </c>
      <c r="F14" s="39">
        <v>44</v>
      </c>
      <c r="G14" s="40">
        <f t="shared" si="1"/>
        <v>293.33333333333331</v>
      </c>
      <c r="H14" s="39">
        <v>9</v>
      </c>
      <c r="I14" s="39">
        <v>8</v>
      </c>
      <c r="J14" s="40">
        <f t="shared" si="2"/>
        <v>88.888888888888886</v>
      </c>
      <c r="K14" s="39">
        <v>1</v>
      </c>
      <c r="L14" s="39">
        <v>1</v>
      </c>
      <c r="M14" s="40">
        <f t="shared" si="3"/>
        <v>100</v>
      </c>
      <c r="N14" s="39">
        <v>0</v>
      </c>
      <c r="O14" s="39">
        <v>0</v>
      </c>
      <c r="P14" s="40" t="s">
        <v>85</v>
      </c>
      <c r="Q14" s="39">
        <v>14</v>
      </c>
      <c r="R14" s="60">
        <v>31</v>
      </c>
      <c r="S14" s="40">
        <f t="shared" si="4"/>
        <v>221.42857142857142</v>
      </c>
      <c r="T14" s="39">
        <v>97</v>
      </c>
      <c r="U14" s="60">
        <v>126</v>
      </c>
      <c r="V14" s="40">
        <f t="shared" si="5"/>
        <v>129.89690721649484</v>
      </c>
      <c r="W14" s="39">
        <v>12</v>
      </c>
      <c r="X14" s="60">
        <v>33</v>
      </c>
      <c r="Y14" s="40">
        <f t="shared" si="6"/>
        <v>275</v>
      </c>
      <c r="Z14" s="39">
        <v>11</v>
      </c>
      <c r="AA14" s="60">
        <v>27</v>
      </c>
      <c r="AB14" s="40">
        <f t="shared" si="7"/>
        <v>245.45454545454547</v>
      </c>
      <c r="AC14" s="37"/>
      <c r="AD14" s="41"/>
    </row>
    <row r="15" spans="1:32" s="42" customFormat="1" ht="17" customHeight="1" x14ac:dyDescent="0.3">
      <c r="A15" s="61" t="s">
        <v>47</v>
      </c>
      <c r="B15" s="39">
        <v>2137</v>
      </c>
      <c r="C15" s="39">
        <v>2177</v>
      </c>
      <c r="D15" s="36">
        <f t="shared" si="0"/>
        <v>101.87178287318672</v>
      </c>
      <c r="E15" s="39">
        <v>86</v>
      </c>
      <c r="F15" s="39">
        <v>193</v>
      </c>
      <c r="G15" s="40">
        <f t="shared" si="1"/>
        <v>224.41860465116278</v>
      </c>
      <c r="H15" s="39">
        <v>23</v>
      </c>
      <c r="I15" s="39">
        <v>15</v>
      </c>
      <c r="J15" s="40">
        <f t="shared" si="2"/>
        <v>65.217391304347828</v>
      </c>
      <c r="K15" s="39">
        <v>6</v>
      </c>
      <c r="L15" s="39">
        <v>2</v>
      </c>
      <c r="M15" s="40">
        <f t="shared" si="3"/>
        <v>33.333333333333336</v>
      </c>
      <c r="N15" s="39">
        <v>0</v>
      </c>
      <c r="O15" s="39">
        <v>0</v>
      </c>
      <c r="P15" s="40" t="s">
        <v>85</v>
      </c>
      <c r="Q15" s="39">
        <v>57</v>
      </c>
      <c r="R15" s="60">
        <v>43</v>
      </c>
      <c r="S15" s="40">
        <f t="shared" si="4"/>
        <v>75.438596491228068</v>
      </c>
      <c r="T15" s="39">
        <v>2122</v>
      </c>
      <c r="U15" s="60">
        <v>2127</v>
      </c>
      <c r="V15" s="40">
        <f t="shared" si="5"/>
        <v>100.23562676720076</v>
      </c>
      <c r="W15" s="39">
        <v>72</v>
      </c>
      <c r="X15" s="60">
        <v>178</v>
      </c>
      <c r="Y15" s="40">
        <f t="shared" si="6"/>
        <v>247.22222222222223</v>
      </c>
      <c r="Z15" s="39">
        <v>57</v>
      </c>
      <c r="AA15" s="60">
        <v>162</v>
      </c>
      <c r="AB15" s="40">
        <f t="shared" si="7"/>
        <v>284.21052631578948</v>
      </c>
      <c r="AC15" s="37"/>
      <c r="AD15" s="41"/>
    </row>
    <row r="16" spans="1:32" s="42" customFormat="1" ht="17" customHeight="1" x14ac:dyDescent="0.3">
      <c r="A16" s="61" t="s">
        <v>48</v>
      </c>
      <c r="B16" s="39">
        <v>1147</v>
      </c>
      <c r="C16" s="39">
        <v>1300</v>
      </c>
      <c r="D16" s="36">
        <f t="shared" si="0"/>
        <v>113.33914559721012</v>
      </c>
      <c r="E16" s="39">
        <v>223</v>
      </c>
      <c r="F16" s="39">
        <v>410</v>
      </c>
      <c r="G16" s="40">
        <f t="shared" si="1"/>
        <v>183.85650224215246</v>
      </c>
      <c r="H16" s="39">
        <v>103</v>
      </c>
      <c r="I16" s="39">
        <v>36</v>
      </c>
      <c r="J16" s="40">
        <f t="shared" si="2"/>
        <v>34.95145631067961</v>
      </c>
      <c r="K16" s="39">
        <v>25</v>
      </c>
      <c r="L16" s="39">
        <v>8</v>
      </c>
      <c r="M16" s="40">
        <f t="shared" si="3"/>
        <v>32</v>
      </c>
      <c r="N16" s="39">
        <v>20</v>
      </c>
      <c r="O16" s="39">
        <v>2</v>
      </c>
      <c r="P16" s="40">
        <f t="shared" si="8"/>
        <v>10</v>
      </c>
      <c r="Q16" s="39">
        <v>182</v>
      </c>
      <c r="R16" s="60">
        <v>146</v>
      </c>
      <c r="S16" s="40">
        <f t="shared" si="4"/>
        <v>80.219780219780219</v>
      </c>
      <c r="T16" s="39">
        <v>956</v>
      </c>
      <c r="U16" s="60">
        <v>1242</v>
      </c>
      <c r="V16" s="40">
        <f t="shared" si="5"/>
        <v>129.91631799163179</v>
      </c>
      <c r="W16" s="39">
        <v>170</v>
      </c>
      <c r="X16" s="60">
        <v>353</v>
      </c>
      <c r="Y16" s="40">
        <f t="shared" si="6"/>
        <v>207.64705882352942</v>
      </c>
      <c r="Z16" s="39">
        <v>133</v>
      </c>
      <c r="AA16" s="60">
        <v>301</v>
      </c>
      <c r="AB16" s="40">
        <f t="shared" si="7"/>
        <v>226.31578947368422</v>
      </c>
      <c r="AC16" s="37"/>
      <c r="AD16" s="41"/>
    </row>
    <row r="17" spans="1:30" s="42" customFormat="1" ht="17" customHeight="1" x14ac:dyDescent="0.3">
      <c r="A17" s="61" t="s">
        <v>49</v>
      </c>
      <c r="B17" s="39">
        <v>3938</v>
      </c>
      <c r="C17" s="39">
        <v>4186</v>
      </c>
      <c r="D17" s="36">
        <f t="shared" si="0"/>
        <v>106.29761300152362</v>
      </c>
      <c r="E17" s="39">
        <v>425</v>
      </c>
      <c r="F17" s="39">
        <v>826</v>
      </c>
      <c r="G17" s="40">
        <f t="shared" si="1"/>
        <v>194.35294117647058</v>
      </c>
      <c r="H17" s="39">
        <v>78</v>
      </c>
      <c r="I17" s="39">
        <v>34</v>
      </c>
      <c r="J17" s="40">
        <f t="shared" si="2"/>
        <v>43.589743589743591</v>
      </c>
      <c r="K17" s="39">
        <v>52</v>
      </c>
      <c r="L17" s="39">
        <v>15</v>
      </c>
      <c r="M17" s="40">
        <f t="shared" si="3"/>
        <v>28.846153846153847</v>
      </c>
      <c r="N17" s="39">
        <v>0</v>
      </c>
      <c r="O17" s="39">
        <v>0</v>
      </c>
      <c r="P17" s="40" t="s">
        <v>85</v>
      </c>
      <c r="Q17" s="39">
        <v>182</v>
      </c>
      <c r="R17" s="60">
        <v>145</v>
      </c>
      <c r="S17" s="40">
        <f t="shared" si="4"/>
        <v>79.670329670329664</v>
      </c>
      <c r="T17" s="39">
        <v>3830</v>
      </c>
      <c r="U17" s="60">
        <v>4089</v>
      </c>
      <c r="V17" s="40">
        <f t="shared" si="5"/>
        <v>106.76240208877284</v>
      </c>
      <c r="W17" s="39">
        <v>364</v>
      </c>
      <c r="X17" s="60">
        <v>751</v>
      </c>
      <c r="Y17" s="40">
        <f t="shared" si="6"/>
        <v>206.31868131868131</v>
      </c>
      <c r="Z17" s="39">
        <v>321</v>
      </c>
      <c r="AA17" s="60">
        <v>644</v>
      </c>
      <c r="AB17" s="40">
        <f t="shared" si="7"/>
        <v>200.62305295950156</v>
      </c>
      <c r="AC17" s="37"/>
      <c r="AD17" s="41"/>
    </row>
    <row r="18" spans="1:30" s="42" customFormat="1" ht="17" customHeight="1" x14ac:dyDescent="0.3">
      <c r="A18" s="61" t="s">
        <v>50</v>
      </c>
      <c r="B18" s="39">
        <v>1954</v>
      </c>
      <c r="C18" s="39">
        <v>1052</v>
      </c>
      <c r="D18" s="36">
        <f t="shared" si="0"/>
        <v>53.838280450358241</v>
      </c>
      <c r="E18" s="39">
        <v>446</v>
      </c>
      <c r="F18" s="39">
        <v>549</v>
      </c>
      <c r="G18" s="40">
        <f t="shared" si="1"/>
        <v>123.09417040358744</v>
      </c>
      <c r="H18" s="39">
        <v>92</v>
      </c>
      <c r="I18" s="39">
        <v>28</v>
      </c>
      <c r="J18" s="40">
        <f t="shared" si="2"/>
        <v>30.434782608695652</v>
      </c>
      <c r="K18" s="39">
        <v>63</v>
      </c>
      <c r="L18" s="39">
        <v>5</v>
      </c>
      <c r="M18" s="40">
        <f t="shared" si="3"/>
        <v>7.9365079365079367</v>
      </c>
      <c r="N18" s="39">
        <v>1</v>
      </c>
      <c r="O18" s="39">
        <v>1</v>
      </c>
      <c r="P18" s="40">
        <f t="shared" si="8"/>
        <v>100</v>
      </c>
      <c r="Q18" s="39">
        <v>267</v>
      </c>
      <c r="R18" s="60">
        <v>171</v>
      </c>
      <c r="S18" s="40">
        <f t="shared" si="4"/>
        <v>64.044943820224717</v>
      </c>
      <c r="T18" s="39">
        <v>957</v>
      </c>
      <c r="U18" s="60">
        <v>980</v>
      </c>
      <c r="V18" s="40">
        <f t="shared" si="5"/>
        <v>102.40334378265413</v>
      </c>
      <c r="W18" s="39">
        <v>397</v>
      </c>
      <c r="X18" s="60">
        <v>486</v>
      </c>
      <c r="Y18" s="40">
        <f t="shared" si="6"/>
        <v>122.41813602015114</v>
      </c>
      <c r="Z18" s="39">
        <v>372</v>
      </c>
      <c r="AA18" s="60">
        <v>461</v>
      </c>
      <c r="AB18" s="40">
        <f t="shared" si="7"/>
        <v>123.9247311827957</v>
      </c>
      <c r="AC18" s="37"/>
      <c r="AD18" s="41"/>
    </row>
    <row r="19" spans="1:30" s="42" customFormat="1" ht="17" customHeight="1" x14ac:dyDescent="0.3">
      <c r="A19" s="61" t="s">
        <v>51</v>
      </c>
      <c r="B19" s="39">
        <v>1916</v>
      </c>
      <c r="C19" s="39">
        <v>2075</v>
      </c>
      <c r="D19" s="36">
        <f t="shared" si="0"/>
        <v>108.29853862212944</v>
      </c>
      <c r="E19" s="39">
        <v>390</v>
      </c>
      <c r="F19" s="39">
        <v>585</v>
      </c>
      <c r="G19" s="40">
        <f t="shared" si="1"/>
        <v>150</v>
      </c>
      <c r="H19" s="39">
        <v>26</v>
      </c>
      <c r="I19" s="39">
        <v>61</v>
      </c>
      <c r="J19" s="40">
        <f t="shared" si="2"/>
        <v>234.61538461538461</v>
      </c>
      <c r="K19" s="39">
        <v>6</v>
      </c>
      <c r="L19" s="39">
        <v>7</v>
      </c>
      <c r="M19" s="40">
        <f t="shared" si="3"/>
        <v>116.66666666666667</v>
      </c>
      <c r="N19" s="39">
        <v>5</v>
      </c>
      <c r="O19" s="39">
        <v>0</v>
      </c>
      <c r="P19" s="40">
        <f t="shared" si="8"/>
        <v>0</v>
      </c>
      <c r="Q19" s="39">
        <v>215</v>
      </c>
      <c r="R19" s="60">
        <v>276</v>
      </c>
      <c r="S19" s="40">
        <f t="shared" si="4"/>
        <v>128.37209302325581</v>
      </c>
      <c r="T19" s="39">
        <v>1876</v>
      </c>
      <c r="U19" s="60">
        <v>1995</v>
      </c>
      <c r="V19" s="40">
        <f t="shared" si="5"/>
        <v>106.34328358208955</v>
      </c>
      <c r="W19" s="39">
        <v>351</v>
      </c>
      <c r="X19" s="60">
        <v>514</v>
      </c>
      <c r="Y19" s="40">
        <f t="shared" si="6"/>
        <v>146.43874643874645</v>
      </c>
      <c r="Z19" s="39">
        <v>310</v>
      </c>
      <c r="AA19" s="60">
        <v>441</v>
      </c>
      <c r="AB19" s="40">
        <f t="shared" si="7"/>
        <v>142.25806451612902</v>
      </c>
      <c r="AC19" s="37"/>
      <c r="AD19" s="41"/>
    </row>
    <row r="20" spans="1:30" s="42" customFormat="1" ht="17" customHeight="1" x14ac:dyDescent="0.3">
      <c r="A20" s="61" t="s">
        <v>52</v>
      </c>
      <c r="B20" s="39">
        <v>1546</v>
      </c>
      <c r="C20" s="39">
        <v>1475</v>
      </c>
      <c r="D20" s="36">
        <f t="shared" si="0"/>
        <v>95.407503234152657</v>
      </c>
      <c r="E20" s="39">
        <v>201</v>
      </c>
      <c r="F20" s="39">
        <v>349</v>
      </c>
      <c r="G20" s="40">
        <f t="shared" si="1"/>
        <v>173.6318407960199</v>
      </c>
      <c r="H20" s="39">
        <v>15</v>
      </c>
      <c r="I20" s="39">
        <v>20</v>
      </c>
      <c r="J20" s="40">
        <f t="shared" si="2"/>
        <v>133.33333333333334</v>
      </c>
      <c r="K20" s="39">
        <v>3</v>
      </c>
      <c r="L20" s="39">
        <v>0</v>
      </c>
      <c r="M20" s="40">
        <f t="shared" si="3"/>
        <v>0</v>
      </c>
      <c r="N20" s="39">
        <v>2</v>
      </c>
      <c r="O20" s="39">
        <v>0</v>
      </c>
      <c r="P20" s="40">
        <f t="shared" si="8"/>
        <v>0</v>
      </c>
      <c r="Q20" s="39">
        <v>146</v>
      </c>
      <c r="R20" s="60">
        <v>96</v>
      </c>
      <c r="S20" s="40">
        <f t="shared" si="4"/>
        <v>65.753424657534254</v>
      </c>
      <c r="T20" s="39">
        <v>1524</v>
      </c>
      <c r="U20" s="60">
        <v>1444</v>
      </c>
      <c r="V20" s="40">
        <f t="shared" si="5"/>
        <v>94.750656167979002</v>
      </c>
      <c r="W20" s="39">
        <v>179</v>
      </c>
      <c r="X20" s="60">
        <v>320</v>
      </c>
      <c r="Y20" s="40">
        <f t="shared" si="6"/>
        <v>178.77094972067039</v>
      </c>
      <c r="Z20" s="39">
        <v>168</v>
      </c>
      <c r="AA20" s="60">
        <v>284</v>
      </c>
      <c r="AB20" s="40">
        <f t="shared" si="7"/>
        <v>169.04761904761904</v>
      </c>
      <c r="AC20" s="37"/>
      <c r="AD20" s="41"/>
    </row>
    <row r="21" spans="1:30" s="42" customFormat="1" ht="17" customHeight="1" x14ac:dyDescent="0.3">
      <c r="A21" s="61" t="s">
        <v>53</v>
      </c>
      <c r="B21" s="39">
        <v>634</v>
      </c>
      <c r="C21" s="39">
        <v>795</v>
      </c>
      <c r="D21" s="36">
        <f t="shared" si="0"/>
        <v>125.39432176656152</v>
      </c>
      <c r="E21" s="39">
        <v>193</v>
      </c>
      <c r="F21" s="39">
        <v>306</v>
      </c>
      <c r="G21" s="40">
        <f t="shared" si="1"/>
        <v>158.54922279792746</v>
      </c>
      <c r="H21" s="39">
        <v>17</v>
      </c>
      <c r="I21" s="39">
        <v>7</v>
      </c>
      <c r="J21" s="40">
        <f t="shared" si="2"/>
        <v>41.176470588235297</v>
      </c>
      <c r="K21" s="39">
        <v>1</v>
      </c>
      <c r="L21" s="39">
        <v>1</v>
      </c>
      <c r="M21" s="40">
        <f t="shared" si="3"/>
        <v>100</v>
      </c>
      <c r="N21" s="39">
        <v>0</v>
      </c>
      <c r="O21" s="39">
        <v>0</v>
      </c>
      <c r="P21" s="40" t="s">
        <v>85</v>
      </c>
      <c r="Q21" s="39">
        <v>176</v>
      </c>
      <c r="R21" s="60">
        <v>143</v>
      </c>
      <c r="S21" s="40">
        <f t="shared" si="4"/>
        <v>81.25</v>
      </c>
      <c r="T21" s="39">
        <v>606</v>
      </c>
      <c r="U21" s="60">
        <v>768</v>
      </c>
      <c r="V21" s="40">
        <f t="shared" si="5"/>
        <v>126.73267326732673</v>
      </c>
      <c r="W21" s="39">
        <v>174</v>
      </c>
      <c r="X21" s="60">
        <v>287</v>
      </c>
      <c r="Y21" s="40">
        <f t="shared" si="6"/>
        <v>164.94252873563218</v>
      </c>
      <c r="Z21" s="39">
        <v>141</v>
      </c>
      <c r="AA21" s="60">
        <v>266</v>
      </c>
      <c r="AB21" s="40">
        <f t="shared" si="7"/>
        <v>188.65248226950354</v>
      </c>
      <c r="AC21" s="37"/>
      <c r="AD21" s="41"/>
    </row>
    <row r="22" spans="1:30" s="42" customFormat="1" ht="17" customHeight="1" x14ac:dyDescent="0.3">
      <c r="A22" s="61" t="s">
        <v>54</v>
      </c>
      <c r="B22" s="39">
        <v>1873</v>
      </c>
      <c r="C22" s="39">
        <v>2015</v>
      </c>
      <c r="D22" s="36">
        <f t="shared" si="0"/>
        <v>107.58142018152697</v>
      </c>
      <c r="E22" s="39">
        <v>533</v>
      </c>
      <c r="F22" s="39">
        <v>689</v>
      </c>
      <c r="G22" s="40">
        <f t="shared" si="1"/>
        <v>129.26829268292684</v>
      </c>
      <c r="H22" s="39">
        <v>37</v>
      </c>
      <c r="I22" s="39">
        <v>39</v>
      </c>
      <c r="J22" s="40">
        <f t="shared" si="2"/>
        <v>105.4054054054054</v>
      </c>
      <c r="K22" s="39">
        <v>24</v>
      </c>
      <c r="L22" s="39">
        <v>4</v>
      </c>
      <c r="M22" s="40">
        <f t="shared" si="3"/>
        <v>16.666666666666668</v>
      </c>
      <c r="N22" s="39">
        <v>0</v>
      </c>
      <c r="O22" s="39">
        <v>1</v>
      </c>
      <c r="P22" s="40" t="s">
        <v>85</v>
      </c>
      <c r="Q22" s="39">
        <v>382</v>
      </c>
      <c r="R22" s="60">
        <v>204</v>
      </c>
      <c r="S22" s="40">
        <f t="shared" si="4"/>
        <v>53.403141361256544</v>
      </c>
      <c r="T22" s="39">
        <v>1818</v>
      </c>
      <c r="U22" s="60">
        <v>1952</v>
      </c>
      <c r="V22" s="40">
        <f t="shared" si="5"/>
        <v>107.37073707370737</v>
      </c>
      <c r="W22" s="39">
        <v>477</v>
      </c>
      <c r="X22" s="60">
        <v>629</v>
      </c>
      <c r="Y22" s="40">
        <f t="shared" si="6"/>
        <v>131.86582809224319</v>
      </c>
      <c r="Z22" s="39">
        <v>405</v>
      </c>
      <c r="AA22" s="60">
        <v>541</v>
      </c>
      <c r="AB22" s="40">
        <f t="shared" si="7"/>
        <v>133.58024691358025</v>
      </c>
      <c r="AC22" s="37"/>
      <c r="AD22" s="41"/>
    </row>
    <row r="23" spans="1:30" s="42" customFormat="1" ht="17" customHeight="1" x14ac:dyDescent="0.3">
      <c r="A23" s="61" t="s">
        <v>55</v>
      </c>
      <c r="B23" s="39">
        <v>756</v>
      </c>
      <c r="C23" s="39">
        <v>1211</v>
      </c>
      <c r="D23" s="36">
        <f t="shared" si="0"/>
        <v>160.18518518518519</v>
      </c>
      <c r="E23" s="39">
        <v>403</v>
      </c>
      <c r="F23" s="39">
        <v>817</v>
      </c>
      <c r="G23" s="40">
        <f t="shared" si="1"/>
        <v>202.72952853598014</v>
      </c>
      <c r="H23" s="39">
        <v>28</v>
      </c>
      <c r="I23" s="39">
        <v>20</v>
      </c>
      <c r="J23" s="40">
        <f t="shared" si="2"/>
        <v>71.428571428571431</v>
      </c>
      <c r="K23" s="39">
        <v>9</v>
      </c>
      <c r="L23" s="39">
        <v>9</v>
      </c>
      <c r="M23" s="40">
        <f t="shared" si="3"/>
        <v>100</v>
      </c>
      <c r="N23" s="39">
        <v>4</v>
      </c>
      <c r="O23" s="39">
        <v>0</v>
      </c>
      <c r="P23" s="40">
        <f t="shared" si="8"/>
        <v>0</v>
      </c>
      <c r="Q23" s="39">
        <v>308</v>
      </c>
      <c r="R23" s="60">
        <v>302</v>
      </c>
      <c r="S23" s="40">
        <f t="shared" si="4"/>
        <v>98.051948051948045</v>
      </c>
      <c r="T23" s="39">
        <v>698</v>
      </c>
      <c r="U23" s="60">
        <v>1141</v>
      </c>
      <c r="V23" s="40">
        <f t="shared" si="5"/>
        <v>163.46704871060172</v>
      </c>
      <c r="W23" s="39">
        <v>361</v>
      </c>
      <c r="X23" s="60">
        <v>751</v>
      </c>
      <c r="Y23" s="40">
        <f t="shared" si="6"/>
        <v>208.03324099722991</v>
      </c>
      <c r="Z23" s="39">
        <v>305</v>
      </c>
      <c r="AA23" s="60">
        <v>585</v>
      </c>
      <c r="AB23" s="40">
        <f t="shared" si="7"/>
        <v>191.80327868852459</v>
      </c>
      <c r="AC23" s="37"/>
      <c r="AD23" s="41"/>
    </row>
    <row r="24" spans="1:30" s="42" customFormat="1" ht="17" customHeight="1" x14ac:dyDescent="0.3">
      <c r="A24" s="61" t="s">
        <v>56</v>
      </c>
      <c r="B24" s="39">
        <v>1296</v>
      </c>
      <c r="C24" s="39">
        <v>960</v>
      </c>
      <c r="D24" s="36">
        <f t="shared" si="0"/>
        <v>74.074074074074076</v>
      </c>
      <c r="E24" s="39">
        <v>400</v>
      </c>
      <c r="F24" s="39">
        <v>606</v>
      </c>
      <c r="G24" s="40">
        <f t="shared" si="1"/>
        <v>151.5</v>
      </c>
      <c r="H24" s="39">
        <v>38</v>
      </c>
      <c r="I24" s="39">
        <v>25</v>
      </c>
      <c r="J24" s="40">
        <f t="shared" si="2"/>
        <v>65.78947368421052</v>
      </c>
      <c r="K24" s="39">
        <v>2</v>
      </c>
      <c r="L24" s="39">
        <v>7</v>
      </c>
      <c r="M24" s="40">
        <f t="shared" si="3"/>
        <v>350</v>
      </c>
      <c r="N24" s="39">
        <v>0</v>
      </c>
      <c r="O24" s="39">
        <v>0</v>
      </c>
      <c r="P24" s="40" t="s">
        <v>85</v>
      </c>
      <c r="Q24" s="39">
        <v>235</v>
      </c>
      <c r="R24" s="60">
        <v>251</v>
      </c>
      <c r="S24" s="40">
        <f t="shared" si="4"/>
        <v>106.80851063829788</v>
      </c>
      <c r="T24" s="39">
        <v>1253</v>
      </c>
      <c r="U24" s="60">
        <v>889</v>
      </c>
      <c r="V24" s="40">
        <f t="shared" si="5"/>
        <v>70.949720670391059</v>
      </c>
      <c r="W24" s="39">
        <v>373</v>
      </c>
      <c r="X24" s="60">
        <v>542</v>
      </c>
      <c r="Y24" s="40">
        <f t="shared" si="6"/>
        <v>145.30831099195711</v>
      </c>
      <c r="Z24" s="39">
        <v>336</v>
      </c>
      <c r="AA24" s="60">
        <v>503</v>
      </c>
      <c r="AB24" s="40">
        <f t="shared" si="7"/>
        <v>149.70238095238096</v>
      </c>
      <c r="AC24" s="37"/>
      <c r="AD24" s="41"/>
    </row>
    <row r="25" spans="1:30" s="42" customFormat="1" ht="17" customHeight="1" x14ac:dyDescent="0.3">
      <c r="A25" s="61" t="s">
        <v>57</v>
      </c>
      <c r="B25" s="39">
        <v>2754</v>
      </c>
      <c r="C25" s="39">
        <v>2835</v>
      </c>
      <c r="D25" s="36">
        <f t="shared" si="0"/>
        <v>102.94117647058823</v>
      </c>
      <c r="E25" s="39">
        <v>99</v>
      </c>
      <c r="F25" s="39">
        <v>280</v>
      </c>
      <c r="G25" s="40">
        <f t="shared" si="1"/>
        <v>282.82828282828285</v>
      </c>
      <c r="H25" s="39">
        <v>26</v>
      </c>
      <c r="I25" s="39">
        <v>29</v>
      </c>
      <c r="J25" s="40">
        <f t="shared" si="2"/>
        <v>111.53846153846153</v>
      </c>
      <c r="K25" s="39">
        <v>1</v>
      </c>
      <c r="L25" s="39">
        <v>1</v>
      </c>
      <c r="M25" s="40">
        <f t="shared" si="3"/>
        <v>100</v>
      </c>
      <c r="N25" s="39">
        <v>0</v>
      </c>
      <c r="O25" s="39">
        <v>0</v>
      </c>
      <c r="P25" s="40" t="s">
        <v>85</v>
      </c>
      <c r="Q25" s="39">
        <v>68</v>
      </c>
      <c r="R25" s="60">
        <v>117</v>
      </c>
      <c r="S25" s="40">
        <f t="shared" si="4"/>
        <v>172.05882352941177</v>
      </c>
      <c r="T25" s="39">
        <v>2714</v>
      </c>
      <c r="U25" s="60">
        <v>2779</v>
      </c>
      <c r="V25" s="40">
        <f t="shared" si="5"/>
        <v>102.39498894620486</v>
      </c>
      <c r="W25" s="39">
        <v>73</v>
      </c>
      <c r="X25" s="60">
        <v>243</v>
      </c>
      <c r="Y25" s="40">
        <f t="shared" si="6"/>
        <v>332.8767123287671</v>
      </c>
      <c r="Z25" s="39">
        <v>60</v>
      </c>
      <c r="AA25" s="60">
        <v>211</v>
      </c>
      <c r="AB25" s="40">
        <f t="shared" si="7"/>
        <v>351.66666666666669</v>
      </c>
      <c r="AC25" s="37"/>
      <c r="AD25" s="41"/>
    </row>
    <row r="26" spans="1:30" s="42" customFormat="1" ht="17" customHeight="1" x14ac:dyDescent="0.3">
      <c r="A26" s="61" t="s">
        <v>58</v>
      </c>
      <c r="B26" s="39">
        <v>1237</v>
      </c>
      <c r="C26" s="39">
        <v>1456</v>
      </c>
      <c r="D26" s="36">
        <f t="shared" si="0"/>
        <v>117.70412287793047</v>
      </c>
      <c r="E26" s="39">
        <v>405</v>
      </c>
      <c r="F26" s="39">
        <v>583</v>
      </c>
      <c r="G26" s="40">
        <f t="shared" si="1"/>
        <v>143.95061728395061</v>
      </c>
      <c r="H26" s="39">
        <v>53</v>
      </c>
      <c r="I26" s="39">
        <v>15</v>
      </c>
      <c r="J26" s="40">
        <f t="shared" si="2"/>
        <v>28.30188679245283</v>
      </c>
      <c r="K26" s="39">
        <v>13</v>
      </c>
      <c r="L26" s="39">
        <v>4</v>
      </c>
      <c r="M26" s="40">
        <f t="shared" si="3"/>
        <v>30.76923076923077</v>
      </c>
      <c r="N26" s="39">
        <v>2</v>
      </c>
      <c r="O26" s="39">
        <v>0</v>
      </c>
      <c r="P26" s="40">
        <f t="shared" si="8"/>
        <v>0</v>
      </c>
      <c r="Q26" s="39">
        <v>281</v>
      </c>
      <c r="R26" s="60">
        <v>208</v>
      </c>
      <c r="S26" s="40">
        <f t="shared" si="4"/>
        <v>74.021352313167256</v>
      </c>
      <c r="T26" s="39">
        <v>1156</v>
      </c>
      <c r="U26" s="60">
        <v>1418</v>
      </c>
      <c r="V26" s="40">
        <f t="shared" si="5"/>
        <v>122.66435986159169</v>
      </c>
      <c r="W26" s="39">
        <v>355</v>
      </c>
      <c r="X26" s="60">
        <v>543</v>
      </c>
      <c r="Y26" s="40">
        <f t="shared" si="6"/>
        <v>152.95774647887325</v>
      </c>
      <c r="Z26" s="39">
        <v>315</v>
      </c>
      <c r="AA26" s="60">
        <v>480</v>
      </c>
      <c r="AB26" s="40">
        <f t="shared" si="7"/>
        <v>152.38095238095238</v>
      </c>
      <c r="AC26" s="37"/>
      <c r="AD26" s="41"/>
    </row>
    <row r="27" spans="1:30" s="42" customFormat="1" ht="17" customHeight="1" x14ac:dyDescent="0.3">
      <c r="A27" s="61" t="s">
        <v>59</v>
      </c>
      <c r="B27" s="39">
        <v>855</v>
      </c>
      <c r="C27" s="39">
        <v>1109</v>
      </c>
      <c r="D27" s="36">
        <f t="shared" si="0"/>
        <v>129.70760233918128</v>
      </c>
      <c r="E27" s="39">
        <v>164</v>
      </c>
      <c r="F27" s="39">
        <v>322</v>
      </c>
      <c r="G27" s="40">
        <f t="shared" si="1"/>
        <v>196.34146341463415</v>
      </c>
      <c r="H27" s="39">
        <v>35</v>
      </c>
      <c r="I27" s="39">
        <v>18</v>
      </c>
      <c r="J27" s="40">
        <f t="shared" si="2"/>
        <v>51.428571428571431</v>
      </c>
      <c r="K27" s="39">
        <v>27</v>
      </c>
      <c r="L27" s="39">
        <v>14</v>
      </c>
      <c r="M27" s="40">
        <f t="shared" si="3"/>
        <v>51.851851851851855</v>
      </c>
      <c r="N27" s="39">
        <v>2</v>
      </c>
      <c r="O27" s="39">
        <v>0</v>
      </c>
      <c r="P27" s="40">
        <f t="shared" si="8"/>
        <v>0</v>
      </c>
      <c r="Q27" s="39">
        <v>99</v>
      </c>
      <c r="R27" s="60">
        <v>71</v>
      </c>
      <c r="S27" s="40">
        <f t="shared" si="4"/>
        <v>71.717171717171723</v>
      </c>
      <c r="T27" s="39">
        <v>814</v>
      </c>
      <c r="U27" s="60">
        <v>1073</v>
      </c>
      <c r="V27" s="40">
        <f t="shared" si="5"/>
        <v>131.81818181818181</v>
      </c>
      <c r="W27" s="39">
        <v>147</v>
      </c>
      <c r="X27" s="60">
        <v>290</v>
      </c>
      <c r="Y27" s="40">
        <f t="shared" si="6"/>
        <v>197.27891156462584</v>
      </c>
      <c r="Z27" s="39">
        <v>131</v>
      </c>
      <c r="AA27" s="60">
        <v>275</v>
      </c>
      <c r="AB27" s="40">
        <f t="shared" si="7"/>
        <v>209.92366412213741</v>
      </c>
      <c r="AC27" s="37"/>
      <c r="AD27" s="41"/>
    </row>
    <row r="28" spans="1:30" s="42" customFormat="1" ht="17" customHeight="1" x14ac:dyDescent="0.3">
      <c r="A28" s="61" t="s">
        <v>60</v>
      </c>
      <c r="B28" s="39">
        <v>759</v>
      </c>
      <c r="C28" s="39">
        <v>757</v>
      </c>
      <c r="D28" s="36">
        <f t="shared" si="0"/>
        <v>99.736495388669297</v>
      </c>
      <c r="E28" s="39">
        <v>277</v>
      </c>
      <c r="F28" s="39">
        <v>330</v>
      </c>
      <c r="G28" s="40">
        <f t="shared" si="1"/>
        <v>119.13357400722022</v>
      </c>
      <c r="H28" s="39">
        <v>47</v>
      </c>
      <c r="I28" s="39">
        <v>14</v>
      </c>
      <c r="J28" s="40">
        <f t="shared" si="2"/>
        <v>29.787234042553191</v>
      </c>
      <c r="K28" s="39">
        <v>5</v>
      </c>
      <c r="L28" s="39">
        <v>4</v>
      </c>
      <c r="M28" s="40">
        <f t="shared" si="3"/>
        <v>80</v>
      </c>
      <c r="N28" s="39">
        <v>3</v>
      </c>
      <c r="O28" s="39">
        <v>0</v>
      </c>
      <c r="P28" s="40">
        <f t="shared" si="8"/>
        <v>0</v>
      </c>
      <c r="Q28" s="39">
        <v>252</v>
      </c>
      <c r="R28" s="60">
        <v>243</v>
      </c>
      <c r="S28" s="40">
        <f t="shared" si="4"/>
        <v>96.428571428571431</v>
      </c>
      <c r="T28" s="39">
        <v>690</v>
      </c>
      <c r="U28" s="60">
        <v>712</v>
      </c>
      <c r="V28" s="40">
        <f t="shared" si="5"/>
        <v>103.18840579710145</v>
      </c>
      <c r="W28" s="39">
        <v>246</v>
      </c>
      <c r="X28" s="60">
        <v>296</v>
      </c>
      <c r="Y28" s="40">
        <f t="shared" si="6"/>
        <v>120.32520325203252</v>
      </c>
      <c r="Z28" s="39">
        <v>221</v>
      </c>
      <c r="AA28" s="60">
        <v>282</v>
      </c>
      <c r="AB28" s="40">
        <f t="shared" si="7"/>
        <v>127.60180995475113</v>
      </c>
      <c r="AC28" s="37"/>
      <c r="AD28" s="41"/>
    </row>
    <row r="29" spans="1:30" s="42" customFormat="1" ht="17" customHeight="1" x14ac:dyDescent="0.3">
      <c r="A29" s="61" t="s">
        <v>61</v>
      </c>
      <c r="B29" s="39">
        <v>1172</v>
      </c>
      <c r="C29" s="39">
        <v>1381</v>
      </c>
      <c r="D29" s="36">
        <f t="shared" si="0"/>
        <v>117.83276450511946</v>
      </c>
      <c r="E29" s="39">
        <v>407</v>
      </c>
      <c r="F29" s="39">
        <v>638</v>
      </c>
      <c r="G29" s="40">
        <f t="shared" si="1"/>
        <v>156.75675675675674</v>
      </c>
      <c r="H29" s="39">
        <v>35</v>
      </c>
      <c r="I29" s="39">
        <v>10</v>
      </c>
      <c r="J29" s="40">
        <f t="shared" si="2"/>
        <v>28.571428571428573</v>
      </c>
      <c r="K29" s="39">
        <v>39</v>
      </c>
      <c r="L29" s="39">
        <v>19</v>
      </c>
      <c r="M29" s="40">
        <f t="shared" si="3"/>
        <v>48.717948717948715</v>
      </c>
      <c r="N29" s="39">
        <v>6</v>
      </c>
      <c r="O29" s="39">
        <v>0</v>
      </c>
      <c r="P29" s="40">
        <f t="shared" si="8"/>
        <v>0</v>
      </c>
      <c r="Q29" s="39">
        <v>248</v>
      </c>
      <c r="R29" s="60">
        <v>208</v>
      </c>
      <c r="S29" s="40">
        <f t="shared" si="4"/>
        <v>83.870967741935488</v>
      </c>
      <c r="T29" s="39">
        <v>1111</v>
      </c>
      <c r="U29" s="60">
        <v>1315</v>
      </c>
      <c r="V29" s="40">
        <f t="shared" si="5"/>
        <v>118.36183618361837</v>
      </c>
      <c r="W29" s="39">
        <v>378</v>
      </c>
      <c r="X29" s="60">
        <v>575</v>
      </c>
      <c r="Y29" s="40">
        <f t="shared" si="6"/>
        <v>152.11640211640213</v>
      </c>
      <c r="Z29" s="39">
        <v>339</v>
      </c>
      <c r="AA29" s="60">
        <v>533</v>
      </c>
      <c r="AB29" s="40">
        <f t="shared" si="7"/>
        <v>157.22713864306786</v>
      </c>
      <c r="AC29" s="37"/>
      <c r="AD29" s="41"/>
    </row>
    <row r="30" spans="1:30" s="42" customFormat="1" ht="17" customHeight="1" x14ac:dyDescent="0.3">
      <c r="A30" s="61" t="s">
        <v>62</v>
      </c>
      <c r="B30" s="39">
        <v>2183</v>
      </c>
      <c r="C30" s="39">
        <v>2182</v>
      </c>
      <c r="D30" s="36">
        <f t="shared" si="0"/>
        <v>99.954191479615204</v>
      </c>
      <c r="E30" s="39">
        <v>249</v>
      </c>
      <c r="F30" s="39">
        <v>379</v>
      </c>
      <c r="G30" s="40">
        <f t="shared" si="1"/>
        <v>152.20883534136547</v>
      </c>
      <c r="H30" s="39">
        <v>33</v>
      </c>
      <c r="I30" s="39">
        <v>40</v>
      </c>
      <c r="J30" s="40">
        <f t="shared" si="2"/>
        <v>121.21212121212122</v>
      </c>
      <c r="K30" s="39">
        <v>5</v>
      </c>
      <c r="L30" s="39">
        <v>1</v>
      </c>
      <c r="M30" s="40">
        <f t="shared" si="3"/>
        <v>20</v>
      </c>
      <c r="N30" s="39">
        <v>1</v>
      </c>
      <c r="O30" s="39">
        <v>3</v>
      </c>
      <c r="P30" s="40">
        <f t="shared" si="8"/>
        <v>300</v>
      </c>
      <c r="Q30" s="39">
        <v>151</v>
      </c>
      <c r="R30" s="60">
        <v>204</v>
      </c>
      <c r="S30" s="40">
        <f t="shared" si="4"/>
        <v>135.09933774834437</v>
      </c>
      <c r="T30" s="39">
        <v>2159</v>
      </c>
      <c r="U30" s="60">
        <v>2142</v>
      </c>
      <c r="V30" s="40">
        <f t="shared" si="5"/>
        <v>99.212598425196845</v>
      </c>
      <c r="W30" s="39">
        <v>225</v>
      </c>
      <c r="X30" s="60">
        <v>340</v>
      </c>
      <c r="Y30" s="40">
        <f t="shared" si="6"/>
        <v>151.11111111111111</v>
      </c>
      <c r="Z30" s="39">
        <v>211</v>
      </c>
      <c r="AA30" s="60">
        <v>316</v>
      </c>
      <c r="AB30" s="40">
        <f t="shared" si="7"/>
        <v>149.76303317535545</v>
      </c>
      <c r="AC30" s="37"/>
      <c r="AD30" s="41"/>
    </row>
    <row r="31" spans="1:30" s="42" customFormat="1" ht="17" customHeight="1" x14ac:dyDescent="0.3">
      <c r="A31" s="61" t="s">
        <v>63</v>
      </c>
      <c r="B31" s="39">
        <v>2163</v>
      </c>
      <c r="C31" s="39">
        <v>1697</v>
      </c>
      <c r="D31" s="36">
        <f t="shared" si="0"/>
        <v>78.455848358760974</v>
      </c>
      <c r="E31" s="39">
        <v>248</v>
      </c>
      <c r="F31" s="39">
        <v>321</v>
      </c>
      <c r="G31" s="40">
        <f t="shared" si="1"/>
        <v>129.43548387096774</v>
      </c>
      <c r="H31" s="39">
        <v>79</v>
      </c>
      <c r="I31" s="39">
        <v>33</v>
      </c>
      <c r="J31" s="40">
        <f t="shared" si="2"/>
        <v>41.77215189873418</v>
      </c>
      <c r="K31" s="39">
        <v>6</v>
      </c>
      <c r="L31" s="39">
        <v>3</v>
      </c>
      <c r="M31" s="40">
        <f t="shared" si="3"/>
        <v>50</v>
      </c>
      <c r="N31" s="39">
        <v>0</v>
      </c>
      <c r="O31" s="39">
        <v>0</v>
      </c>
      <c r="P31" s="40" t="s">
        <v>85</v>
      </c>
      <c r="Q31" s="39">
        <v>188</v>
      </c>
      <c r="R31" s="60">
        <v>192</v>
      </c>
      <c r="S31" s="40">
        <f t="shared" si="4"/>
        <v>102.12765957446808</v>
      </c>
      <c r="T31" s="39">
        <v>1899</v>
      </c>
      <c r="U31" s="60">
        <v>1596</v>
      </c>
      <c r="V31" s="40">
        <f t="shared" si="5"/>
        <v>84.044233807266977</v>
      </c>
      <c r="W31" s="39">
        <v>211</v>
      </c>
      <c r="X31" s="60">
        <v>288</v>
      </c>
      <c r="Y31" s="40">
        <f t="shared" si="6"/>
        <v>136.49289099526067</v>
      </c>
      <c r="Z31" s="39">
        <v>180</v>
      </c>
      <c r="AA31" s="60">
        <v>255</v>
      </c>
      <c r="AB31" s="40">
        <f t="shared" si="7"/>
        <v>141.66666666666666</v>
      </c>
      <c r="AC31" s="37"/>
      <c r="AD31" s="41"/>
    </row>
    <row r="32" spans="1:30" s="42" customFormat="1" ht="17" customHeight="1" x14ac:dyDescent="0.3">
      <c r="A32" s="61" t="s">
        <v>64</v>
      </c>
      <c r="B32" s="39">
        <v>1464</v>
      </c>
      <c r="C32" s="39">
        <v>1712</v>
      </c>
      <c r="D32" s="36">
        <f t="shared" si="0"/>
        <v>116.93989071038251</v>
      </c>
      <c r="E32" s="39">
        <v>196</v>
      </c>
      <c r="F32" s="39">
        <v>327</v>
      </c>
      <c r="G32" s="40">
        <f t="shared" si="1"/>
        <v>166.83673469387756</v>
      </c>
      <c r="H32" s="39">
        <v>50</v>
      </c>
      <c r="I32" s="39">
        <v>24</v>
      </c>
      <c r="J32" s="40">
        <f t="shared" si="2"/>
        <v>48</v>
      </c>
      <c r="K32" s="39">
        <v>9</v>
      </c>
      <c r="L32" s="39">
        <v>4</v>
      </c>
      <c r="M32" s="40">
        <f t="shared" si="3"/>
        <v>44.444444444444443</v>
      </c>
      <c r="N32" s="39">
        <v>0</v>
      </c>
      <c r="O32" s="39">
        <v>0</v>
      </c>
      <c r="P32" s="40" t="s">
        <v>85</v>
      </c>
      <c r="Q32" s="39">
        <v>132</v>
      </c>
      <c r="R32" s="60">
        <v>120</v>
      </c>
      <c r="S32" s="40">
        <f t="shared" si="4"/>
        <v>90.909090909090907</v>
      </c>
      <c r="T32" s="39">
        <v>1393</v>
      </c>
      <c r="U32" s="60">
        <v>1638</v>
      </c>
      <c r="V32" s="40">
        <f t="shared" si="5"/>
        <v>117.58793969849246</v>
      </c>
      <c r="W32" s="39">
        <v>162</v>
      </c>
      <c r="X32" s="60">
        <v>287</v>
      </c>
      <c r="Y32" s="40">
        <f t="shared" si="6"/>
        <v>177.16049382716051</v>
      </c>
      <c r="Z32" s="39">
        <v>141</v>
      </c>
      <c r="AA32" s="60">
        <v>249</v>
      </c>
      <c r="AB32" s="40">
        <f t="shared" si="7"/>
        <v>176.59574468085106</v>
      </c>
      <c r="AC32" s="37"/>
      <c r="AD32" s="41"/>
    </row>
    <row r="33" spans="1:30" s="42" customFormat="1" ht="17" customHeight="1" x14ac:dyDescent="0.3">
      <c r="A33" s="61" t="s">
        <v>65</v>
      </c>
      <c r="B33" s="39">
        <v>1327</v>
      </c>
      <c r="C33" s="39">
        <v>1425</v>
      </c>
      <c r="D33" s="36">
        <f t="shared" si="0"/>
        <v>107.38507912584778</v>
      </c>
      <c r="E33" s="39">
        <v>603</v>
      </c>
      <c r="F33" s="39">
        <v>708</v>
      </c>
      <c r="G33" s="40">
        <f t="shared" si="1"/>
        <v>117.41293532338308</v>
      </c>
      <c r="H33" s="39">
        <v>46</v>
      </c>
      <c r="I33" s="39">
        <v>39</v>
      </c>
      <c r="J33" s="40">
        <f t="shared" si="2"/>
        <v>84.782608695652172</v>
      </c>
      <c r="K33" s="39">
        <v>14</v>
      </c>
      <c r="L33" s="39">
        <v>5</v>
      </c>
      <c r="M33" s="40">
        <f t="shared" si="3"/>
        <v>35.714285714285715</v>
      </c>
      <c r="N33" s="39">
        <v>3</v>
      </c>
      <c r="O33" s="39">
        <v>0</v>
      </c>
      <c r="P33" s="40">
        <f t="shared" si="8"/>
        <v>0</v>
      </c>
      <c r="Q33" s="39">
        <v>480</v>
      </c>
      <c r="R33" s="60">
        <v>278</v>
      </c>
      <c r="S33" s="40">
        <f t="shared" si="4"/>
        <v>57.916666666666664</v>
      </c>
      <c r="T33" s="39">
        <v>1214</v>
      </c>
      <c r="U33" s="60">
        <v>1333</v>
      </c>
      <c r="V33" s="40">
        <f t="shared" si="5"/>
        <v>109.80230642504118</v>
      </c>
      <c r="W33" s="39">
        <v>521</v>
      </c>
      <c r="X33" s="60">
        <v>633</v>
      </c>
      <c r="Y33" s="40">
        <f t="shared" si="6"/>
        <v>121.49712092130518</v>
      </c>
      <c r="Z33" s="39">
        <v>449</v>
      </c>
      <c r="AA33" s="60">
        <v>539</v>
      </c>
      <c r="AB33" s="40">
        <f t="shared" si="7"/>
        <v>120.0445434298441</v>
      </c>
      <c r="AC33" s="37"/>
      <c r="AD33" s="41"/>
    </row>
    <row r="34" spans="1:30" s="42" customFormat="1" ht="17" customHeight="1" x14ac:dyDescent="0.3">
      <c r="A34" s="61" t="s">
        <v>66</v>
      </c>
      <c r="B34" s="39">
        <v>1086</v>
      </c>
      <c r="C34" s="39">
        <v>1174</v>
      </c>
      <c r="D34" s="36">
        <f t="shared" si="0"/>
        <v>108.10313075506446</v>
      </c>
      <c r="E34" s="39">
        <v>528</v>
      </c>
      <c r="F34" s="39">
        <v>718</v>
      </c>
      <c r="G34" s="40">
        <f t="shared" si="1"/>
        <v>135.9848484848485</v>
      </c>
      <c r="H34" s="39">
        <v>36</v>
      </c>
      <c r="I34" s="39">
        <v>44</v>
      </c>
      <c r="J34" s="40">
        <f t="shared" si="2"/>
        <v>122.22222222222223</v>
      </c>
      <c r="K34" s="39">
        <v>5</v>
      </c>
      <c r="L34" s="39">
        <v>1</v>
      </c>
      <c r="M34" s="40">
        <f t="shared" si="3"/>
        <v>20</v>
      </c>
      <c r="N34" s="39">
        <v>0</v>
      </c>
      <c r="O34" s="39">
        <v>0</v>
      </c>
      <c r="P34" s="40" t="s">
        <v>85</v>
      </c>
      <c r="Q34" s="39">
        <v>424</v>
      </c>
      <c r="R34" s="60">
        <v>292</v>
      </c>
      <c r="S34" s="40">
        <f t="shared" si="4"/>
        <v>68.867924528301884</v>
      </c>
      <c r="T34" s="39">
        <v>926</v>
      </c>
      <c r="U34" s="60">
        <v>1093</v>
      </c>
      <c r="V34" s="40">
        <f t="shared" si="5"/>
        <v>118.03455723542116</v>
      </c>
      <c r="W34" s="39">
        <v>451</v>
      </c>
      <c r="X34" s="60">
        <v>651</v>
      </c>
      <c r="Y34" s="40">
        <f t="shared" si="6"/>
        <v>144.34589800443459</v>
      </c>
      <c r="Z34" s="39">
        <v>399</v>
      </c>
      <c r="AA34" s="60">
        <v>562</v>
      </c>
      <c r="AB34" s="40">
        <f t="shared" si="7"/>
        <v>140.85213032581453</v>
      </c>
      <c r="AC34" s="37"/>
      <c r="AD34" s="41"/>
    </row>
    <row r="35" spans="1:30" s="42" customFormat="1" ht="17" customHeight="1" x14ac:dyDescent="0.3">
      <c r="A35" s="61" t="s">
        <v>67</v>
      </c>
      <c r="B35" s="39">
        <v>500</v>
      </c>
      <c r="C35" s="39">
        <v>692</v>
      </c>
      <c r="D35" s="36">
        <f t="shared" si="0"/>
        <v>138.4</v>
      </c>
      <c r="E35" s="39">
        <v>196</v>
      </c>
      <c r="F35" s="39">
        <v>271</v>
      </c>
      <c r="G35" s="40">
        <f t="shared" si="1"/>
        <v>138.26530612244898</v>
      </c>
      <c r="H35" s="39">
        <v>50</v>
      </c>
      <c r="I35" s="39">
        <v>12</v>
      </c>
      <c r="J35" s="40">
        <f t="shared" si="2"/>
        <v>24</v>
      </c>
      <c r="K35" s="39">
        <v>9</v>
      </c>
      <c r="L35" s="39">
        <v>6</v>
      </c>
      <c r="M35" s="40">
        <f t="shared" si="3"/>
        <v>66.666666666666671</v>
      </c>
      <c r="N35" s="39">
        <v>2</v>
      </c>
      <c r="O35" s="39">
        <v>0</v>
      </c>
      <c r="P35" s="40">
        <f t="shared" si="8"/>
        <v>0</v>
      </c>
      <c r="Q35" s="39">
        <v>124</v>
      </c>
      <c r="R35" s="60">
        <v>49</v>
      </c>
      <c r="S35" s="40">
        <f t="shared" si="4"/>
        <v>39.516129032258064</v>
      </c>
      <c r="T35" s="39">
        <v>420</v>
      </c>
      <c r="U35" s="60">
        <v>658</v>
      </c>
      <c r="V35" s="40">
        <f t="shared" si="5"/>
        <v>156.66666666666666</v>
      </c>
      <c r="W35" s="39">
        <v>160</v>
      </c>
      <c r="X35" s="60">
        <v>238</v>
      </c>
      <c r="Y35" s="40">
        <f t="shared" si="6"/>
        <v>148.75</v>
      </c>
      <c r="Z35" s="39">
        <v>133</v>
      </c>
      <c r="AA35" s="60">
        <v>224</v>
      </c>
      <c r="AB35" s="40">
        <f t="shared" si="7"/>
        <v>168.42105263157896</v>
      </c>
      <c r="AC35" s="37"/>
      <c r="AD35" s="41"/>
    </row>
    <row r="36" spans="1:30" ht="14.25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4.25" x14ac:dyDescent="0.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4.25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4.25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4.25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4.25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3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3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3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3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3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3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3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3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3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3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3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3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3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3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3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3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3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3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3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3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3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3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3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3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3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3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3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3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3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3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3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3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3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3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3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3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3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3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88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H24" sqref="G24:H24"/>
    </sheetView>
  </sheetViews>
  <sheetFormatPr defaultColWidth="9.08984375" defaultRowHeight="14" x14ac:dyDescent="0.3"/>
  <cols>
    <col min="1" max="1" width="25.81640625" style="44" customWidth="1"/>
    <col min="2" max="2" width="11" style="44" customWidth="1"/>
    <col min="3" max="3" width="9.90625" style="93" customWidth="1"/>
    <col min="4" max="4" width="8.1796875" style="44" customWidth="1"/>
    <col min="5" max="6" width="11.81640625" style="44" customWidth="1"/>
    <col min="7" max="7" width="7.36328125" style="44" customWidth="1"/>
    <col min="8" max="8" width="11.90625" style="44" customWidth="1"/>
    <col min="9" max="9" width="11" style="93" customWidth="1"/>
    <col min="10" max="10" width="7.36328125" style="44" customWidth="1"/>
    <col min="11" max="12" width="9.36328125" style="44" customWidth="1"/>
    <col min="13" max="13" width="9" style="44" customWidth="1"/>
    <col min="14" max="14" width="10" style="44" customWidth="1"/>
    <col min="15" max="15" width="9.08984375" style="44" customWidth="1"/>
    <col min="16" max="16" width="8.08984375" style="44" customWidth="1"/>
    <col min="17" max="18" width="9.6328125" style="44" customWidth="1"/>
    <col min="19" max="19" width="8.08984375" style="44" customWidth="1"/>
    <col min="20" max="20" width="10.6328125" style="44" customWidth="1"/>
    <col min="21" max="21" width="10.81640625" style="44" customWidth="1"/>
    <col min="22" max="22" width="8.08984375" style="44" customWidth="1"/>
    <col min="23" max="24" width="9.81640625" style="44" customWidth="1"/>
    <col min="25" max="25" width="8.1796875" style="44" customWidth="1"/>
    <col min="26" max="16384" width="9.08984375" style="44"/>
  </cols>
  <sheetData>
    <row r="1" spans="1:32" s="28" customFormat="1" ht="59.9" customHeight="1" x14ac:dyDescent="0.5">
      <c r="B1" s="111" t="s">
        <v>77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27"/>
      <c r="O1" s="27"/>
      <c r="P1" s="27"/>
      <c r="Q1" s="27"/>
      <c r="R1" s="27"/>
      <c r="S1" s="27"/>
      <c r="T1" s="27"/>
      <c r="U1" s="27"/>
      <c r="V1" s="27"/>
      <c r="W1" s="27"/>
      <c r="X1" s="117"/>
      <c r="Y1" s="117"/>
      <c r="Z1" s="48"/>
      <c r="AB1" s="73" t="s">
        <v>14</v>
      </c>
    </row>
    <row r="2" spans="1:32" s="31" customFormat="1" ht="14.25" customHeight="1" x14ac:dyDescent="0.35">
      <c r="A2" s="29"/>
      <c r="B2" s="29"/>
      <c r="C2" s="88"/>
      <c r="D2" s="29"/>
      <c r="E2" s="29"/>
      <c r="F2" s="29"/>
      <c r="G2" s="29"/>
      <c r="H2" s="29"/>
      <c r="I2" s="88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12"/>
      <c r="Y2" s="112"/>
      <c r="Z2" s="121"/>
      <c r="AA2" s="121"/>
      <c r="AB2" s="59" t="s">
        <v>7</v>
      </c>
      <c r="AC2" s="59"/>
    </row>
    <row r="3" spans="1:32" s="32" customFormat="1" ht="67.650000000000006" customHeight="1" x14ac:dyDescent="0.35">
      <c r="A3" s="113"/>
      <c r="B3" s="114" t="s">
        <v>21</v>
      </c>
      <c r="C3" s="114"/>
      <c r="D3" s="114"/>
      <c r="E3" s="114" t="s">
        <v>22</v>
      </c>
      <c r="F3" s="114"/>
      <c r="G3" s="114"/>
      <c r="H3" s="114" t="s">
        <v>13</v>
      </c>
      <c r="I3" s="114"/>
      <c r="J3" s="114"/>
      <c r="K3" s="114" t="s">
        <v>9</v>
      </c>
      <c r="L3" s="114"/>
      <c r="M3" s="114"/>
      <c r="N3" s="114" t="s">
        <v>10</v>
      </c>
      <c r="O3" s="114"/>
      <c r="P3" s="114"/>
      <c r="Q3" s="137" t="s">
        <v>8</v>
      </c>
      <c r="R3" s="138"/>
      <c r="S3" s="139"/>
      <c r="T3" s="114" t="s">
        <v>16</v>
      </c>
      <c r="U3" s="114"/>
      <c r="V3" s="114"/>
      <c r="W3" s="114" t="s">
        <v>11</v>
      </c>
      <c r="X3" s="114"/>
      <c r="Y3" s="114"/>
      <c r="Z3" s="114" t="s">
        <v>12</v>
      </c>
      <c r="AA3" s="114"/>
      <c r="AB3" s="114"/>
    </row>
    <row r="4" spans="1:32" s="33" customFormat="1" ht="19.5" customHeight="1" x14ac:dyDescent="0.35">
      <c r="A4" s="113"/>
      <c r="B4" s="115" t="s">
        <v>15</v>
      </c>
      <c r="C4" s="136" t="s">
        <v>68</v>
      </c>
      <c r="D4" s="116" t="s">
        <v>2</v>
      </c>
      <c r="E4" s="115" t="s">
        <v>15</v>
      </c>
      <c r="F4" s="115" t="s">
        <v>68</v>
      </c>
      <c r="G4" s="116" t="s">
        <v>2</v>
      </c>
      <c r="H4" s="115" t="s">
        <v>15</v>
      </c>
      <c r="I4" s="136" t="s">
        <v>68</v>
      </c>
      <c r="J4" s="116" t="s">
        <v>2</v>
      </c>
      <c r="K4" s="115" t="s">
        <v>15</v>
      </c>
      <c r="L4" s="115" t="s">
        <v>68</v>
      </c>
      <c r="M4" s="116" t="s">
        <v>2</v>
      </c>
      <c r="N4" s="115" t="s">
        <v>15</v>
      </c>
      <c r="O4" s="115" t="s">
        <v>68</v>
      </c>
      <c r="P4" s="116" t="s">
        <v>2</v>
      </c>
      <c r="Q4" s="115" t="s">
        <v>15</v>
      </c>
      <c r="R4" s="115" t="s">
        <v>68</v>
      </c>
      <c r="S4" s="116" t="s">
        <v>2</v>
      </c>
      <c r="T4" s="115" t="s">
        <v>15</v>
      </c>
      <c r="U4" s="115" t="s">
        <v>68</v>
      </c>
      <c r="V4" s="116" t="s">
        <v>2</v>
      </c>
      <c r="W4" s="115" t="s">
        <v>15</v>
      </c>
      <c r="X4" s="115" t="s">
        <v>68</v>
      </c>
      <c r="Y4" s="116" t="s">
        <v>2</v>
      </c>
      <c r="Z4" s="115" t="s">
        <v>15</v>
      </c>
      <c r="AA4" s="115" t="s">
        <v>68</v>
      </c>
      <c r="AB4" s="116" t="s">
        <v>2</v>
      </c>
    </row>
    <row r="5" spans="1:32" s="33" customFormat="1" ht="15.75" customHeight="1" x14ac:dyDescent="0.35">
      <c r="A5" s="113"/>
      <c r="B5" s="115"/>
      <c r="C5" s="136"/>
      <c r="D5" s="116"/>
      <c r="E5" s="115"/>
      <c r="F5" s="115"/>
      <c r="G5" s="116"/>
      <c r="H5" s="115"/>
      <c r="I5" s="136"/>
      <c r="J5" s="116"/>
      <c r="K5" s="115"/>
      <c r="L5" s="115"/>
      <c r="M5" s="116"/>
      <c r="N5" s="115"/>
      <c r="O5" s="115"/>
      <c r="P5" s="116"/>
      <c r="Q5" s="115"/>
      <c r="R5" s="115"/>
      <c r="S5" s="116"/>
      <c r="T5" s="115"/>
      <c r="U5" s="115"/>
      <c r="V5" s="116"/>
      <c r="W5" s="115"/>
      <c r="X5" s="115"/>
      <c r="Y5" s="116"/>
      <c r="Z5" s="115"/>
      <c r="AA5" s="115"/>
      <c r="AB5" s="116"/>
    </row>
    <row r="6" spans="1:32" s="51" customFormat="1" ht="11.25" customHeight="1" x14ac:dyDescent="0.25">
      <c r="A6" s="49" t="s">
        <v>3</v>
      </c>
      <c r="B6" s="50">
        <v>1</v>
      </c>
      <c r="C6" s="89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89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3">
      <c r="A7" s="34" t="s">
        <v>39</v>
      </c>
      <c r="B7" s="35">
        <f>SUM(B8:B35)</f>
        <v>91597</v>
      </c>
      <c r="C7" s="90">
        <f>SUM(C8:C35)</f>
        <v>102253</v>
      </c>
      <c r="D7" s="36">
        <f>C7*100/B7</f>
        <v>111.63356878500387</v>
      </c>
      <c r="E7" s="35">
        <f>SUM(E8:E35)</f>
        <v>17667</v>
      </c>
      <c r="F7" s="35">
        <f>SUM(F8:F35)</f>
        <v>32391</v>
      </c>
      <c r="G7" s="36">
        <f>F7*100/E7</f>
        <v>183.34182373917474</v>
      </c>
      <c r="H7" s="35">
        <f>SUM(H8:H35)</f>
        <v>2697</v>
      </c>
      <c r="I7" s="90">
        <f>SUM(I8:I35)</f>
        <v>1590</v>
      </c>
      <c r="J7" s="36">
        <f>I7*100/H7</f>
        <v>58.954393770856505</v>
      </c>
      <c r="K7" s="35">
        <f>SUM(K8:K35)</f>
        <v>1027</v>
      </c>
      <c r="L7" s="35">
        <f>SUM(L8:L35)</f>
        <v>527</v>
      </c>
      <c r="M7" s="36">
        <f>L7*100/K7</f>
        <v>51.314508276533594</v>
      </c>
      <c r="N7" s="35">
        <f>SUM(N8:N35)</f>
        <v>104</v>
      </c>
      <c r="O7" s="35">
        <f>SUM(O8:O35)</f>
        <v>27</v>
      </c>
      <c r="P7" s="36">
        <f>O7*100/N7</f>
        <v>25.96153846153846</v>
      </c>
      <c r="Q7" s="35">
        <f>SUM(Q8:Q35)</f>
        <v>11589</v>
      </c>
      <c r="R7" s="35">
        <f>SUM(R8:R35)</f>
        <v>9744</v>
      </c>
      <c r="S7" s="36">
        <f>R7*100/Q7</f>
        <v>84.079730779187159</v>
      </c>
      <c r="T7" s="35">
        <f>SUM(T8:T35)</f>
        <v>85321</v>
      </c>
      <c r="U7" s="35">
        <f>SUM(U8:U35)</f>
        <v>98210</v>
      </c>
      <c r="V7" s="36">
        <f>U7*100/T7</f>
        <v>115.10648023347125</v>
      </c>
      <c r="W7" s="35">
        <f>SUM(W8:W35)</f>
        <v>15241</v>
      </c>
      <c r="X7" s="35">
        <f>SUM(X8:X35)</f>
        <v>28999</v>
      </c>
      <c r="Y7" s="36">
        <f>X7*100/W7</f>
        <v>190.26966734466242</v>
      </c>
      <c r="Z7" s="35">
        <f>SUM(Z8:Z35)</f>
        <v>13046</v>
      </c>
      <c r="AA7" s="35">
        <f>SUM(AA8:AA35)</f>
        <v>24953</v>
      </c>
      <c r="AB7" s="36">
        <f>AA7*100/Z7</f>
        <v>191.26935459144565</v>
      </c>
      <c r="AC7" s="37"/>
      <c r="AF7" s="42"/>
    </row>
    <row r="8" spans="1:32" s="42" customFormat="1" ht="17" customHeight="1" x14ac:dyDescent="0.3">
      <c r="A8" s="61" t="s">
        <v>40</v>
      </c>
      <c r="B8" s="39">
        <v>18938</v>
      </c>
      <c r="C8" s="91">
        <v>24925</v>
      </c>
      <c r="D8" s="36">
        <f t="shared" ref="D8:D35" si="0">C8*100/B8</f>
        <v>131.61368676734608</v>
      </c>
      <c r="E8" s="39">
        <v>3701</v>
      </c>
      <c r="F8" s="39">
        <v>9311</v>
      </c>
      <c r="G8" s="40">
        <f t="shared" ref="G8:G35" si="1">F8*100/E8</f>
        <v>251.58065387733046</v>
      </c>
      <c r="H8" s="39">
        <v>180</v>
      </c>
      <c r="I8" s="91">
        <v>183</v>
      </c>
      <c r="J8" s="40">
        <f t="shared" ref="J8:J35" si="2">I8*100/H8</f>
        <v>101.66666666666667</v>
      </c>
      <c r="K8" s="39">
        <v>201</v>
      </c>
      <c r="L8" s="39">
        <v>183</v>
      </c>
      <c r="M8" s="40">
        <f t="shared" ref="M8:M35" si="3">L8*100/K8</f>
        <v>91.044776119402982</v>
      </c>
      <c r="N8" s="39">
        <v>2</v>
      </c>
      <c r="O8" s="39">
        <v>0</v>
      </c>
      <c r="P8" s="40">
        <f t="shared" ref="P8:P35" si="4">O8*100/N8</f>
        <v>0</v>
      </c>
      <c r="Q8" s="39">
        <v>1890</v>
      </c>
      <c r="R8" s="60">
        <v>1222</v>
      </c>
      <c r="S8" s="40">
        <f t="shared" ref="S8:S35" si="5">R8*100/Q8</f>
        <v>64.656084656084658</v>
      </c>
      <c r="T8" s="39">
        <v>18405</v>
      </c>
      <c r="U8" s="60">
        <v>24018</v>
      </c>
      <c r="V8" s="40">
        <f t="shared" ref="V8:V35" si="6">U8*100/T8</f>
        <v>130.49714751426242</v>
      </c>
      <c r="W8" s="39">
        <v>3241</v>
      </c>
      <c r="X8" s="60">
        <v>8438</v>
      </c>
      <c r="Y8" s="40">
        <f t="shared" ref="Y8:Y35" si="7">X8*100/W8</f>
        <v>260.3517432891083</v>
      </c>
      <c r="Z8" s="39">
        <v>2803</v>
      </c>
      <c r="AA8" s="60">
        <v>7212</v>
      </c>
      <c r="AB8" s="40">
        <f t="shared" ref="AB8:AB35" si="8">AA8*100/Z8</f>
        <v>257.2957545486978</v>
      </c>
      <c r="AC8" s="37"/>
      <c r="AD8" s="41"/>
    </row>
    <row r="9" spans="1:32" s="43" customFormat="1" ht="17" customHeight="1" x14ac:dyDescent="0.3">
      <c r="A9" s="61" t="s">
        <v>41</v>
      </c>
      <c r="B9" s="39">
        <v>3409</v>
      </c>
      <c r="C9" s="91">
        <v>4066</v>
      </c>
      <c r="D9" s="36">
        <f t="shared" si="0"/>
        <v>119.2725139337049</v>
      </c>
      <c r="E9" s="39">
        <v>519</v>
      </c>
      <c r="F9" s="39">
        <v>1348</v>
      </c>
      <c r="G9" s="40">
        <f t="shared" si="1"/>
        <v>259.73025048169558</v>
      </c>
      <c r="H9" s="39">
        <v>126</v>
      </c>
      <c r="I9" s="91">
        <v>44</v>
      </c>
      <c r="J9" s="40">
        <f t="shared" si="2"/>
        <v>34.920634920634917</v>
      </c>
      <c r="K9" s="39">
        <v>24</v>
      </c>
      <c r="L9" s="39">
        <v>10</v>
      </c>
      <c r="M9" s="40">
        <f t="shared" si="3"/>
        <v>41.666666666666664</v>
      </c>
      <c r="N9" s="39">
        <v>4</v>
      </c>
      <c r="O9" s="39">
        <v>1</v>
      </c>
      <c r="P9" s="40">
        <f t="shared" si="4"/>
        <v>25</v>
      </c>
      <c r="Q9" s="39">
        <v>381</v>
      </c>
      <c r="R9" s="60">
        <v>391</v>
      </c>
      <c r="S9" s="40">
        <f t="shared" si="5"/>
        <v>102.6246719160105</v>
      </c>
      <c r="T9" s="39">
        <v>3245</v>
      </c>
      <c r="U9" s="60">
        <v>3897</v>
      </c>
      <c r="V9" s="40">
        <f t="shared" si="6"/>
        <v>120.09244992295839</v>
      </c>
      <c r="W9" s="39">
        <v>439</v>
      </c>
      <c r="X9" s="60">
        <v>1187</v>
      </c>
      <c r="Y9" s="40">
        <f t="shared" si="7"/>
        <v>270.38724373576309</v>
      </c>
      <c r="Z9" s="39">
        <v>331</v>
      </c>
      <c r="AA9" s="60">
        <v>897</v>
      </c>
      <c r="AB9" s="40">
        <f t="shared" si="8"/>
        <v>270.99697885196377</v>
      </c>
      <c r="AC9" s="37"/>
      <c r="AD9" s="41"/>
    </row>
    <row r="10" spans="1:32" s="42" customFormat="1" ht="17" customHeight="1" x14ac:dyDescent="0.3">
      <c r="A10" s="61" t="s">
        <v>42</v>
      </c>
      <c r="B10" s="39">
        <v>310</v>
      </c>
      <c r="C10" s="91">
        <v>418</v>
      </c>
      <c r="D10" s="36">
        <f t="shared" si="0"/>
        <v>134.83870967741936</v>
      </c>
      <c r="E10" s="39">
        <v>118</v>
      </c>
      <c r="F10" s="39">
        <v>242</v>
      </c>
      <c r="G10" s="40">
        <f t="shared" si="1"/>
        <v>205.08474576271186</v>
      </c>
      <c r="H10" s="39">
        <v>22</v>
      </c>
      <c r="I10" s="91">
        <v>5</v>
      </c>
      <c r="J10" s="40">
        <f t="shared" si="2"/>
        <v>22.727272727272727</v>
      </c>
      <c r="K10" s="39">
        <v>4</v>
      </c>
      <c r="L10" s="39">
        <v>1</v>
      </c>
      <c r="M10" s="40">
        <f t="shared" si="3"/>
        <v>25</v>
      </c>
      <c r="N10" s="39">
        <v>0</v>
      </c>
      <c r="O10" s="39">
        <v>3</v>
      </c>
      <c r="P10" s="40" t="e">
        <f t="shared" si="4"/>
        <v>#DIV/0!</v>
      </c>
      <c r="Q10" s="39">
        <v>101</v>
      </c>
      <c r="R10" s="60">
        <v>63</v>
      </c>
      <c r="S10" s="40">
        <f t="shared" si="5"/>
        <v>62.376237623762378</v>
      </c>
      <c r="T10" s="39">
        <v>272</v>
      </c>
      <c r="U10" s="60">
        <v>387</v>
      </c>
      <c r="V10" s="40">
        <f t="shared" si="6"/>
        <v>142.27941176470588</v>
      </c>
      <c r="W10" s="39">
        <v>98</v>
      </c>
      <c r="X10" s="60">
        <v>213</v>
      </c>
      <c r="Y10" s="40">
        <f t="shared" si="7"/>
        <v>217.34693877551021</v>
      </c>
      <c r="Z10" s="39">
        <v>81</v>
      </c>
      <c r="AA10" s="60">
        <v>186</v>
      </c>
      <c r="AB10" s="40">
        <f t="shared" si="8"/>
        <v>229.62962962962962</v>
      </c>
      <c r="AC10" s="37"/>
      <c r="AD10" s="41"/>
    </row>
    <row r="11" spans="1:32" s="42" customFormat="1" ht="17" customHeight="1" x14ac:dyDescent="0.3">
      <c r="A11" s="61" t="s">
        <v>43</v>
      </c>
      <c r="B11" s="39">
        <v>1769</v>
      </c>
      <c r="C11" s="91">
        <v>1827</v>
      </c>
      <c r="D11" s="36">
        <f t="shared" si="0"/>
        <v>103.27868852459017</v>
      </c>
      <c r="E11" s="39">
        <v>466</v>
      </c>
      <c r="F11" s="39">
        <v>630</v>
      </c>
      <c r="G11" s="40">
        <f t="shared" si="1"/>
        <v>135.1931330472103</v>
      </c>
      <c r="H11" s="39">
        <v>58</v>
      </c>
      <c r="I11" s="91">
        <v>42</v>
      </c>
      <c r="J11" s="40">
        <f t="shared" si="2"/>
        <v>72.41379310344827</v>
      </c>
      <c r="K11" s="39">
        <v>15</v>
      </c>
      <c r="L11" s="39">
        <v>2</v>
      </c>
      <c r="M11" s="40">
        <f t="shared" si="3"/>
        <v>13.333333333333334</v>
      </c>
      <c r="N11" s="39">
        <v>1</v>
      </c>
      <c r="O11" s="39">
        <v>2</v>
      </c>
      <c r="P11" s="40">
        <f t="shared" si="4"/>
        <v>200</v>
      </c>
      <c r="Q11" s="39">
        <v>369</v>
      </c>
      <c r="R11" s="60">
        <v>323</v>
      </c>
      <c r="S11" s="40">
        <f t="shared" si="5"/>
        <v>87.53387533875339</v>
      </c>
      <c r="T11" s="39">
        <v>1685</v>
      </c>
      <c r="U11" s="60">
        <v>1728</v>
      </c>
      <c r="V11" s="40">
        <f t="shared" si="6"/>
        <v>102.55192878338279</v>
      </c>
      <c r="W11" s="39">
        <v>415</v>
      </c>
      <c r="X11" s="60">
        <v>539</v>
      </c>
      <c r="Y11" s="40">
        <f t="shared" si="7"/>
        <v>129.87951807228916</v>
      </c>
      <c r="Z11" s="39">
        <v>355</v>
      </c>
      <c r="AA11" s="60">
        <v>466</v>
      </c>
      <c r="AB11" s="40">
        <f t="shared" si="8"/>
        <v>131.26760563380282</v>
      </c>
      <c r="AC11" s="37"/>
      <c r="AD11" s="41"/>
    </row>
    <row r="12" spans="1:32" s="42" customFormat="1" ht="17" customHeight="1" x14ac:dyDescent="0.3">
      <c r="A12" s="61" t="s">
        <v>44</v>
      </c>
      <c r="B12" s="39">
        <v>3872</v>
      </c>
      <c r="C12" s="91">
        <v>4127</v>
      </c>
      <c r="D12" s="36">
        <f t="shared" si="0"/>
        <v>106.5857438016529</v>
      </c>
      <c r="E12" s="39">
        <v>461</v>
      </c>
      <c r="F12" s="39">
        <v>788</v>
      </c>
      <c r="G12" s="40">
        <f t="shared" si="1"/>
        <v>170.93275488069415</v>
      </c>
      <c r="H12" s="39">
        <v>138</v>
      </c>
      <c r="I12" s="91">
        <v>79</v>
      </c>
      <c r="J12" s="40">
        <f t="shared" si="2"/>
        <v>57.246376811594203</v>
      </c>
      <c r="K12" s="39">
        <v>71</v>
      </c>
      <c r="L12" s="39">
        <v>51</v>
      </c>
      <c r="M12" s="40">
        <f t="shared" si="3"/>
        <v>71.83098591549296</v>
      </c>
      <c r="N12" s="39">
        <v>9</v>
      </c>
      <c r="O12" s="39">
        <v>2</v>
      </c>
      <c r="P12" s="40">
        <f t="shared" si="4"/>
        <v>22.222222222222221</v>
      </c>
      <c r="Q12" s="39">
        <v>309</v>
      </c>
      <c r="R12" s="60">
        <v>412</v>
      </c>
      <c r="S12" s="40">
        <f t="shared" si="5"/>
        <v>133.33333333333334</v>
      </c>
      <c r="T12" s="39">
        <v>3673</v>
      </c>
      <c r="U12" s="60">
        <v>4005</v>
      </c>
      <c r="V12" s="40">
        <f t="shared" si="6"/>
        <v>109.03893275251838</v>
      </c>
      <c r="W12" s="39">
        <v>383</v>
      </c>
      <c r="X12" s="60">
        <v>669</v>
      </c>
      <c r="Y12" s="40">
        <f t="shared" si="7"/>
        <v>174.67362924281986</v>
      </c>
      <c r="Z12" s="39">
        <v>320</v>
      </c>
      <c r="AA12" s="60">
        <v>537</v>
      </c>
      <c r="AB12" s="40">
        <f t="shared" si="8"/>
        <v>167.8125</v>
      </c>
      <c r="AC12" s="37"/>
      <c r="AD12" s="41"/>
    </row>
    <row r="13" spans="1:32" s="42" customFormat="1" ht="17" customHeight="1" x14ac:dyDescent="0.3">
      <c r="A13" s="61" t="s">
        <v>45</v>
      </c>
      <c r="B13" s="39">
        <v>1265</v>
      </c>
      <c r="C13" s="91">
        <v>1389</v>
      </c>
      <c r="D13" s="36">
        <f t="shared" si="0"/>
        <v>109.80237154150197</v>
      </c>
      <c r="E13" s="39">
        <v>282</v>
      </c>
      <c r="F13" s="39">
        <v>520</v>
      </c>
      <c r="G13" s="40">
        <f t="shared" si="1"/>
        <v>184.39716312056737</v>
      </c>
      <c r="H13" s="39">
        <v>76</v>
      </c>
      <c r="I13" s="91">
        <v>22</v>
      </c>
      <c r="J13" s="40">
        <f t="shared" si="2"/>
        <v>28.94736842105263</v>
      </c>
      <c r="K13" s="39">
        <v>21</v>
      </c>
      <c r="L13" s="39">
        <v>9</v>
      </c>
      <c r="M13" s="40">
        <f t="shared" si="3"/>
        <v>42.857142857142854</v>
      </c>
      <c r="N13" s="39">
        <v>0</v>
      </c>
      <c r="O13" s="39">
        <v>1</v>
      </c>
      <c r="P13" s="40" t="e">
        <f t="shared" si="4"/>
        <v>#DIV/0!</v>
      </c>
      <c r="Q13" s="39">
        <v>235</v>
      </c>
      <c r="R13" s="60">
        <v>332</v>
      </c>
      <c r="S13" s="40">
        <f t="shared" si="5"/>
        <v>141.27659574468086</v>
      </c>
      <c r="T13" s="39">
        <v>1162</v>
      </c>
      <c r="U13" s="60">
        <v>1310</v>
      </c>
      <c r="V13" s="40">
        <f t="shared" si="6"/>
        <v>112.73666092943202</v>
      </c>
      <c r="W13" s="39">
        <v>221</v>
      </c>
      <c r="X13" s="60">
        <v>450</v>
      </c>
      <c r="Y13" s="40">
        <f t="shared" si="7"/>
        <v>203.61990950226243</v>
      </c>
      <c r="Z13" s="39">
        <v>173</v>
      </c>
      <c r="AA13" s="60">
        <v>378</v>
      </c>
      <c r="AB13" s="40">
        <f t="shared" si="8"/>
        <v>218.49710982658959</v>
      </c>
      <c r="AC13" s="37"/>
      <c r="AD13" s="41"/>
    </row>
    <row r="14" spans="1:32" s="42" customFormat="1" ht="17" customHeight="1" x14ac:dyDescent="0.3">
      <c r="A14" s="61" t="s">
        <v>46</v>
      </c>
      <c r="B14" s="39">
        <v>716</v>
      </c>
      <c r="C14" s="91">
        <v>1012</v>
      </c>
      <c r="D14" s="36">
        <f t="shared" si="0"/>
        <v>141.34078212290504</v>
      </c>
      <c r="E14" s="39">
        <v>201</v>
      </c>
      <c r="F14" s="39">
        <v>514</v>
      </c>
      <c r="G14" s="40">
        <f t="shared" si="1"/>
        <v>255.72139303482587</v>
      </c>
      <c r="H14" s="39">
        <v>48</v>
      </c>
      <c r="I14" s="91">
        <v>30</v>
      </c>
      <c r="J14" s="40">
        <f t="shared" si="2"/>
        <v>62.5</v>
      </c>
      <c r="K14" s="39">
        <v>14</v>
      </c>
      <c r="L14" s="39">
        <v>2</v>
      </c>
      <c r="M14" s="40">
        <f t="shared" si="3"/>
        <v>14.285714285714286</v>
      </c>
      <c r="N14" s="39">
        <v>1</v>
      </c>
      <c r="O14" s="39">
        <v>0</v>
      </c>
      <c r="P14" s="40">
        <f t="shared" si="4"/>
        <v>0</v>
      </c>
      <c r="Q14" s="39">
        <v>171</v>
      </c>
      <c r="R14" s="60">
        <v>318</v>
      </c>
      <c r="S14" s="40">
        <f t="shared" si="5"/>
        <v>185.96491228070175</v>
      </c>
      <c r="T14" s="39">
        <v>652</v>
      </c>
      <c r="U14" s="60">
        <v>914</v>
      </c>
      <c r="V14" s="40">
        <f t="shared" si="6"/>
        <v>140.1840490797546</v>
      </c>
      <c r="W14" s="39">
        <v>167</v>
      </c>
      <c r="X14" s="60">
        <v>429</v>
      </c>
      <c r="Y14" s="40">
        <f t="shared" si="7"/>
        <v>256.88622754491018</v>
      </c>
      <c r="Z14" s="39">
        <v>129</v>
      </c>
      <c r="AA14" s="60">
        <v>352</v>
      </c>
      <c r="AB14" s="40">
        <f t="shared" si="8"/>
        <v>272.86821705426354</v>
      </c>
      <c r="AC14" s="37"/>
      <c r="AD14" s="41"/>
    </row>
    <row r="15" spans="1:32" s="42" customFormat="1" ht="17" customHeight="1" x14ac:dyDescent="0.3">
      <c r="A15" s="61" t="s">
        <v>47</v>
      </c>
      <c r="B15" s="39">
        <v>8100</v>
      </c>
      <c r="C15" s="91">
        <v>8137</v>
      </c>
      <c r="D15" s="36">
        <f t="shared" si="0"/>
        <v>100.45679012345678</v>
      </c>
      <c r="E15" s="39">
        <v>531</v>
      </c>
      <c r="F15" s="39">
        <v>1096</v>
      </c>
      <c r="G15" s="40">
        <f t="shared" si="1"/>
        <v>206.40301318267419</v>
      </c>
      <c r="H15" s="39">
        <v>141</v>
      </c>
      <c r="I15" s="91">
        <v>87</v>
      </c>
      <c r="J15" s="40">
        <f t="shared" si="2"/>
        <v>61.702127659574465</v>
      </c>
      <c r="K15" s="39">
        <v>51</v>
      </c>
      <c r="L15" s="39">
        <v>27</v>
      </c>
      <c r="M15" s="40">
        <f t="shared" si="3"/>
        <v>52.941176470588232</v>
      </c>
      <c r="N15" s="39">
        <v>0</v>
      </c>
      <c r="O15" s="39">
        <v>0</v>
      </c>
      <c r="P15" s="40" t="e">
        <f t="shared" si="4"/>
        <v>#DIV/0!</v>
      </c>
      <c r="Q15" s="39">
        <v>359</v>
      </c>
      <c r="R15" s="60">
        <v>239</v>
      </c>
      <c r="S15" s="40">
        <f t="shared" si="5"/>
        <v>66.573816155988851</v>
      </c>
      <c r="T15" s="39">
        <v>7987</v>
      </c>
      <c r="U15" s="60">
        <v>7903</v>
      </c>
      <c r="V15" s="40">
        <f t="shared" si="6"/>
        <v>98.948290972830847</v>
      </c>
      <c r="W15" s="39">
        <v>424</v>
      </c>
      <c r="X15" s="60">
        <v>989</v>
      </c>
      <c r="Y15" s="40">
        <f t="shared" si="7"/>
        <v>233.25471698113208</v>
      </c>
      <c r="Z15" s="39">
        <v>336</v>
      </c>
      <c r="AA15" s="60">
        <v>856</v>
      </c>
      <c r="AB15" s="40">
        <f t="shared" si="8"/>
        <v>254.76190476190476</v>
      </c>
      <c r="AC15" s="37"/>
      <c r="AD15" s="41"/>
    </row>
    <row r="16" spans="1:32" s="42" customFormat="1" ht="17" customHeight="1" x14ac:dyDescent="0.3">
      <c r="A16" s="61" t="s">
        <v>48</v>
      </c>
      <c r="B16" s="39">
        <v>3004</v>
      </c>
      <c r="C16" s="91">
        <v>3564</v>
      </c>
      <c r="D16" s="36">
        <f t="shared" si="0"/>
        <v>118.64181091877496</v>
      </c>
      <c r="E16" s="39">
        <v>647</v>
      </c>
      <c r="F16" s="39">
        <v>1193</v>
      </c>
      <c r="G16" s="40">
        <f t="shared" si="1"/>
        <v>184.38948995363214</v>
      </c>
      <c r="H16" s="39">
        <v>247</v>
      </c>
      <c r="I16" s="91">
        <v>104</v>
      </c>
      <c r="J16" s="40">
        <f t="shared" si="2"/>
        <v>42.10526315789474</v>
      </c>
      <c r="K16" s="39">
        <v>70</v>
      </c>
      <c r="L16" s="39">
        <v>20</v>
      </c>
      <c r="M16" s="40">
        <f t="shared" si="3"/>
        <v>28.571428571428573</v>
      </c>
      <c r="N16" s="39">
        <v>27</v>
      </c>
      <c r="O16" s="39">
        <v>7</v>
      </c>
      <c r="P16" s="40">
        <f t="shared" si="4"/>
        <v>25.925925925925927</v>
      </c>
      <c r="Q16" s="39">
        <v>528</v>
      </c>
      <c r="R16" s="60">
        <v>459</v>
      </c>
      <c r="S16" s="40">
        <f t="shared" si="5"/>
        <v>86.931818181818187</v>
      </c>
      <c r="T16" s="39">
        <v>2538</v>
      </c>
      <c r="U16" s="60">
        <v>3426</v>
      </c>
      <c r="V16" s="40">
        <f t="shared" si="6"/>
        <v>134.98817966903073</v>
      </c>
      <c r="W16" s="39">
        <v>513</v>
      </c>
      <c r="X16" s="60">
        <v>1059</v>
      </c>
      <c r="Y16" s="40">
        <f t="shared" si="7"/>
        <v>206.43274853801171</v>
      </c>
      <c r="Z16" s="39">
        <v>409</v>
      </c>
      <c r="AA16" s="60">
        <v>901</v>
      </c>
      <c r="AB16" s="40">
        <f t="shared" si="8"/>
        <v>220.29339853300735</v>
      </c>
      <c r="AC16" s="37"/>
      <c r="AD16" s="41"/>
    </row>
    <row r="17" spans="1:30" s="42" customFormat="1" ht="17" customHeight="1" x14ac:dyDescent="0.3">
      <c r="A17" s="61" t="s">
        <v>49</v>
      </c>
      <c r="B17" s="39">
        <v>7135</v>
      </c>
      <c r="C17" s="91">
        <v>7677</v>
      </c>
      <c r="D17" s="36">
        <f t="shared" si="0"/>
        <v>107.59635599159076</v>
      </c>
      <c r="E17" s="39">
        <v>891</v>
      </c>
      <c r="F17" s="39">
        <v>1619</v>
      </c>
      <c r="G17" s="40">
        <f t="shared" si="1"/>
        <v>181.70594837261504</v>
      </c>
      <c r="H17" s="39">
        <v>181</v>
      </c>
      <c r="I17" s="91">
        <v>81</v>
      </c>
      <c r="J17" s="40">
        <f t="shared" si="2"/>
        <v>44.751381215469614</v>
      </c>
      <c r="K17" s="39">
        <v>108</v>
      </c>
      <c r="L17" s="39">
        <v>26</v>
      </c>
      <c r="M17" s="40">
        <f t="shared" si="3"/>
        <v>24.074074074074073</v>
      </c>
      <c r="N17" s="39">
        <v>0</v>
      </c>
      <c r="O17" s="39">
        <v>1</v>
      </c>
      <c r="P17" s="40" t="e">
        <f t="shared" si="4"/>
        <v>#DIV/0!</v>
      </c>
      <c r="Q17" s="39">
        <v>379</v>
      </c>
      <c r="R17" s="60">
        <v>254</v>
      </c>
      <c r="S17" s="40">
        <f t="shared" si="5"/>
        <v>67.018469656992082</v>
      </c>
      <c r="T17" s="39">
        <v>6918</v>
      </c>
      <c r="U17" s="60">
        <v>7483</v>
      </c>
      <c r="V17" s="40">
        <f t="shared" si="6"/>
        <v>108.16710031801098</v>
      </c>
      <c r="W17" s="39">
        <v>767</v>
      </c>
      <c r="X17" s="60">
        <v>1468</v>
      </c>
      <c r="Y17" s="40">
        <f t="shared" si="7"/>
        <v>191.39504563233376</v>
      </c>
      <c r="Z17" s="39">
        <v>665</v>
      </c>
      <c r="AA17" s="60">
        <v>1241</v>
      </c>
      <c r="AB17" s="40">
        <f t="shared" si="8"/>
        <v>186.61654135338347</v>
      </c>
      <c r="AC17" s="37"/>
      <c r="AD17" s="41"/>
    </row>
    <row r="18" spans="1:30" s="42" customFormat="1" ht="17" customHeight="1" x14ac:dyDescent="0.3">
      <c r="A18" s="61" t="s">
        <v>50</v>
      </c>
      <c r="B18" s="39">
        <v>4131</v>
      </c>
      <c r="C18" s="91">
        <v>2270</v>
      </c>
      <c r="D18" s="36">
        <f t="shared" si="0"/>
        <v>54.950375211813117</v>
      </c>
      <c r="E18" s="39">
        <v>919</v>
      </c>
      <c r="F18" s="39">
        <v>1278</v>
      </c>
      <c r="G18" s="40">
        <f t="shared" si="1"/>
        <v>139.06420021762784</v>
      </c>
      <c r="H18" s="39">
        <v>218</v>
      </c>
      <c r="I18" s="91">
        <v>89</v>
      </c>
      <c r="J18" s="40">
        <f t="shared" si="2"/>
        <v>40.825688073394495</v>
      </c>
      <c r="K18" s="39">
        <v>101</v>
      </c>
      <c r="L18" s="39">
        <v>14</v>
      </c>
      <c r="M18" s="40">
        <f t="shared" si="3"/>
        <v>13.861386138613861</v>
      </c>
      <c r="N18" s="39">
        <v>4</v>
      </c>
      <c r="O18" s="39">
        <v>1</v>
      </c>
      <c r="P18" s="40">
        <f t="shared" si="4"/>
        <v>25</v>
      </c>
      <c r="Q18" s="39">
        <v>534</v>
      </c>
      <c r="R18" s="60">
        <v>371</v>
      </c>
      <c r="S18" s="40">
        <f t="shared" si="5"/>
        <v>69.475655430711612</v>
      </c>
      <c r="T18" s="39">
        <v>1924</v>
      </c>
      <c r="U18" s="60">
        <v>2058</v>
      </c>
      <c r="V18" s="40">
        <f t="shared" si="6"/>
        <v>106.96465696465697</v>
      </c>
      <c r="W18" s="39">
        <v>772</v>
      </c>
      <c r="X18" s="60">
        <v>1084</v>
      </c>
      <c r="Y18" s="40">
        <f t="shared" si="7"/>
        <v>140.41450777202073</v>
      </c>
      <c r="Z18" s="39">
        <v>700</v>
      </c>
      <c r="AA18" s="60">
        <v>1007</v>
      </c>
      <c r="AB18" s="40">
        <f t="shared" si="8"/>
        <v>143.85714285714286</v>
      </c>
      <c r="AC18" s="37"/>
      <c r="AD18" s="41"/>
    </row>
    <row r="19" spans="1:30" s="42" customFormat="1" ht="17" customHeight="1" x14ac:dyDescent="0.3">
      <c r="A19" s="61" t="s">
        <v>51</v>
      </c>
      <c r="B19" s="39">
        <v>3759</v>
      </c>
      <c r="C19" s="91">
        <v>4029</v>
      </c>
      <c r="D19" s="36">
        <f t="shared" si="0"/>
        <v>107.18276137270551</v>
      </c>
      <c r="E19" s="39">
        <v>708</v>
      </c>
      <c r="F19" s="39">
        <v>1009</v>
      </c>
      <c r="G19" s="40">
        <f t="shared" si="1"/>
        <v>142.5141242937853</v>
      </c>
      <c r="H19" s="39">
        <v>64</v>
      </c>
      <c r="I19" s="91">
        <v>108</v>
      </c>
      <c r="J19" s="40">
        <f t="shared" si="2"/>
        <v>168.75</v>
      </c>
      <c r="K19" s="39">
        <v>22</v>
      </c>
      <c r="L19" s="39">
        <v>22</v>
      </c>
      <c r="M19" s="40">
        <f t="shared" si="3"/>
        <v>100</v>
      </c>
      <c r="N19" s="39">
        <v>14</v>
      </c>
      <c r="O19" s="39">
        <v>0</v>
      </c>
      <c r="P19" s="40">
        <f t="shared" si="4"/>
        <v>0</v>
      </c>
      <c r="Q19" s="39">
        <v>403</v>
      </c>
      <c r="R19" s="60">
        <v>462</v>
      </c>
      <c r="S19" s="40">
        <f t="shared" si="5"/>
        <v>114.64019851116625</v>
      </c>
      <c r="T19" s="39">
        <v>3674</v>
      </c>
      <c r="U19" s="60">
        <v>3876</v>
      </c>
      <c r="V19" s="40">
        <f t="shared" si="6"/>
        <v>105.4980947196516</v>
      </c>
      <c r="W19" s="39">
        <v>626</v>
      </c>
      <c r="X19" s="60">
        <v>885</v>
      </c>
      <c r="Y19" s="40">
        <f t="shared" si="7"/>
        <v>141.3738019169329</v>
      </c>
      <c r="Z19" s="39">
        <v>552</v>
      </c>
      <c r="AA19" s="60">
        <v>756</v>
      </c>
      <c r="AB19" s="40">
        <f t="shared" si="8"/>
        <v>136.95652173913044</v>
      </c>
      <c r="AC19" s="37"/>
      <c r="AD19" s="41"/>
    </row>
    <row r="20" spans="1:30" s="42" customFormat="1" ht="17" customHeight="1" x14ac:dyDescent="0.3">
      <c r="A20" s="61" t="s">
        <v>52</v>
      </c>
      <c r="B20" s="39">
        <v>2088</v>
      </c>
      <c r="C20" s="91">
        <v>2440</v>
      </c>
      <c r="D20" s="36">
        <f t="shared" si="0"/>
        <v>116.85823754789271</v>
      </c>
      <c r="E20" s="39">
        <v>304</v>
      </c>
      <c r="F20" s="39">
        <v>634</v>
      </c>
      <c r="G20" s="40">
        <f t="shared" si="1"/>
        <v>208.55263157894737</v>
      </c>
      <c r="H20" s="39">
        <v>19</v>
      </c>
      <c r="I20" s="91">
        <v>34</v>
      </c>
      <c r="J20" s="40">
        <f t="shared" si="2"/>
        <v>178.94736842105263</v>
      </c>
      <c r="K20" s="39">
        <v>6</v>
      </c>
      <c r="L20" s="39">
        <v>2</v>
      </c>
      <c r="M20" s="40">
        <f t="shared" si="3"/>
        <v>33.333333333333336</v>
      </c>
      <c r="N20" s="39">
        <v>5</v>
      </c>
      <c r="O20" s="39">
        <v>0</v>
      </c>
      <c r="P20" s="40">
        <f t="shared" si="4"/>
        <v>0</v>
      </c>
      <c r="Q20" s="39">
        <v>212</v>
      </c>
      <c r="R20" s="60">
        <v>173</v>
      </c>
      <c r="S20" s="40">
        <f t="shared" si="5"/>
        <v>81.603773584905667</v>
      </c>
      <c r="T20" s="39">
        <v>2060</v>
      </c>
      <c r="U20" s="60">
        <v>2382</v>
      </c>
      <c r="V20" s="40">
        <f t="shared" si="6"/>
        <v>115.63106796116504</v>
      </c>
      <c r="W20" s="39">
        <v>276</v>
      </c>
      <c r="X20" s="60">
        <v>579</v>
      </c>
      <c r="Y20" s="40">
        <f t="shared" si="7"/>
        <v>209.78260869565219</v>
      </c>
      <c r="Z20" s="39">
        <v>251</v>
      </c>
      <c r="AA20" s="60">
        <v>505</v>
      </c>
      <c r="AB20" s="40">
        <f t="shared" si="8"/>
        <v>201.19521912350598</v>
      </c>
      <c r="AC20" s="37"/>
      <c r="AD20" s="41"/>
    </row>
    <row r="21" spans="1:30" s="42" customFormat="1" ht="17" customHeight="1" x14ac:dyDescent="0.3">
      <c r="A21" s="61" t="s">
        <v>53</v>
      </c>
      <c r="B21" s="39">
        <v>1032</v>
      </c>
      <c r="C21" s="91">
        <v>1425</v>
      </c>
      <c r="D21" s="36">
        <f t="shared" si="0"/>
        <v>138.08139534883722</v>
      </c>
      <c r="E21" s="39">
        <v>320</v>
      </c>
      <c r="F21" s="39">
        <v>569</v>
      </c>
      <c r="G21" s="40">
        <f t="shared" si="1"/>
        <v>177.8125</v>
      </c>
      <c r="H21" s="39">
        <v>27</v>
      </c>
      <c r="I21" s="91">
        <v>26</v>
      </c>
      <c r="J21" s="40">
        <f t="shared" si="2"/>
        <v>96.296296296296291</v>
      </c>
      <c r="K21" s="39">
        <v>4</v>
      </c>
      <c r="L21" s="39">
        <v>1</v>
      </c>
      <c r="M21" s="40">
        <f t="shared" si="3"/>
        <v>25</v>
      </c>
      <c r="N21" s="39">
        <v>0</v>
      </c>
      <c r="O21" s="39">
        <v>0</v>
      </c>
      <c r="P21" s="40" t="e">
        <f t="shared" si="4"/>
        <v>#DIV/0!</v>
      </c>
      <c r="Q21" s="39">
        <v>287</v>
      </c>
      <c r="R21" s="60">
        <v>259</v>
      </c>
      <c r="S21" s="40">
        <f t="shared" si="5"/>
        <v>90.243902439024396</v>
      </c>
      <c r="T21" s="39">
        <v>980</v>
      </c>
      <c r="U21" s="60">
        <v>1365</v>
      </c>
      <c r="V21" s="40">
        <f t="shared" si="6"/>
        <v>139.28571428571428</v>
      </c>
      <c r="W21" s="39">
        <v>282</v>
      </c>
      <c r="X21" s="60">
        <v>529</v>
      </c>
      <c r="Y21" s="40">
        <f t="shared" si="7"/>
        <v>187.58865248226951</v>
      </c>
      <c r="Z21" s="39">
        <v>234</v>
      </c>
      <c r="AA21" s="60">
        <v>484</v>
      </c>
      <c r="AB21" s="40">
        <f t="shared" si="8"/>
        <v>206.83760683760684</v>
      </c>
      <c r="AC21" s="37"/>
      <c r="AD21" s="41"/>
    </row>
    <row r="22" spans="1:30" s="42" customFormat="1" ht="17" customHeight="1" x14ac:dyDescent="0.3">
      <c r="A22" s="61" t="s">
        <v>54</v>
      </c>
      <c r="B22" s="39">
        <v>3806</v>
      </c>
      <c r="C22" s="91">
        <v>4212</v>
      </c>
      <c r="D22" s="36">
        <f t="shared" si="0"/>
        <v>110.66736731476615</v>
      </c>
      <c r="E22" s="39">
        <v>914</v>
      </c>
      <c r="F22" s="39">
        <v>1290</v>
      </c>
      <c r="G22" s="40">
        <f t="shared" si="1"/>
        <v>141.1378555798687</v>
      </c>
      <c r="H22" s="39">
        <v>94</v>
      </c>
      <c r="I22" s="91">
        <v>92</v>
      </c>
      <c r="J22" s="40">
        <f t="shared" si="2"/>
        <v>97.872340425531917</v>
      </c>
      <c r="K22" s="39">
        <v>45</v>
      </c>
      <c r="L22" s="39">
        <v>9</v>
      </c>
      <c r="M22" s="40">
        <f t="shared" si="3"/>
        <v>20</v>
      </c>
      <c r="N22" s="39">
        <v>1</v>
      </c>
      <c r="O22" s="39">
        <v>2</v>
      </c>
      <c r="P22" s="40">
        <f t="shared" si="4"/>
        <v>200</v>
      </c>
      <c r="Q22" s="39">
        <v>669</v>
      </c>
      <c r="R22" s="60">
        <v>384</v>
      </c>
      <c r="S22" s="40">
        <f t="shared" si="5"/>
        <v>57.399103139013455</v>
      </c>
      <c r="T22" s="39">
        <v>3694</v>
      </c>
      <c r="U22" s="60">
        <v>4072</v>
      </c>
      <c r="V22" s="40">
        <f t="shared" si="6"/>
        <v>110.2328099621007</v>
      </c>
      <c r="W22" s="39">
        <v>803</v>
      </c>
      <c r="X22" s="60">
        <v>1178</v>
      </c>
      <c r="Y22" s="40">
        <f t="shared" si="7"/>
        <v>146.69987546699875</v>
      </c>
      <c r="Z22" s="39">
        <v>684</v>
      </c>
      <c r="AA22" s="60">
        <v>1010</v>
      </c>
      <c r="AB22" s="40">
        <f t="shared" si="8"/>
        <v>147.66081871345028</v>
      </c>
      <c r="AC22" s="37"/>
      <c r="AD22" s="41"/>
    </row>
    <row r="23" spans="1:30" s="42" customFormat="1" ht="17" customHeight="1" x14ac:dyDescent="0.3">
      <c r="A23" s="61" t="s">
        <v>55</v>
      </c>
      <c r="B23" s="39">
        <v>1337</v>
      </c>
      <c r="C23" s="91">
        <v>2109</v>
      </c>
      <c r="D23" s="36">
        <f t="shared" si="0"/>
        <v>157.74121166791323</v>
      </c>
      <c r="E23" s="39">
        <v>664</v>
      </c>
      <c r="F23" s="39">
        <v>1397</v>
      </c>
      <c r="G23" s="40">
        <f t="shared" si="1"/>
        <v>210.39156626506025</v>
      </c>
      <c r="H23" s="39">
        <v>70</v>
      </c>
      <c r="I23" s="91">
        <v>36</v>
      </c>
      <c r="J23" s="40">
        <f t="shared" si="2"/>
        <v>51.428571428571431</v>
      </c>
      <c r="K23" s="39">
        <v>21</v>
      </c>
      <c r="L23" s="39">
        <v>11</v>
      </c>
      <c r="M23" s="40">
        <f t="shared" si="3"/>
        <v>52.38095238095238</v>
      </c>
      <c r="N23" s="39">
        <v>5</v>
      </c>
      <c r="O23" s="39">
        <v>0</v>
      </c>
      <c r="P23" s="40">
        <f t="shared" si="4"/>
        <v>0</v>
      </c>
      <c r="Q23" s="39">
        <v>489</v>
      </c>
      <c r="R23" s="60">
        <v>507</v>
      </c>
      <c r="S23" s="40">
        <f t="shared" si="5"/>
        <v>103.68098159509202</v>
      </c>
      <c r="T23" s="39">
        <v>1220</v>
      </c>
      <c r="U23" s="60">
        <v>1991</v>
      </c>
      <c r="V23" s="40">
        <f t="shared" si="6"/>
        <v>163.19672131147541</v>
      </c>
      <c r="W23" s="39">
        <v>578</v>
      </c>
      <c r="X23" s="60">
        <v>1283</v>
      </c>
      <c r="Y23" s="40">
        <f t="shared" si="7"/>
        <v>221.97231833910035</v>
      </c>
      <c r="Z23" s="39">
        <v>493</v>
      </c>
      <c r="AA23" s="60">
        <v>1002</v>
      </c>
      <c r="AB23" s="40">
        <f t="shared" si="8"/>
        <v>203.24543610547667</v>
      </c>
      <c r="AC23" s="37"/>
      <c r="AD23" s="41"/>
    </row>
    <row r="24" spans="1:30" s="42" customFormat="1" ht="17" customHeight="1" x14ac:dyDescent="0.3">
      <c r="A24" s="61" t="s">
        <v>56</v>
      </c>
      <c r="B24" s="39">
        <v>2222</v>
      </c>
      <c r="C24" s="91">
        <v>1650</v>
      </c>
      <c r="D24" s="36">
        <f t="shared" si="0"/>
        <v>74.257425742574256</v>
      </c>
      <c r="E24" s="39">
        <v>701</v>
      </c>
      <c r="F24" s="39">
        <v>1075</v>
      </c>
      <c r="G24" s="40">
        <f t="shared" si="1"/>
        <v>153.35235378031385</v>
      </c>
      <c r="H24" s="39">
        <v>76</v>
      </c>
      <c r="I24" s="91">
        <v>39</v>
      </c>
      <c r="J24" s="40">
        <f t="shared" si="2"/>
        <v>51.315789473684212</v>
      </c>
      <c r="K24" s="39">
        <v>6</v>
      </c>
      <c r="L24" s="39">
        <v>10</v>
      </c>
      <c r="M24" s="40">
        <f t="shared" si="3"/>
        <v>166.66666666666666</v>
      </c>
      <c r="N24" s="39">
        <v>0</v>
      </c>
      <c r="O24" s="39">
        <v>0</v>
      </c>
      <c r="P24" s="40" t="e">
        <f t="shared" si="4"/>
        <v>#DIV/0!</v>
      </c>
      <c r="Q24" s="39">
        <v>403</v>
      </c>
      <c r="R24" s="60">
        <v>460</v>
      </c>
      <c r="S24" s="40">
        <f t="shared" si="5"/>
        <v>114.1439205955335</v>
      </c>
      <c r="T24" s="39">
        <v>2122</v>
      </c>
      <c r="U24" s="60">
        <v>1521</v>
      </c>
      <c r="V24" s="40">
        <f t="shared" si="6"/>
        <v>71.677662582469367</v>
      </c>
      <c r="W24" s="39">
        <v>642</v>
      </c>
      <c r="X24" s="60">
        <v>955</v>
      </c>
      <c r="Y24" s="40">
        <f t="shared" si="7"/>
        <v>148.75389408099687</v>
      </c>
      <c r="Z24" s="39">
        <v>583</v>
      </c>
      <c r="AA24" s="60">
        <v>896</v>
      </c>
      <c r="AB24" s="40">
        <f t="shared" si="8"/>
        <v>153.68782161234992</v>
      </c>
      <c r="AC24" s="37"/>
      <c r="AD24" s="41"/>
    </row>
    <row r="25" spans="1:30" s="42" customFormat="1" ht="17" customHeight="1" x14ac:dyDescent="0.3">
      <c r="A25" s="61" t="s">
        <v>57</v>
      </c>
      <c r="B25" s="39">
        <v>5077</v>
      </c>
      <c r="C25" s="91">
        <v>5071</v>
      </c>
      <c r="D25" s="36">
        <f t="shared" si="0"/>
        <v>99.881819972424665</v>
      </c>
      <c r="E25" s="39">
        <v>206</v>
      </c>
      <c r="F25" s="39">
        <v>556</v>
      </c>
      <c r="G25" s="40">
        <f t="shared" si="1"/>
        <v>269.90291262135923</v>
      </c>
      <c r="H25" s="39">
        <v>52</v>
      </c>
      <c r="I25" s="91">
        <v>58</v>
      </c>
      <c r="J25" s="40">
        <f t="shared" si="2"/>
        <v>111.53846153846153</v>
      </c>
      <c r="K25" s="39">
        <v>5</v>
      </c>
      <c r="L25" s="39">
        <v>3</v>
      </c>
      <c r="M25" s="40">
        <f t="shared" si="3"/>
        <v>60</v>
      </c>
      <c r="N25" s="39">
        <v>0</v>
      </c>
      <c r="O25" s="39">
        <v>0</v>
      </c>
      <c r="P25" s="40" t="e">
        <f t="shared" si="4"/>
        <v>#DIV/0!</v>
      </c>
      <c r="Q25" s="39">
        <v>154</v>
      </c>
      <c r="R25" s="60">
        <v>223</v>
      </c>
      <c r="S25" s="40">
        <f t="shared" si="5"/>
        <v>144.80519480519482</v>
      </c>
      <c r="T25" s="39">
        <v>5013</v>
      </c>
      <c r="U25" s="60">
        <v>4966</v>
      </c>
      <c r="V25" s="40">
        <f t="shared" si="6"/>
        <v>99.062437662078594</v>
      </c>
      <c r="W25" s="39">
        <v>169</v>
      </c>
      <c r="X25" s="60">
        <v>493</v>
      </c>
      <c r="Y25" s="40">
        <f t="shared" si="7"/>
        <v>291.71597633136093</v>
      </c>
      <c r="Z25" s="39">
        <v>129</v>
      </c>
      <c r="AA25" s="60">
        <v>417</v>
      </c>
      <c r="AB25" s="40">
        <f t="shared" si="8"/>
        <v>323.25581395348837</v>
      </c>
      <c r="AC25" s="37"/>
      <c r="AD25" s="41"/>
    </row>
    <row r="26" spans="1:30" s="42" customFormat="1" ht="17" customHeight="1" x14ac:dyDescent="0.3">
      <c r="A26" s="61" t="s">
        <v>58</v>
      </c>
      <c r="B26" s="39">
        <v>1951</v>
      </c>
      <c r="C26" s="91">
        <v>2296</v>
      </c>
      <c r="D26" s="36">
        <f t="shared" si="0"/>
        <v>117.6832393644285</v>
      </c>
      <c r="E26" s="39">
        <v>612</v>
      </c>
      <c r="F26" s="39">
        <v>882</v>
      </c>
      <c r="G26" s="40">
        <f t="shared" si="1"/>
        <v>144.11764705882354</v>
      </c>
      <c r="H26" s="39">
        <v>88</v>
      </c>
      <c r="I26" s="91">
        <v>30</v>
      </c>
      <c r="J26" s="40">
        <f t="shared" si="2"/>
        <v>34.090909090909093</v>
      </c>
      <c r="K26" s="39">
        <v>24</v>
      </c>
      <c r="L26" s="39">
        <v>10</v>
      </c>
      <c r="M26" s="40">
        <f t="shared" si="3"/>
        <v>41.666666666666664</v>
      </c>
      <c r="N26" s="39">
        <v>2</v>
      </c>
      <c r="O26" s="39">
        <v>0</v>
      </c>
      <c r="P26" s="40">
        <f t="shared" si="4"/>
        <v>0</v>
      </c>
      <c r="Q26" s="39">
        <v>412</v>
      </c>
      <c r="R26" s="60">
        <v>289</v>
      </c>
      <c r="S26" s="40">
        <f t="shared" si="5"/>
        <v>70.145631067961162</v>
      </c>
      <c r="T26" s="39">
        <v>1829</v>
      </c>
      <c r="U26" s="60">
        <v>2238</v>
      </c>
      <c r="V26" s="40">
        <f t="shared" si="6"/>
        <v>122.36194641880809</v>
      </c>
      <c r="W26" s="39">
        <v>536</v>
      </c>
      <c r="X26" s="60">
        <v>822</v>
      </c>
      <c r="Y26" s="40">
        <f t="shared" si="7"/>
        <v>153.35820895522389</v>
      </c>
      <c r="Z26" s="39">
        <v>468</v>
      </c>
      <c r="AA26" s="60">
        <v>711</v>
      </c>
      <c r="AB26" s="40">
        <f t="shared" si="8"/>
        <v>151.92307692307693</v>
      </c>
      <c r="AC26" s="37"/>
      <c r="AD26" s="41"/>
    </row>
    <row r="27" spans="1:30" s="42" customFormat="1" ht="17" customHeight="1" x14ac:dyDescent="0.3">
      <c r="A27" s="61" t="s">
        <v>59</v>
      </c>
      <c r="B27" s="39">
        <v>1305</v>
      </c>
      <c r="C27" s="91">
        <v>1725</v>
      </c>
      <c r="D27" s="36">
        <f t="shared" si="0"/>
        <v>132.18390804597701</v>
      </c>
      <c r="E27" s="39">
        <v>298</v>
      </c>
      <c r="F27" s="39">
        <v>565</v>
      </c>
      <c r="G27" s="40">
        <f t="shared" si="1"/>
        <v>189.59731543624162</v>
      </c>
      <c r="H27" s="39">
        <v>64</v>
      </c>
      <c r="I27" s="91">
        <v>30</v>
      </c>
      <c r="J27" s="40">
        <f t="shared" si="2"/>
        <v>46.875</v>
      </c>
      <c r="K27" s="39">
        <v>38</v>
      </c>
      <c r="L27" s="39">
        <v>29</v>
      </c>
      <c r="M27" s="40">
        <f t="shared" si="3"/>
        <v>76.315789473684205</v>
      </c>
      <c r="N27" s="39">
        <v>2</v>
      </c>
      <c r="O27" s="39">
        <v>0</v>
      </c>
      <c r="P27" s="40">
        <f t="shared" si="4"/>
        <v>0</v>
      </c>
      <c r="Q27" s="39">
        <v>178</v>
      </c>
      <c r="R27" s="60">
        <v>124</v>
      </c>
      <c r="S27" s="40">
        <f t="shared" si="5"/>
        <v>69.662921348314612</v>
      </c>
      <c r="T27" s="39">
        <v>1234</v>
      </c>
      <c r="U27" s="60">
        <v>1660</v>
      </c>
      <c r="V27" s="40">
        <f t="shared" si="6"/>
        <v>134.52188006482982</v>
      </c>
      <c r="W27" s="39">
        <v>262</v>
      </c>
      <c r="X27" s="60">
        <v>507</v>
      </c>
      <c r="Y27" s="40">
        <f t="shared" si="7"/>
        <v>193.5114503816794</v>
      </c>
      <c r="Z27" s="39">
        <v>230</v>
      </c>
      <c r="AA27" s="60">
        <v>478</v>
      </c>
      <c r="AB27" s="40">
        <f t="shared" si="8"/>
        <v>207.82608695652175</v>
      </c>
      <c r="AC27" s="37"/>
      <c r="AD27" s="41"/>
    </row>
    <row r="28" spans="1:30" s="42" customFormat="1" ht="17" customHeight="1" x14ac:dyDescent="0.3">
      <c r="A28" s="61" t="s">
        <v>60</v>
      </c>
      <c r="B28" s="39">
        <v>1396</v>
      </c>
      <c r="C28" s="91">
        <v>1321</v>
      </c>
      <c r="D28" s="36">
        <f t="shared" si="0"/>
        <v>94.627507163323784</v>
      </c>
      <c r="E28" s="39">
        <v>456</v>
      </c>
      <c r="F28" s="39">
        <v>513</v>
      </c>
      <c r="G28" s="40">
        <f t="shared" si="1"/>
        <v>112.5</v>
      </c>
      <c r="H28" s="39">
        <v>80</v>
      </c>
      <c r="I28" s="91">
        <v>23</v>
      </c>
      <c r="J28" s="40">
        <f t="shared" si="2"/>
        <v>28.75</v>
      </c>
      <c r="K28" s="39">
        <v>14</v>
      </c>
      <c r="L28" s="39">
        <v>7</v>
      </c>
      <c r="M28" s="40">
        <f t="shared" si="3"/>
        <v>50</v>
      </c>
      <c r="N28" s="39">
        <v>9</v>
      </c>
      <c r="O28" s="39">
        <v>2</v>
      </c>
      <c r="P28" s="40">
        <f t="shared" si="4"/>
        <v>22.222222222222221</v>
      </c>
      <c r="Q28" s="39">
        <v>412</v>
      </c>
      <c r="R28" s="60">
        <v>368</v>
      </c>
      <c r="S28" s="40">
        <f t="shared" si="5"/>
        <v>89.320388349514559</v>
      </c>
      <c r="T28" s="39">
        <v>1279</v>
      </c>
      <c r="U28" s="60">
        <v>1248</v>
      </c>
      <c r="V28" s="40">
        <f t="shared" si="6"/>
        <v>97.576231430805322</v>
      </c>
      <c r="W28" s="39">
        <v>398</v>
      </c>
      <c r="X28" s="60">
        <v>456</v>
      </c>
      <c r="Y28" s="40">
        <f t="shared" si="7"/>
        <v>114.57286432160804</v>
      </c>
      <c r="Z28" s="39">
        <v>355</v>
      </c>
      <c r="AA28" s="60">
        <v>430</v>
      </c>
      <c r="AB28" s="40">
        <f t="shared" si="8"/>
        <v>121.12676056338029</v>
      </c>
      <c r="AC28" s="37"/>
      <c r="AD28" s="41"/>
    </row>
    <row r="29" spans="1:30" s="42" customFormat="1" ht="17" customHeight="1" x14ac:dyDescent="0.3">
      <c r="A29" s="61" t="s">
        <v>61</v>
      </c>
      <c r="B29" s="39">
        <v>1594</v>
      </c>
      <c r="C29" s="91">
        <v>1989</v>
      </c>
      <c r="D29" s="36">
        <f t="shared" si="0"/>
        <v>124.78042659974906</v>
      </c>
      <c r="E29" s="39">
        <v>617</v>
      </c>
      <c r="F29" s="39">
        <v>986</v>
      </c>
      <c r="G29" s="40">
        <f t="shared" si="1"/>
        <v>159.80551053484604</v>
      </c>
      <c r="H29" s="39">
        <v>96</v>
      </c>
      <c r="I29" s="91">
        <v>41</v>
      </c>
      <c r="J29" s="40">
        <f t="shared" si="2"/>
        <v>42.708333333333336</v>
      </c>
      <c r="K29" s="39">
        <v>56</v>
      </c>
      <c r="L29" s="39">
        <v>33</v>
      </c>
      <c r="M29" s="40">
        <f t="shared" si="3"/>
        <v>58.928571428571431</v>
      </c>
      <c r="N29" s="39">
        <v>9</v>
      </c>
      <c r="O29" s="39">
        <v>0</v>
      </c>
      <c r="P29" s="40">
        <f t="shared" si="4"/>
        <v>0</v>
      </c>
      <c r="Q29" s="39">
        <v>379</v>
      </c>
      <c r="R29" s="60">
        <v>333</v>
      </c>
      <c r="S29" s="40">
        <f t="shared" si="5"/>
        <v>87.862796833773089</v>
      </c>
      <c r="T29" s="39">
        <v>1471</v>
      </c>
      <c r="U29" s="60">
        <v>1869</v>
      </c>
      <c r="V29" s="40">
        <f t="shared" si="6"/>
        <v>127.05642420122366</v>
      </c>
      <c r="W29" s="39">
        <v>565</v>
      </c>
      <c r="X29" s="60">
        <v>879</v>
      </c>
      <c r="Y29" s="40">
        <f t="shared" si="7"/>
        <v>155.57522123893804</v>
      </c>
      <c r="Z29" s="39">
        <v>496</v>
      </c>
      <c r="AA29" s="60">
        <v>811</v>
      </c>
      <c r="AB29" s="40">
        <f t="shared" si="8"/>
        <v>163.50806451612902</v>
      </c>
      <c r="AC29" s="37"/>
      <c r="AD29" s="41"/>
    </row>
    <row r="30" spans="1:30" s="42" customFormat="1" ht="17" customHeight="1" x14ac:dyDescent="0.3">
      <c r="A30" s="61" t="s">
        <v>62</v>
      </c>
      <c r="B30" s="39">
        <v>2825</v>
      </c>
      <c r="C30" s="91">
        <v>3075</v>
      </c>
      <c r="D30" s="36">
        <f t="shared" si="0"/>
        <v>108.84955752212389</v>
      </c>
      <c r="E30" s="39">
        <v>309</v>
      </c>
      <c r="F30" s="39">
        <v>543</v>
      </c>
      <c r="G30" s="40">
        <f t="shared" si="1"/>
        <v>175.72815533980582</v>
      </c>
      <c r="H30" s="39">
        <v>47</v>
      </c>
      <c r="I30" s="91">
        <v>51</v>
      </c>
      <c r="J30" s="40">
        <f t="shared" si="2"/>
        <v>108.51063829787235</v>
      </c>
      <c r="K30" s="39">
        <v>7</v>
      </c>
      <c r="L30" s="39">
        <v>2</v>
      </c>
      <c r="M30" s="40">
        <f t="shared" si="3"/>
        <v>28.571428571428573</v>
      </c>
      <c r="N30" s="39">
        <v>1</v>
      </c>
      <c r="O30" s="39">
        <v>4</v>
      </c>
      <c r="P30" s="40">
        <f t="shared" si="4"/>
        <v>400</v>
      </c>
      <c r="Q30" s="39">
        <v>188</v>
      </c>
      <c r="R30" s="60">
        <v>259</v>
      </c>
      <c r="S30" s="40">
        <f t="shared" si="5"/>
        <v>137.7659574468085</v>
      </c>
      <c r="T30" s="39">
        <v>2793</v>
      </c>
      <c r="U30" s="60">
        <v>3015</v>
      </c>
      <c r="V30" s="40">
        <f t="shared" si="6"/>
        <v>107.94844253490869</v>
      </c>
      <c r="W30" s="39">
        <v>278</v>
      </c>
      <c r="X30" s="60">
        <v>485</v>
      </c>
      <c r="Y30" s="40">
        <f t="shared" si="7"/>
        <v>174.46043165467626</v>
      </c>
      <c r="Z30" s="39">
        <v>256</v>
      </c>
      <c r="AA30" s="60">
        <v>455</v>
      </c>
      <c r="AB30" s="40">
        <f t="shared" si="8"/>
        <v>177.734375</v>
      </c>
      <c r="AC30" s="37"/>
      <c r="AD30" s="41"/>
    </row>
    <row r="31" spans="1:30" s="42" customFormat="1" ht="17" customHeight="1" x14ac:dyDescent="0.3">
      <c r="A31" s="61" t="s">
        <v>63</v>
      </c>
      <c r="B31" s="39">
        <v>2692</v>
      </c>
      <c r="C31" s="91">
        <v>2508</v>
      </c>
      <c r="D31" s="36">
        <f t="shared" si="0"/>
        <v>93.164933135215449</v>
      </c>
      <c r="E31" s="39">
        <v>348</v>
      </c>
      <c r="F31" s="39">
        <v>530</v>
      </c>
      <c r="G31" s="40">
        <f t="shared" si="1"/>
        <v>152.29885057471265</v>
      </c>
      <c r="H31" s="39">
        <v>112</v>
      </c>
      <c r="I31" s="91">
        <v>45</v>
      </c>
      <c r="J31" s="40">
        <f t="shared" si="2"/>
        <v>40.178571428571431</v>
      </c>
      <c r="K31" s="39">
        <v>18</v>
      </c>
      <c r="L31" s="39">
        <v>3</v>
      </c>
      <c r="M31" s="40">
        <f t="shared" si="3"/>
        <v>16.666666666666668</v>
      </c>
      <c r="N31" s="39">
        <v>0</v>
      </c>
      <c r="O31" s="39">
        <v>0</v>
      </c>
      <c r="P31" s="40" t="e">
        <f t="shared" si="4"/>
        <v>#DIV/0!</v>
      </c>
      <c r="Q31" s="39">
        <v>266</v>
      </c>
      <c r="R31" s="60">
        <v>317</v>
      </c>
      <c r="S31" s="40">
        <f t="shared" si="5"/>
        <v>119.17293233082707</v>
      </c>
      <c r="T31" s="39">
        <v>2363</v>
      </c>
      <c r="U31" s="60">
        <v>2371</v>
      </c>
      <c r="V31" s="40">
        <f t="shared" si="6"/>
        <v>100.33855268726195</v>
      </c>
      <c r="W31" s="39">
        <v>297</v>
      </c>
      <c r="X31" s="60">
        <v>480</v>
      </c>
      <c r="Y31" s="40">
        <f t="shared" si="7"/>
        <v>161.61616161616161</v>
      </c>
      <c r="Z31" s="39">
        <v>248</v>
      </c>
      <c r="AA31" s="60">
        <v>423</v>
      </c>
      <c r="AB31" s="40">
        <f t="shared" si="8"/>
        <v>170.56451612903226</v>
      </c>
      <c r="AC31" s="37"/>
      <c r="AD31" s="41"/>
    </row>
    <row r="32" spans="1:30" s="42" customFormat="1" ht="17" customHeight="1" x14ac:dyDescent="0.3">
      <c r="A32" s="61" t="s">
        <v>64</v>
      </c>
      <c r="B32" s="39">
        <v>3172</v>
      </c>
      <c r="C32" s="91">
        <v>3564</v>
      </c>
      <c r="D32" s="36">
        <f t="shared" si="0"/>
        <v>112.35813366960907</v>
      </c>
      <c r="E32" s="39">
        <v>439</v>
      </c>
      <c r="F32" s="39">
        <v>662</v>
      </c>
      <c r="G32" s="40">
        <f t="shared" si="1"/>
        <v>150.79726651480638</v>
      </c>
      <c r="H32" s="39">
        <v>106</v>
      </c>
      <c r="I32" s="91">
        <v>46</v>
      </c>
      <c r="J32" s="40">
        <f t="shared" si="2"/>
        <v>43.39622641509434</v>
      </c>
      <c r="K32" s="39">
        <v>22</v>
      </c>
      <c r="L32" s="39">
        <v>14</v>
      </c>
      <c r="M32" s="40">
        <f t="shared" si="3"/>
        <v>63.636363636363633</v>
      </c>
      <c r="N32" s="39">
        <v>0</v>
      </c>
      <c r="O32" s="39">
        <v>0</v>
      </c>
      <c r="P32" s="40" t="e">
        <f t="shared" si="4"/>
        <v>#DIV/0!</v>
      </c>
      <c r="Q32" s="39">
        <v>305</v>
      </c>
      <c r="R32" s="60">
        <v>273</v>
      </c>
      <c r="S32" s="40">
        <f t="shared" si="5"/>
        <v>89.508196721311478</v>
      </c>
      <c r="T32" s="39">
        <v>3028</v>
      </c>
      <c r="U32" s="60">
        <v>3412</v>
      </c>
      <c r="V32" s="40">
        <f t="shared" si="6"/>
        <v>112.68163804491414</v>
      </c>
      <c r="W32" s="39">
        <v>371</v>
      </c>
      <c r="X32" s="60">
        <v>582</v>
      </c>
      <c r="Y32" s="40">
        <f t="shared" si="7"/>
        <v>156.8733153638814</v>
      </c>
      <c r="Z32" s="39">
        <v>314</v>
      </c>
      <c r="AA32" s="60">
        <v>491</v>
      </c>
      <c r="AB32" s="40">
        <f t="shared" si="8"/>
        <v>156.36942675159236</v>
      </c>
      <c r="AC32" s="37"/>
      <c r="AD32" s="41"/>
    </row>
    <row r="33" spans="1:30" s="42" customFormat="1" ht="17" customHeight="1" x14ac:dyDescent="0.3">
      <c r="A33" s="61" t="s">
        <v>65</v>
      </c>
      <c r="B33" s="39">
        <v>1992</v>
      </c>
      <c r="C33" s="91">
        <v>2159</v>
      </c>
      <c r="D33" s="36">
        <f t="shared" si="0"/>
        <v>108.38353413654619</v>
      </c>
      <c r="E33" s="39">
        <v>930</v>
      </c>
      <c r="F33" s="39">
        <v>1105</v>
      </c>
      <c r="G33" s="40">
        <f t="shared" si="1"/>
        <v>118.81720430107526</v>
      </c>
      <c r="H33" s="39">
        <v>81</v>
      </c>
      <c r="I33" s="91">
        <v>66</v>
      </c>
      <c r="J33" s="40">
        <f t="shared" si="2"/>
        <v>81.481481481481481</v>
      </c>
      <c r="K33" s="39">
        <v>29</v>
      </c>
      <c r="L33" s="39">
        <v>9</v>
      </c>
      <c r="M33" s="40">
        <f t="shared" si="3"/>
        <v>31.03448275862069</v>
      </c>
      <c r="N33" s="39">
        <v>4</v>
      </c>
      <c r="O33" s="39">
        <v>0</v>
      </c>
      <c r="P33" s="40">
        <f t="shared" si="4"/>
        <v>0</v>
      </c>
      <c r="Q33" s="39">
        <v>755</v>
      </c>
      <c r="R33" s="60">
        <v>445</v>
      </c>
      <c r="S33" s="40">
        <f t="shared" si="5"/>
        <v>58.940397350993379</v>
      </c>
      <c r="T33" s="39">
        <v>1808</v>
      </c>
      <c r="U33" s="60">
        <v>2012</v>
      </c>
      <c r="V33" s="40">
        <f t="shared" si="6"/>
        <v>111.28318584070796</v>
      </c>
      <c r="W33" s="39">
        <v>791</v>
      </c>
      <c r="X33" s="60">
        <v>986</v>
      </c>
      <c r="Y33" s="40">
        <f t="shared" si="7"/>
        <v>124.65233881163084</v>
      </c>
      <c r="Z33" s="39">
        <v>674</v>
      </c>
      <c r="AA33" s="60">
        <v>839</v>
      </c>
      <c r="AB33" s="40">
        <f t="shared" si="8"/>
        <v>124.48071216617211</v>
      </c>
      <c r="AC33" s="37"/>
      <c r="AD33" s="41"/>
    </row>
    <row r="34" spans="1:30" s="42" customFormat="1" ht="17" customHeight="1" x14ac:dyDescent="0.3">
      <c r="A34" s="61" t="s">
        <v>66</v>
      </c>
      <c r="B34" s="39">
        <v>1710</v>
      </c>
      <c r="C34" s="91">
        <v>1965</v>
      </c>
      <c r="D34" s="36">
        <f t="shared" si="0"/>
        <v>114.91228070175438</v>
      </c>
      <c r="E34" s="39">
        <v>733</v>
      </c>
      <c r="F34" s="39">
        <v>1012</v>
      </c>
      <c r="G34" s="40">
        <f t="shared" si="1"/>
        <v>138.06275579809005</v>
      </c>
      <c r="H34" s="39">
        <v>60</v>
      </c>
      <c r="I34" s="91">
        <v>68</v>
      </c>
      <c r="J34" s="40">
        <f t="shared" si="2"/>
        <v>113.33333333333333</v>
      </c>
      <c r="K34" s="39">
        <v>10</v>
      </c>
      <c r="L34" s="39">
        <v>3</v>
      </c>
      <c r="M34" s="40">
        <f t="shared" si="3"/>
        <v>30</v>
      </c>
      <c r="N34" s="39">
        <v>0</v>
      </c>
      <c r="O34" s="39">
        <v>0</v>
      </c>
      <c r="P34" s="40" t="e">
        <f t="shared" si="4"/>
        <v>#DIV/0!</v>
      </c>
      <c r="Q34" s="39">
        <v>591</v>
      </c>
      <c r="R34" s="60">
        <v>394</v>
      </c>
      <c r="S34" s="40">
        <f t="shared" si="5"/>
        <v>66.666666666666671</v>
      </c>
      <c r="T34" s="39">
        <v>1465</v>
      </c>
      <c r="U34" s="60">
        <v>1851</v>
      </c>
      <c r="V34" s="40">
        <f t="shared" si="6"/>
        <v>126.3481228668942</v>
      </c>
      <c r="W34" s="39">
        <v>625</v>
      </c>
      <c r="X34" s="60">
        <v>921</v>
      </c>
      <c r="Y34" s="40">
        <f t="shared" si="7"/>
        <v>147.36000000000001</v>
      </c>
      <c r="Z34" s="39">
        <v>545</v>
      </c>
      <c r="AA34" s="60">
        <v>801</v>
      </c>
      <c r="AB34" s="40">
        <f t="shared" si="8"/>
        <v>146.97247706422019</v>
      </c>
      <c r="AC34" s="37"/>
      <c r="AD34" s="41"/>
    </row>
    <row r="35" spans="1:30" s="42" customFormat="1" ht="17" customHeight="1" x14ac:dyDescent="0.3">
      <c r="A35" s="61" t="s">
        <v>67</v>
      </c>
      <c r="B35" s="39">
        <v>990</v>
      </c>
      <c r="C35" s="91">
        <v>1303</v>
      </c>
      <c r="D35" s="36">
        <f t="shared" si="0"/>
        <v>131.61616161616161</v>
      </c>
      <c r="E35" s="39">
        <v>372</v>
      </c>
      <c r="F35" s="39">
        <v>524</v>
      </c>
      <c r="G35" s="40">
        <f t="shared" si="1"/>
        <v>140.86021505376345</v>
      </c>
      <c r="H35" s="39">
        <v>126</v>
      </c>
      <c r="I35" s="91">
        <v>31</v>
      </c>
      <c r="J35" s="40">
        <f t="shared" si="2"/>
        <v>24.603174603174605</v>
      </c>
      <c r="K35" s="39">
        <v>20</v>
      </c>
      <c r="L35" s="39">
        <v>14</v>
      </c>
      <c r="M35" s="40">
        <f t="shared" si="3"/>
        <v>70</v>
      </c>
      <c r="N35" s="39">
        <v>4</v>
      </c>
      <c r="O35" s="39">
        <v>1</v>
      </c>
      <c r="P35" s="40">
        <f t="shared" si="4"/>
        <v>25</v>
      </c>
      <c r="Q35" s="39">
        <v>230</v>
      </c>
      <c r="R35" s="60">
        <v>90</v>
      </c>
      <c r="S35" s="40">
        <f t="shared" si="5"/>
        <v>39.130434782608695</v>
      </c>
      <c r="T35" s="39">
        <v>827</v>
      </c>
      <c r="U35" s="60">
        <v>1232</v>
      </c>
      <c r="V35" s="40">
        <f t="shared" si="6"/>
        <v>148.97218863361547</v>
      </c>
      <c r="W35" s="39">
        <v>302</v>
      </c>
      <c r="X35" s="60">
        <v>454</v>
      </c>
      <c r="Y35" s="40">
        <f t="shared" si="7"/>
        <v>150.33112582781456</v>
      </c>
      <c r="Z35" s="39">
        <v>232</v>
      </c>
      <c r="AA35" s="60">
        <v>411</v>
      </c>
      <c r="AB35" s="40">
        <f t="shared" si="8"/>
        <v>177.15517241379311</v>
      </c>
      <c r="AC35" s="37"/>
      <c r="AD35" s="41"/>
    </row>
    <row r="36" spans="1:30" ht="14.25" x14ac:dyDescent="0.25">
      <c r="A36" s="45"/>
      <c r="B36" s="45"/>
      <c r="C36" s="92"/>
      <c r="D36" s="45"/>
      <c r="E36" s="45"/>
      <c r="F36" s="45"/>
      <c r="G36" s="45"/>
      <c r="H36" s="45"/>
      <c r="I36" s="92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4.25" x14ac:dyDescent="0.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4.25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4.25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4.25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4.25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3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3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3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3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3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3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3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3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3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3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3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3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3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3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3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3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3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3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3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3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3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3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3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3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3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3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3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3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3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3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3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3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3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3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3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3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3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3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88"/>
  <sheetViews>
    <sheetView view="pageBreakPreview" zoomScale="87" zoomScaleNormal="75" zoomScaleSheetLayoutView="87" workbookViewId="0">
      <pane xSplit="1" ySplit="6" topLeftCell="G7" activePane="bottomRight" state="frozen"/>
      <selection activeCell="A4" sqref="A4:A6"/>
      <selection pane="topRight" activeCell="A4" sqref="A4:A6"/>
      <selection pane="bottomLeft" activeCell="A4" sqref="A4:A6"/>
      <selection pane="bottomRight" activeCell="T14" sqref="T14"/>
    </sheetView>
  </sheetViews>
  <sheetFormatPr defaultColWidth="9.08984375" defaultRowHeight="14" x14ac:dyDescent="0.3"/>
  <cols>
    <col min="1" max="1" width="25.81640625" style="44" customWidth="1"/>
    <col min="2" max="2" width="11" style="44" customWidth="1"/>
    <col min="3" max="3" width="9.90625" style="44" customWidth="1"/>
    <col min="4" max="4" width="8.1796875" style="44" customWidth="1"/>
    <col min="5" max="6" width="11.81640625" style="44" customWidth="1"/>
    <col min="7" max="7" width="7.36328125" style="44" customWidth="1"/>
    <col min="8" max="8" width="11.90625" style="44" customWidth="1"/>
    <col min="9" max="9" width="11" style="44" customWidth="1"/>
    <col min="10" max="10" width="7.36328125" style="44" customWidth="1"/>
    <col min="11" max="12" width="9.36328125" style="44" customWidth="1"/>
    <col min="13" max="13" width="9" style="44" customWidth="1"/>
    <col min="14" max="14" width="10" style="44" customWidth="1"/>
    <col min="15" max="15" width="9.08984375" style="44" customWidth="1"/>
    <col min="16" max="16" width="8.08984375" style="44" customWidth="1"/>
    <col min="17" max="18" width="9.6328125" style="44" customWidth="1"/>
    <col min="19" max="19" width="8.08984375" style="44" customWidth="1"/>
    <col min="20" max="20" width="10.6328125" style="44" customWidth="1"/>
    <col min="21" max="21" width="10.81640625" style="44" customWidth="1"/>
    <col min="22" max="22" width="8.08984375" style="44" customWidth="1"/>
    <col min="23" max="24" width="9.81640625" style="44" customWidth="1"/>
    <col min="25" max="25" width="8.1796875" style="44" customWidth="1"/>
    <col min="26" max="16384" width="9.08984375" style="44"/>
  </cols>
  <sheetData>
    <row r="1" spans="1:32" s="28" customFormat="1" ht="59.9" customHeight="1" x14ac:dyDescent="0.5">
      <c r="B1" s="111" t="s">
        <v>38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27"/>
      <c r="O1" s="27"/>
      <c r="P1" s="27"/>
      <c r="Q1" s="27"/>
      <c r="R1" s="27"/>
      <c r="S1" s="27"/>
      <c r="T1" s="27"/>
      <c r="U1" s="27"/>
      <c r="V1" s="27"/>
      <c r="W1" s="27"/>
      <c r="X1" s="117"/>
      <c r="Y1" s="117"/>
      <c r="Z1" s="48"/>
      <c r="AB1" s="73" t="s">
        <v>14</v>
      </c>
    </row>
    <row r="2" spans="1:32" s="31" customFormat="1" ht="14.25" customHeigh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12"/>
      <c r="Y2" s="112"/>
      <c r="Z2" s="121"/>
      <c r="AA2" s="121"/>
      <c r="AB2" s="59" t="s">
        <v>7</v>
      </c>
      <c r="AC2" s="59"/>
    </row>
    <row r="3" spans="1:32" s="32" customFormat="1" ht="67.650000000000006" customHeight="1" x14ac:dyDescent="0.35">
      <c r="A3" s="113"/>
      <c r="B3" s="114" t="s">
        <v>21</v>
      </c>
      <c r="C3" s="114"/>
      <c r="D3" s="114"/>
      <c r="E3" s="114" t="s">
        <v>22</v>
      </c>
      <c r="F3" s="114"/>
      <c r="G3" s="114"/>
      <c r="H3" s="114" t="s">
        <v>13</v>
      </c>
      <c r="I3" s="114"/>
      <c r="J3" s="114"/>
      <c r="K3" s="114" t="s">
        <v>9</v>
      </c>
      <c r="L3" s="114"/>
      <c r="M3" s="114"/>
      <c r="N3" s="114" t="s">
        <v>10</v>
      </c>
      <c r="O3" s="114"/>
      <c r="P3" s="114"/>
      <c r="Q3" s="118" t="s">
        <v>8</v>
      </c>
      <c r="R3" s="119"/>
      <c r="S3" s="120"/>
      <c r="T3" s="114" t="s">
        <v>16</v>
      </c>
      <c r="U3" s="114"/>
      <c r="V3" s="114"/>
      <c r="W3" s="114" t="s">
        <v>11</v>
      </c>
      <c r="X3" s="114"/>
      <c r="Y3" s="114"/>
      <c r="Z3" s="114" t="s">
        <v>12</v>
      </c>
      <c r="AA3" s="114"/>
      <c r="AB3" s="114"/>
    </row>
    <row r="4" spans="1:32" s="33" customFormat="1" ht="19.5" customHeight="1" x14ac:dyDescent="0.35">
      <c r="A4" s="113"/>
      <c r="B4" s="115" t="s">
        <v>15</v>
      </c>
      <c r="C4" s="115" t="s">
        <v>68</v>
      </c>
      <c r="D4" s="116" t="s">
        <v>2</v>
      </c>
      <c r="E4" s="115" t="s">
        <v>15</v>
      </c>
      <c r="F4" s="115" t="s">
        <v>68</v>
      </c>
      <c r="G4" s="116" t="s">
        <v>2</v>
      </c>
      <c r="H4" s="115" t="s">
        <v>15</v>
      </c>
      <c r="I4" s="115" t="s">
        <v>68</v>
      </c>
      <c r="J4" s="116" t="s">
        <v>2</v>
      </c>
      <c r="K4" s="115" t="s">
        <v>15</v>
      </c>
      <c r="L4" s="115" t="s">
        <v>68</v>
      </c>
      <c r="M4" s="116" t="s">
        <v>2</v>
      </c>
      <c r="N4" s="115" t="s">
        <v>15</v>
      </c>
      <c r="O4" s="115" t="s">
        <v>68</v>
      </c>
      <c r="P4" s="116" t="s">
        <v>2</v>
      </c>
      <c r="Q4" s="115" t="s">
        <v>15</v>
      </c>
      <c r="R4" s="115" t="s">
        <v>68</v>
      </c>
      <c r="S4" s="116" t="s">
        <v>2</v>
      </c>
      <c r="T4" s="115" t="s">
        <v>15</v>
      </c>
      <c r="U4" s="115" t="s">
        <v>68</v>
      </c>
      <c r="V4" s="116" t="s">
        <v>2</v>
      </c>
      <c r="W4" s="115" t="s">
        <v>15</v>
      </c>
      <c r="X4" s="115" t="s">
        <v>68</v>
      </c>
      <c r="Y4" s="116" t="s">
        <v>2</v>
      </c>
      <c r="Z4" s="115" t="s">
        <v>15</v>
      </c>
      <c r="AA4" s="115" t="s">
        <v>68</v>
      </c>
      <c r="AB4" s="116" t="s">
        <v>2</v>
      </c>
    </row>
    <row r="5" spans="1:32" s="33" customFormat="1" ht="15.75" customHeight="1" x14ac:dyDescent="0.35">
      <c r="A5" s="113"/>
      <c r="B5" s="115"/>
      <c r="C5" s="115"/>
      <c r="D5" s="116"/>
      <c r="E5" s="115"/>
      <c r="F5" s="115"/>
      <c r="G5" s="116"/>
      <c r="H5" s="115"/>
      <c r="I5" s="115"/>
      <c r="J5" s="116"/>
      <c r="K5" s="115"/>
      <c r="L5" s="115"/>
      <c r="M5" s="116"/>
      <c r="N5" s="115"/>
      <c r="O5" s="115"/>
      <c r="P5" s="116"/>
      <c r="Q5" s="115"/>
      <c r="R5" s="115"/>
      <c r="S5" s="116"/>
      <c r="T5" s="115"/>
      <c r="U5" s="115"/>
      <c r="V5" s="116"/>
      <c r="W5" s="115"/>
      <c r="X5" s="115"/>
      <c r="Y5" s="116"/>
      <c r="Z5" s="115"/>
      <c r="AA5" s="115"/>
      <c r="AB5" s="116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3">
      <c r="A7" s="34" t="s">
        <v>39</v>
      </c>
      <c r="B7" s="35">
        <f>SUM(B8:B35)</f>
        <v>19208</v>
      </c>
      <c r="C7" s="35">
        <f>SUM(C8:C35)</f>
        <v>16855</v>
      </c>
      <c r="D7" s="36">
        <f>C7*100/B7</f>
        <v>87.749895876718028</v>
      </c>
      <c r="E7" s="35">
        <f>SUM(E8:E35)</f>
        <v>6223</v>
      </c>
      <c r="F7" s="35">
        <f>SUM(F8:F35)</f>
        <v>6931</v>
      </c>
      <c r="G7" s="36">
        <f>F7*100/E7</f>
        <v>111.37714928491081</v>
      </c>
      <c r="H7" s="35">
        <f>SUM(H8:H35)</f>
        <v>333</v>
      </c>
      <c r="I7" s="35">
        <f>SUM(I8:I35)</f>
        <v>107</v>
      </c>
      <c r="J7" s="36">
        <f>I7*100/H7</f>
        <v>32.132132132132135</v>
      </c>
      <c r="K7" s="35">
        <f>SUM(K8:K35)</f>
        <v>265</v>
      </c>
      <c r="L7" s="35">
        <f>SUM(L8:L35)</f>
        <v>65</v>
      </c>
      <c r="M7" s="36">
        <f>L7*100/K7</f>
        <v>24.528301886792452</v>
      </c>
      <c r="N7" s="35">
        <f>SUM(N8:N35)</f>
        <v>21</v>
      </c>
      <c r="O7" s="35">
        <f>SUM(O8:O35)</f>
        <v>2</v>
      </c>
      <c r="P7" s="36">
        <f>O7*100/N7</f>
        <v>9.5238095238095237</v>
      </c>
      <c r="Q7" s="35">
        <f>SUM(Q8:Q35)</f>
        <v>3913</v>
      </c>
      <c r="R7" s="35">
        <f>SUM(R8:R35)</f>
        <v>2396</v>
      </c>
      <c r="S7" s="36">
        <f>R7*100/Q7</f>
        <v>61.231791464349605</v>
      </c>
      <c r="T7" s="35">
        <f>SUM(T8:T35)</f>
        <v>17820</v>
      </c>
      <c r="U7" s="35">
        <f>SUM(U8:U35)</f>
        <v>16019</v>
      </c>
      <c r="V7" s="36">
        <f>U7*100/T7</f>
        <v>89.893378226711562</v>
      </c>
      <c r="W7" s="35">
        <f>SUM(W8:W35)</f>
        <v>5360</v>
      </c>
      <c r="X7" s="35">
        <f>SUM(X8:X35)</f>
        <v>6143</v>
      </c>
      <c r="Y7" s="36">
        <f>X7*100/W7</f>
        <v>114.60820895522389</v>
      </c>
      <c r="Z7" s="35">
        <f>SUM(Z8:Z35)</f>
        <v>4769</v>
      </c>
      <c r="AA7" s="35">
        <f>SUM(AA8:AA35)</f>
        <v>5386</v>
      </c>
      <c r="AB7" s="36">
        <f>AA7*100/Z7</f>
        <v>112.93772279303838</v>
      </c>
      <c r="AC7" s="37"/>
      <c r="AF7" s="42"/>
    </row>
    <row r="8" spans="1:32" s="42" customFormat="1" ht="17" customHeight="1" x14ac:dyDescent="0.3">
      <c r="A8" s="61" t="s">
        <v>40</v>
      </c>
      <c r="B8" s="39">
        <v>4868</v>
      </c>
      <c r="C8" s="39">
        <v>4658</v>
      </c>
      <c r="D8" s="36">
        <f t="shared" ref="D8:D35" si="0">C8*100/B8</f>
        <v>95.686113393590801</v>
      </c>
      <c r="E8" s="39">
        <v>1548</v>
      </c>
      <c r="F8" s="39">
        <v>1918</v>
      </c>
      <c r="G8" s="40">
        <f t="shared" ref="G8:G35" si="1">F8*100/E8</f>
        <v>123.90180878552971</v>
      </c>
      <c r="H8" s="39">
        <v>49</v>
      </c>
      <c r="I8" s="39">
        <v>12</v>
      </c>
      <c r="J8" s="40">
        <f t="shared" ref="J8:J35" si="2">I8*100/H8</f>
        <v>24.489795918367346</v>
      </c>
      <c r="K8" s="39">
        <v>75</v>
      </c>
      <c r="L8" s="39">
        <v>21</v>
      </c>
      <c r="M8" s="40">
        <f t="shared" ref="M8:M35" si="3">L8*100/K8</f>
        <v>28</v>
      </c>
      <c r="N8" s="39">
        <v>1</v>
      </c>
      <c r="O8" s="39">
        <v>0</v>
      </c>
      <c r="P8" s="40">
        <f t="shared" ref="P8:P33" si="4">O8*100/N8</f>
        <v>0</v>
      </c>
      <c r="Q8" s="39">
        <v>859</v>
      </c>
      <c r="R8" s="60">
        <v>499</v>
      </c>
      <c r="S8" s="40">
        <f t="shared" ref="S8:S35" si="5">R8*100/Q8</f>
        <v>58.090803259604193</v>
      </c>
      <c r="T8" s="39">
        <v>4636</v>
      </c>
      <c r="U8" s="60">
        <v>4464</v>
      </c>
      <c r="V8" s="40">
        <f t="shared" ref="V8:V35" si="6">U8*100/T8</f>
        <v>96.28990509059534</v>
      </c>
      <c r="W8" s="39">
        <v>1353</v>
      </c>
      <c r="X8" s="60">
        <v>1728</v>
      </c>
      <c r="Y8" s="40">
        <f t="shared" ref="Y8:Y35" si="7">X8*100/W8</f>
        <v>127.71618625277162</v>
      </c>
      <c r="Z8" s="39">
        <v>1202</v>
      </c>
      <c r="AA8" s="60">
        <v>1489</v>
      </c>
      <c r="AB8" s="40">
        <f t="shared" ref="AB8:AB35" si="8">AA8*100/Z8</f>
        <v>123.87687188019967</v>
      </c>
      <c r="AC8" s="37"/>
      <c r="AD8" s="41"/>
    </row>
    <row r="9" spans="1:32" s="43" customFormat="1" ht="17" customHeight="1" x14ac:dyDescent="0.3">
      <c r="A9" s="61" t="s">
        <v>41</v>
      </c>
      <c r="B9" s="39">
        <v>583</v>
      </c>
      <c r="C9" s="39">
        <v>543</v>
      </c>
      <c r="D9" s="36">
        <f t="shared" si="0"/>
        <v>93.138936535162955</v>
      </c>
      <c r="E9" s="39">
        <v>122</v>
      </c>
      <c r="F9" s="39">
        <v>202</v>
      </c>
      <c r="G9" s="40">
        <f t="shared" si="1"/>
        <v>165.57377049180329</v>
      </c>
      <c r="H9" s="39">
        <v>7</v>
      </c>
      <c r="I9" s="39">
        <v>5</v>
      </c>
      <c r="J9" s="40">
        <f t="shared" si="2"/>
        <v>71.428571428571431</v>
      </c>
      <c r="K9" s="39">
        <v>9</v>
      </c>
      <c r="L9" s="39">
        <v>0</v>
      </c>
      <c r="M9" s="40">
        <f t="shared" si="3"/>
        <v>0</v>
      </c>
      <c r="N9" s="39">
        <v>2</v>
      </c>
      <c r="O9" s="39">
        <v>0</v>
      </c>
      <c r="P9" s="40">
        <f t="shared" si="4"/>
        <v>0</v>
      </c>
      <c r="Q9" s="39">
        <v>91</v>
      </c>
      <c r="R9" s="60">
        <v>66</v>
      </c>
      <c r="S9" s="40">
        <f t="shared" si="5"/>
        <v>72.527472527472526</v>
      </c>
      <c r="T9" s="39">
        <v>561</v>
      </c>
      <c r="U9" s="60">
        <v>507</v>
      </c>
      <c r="V9" s="40">
        <f t="shared" si="6"/>
        <v>90.37433155080214</v>
      </c>
      <c r="W9" s="39">
        <v>104</v>
      </c>
      <c r="X9" s="60">
        <v>168</v>
      </c>
      <c r="Y9" s="40">
        <f t="shared" si="7"/>
        <v>161.53846153846155</v>
      </c>
      <c r="Z9" s="39">
        <v>79</v>
      </c>
      <c r="AA9" s="60">
        <v>139</v>
      </c>
      <c r="AB9" s="40">
        <f t="shared" si="8"/>
        <v>175.9493670886076</v>
      </c>
      <c r="AC9" s="37"/>
      <c r="AD9" s="41"/>
    </row>
    <row r="10" spans="1:32" s="42" customFormat="1" ht="17" customHeight="1" x14ac:dyDescent="0.3">
      <c r="A10" s="61" t="s">
        <v>42</v>
      </c>
      <c r="B10" s="39">
        <v>94</v>
      </c>
      <c r="C10" s="39">
        <v>91</v>
      </c>
      <c r="D10" s="36">
        <f t="shared" si="0"/>
        <v>96.808510638297875</v>
      </c>
      <c r="E10" s="39">
        <v>45</v>
      </c>
      <c r="F10" s="39">
        <v>47</v>
      </c>
      <c r="G10" s="40">
        <f t="shared" si="1"/>
        <v>104.44444444444444</v>
      </c>
      <c r="H10" s="39">
        <v>0</v>
      </c>
      <c r="I10" s="39">
        <v>0</v>
      </c>
      <c r="J10" s="40" t="s">
        <v>85</v>
      </c>
      <c r="K10" s="39">
        <v>1</v>
      </c>
      <c r="L10" s="39">
        <v>0</v>
      </c>
      <c r="M10" s="40">
        <f t="shared" si="3"/>
        <v>0</v>
      </c>
      <c r="N10" s="39">
        <v>0</v>
      </c>
      <c r="O10" s="39">
        <v>1</v>
      </c>
      <c r="P10" s="40" t="s">
        <v>85</v>
      </c>
      <c r="Q10" s="39">
        <v>36</v>
      </c>
      <c r="R10" s="60">
        <v>12</v>
      </c>
      <c r="S10" s="40">
        <f t="shared" si="5"/>
        <v>33.333333333333336</v>
      </c>
      <c r="T10" s="39">
        <v>89</v>
      </c>
      <c r="U10" s="60">
        <v>85</v>
      </c>
      <c r="V10" s="40">
        <f t="shared" si="6"/>
        <v>95.50561797752809</v>
      </c>
      <c r="W10" s="39">
        <v>40</v>
      </c>
      <c r="X10" s="60">
        <v>42</v>
      </c>
      <c r="Y10" s="40">
        <f t="shared" si="7"/>
        <v>105</v>
      </c>
      <c r="Z10" s="39">
        <v>33</v>
      </c>
      <c r="AA10" s="60">
        <v>38</v>
      </c>
      <c r="AB10" s="40">
        <f t="shared" si="8"/>
        <v>115.15151515151516</v>
      </c>
      <c r="AC10" s="37"/>
      <c r="AD10" s="41"/>
    </row>
    <row r="11" spans="1:32" s="42" customFormat="1" ht="17" customHeight="1" x14ac:dyDescent="0.3">
      <c r="A11" s="61" t="s">
        <v>43</v>
      </c>
      <c r="B11" s="39">
        <v>326</v>
      </c>
      <c r="C11" s="39">
        <v>260</v>
      </c>
      <c r="D11" s="36">
        <f t="shared" si="0"/>
        <v>79.75460122699387</v>
      </c>
      <c r="E11" s="39">
        <v>122</v>
      </c>
      <c r="F11" s="39">
        <v>107</v>
      </c>
      <c r="G11" s="40">
        <f t="shared" si="1"/>
        <v>87.704918032786878</v>
      </c>
      <c r="H11" s="39">
        <v>6</v>
      </c>
      <c r="I11" s="39">
        <v>1</v>
      </c>
      <c r="J11" s="40">
        <f t="shared" si="2"/>
        <v>16.666666666666668</v>
      </c>
      <c r="K11" s="39">
        <v>3</v>
      </c>
      <c r="L11" s="39">
        <v>1</v>
      </c>
      <c r="M11" s="40">
        <f t="shared" si="3"/>
        <v>33.333333333333336</v>
      </c>
      <c r="N11" s="39">
        <v>0</v>
      </c>
      <c r="O11" s="39">
        <v>0</v>
      </c>
      <c r="P11" s="40" t="s">
        <v>85</v>
      </c>
      <c r="Q11" s="39">
        <v>99</v>
      </c>
      <c r="R11" s="60">
        <v>60</v>
      </c>
      <c r="S11" s="40">
        <f t="shared" si="5"/>
        <v>60.606060606060609</v>
      </c>
      <c r="T11" s="39">
        <v>312</v>
      </c>
      <c r="U11" s="60">
        <v>250</v>
      </c>
      <c r="V11" s="40">
        <f t="shared" si="6"/>
        <v>80.128205128205124</v>
      </c>
      <c r="W11" s="39">
        <v>113</v>
      </c>
      <c r="X11" s="60">
        <v>99</v>
      </c>
      <c r="Y11" s="40">
        <f t="shared" si="7"/>
        <v>87.610619469026545</v>
      </c>
      <c r="Z11" s="39">
        <v>101</v>
      </c>
      <c r="AA11" s="60">
        <v>86</v>
      </c>
      <c r="AB11" s="40">
        <f t="shared" si="8"/>
        <v>85.148514851485146</v>
      </c>
      <c r="AC11" s="37"/>
      <c r="AD11" s="41"/>
    </row>
    <row r="12" spans="1:32" s="42" customFormat="1" ht="17" customHeight="1" x14ac:dyDescent="0.3">
      <c r="A12" s="61" t="s">
        <v>44</v>
      </c>
      <c r="B12" s="39">
        <v>689</v>
      </c>
      <c r="C12" s="39">
        <v>577</v>
      </c>
      <c r="D12" s="36">
        <f t="shared" si="0"/>
        <v>83.744557329462992</v>
      </c>
      <c r="E12" s="39">
        <v>93</v>
      </c>
      <c r="F12" s="39">
        <v>109</v>
      </c>
      <c r="G12" s="40">
        <f t="shared" si="1"/>
        <v>117.20430107526882</v>
      </c>
      <c r="H12" s="39">
        <v>18</v>
      </c>
      <c r="I12" s="39">
        <v>2</v>
      </c>
      <c r="J12" s="40">
        <f t="shared" si="2"/>
        <v>11.111111111111111</v>
      </c>
      <c r="K12" s="39">
        <v>11</v>
      </c>
      <c r="L12" s="39">
        <v>4</v>
      </c>
      <c r="M12" s="40">
        <f t="shared" si="3"/>
        <v>36.363636363636367</v>
      </c>
      <c r="N12" s="39">
        <v>2</v>
      </c>
      <c r="O12" s="39">
        <v>0</v>
      </c>
      <c r="P12" s="40">
        <f t="shared" si="4"/>
        <v>0</v>
      </c>
      <c r="Q12" s="39">
        <v>62</v>
      </c>
      <c r="R12" s="60">
        <v>60</v>
      </c>
      <c r="S12" s="40">
        <f t="shared" si="5"/>
        <v>96.774193548387103</v>
      </c>
      <c r="T12" s="39">
        <v>652</v>
      </c>
      <c r="U12" s="60">
        <v>561</v>
      </c>
      <c r="V12" s="40">
        <f t="shared" si="6"/>
        <v>86.042944785276077</v>
      </c>
      <c r="W12" s="39">
        <v>76</v>
      </c>
      <c r="X12" s="60">
        <v>93</v>
      </c>
      <c r="Y12" s="40">
        <f t="shared" si="7"/>
        <v>122.36842105263158</v>
      </c>
      <c r="Z12" s="39">
        <v>70</v>
      </c>
      <c r="AA12" s="60">
        <v>80</v>
      </c>
      <c r="AB12" s="40">
        <f t="shared" si="8"/>
        <v>114.28571428571429</v>
      </c>
      <c r="AC12" s="37"/>
      <c r="AD12" s="41"/>
    </row>
    <row r="13" spans="1:32" s="42" customFormat="1" ht="17" customHeight="1" x14ac:dyDescent="0.3">
      <c r="A13" s="61" t="s">
        <v>45</v>
      </c>
      <c r="B13" s="39">
        <v>210</v>
      </c>
      <c r="C13" s="39">
        <v>195</v>
      </c>
      <c r="D13" s="36">
        <f t="shared" si="0"/>
        <v>92.857142857142861</v>
      </c>
      <c r="E13" s="39">
        <v>53</v>
      </c>
      <c r="F13" s="39">
        <v>71</v>
      </c>
      <c r="G13" s="40">
        <f t="shared" si="1"/>
        <v>133.96226415094338</v>
      </c>
      <c r="H13" s="39">
        <v>10</v>
      </c>
      <c r="I13" s="39">
        <v>2</v>
      </c>
      <c r="J13" s="40">
        <f t="shared" si="2"/>
        <v>20</v>
      </c>
      <c r="K13" s="39">
        <v>4</v>
      </c>
      <c r="L13" s="39">
        <v>2</v>
      </c>
      <c r="M13" s="40">
        <f t="shared" si="3"/>
        <v>50</v>
      </c>
      <c r="N13" s="39">
        <v>0</v>
      </c>
      <c r="O13" s="39">
        <v>0</v>
      </c>
      <c r="P13" s="40" t="s">
        <v>85</v>
      </c>
      <c r="Q13" s="39">
        <v>41</v>
      </c>
      <c r="R13" s="60">
        <v>48</v>
      </c>
      <c r="S13" s="40">
        <f t="shared" si="5"/>
        <v>117.07317073170732</v>
      </c>
      <c r="T13" s="39">
        <v>196</v>
      </c>
      <c r="U13" s="60">
        <v>185</v>
      </c>
      <c r="V13" s="40">
        <f t="shared" si="6"/>
        <v>94.387755102040813</v>
      </c>
      <c r="W13" s="39">
        <v>39</v>
      </c>
      <c r="X13" s="60">
        <v>60</v>
      </c>
      <c r="Y13" s="40">
        <f t="shared" si="7"/>
        <v>153.84615384615384</v>
      </c>
      <c r="Z13" s="39">
        <v>32</v>
      </c>
      <c r="AA13" s="60">
        <v>54</v>
      </c>
      <c r="AB13" s="40">
        <f t="shared" si="8"/>
        <v>168.75</v>
      </c>
      <c r="AC13" s="37"/>
      <c r="AD13" s="41"/>
    </row>
    <row r="14" spans="1:32" s="42" customFormat="1" ht="17" customHeight="1" x14ac:dyDescent="0.3">
      <c r="A14" s="61" t="s">
        <v>46</v>
      </c>
      <c r="B14" s="39">
        <v>176</v>
      </c>
      <c r="C14" s="39">
        <v>197</v>
      </c>
      <c r="D14" s="36">
        <f t="shared" si="0"/>
        <v>111.93181818181819</v>
      </c>
      <c r="E14" s="39">
        <v>78</v>
      </c>
      <c r="F14" s="39">
        <v>124</v>
      </c>
      <c r="G14" s="40">
        <f t="shared" si="1"/>
        <v>158.97435897435898</v>
      </c>
      <c r="H14" s="39">
        <v>4</v>
      </c>
      <c r="I14" s="39">
        <v>3</v>
      </c>
      <c r="J14" s="40">
        <f t="shared" si="2"/>
        <v>75</v>
      </c>
      <c r="K14" s="39">
        <v>5</v>
      </c>
      <c r="L14" s="39">
        <v>0</v>
      </c>
      <c r="M14" s="40">
        <f t="shared" si="3"/>
        <v>0</v>
      </c>
      <c r="N14" s="39">
        <v>1</v>
      </c>
      <c r="O14" s="39">
        <v>0</v>
      </c>
      <c r="P14" s="40">
        <f t="shared" si="4"/>
        <v>0</v>
      </c>
      <c r="Q14" s="39">
        <v>62</v>
      </c>
      <c r="R14" s="60">
        <v>74</v>
      </c>
      <c r="S14" s="40">
        <f t="shared" si="5"/>
        <v>119.35483870967742</v>
      </c>
      <c r="T14" s="39">
        <v>162</v>
      </c>
      <c r="U14" s="60">
        <v>173</v>
      </c>
      <c r="V14" s="40">
        <f t="shared" si="6"/>
        <v>106.79012345679013</v>
      </c>
      <c r="W14" s="39">
        <v>66</v>
      </c>
      <c r="X14" s="60">
        <v>100</v>
      </c>
      <c r="Y14" s="40">
        <f t="shared" si="7"/>
        <v>151.5151515151515</v>
      </c>
      <c r="Z14" s="39">
        <v>54</v>
      </c>
      <c r="AA14" s="60">
        <v>86</v>
      </c>
      <c r="AB14" s="40">
        <f t="shared" si="8"/>
        <v>159.25925925925927</v>
      </c>
      <c r="AC14" s="37"/>
      <c r="AD14" s="41"/>
    </row>
    <row r="15" spans="1:32" s="42" customFormat="1" ht="17" customHeight="1" x14ac:dyDescent="0.3">
      <c r="A15" s="61" t="s">
        <v>47</v>
      </c>
      <c r="B15" s="39">
        <v>1304</v>
      </c>
      <c r="C15" s="39">
        <v>1098</v>
      </c>
      <c r="D15" s="36">
        <f t="shared" si="0"/>
        <v>84.202453987730067</v>
      </c>
      <c r="E15" s="39">
        <v>220</v>
      </c>
      <c r="F15" s="39">
        <v>321</v>
      </c>
      <c r="G15" s="40">
        <f t="shared" si="1"/>
        <v>145.90909090909091</v>
      </c>
      <c r="H15" s="39">
        <v>11</v>
      </c>
      <c r="I15" s="39">
        <v>5</v>
      </c>
      <c r="J15" s="40">
        <f t="shared" si="2"/>
        <v>45.454545454545453</v>
      </c>
      <c r="K15" s="39">
        <v>16</v>
      </c>
      <c r="L15" s="39">
        <v>3</v>
      </c>
      <c r="M15" s="40">
        <f t="shared" si="3"/>
        <v>18.75</v>
      </c>
      <c r="N15" s="39">
        <v>0</v>
      </c>
      <c r="O15" s="39">
        <v>0</v>
      </c>
      <c r="P15" s="40" t="s">
        <v>85</v>
      </c>
      <c r="Q15" s="39">
        <v>136</v>
      </c>
      <c r="R15" s="60">
        <v>84</v>
      </c>
      <c r="S15" s="40">
        <f t="shared" si="5"/>
        <v>61.764705882352942</v>
      </c>
      <c r="T15" s="39">
        <v>1267</v>
      </c>
      <c r="U15" s="60">
        <v>1048</v>
      </c>
      <c r="V15" s="40">
        <f t="shared" si="6"/>
        <v>82.715074980268355</v>
      </c>
      <c r="W15" s="39">
        <v>183</v>
      </c>
      <c r="X15" s="60">
        <v>283</v>
      </c>
      <c r="Y15" s="40">
        <f t="shared" si="7"/>
        <v>154.64480874316939</v>
      </c>
      <c r="Z15" s="39">
        <v>151</v>
      </c>
      <c r="AA15" s="60">
        <v>245</v>
      </c>
      <c r="AB15" s="40">
        <f t="shared" si="8"/>
        <v>162.25165562913907</v>
      </c>
      <c r="AC15" s="37"/>
      <c r="AD15" s="41"/>
    </row>
    <row r="16" spans="1:32" s="42" customFormat="1" ht="17" customHeight="1" x14ac:dyDescent="0.3">
      <c r="A16" s="61" t="s">
        <v>48</v>
      </c>
      <c r="B16" s="39">
        <v>691</v>
      </c>
      <c r="C16" s="39">
        <v>566</v>
      </c>
      <c r="D16" s="36">
        <f t="shared" si="0"/>
        <v>81.910274963820555</v>
      </c>
      <c r="E16" s="39">
        <v>248</v>
      </c>
      <c r="F16" s="39">
        <v>279</v>
      </c>
      <c r="G16" s="40">
        <f t="shared" si="1"/>
        <v>112.5</v>
      </c>
      <c r="H16" s="39">
        <v>46</v>
      </c>
      <c r="I16" s="39">
        <v>5</v>
      </c>
      <c r="J16" s="40">
        <f t="shared" si="2"/>
        <v>10.869565217391305</v>
      </c>
      <c r="K16" s="39">
        <v>24</v>
      </c>
      <c r="L16" s="39">
        <v>1</v>
      </c>
      <c r="M16" s="40">
        <f t="shared" si="3"/>
        <v>4.166666666666667</v>
      </c>
      <c r="N16" s="39">
        <v>0</v>
      </c>
      <c r="O16" s="39">
        <v>0</v>
      </c>
      <c r="P16" s="40" t="s">
        <v>85</v>
      </c>
      <c r="Q16" s="39">
        <v>199</v>
      </c>
      <c r="R16" s="60">
        <v>118</v>
      </c>
      <c r="S16" s="40">
        <f t="shared" si="5"/>
        <v>59.2964824120603</v>
      </c>
      <c r="T16" s="39">
        <v>588</v>
      </c>
      <c r="U16" s="60">
        <v>516</v>
      </c>
      <c r="V16" s="40">
        <f t="shared" si="6"/>
        <v>87.755102040816325</v>
      </c>
      <c r="W16" s="39">
        <v>207</v>
      </c>
      <c r="X16" s="60">
        <v>231</v>
      </c>
      <c r="Y16" s="40">
        <f t="shared" si="7"/>
        <v>111.59420289855072</v>
      </c>
      <c r="Z16" s="39">
        <v>176</v>
      </c>
      <c r="AA16" s="60">
        <v>206</v>
      </c>
      <c r="AB16" s="40">
        <f t="shared" si="8"/>
        <v>117.04545454545455</v>
      </c>
      <c r="AC16" s="37"/>
      <c r="AD16" s="41"/>
    </row>
    <row r="17" spans="1:30" s="42" customFormat="1" ht="17" customHeight="1" x14ac:dyDescent="0.3">
      <c r="A17" s="61" t="s">
        <v>49</v>
      </c>
      <c r="B17" s="39">
        <v>1464</v>
      </c>
      <c r="C17" s="39">
        <v>1312</v>
      </c>
      <c r="D17" s="36">
        <f t="shared" si="0"/>
        <v>89.617486338797818</v>
      </c>
      <c r="E17" s="39">
        <v>297</v>
      </c>
      <c r="F17" s="39">
        <v>361</v>
      </c>
      <c r="G17" s="40">
        <f t="shared" si="1"/>
        <v>121.54882154882155</v>
      </c>
      <c r="H17" s="39">
        <v>17</v>
      </c>
      <c r="I17" s="39">
        <v>2</v>
      </c>
      <c r="J17" s="40">
        <f t="shared" si="2"/>
        <v>11.764705882352942</v>
      </c>
      <c r="K17" s="39">
        <v>14</v>
      </c>
      <c r="L17" s="39">
        <v>0</v>
      </c>
      <c r="M17" s="40">
        <f t="shared" si="3"/>
        <v>0</v>
      </c>
      <c r="N17" s="39">
        <v>0</v>
      </c>
      <c r="O17" s="39">
        <v>0</v>
      </c>
      <c r="P17" s="40" t="s">
        <v>85</v>
      </c>
      <c r="Q17" s="39">
        <v>122</v>
      </c>
      <c r="R17" s="60">
        <v>47</v>
      </c>
      <c r="S17" s="40">
        <f t="shared" si="5"/>
        <v>38.524590163934427</v>
      </c>
      <c r="T17" s="39">
        <v>1412</v>
      </c>
      <c r="U17" s="60">
        <v>1280</v>
      </c>
      <c r="V17" s="40">
        <f t="shared" si="6"/>
        <v>90.651558073654385</v>
      </c>
      <c r="W17" s="39">
        <v>255</v>
      </c>
      <c r="X17" s="60">
        <v>333</v>
      </c>
      <c r="Y17" s="40">
        <f t="shared" si="7"/>
        <v>130.58823529411765</v>
      </c>
      <c r="Z17" s="39">
        <v>238</v>
      </c>
      <c r="AA17" s="60">
        <v>293</v>
      </c>
      <c r="AB17" s="40">
        <f t="shared" si="8"/>
        <v>123.10924369747899</v>
      </c>
      <c r="AC17" s="37"/>
      <c r="AD17" s="41"/>
    </row>
    <row r="18" spans="1:30" s="42" customFormat="1" ht="17" customHeight="1" x14ac:dyDescent="0.3">
      <c r="A18" s="61" t="s">
        <v>50</v>
      </c>
      <c r="B18" s="39">
        <v>602</v>
      </c>
      <c r="C18" s="39">
        <v>235</v>
      </c>
      <c r="D18" s="36">
        <f t="shared" si="0"/>
        <v>39.036544850498338</v>
      </c>
      <c r="E18" s="39">
        <v>230</v>
      </c>
      <c r="F18" s="39">
        <v>210</v>
      </c>
      <c r="G18" s="40">
        <f t="shared" si="1"/>
        <v>91.304347826086953</v>
      </c>
      <c r="H18" s="39">
        <v>8</v>
      </c>
      <c r="I18" s="39">
        <v>3</v>
      </c>
      <c r="J18" s="40">
        <f t="shared" si="2"/>
        <v>37.5</v>
      </c>
      <c r="K18" s="39">
        <v>16</v>
      </c>
      <c r="L18" s="39">
        <v>0</v>
      </c>
      <c r="M18" s="40">
        <f t="shared" si="3"/>
        <v>0</v>
      </c>
      <c r="N18" s="39">
        <v>0</v>
      </c>
      <c r="O18" s="39">
        <v>0</v>
      </c>
      <c r="P18" s="40" t="s">
        <v>85</v>
      </c>
      <c r="Q18" s="39">
        <v>99</v>
      </c>
      <c r="R18" s="60">
        <v>51</v>
      </c>
      <c r="S18" s="40">
        <f t="shared" si="5"/>
        <v>51.515151515151516</v>
      </c>
      <c r="T18" s="39">
        <v>280</v>
      </c>
      <c r="U18" s="60">
        <v>204</v>
      </c>
      <c r="V18" s="40">
        <f t="shared" si="6"/>
        <v>72.857142857142861</v>
      </c>
      <c r="W18" s="39">
        <v>198</v>
      </c>
      <c r="X18" s="60">
        <v>179</v>
      </c>
      <c r="Y18" s="40">
        <f t="shared" si="7"/>
        <v>90.404040404040401</v>
      </c>
      <c r="Z18" s="39">
        <v>187</v>
      </c>
      <c r="AA18" s="60">
        <v>168</v>
      </c>
      <c r="AB18" s="40">
        <f t="shared" si="8"/>
        <v>89.839572192513373</v>
      </c>
      <c r="AC18" s="37"/>
      <c r="AD18" s="41"/>
    </row>
    <row r="19" spans="1:30" s="42" customFormat="1" ht="17" customHeight="1" x14ac:dyDescent="0.3">
      <c r="A19" s="61" t="s">
        <v>51</v>
      </c>
      <c r="B19" s="39">
        <v>842</v>
      </c>
      <c r="C19" s="39">
        <v>669</v>
      </c>
      <c r="D19" s="36">
        <f t="shared" si="0"/>
        <v>79.453681710213772</v>
      </c>
      <c r="E19" s="39">
        <v>303</v>
      </c>
      <c r="F19" s="39">
        <v>235</v>
      </c>
      <c r="G19" s="40">
        <f t="shared" si="1"/>
        <v>77.557755775577562</v>
      </c>
      <c r="H19" s="39">
        <v>15</v>
      </c>
      <c r="I19" s="39">
        <v>9</v>
      </c>
      <c r="J19" s="40">
        <f t="shared" si="2"/>
        <v>60</v>
      </c>
      <c r="K19" s="39">
        <v>8</v>
      </c>
      <c r="L19" s="39">
        <v>6</v>
      </c>
      <c r="M19" s="40">
        <f t="shared" si="3"/>
        <v>75</v>
      </c>
      <c r="N19" s="39">
        <v>4</v>
      </c>
      <c r="O19" s="39">
        <v>0</v>
      </c>
      <c r="P19" s="40">
        <f t="shared" si="4"/>
        <v>0</v>
      </c>
      <c r="Q19" s="39">
        <v>154</v>
      </c>
      <c r="R19" s="60">
        <v>104</v>
      </c>
      <c r="S19" s="40">
        <f t="shared" si="5"/>
        <v>67.532467532467535</v>
      </c>
      <c r="T19" s="39">
        <v>809</v>
      </c>
      <c r="U19" s="60">
        <v>644</v>
      </c>
      <c r="V19" s="40">
        <f t="shared" si="6"/>
        <v>79.604449938195302</v>
      </c>
      <c r="W19" s="39">
        <v>270</v>
      </c>
      <c r="X19" s="60">
        <v>210</v>
      </c>
      <c r="Y19" s="40">
        <f t="shared" si="7"/>
        <v>77.777777777777771</v>
      </c>
      <c r="Z19" s="39">
        <v>250</v>
      </c>
      <c r="AA19" s="60">
        <v>182</v>
      </c>
      <c r="AB19" s="40">
        <f t="shared" si="8"/>
        <v>72.8</v>
      </c>
      <c r="AC19" s="37"/>
      <c r="AD19" s="41"/>
    </row>
    <row r="20" spans="1:30" s="42" customFormat="1" ht="17" customHeight="1" x14ac:dyDescent="0.3">
      <c r="A20" s="61" t="s">
        <v>52</v>
      </c>
      <c r="B20" s="39">
        <v>435</v>
      </c>
      <c r="C20" s="39">
        <v>415</v>
      </c>
      <c r="D20" s="36">
        <f t="shared" si="0"/>
        <v>95.402298850574709</v>
      </c>
      <c r="E20" s="39">
        <v>140</v>
      </c>
      <c r="F20" s="39">
        <v>168</v>
      </c>
      <c r="G20" s="40">
        <f t="shared" si="1"/>
        <v>120</v>
      </c>
      <c r="H20" s="39">
        <v>4</v>
      </c>
      <c r="I20" s="39">
        <v>4</v>
      </c>
      <c r="J20" s="40">
        <f t="shared" si="2"/>
        <v>100</v>
      </c>
      <c r="K20" s="39">
        <v>2</v>
      </c>
      <c r="L20" s="39">
        <v>1</v>
      </c>
      <c r="M20" s="40">
        <f t="shared" si="3"/>
        <v>50</v>
      </c>
      <c r="N20" s="39">
        <v>1</v>
      </c>
      <c r="O20" s="39">
        <v>0</v>
      </c>
      <c r="P20" s="40">
        <f t="shared" si="4"/>
        <v>0</v>
      </c>
      <c r="Q20" s="39">
        <v>91</v>
      </c>
      <c r="R20" s="60">
        <v>54</v>
      </c>
      <c r="S20" s="40">
        <f t="shared" si="5"/>
        <v>59.340659340659343</v>
      </c>
      <c r="T20" s="39">
        <v>419</v>
      </c>
      <c r="U20" s="60">
        <v>399</v>
      </c>
      <c r="V20" s="40">
        <f t="shared" si="6"/>
        <v>95.226730310262525</v>
      </c>
      <c r="W20" s="39">
        <v>124</v>
      </c>
      <c r="X20" s="60">
        <v>152</v>
      </c>
      <c r="Y20" s="40">
        <f t="shared" si="7"/>
        <v>122.58064516129032</v>
      </c>
      <c r="Z20" s="39">
        <v>117</v>
      </c>
      <c r="AA20" s="60">
        <v>140</v>
      </c>
      <c r="AB20" s="40">
        <f t="shared" si="8"/>
        <v>119.65811965811966</v>
      </c>
      <c r="AC20" s="37"/>
      <c r="AD20" s="41"/>
    </row>
    <row r="21" spans="1:30" s="42" customFormat="1" ht="17" customHeight="1" x14ac:dyDescent="0.3">
      <c r="A21" s="61" t="s">
        <v>53</v>
      </c>
      <c r="B21" s="39">
        <v>296</v>
      </c>
      <c r="C21" s="39">
        <v>265</v>
      </c>
      <c r="D21" s="36">
        <f t="shared" si="0"/>
        <v>89.527027027027032</v>
      </c>
      <c r="E21" s="39">
        <v>144</v>
      </c>
      <c r="F21" s="39">
        <v>128</v>
      </c>
      <c r="G21" s="40">
        <f t="shared" si="1"/>
        <v>88.888888888888886</v>
      </c>
      <c r="H21" s="39">
        <v>9</v>
      </c>
      <c r="I21" s="39">
        <v>1</v>
      </c>
      <c r="J21" s="40">
        <f t="shared" si="2"/>
        <v>11.111111111111111</v>
      </c>
      <c r="K21" s="39">
        <v>0</v>
      </c>
      <c r="L21" s="39">
        <v>1</v>
      </c>
      <c r="M21" s="40" t="s">
        <v>85</v>
      </c>
      <c r="N21" s="39">
        <v>0</v>
      </c>
      <c r="O21" s="39">
        <v>0</v>
      </c>
      <c r="P21" s="40" t="s">
        <v>85</v>
      </c>
      <c r="Q21" s="39">
        <v>128</v>
      </c>
      <c r="R21" s="60">
        <v>51</v>
      </c>
      <c r="S21" s="40">
        <f t="shared" si="5"/>
        <v>39.84375</v>
      </c>
      <c r="T21" s="39">
        <v>273</v>
      </c>
      <c r="U21" s="60">
        <v>248</v>
      </c>
      <c r="V21" s="40">
        <f t="shared" si="6"/>
        <v>90.842490842490847</v>
      </c>
      <c r="W21" s="39">
        <v>129</v>
      </c>
      <c r="X21" s="60">
        <v>111</v>
      </c>
      <c r="Y21" s="40">
        <f t="shared" si="7"/>
        <v>86.04651162790698</v>
      </c>
      <c r="Z21" s="39">
        <v>114</v>
      </c>
      <c r="AA21" s="60">
        <v>101</v>
      </c>
      <c r="AB21" s="40">
        <f t="shared" si="8"/>
        <v>88.596491228070178</v>
      </c>
      <c r="AC21" s="37"/>
      <c r="AD21" s="41"/>
    </row>
    <row r="22" spans="1:30" s="42" customFormat="1" ht="17" customHeight="1" x14ac:dyDescent="0.3">
      <c r="A22" s="61" t="s">
        <v>54</v>
      </c>
      <c r="B22" s="39">
        <v>780</v>
      </c>
      <c r="C22" s="39">
        <v>619</v>
      </c>
      <c r="D22" s="36">
        <f t="shared" si="0"/>
        <v>79.358974358974365</v>
      </c>
      <c r="E22" s="39">
        <v>268</v>
      </c>
      <c r="F22" s="39">
        <v>256</v>
      </c>
      <c r="G22" s="40">
        <f t="shared" si="1"/>
        <v>95.522388059701498</v>
      </c>
      <c r="H22" s="39">
        <v>11</v>
      </c>
      <c r="I22" s="39">
        <v>6</v>
      </c>
      <c r="J22" s="40">
        <f t="shared" si="2"/>
        <v>54.545454545454547</v>
      </c>
      <c r="K22" s="39">
        <v>6</v>
      </c>
      <c r="L22" s="39">
        <v>3</v>
      </c>
      <c r="M22" s="40">
        <f t="shared" si="3"/>
        <v>50</v>
      </c>
      <c r="N22" s="39">
        <v>0</v>
      </c>
      <c r="O22" s="39">
        <v>0</v>
      </c>
      <c r="P22" s="40" t="s">
        <v>85</v>
      </c>
      <c r="Q22" s="39">
        <v>171</v>
      </c>
      <c r="R22" s="60">
        <v>85</v>
      </c>
      <c r="S22" s="40">
        <f t="shared" si="5"/>
        <v>49.707602339181285</v>
      </c>
      <c r="T22" s="39">
        <v>740</v>
      </c>
      <c r="U22" s="60">
        <v>590</v>
      </c>
      <c r="V22" s="40">
        <f t="shared" si="6"/>
        <v>79.729729729729726</v>
      </c>
      <c r="W22" s="39">
        <v>227</v>
      </c>
      <c r="X22" s="60">
        <v>230</v>
      </c>
      <c r="Y22" s="40">
        <f t="shared" si="7"/>
        <v>101.3215859030837</v>
      </c>
      <c r="Z22" s="39">
        <v>202</v>
      </c>
      <c r="AA22" s="60">
        <v>203</v>
      </c>
      <c r="AB22" s="40">
        <f t="shared" si="8"/>
        <v>100.4950495049505</v>
      </c>
      <c r="AC22" s="37"/>
      <c r="AD22" s="41"/>
    </row>
    <row r="23" spans="1:30" s="42" customFormat="1" ht="17" customHeight="1" x14ac:dyDescent="0.3">
      <c r="A23" s="61" t="s">
        <v>55</v>
      </c>
      <c r="B23" s="39">
        <v>497</v>
      </c>
      <c r="C23" s="39">
        <v>499</v>
      </c>
      <c r="D23" s="36">
        <f t="shared" si="0"/>
        <v>100.40241448692153</v>
      </c>
      <c r="E23" s="39">
        <v>324</v>
      </c>
      <c r="F23" s="39">
        <v>355</v>
      </c>
      <c r="G23" s="40">
        <f t="shared" si="1"/>
        <v>109.5679012345679</v>
      </c>
      <c r="H23" s="39">
        <v>26</v>
      </c>
      <c r="I23" s="39">
        <v>7</v>
      </c>
      <c r="J23" s="40">
        <f t="shared" si="2"/>
        <v>26.923076923076923</v>
      </c>
      <c r="K23" s="39">
        <v>10</v>
      </c>
      <c r="L23" s="39">
        <v>3</v>
      </c>
      <c r="M23" s="40">
        <f t="shared" si="3"/>
        <v>30</v>
      </c>
      <c r="N23" s="39">
        <v>3</v>
      </c>
      <c r="O23" s="39">
        <v>0</v>
      </c>
      <c r="P23" s="40">
        <f t="shared" si="4"/>
        <v>0</v>
      </c>
      <c r="Q23" s="39">
        <v>243</v>
      </c>
      <c r="R23" s="60">
        <v>174</v>
      </c>
      <c r="S23" s="40">
        <f t="shared" si="5"/>
        <v>71.604938271604937</v>
      </c>
      <c r="T23" s="39">
        <v>445</v>
      </c>
      <c r="U23" s="60">
        <v>457</v>
      </c>
      <c r="V23" s="40">
        <f t="shared" si="6"/>
        <v>102.69662921348315</v>
      </c>
      <c r="W23" s="39">
        <v>280</v>
      </c>
      <c r="X23" s="60">
        <v>316</v>
      </c>
      <c r="Y23" s="40">
        <f t="shared" si="7"/>
        <v>112.85714285714286</v>
      </c>
      <c r="Z23" s="39">
        <v>254</v>
      </c>
      <c r="AA23" s="60">
        <v>246</v>
      </c>
      <c r="AB23" s="40">
        <f t="shared" si="8"/>
        <v>96.850393700787407</v>
      </c>
      <c r="AC23" s="37"/>
      <c r="AD23" s="41"/>
    </row>
    <row r="24" spans="1:30" s="42" customFormat="1" ht="17" customHeight="1" x14ac:dyDescent="0.3">
      <c r="A24" s="61" t="s">
        <v>56</v>
      </c>
      <c r="B24" s="39">
        <v>445</v>
      </c>
      <c r="C24" s="39">
        <v>271</v>
      </c>
      <c r="D24" s="36">
        <f t="shared" si="0"/>
        <v>60.898876404494381</v>
      </c>
      <c r="E24" s="39">
        <v>228</v>
      </c>
      <c r="F24" s="39">
        <v>255</v>
      </c>
      <c r="G24" s="40">
        <f t="shared" si="1"/>
        <v>111.84210526315789</v>
      </c>
      <c r="H24" s="39">
        <v>4</v>
      </c>
      <c r="I24" s="39">
        <v>7</v>
      </c>
      <c r="J24" s="40">
        <f t="shared" si="2"/>
        <v>175</v>
      </c>
      <c r="K24" s="39">
        <v>2</v>
      </c>
      <c r="L24" s="39">
        <v>1</v>
      </c>
      <c r="M24" s="40">
        <f t="shared" si="3"/>
        <v>50</v>
      </c>
      <c r="N24" s="39">
        <v>0</v>
      </c>
      <c r="O24" s="39">
        <v>0</v>
      </c>
      <c r="P24" s="40" t="s">
        <v>85</v>
      </c>
      <c r="Q24" s="39">
        <v>134</v>
      </c>
      <c r="R24" s="60">
        <v>146</v>
      </c>
      <c r="S24" s="40">
        <f t="shared" si="5"/>
        <v>108.95522388059702</v>
      </c>
      <c r="T24" s="39">
        <v>416</v>
      </c>
      <c r="U24" s="60">
        <v>238</v>
      </c>
      <c r="V24" s="40">
        <f t="shared" si="6"/>
        <v>57.21153846153846</v>
      </c>
      <c r="W24" s="39">
        <v>204</v>
      </c>
      <c r="X24" s="60">
        <v>223</v>
      </c>
      <c r="Y24" s="40">
        <f t="shared" si="7"/>
        <v>109.31372549019608</v>
      </c>
      <c r="Z24" s="39">
        <v>192</v>
      </c>
      <c r="AA24" s="60">
        <v>212</v>
      </c>
      <c r="AB24" s="40">
        <f t="shared" si="8"/>
        <v>110.41666666666667</v>
      </c>
      <c r="AC24" s="37"/>
      <c r="AD24" s="41"/>
    </row>
    <row r="25" spans="1:30" s="42" customFormat="1" ht="17" customHeight="1" x14ac:dyDescent="0.3">
      <c r="A25" s="61" t="s">
        <v>57</v>
      </c>
      <c r="B25" s="39">
        <v>828</v>
      </c>
      <c r="C25" s="39">
        <v>758</v>
      </c>
      <c r="D25" s="36">
        <f t="shared" si="0"/>
        <v>91.54589371980677</v>
      </c>
      <c r="E25" s="39">
        <v>53</v>
      </c>
      <c r="F25" s="39">
        <v>131</v>
      </c>
      <c r="G25" s="40">
        <f t="shared" si="1"/>
        <v>247.16981132075472</v>
      </c>
      <c r="H25" s="39">
        <v>3</v>
      </c>
      <c r="I25" s="39">
        <v>1</v>
      </c>
      <c r="J25" s="40">
        <f t="shared" si="2"/>
        <v>33.333333333333336</v>
      </c>
      <c r="K25" s="39">
        <v>1</v>
      </c>
      <c r="L25" s="39">
        <v>1</v>
      </c>
      <c r="M25" s="40">
        <f t="shared" si="3"/>
        <v>100</v>
      </c>
      <c r="N25" s="39">
        <v>0</v>
      </c>
      <c r="O25" s="39">
        <v>0</v>
      </c>
      <c r="P25" s="40" t="s">
        <v>85</v>
      </c>
      <c r="Q25" s="39">
        <v>37</v>
      </c>
      <c r="R25" s="60">
        <v>50</v>
      </c>
      <c r="S25" s="40">
        <f t="shared" si="5"/>
        <v>135.13513513513513</v>
      </c>
      <c r="T25" s="39">
        <v>819</v>
      </c>
      <c r="U25" s="60">
        <v>744</v>
      </c>
      <c r="V25" s="40">
        <f t="shared" si="6"/>
        <v>90.842490842490847</v>
      </c>
      <c r="W25" s="39">
        <v>46</v>
      </c>
      <c r="X25" s="60">
        <v>118</v>
      </c>
      <c r="Y25" s="40">
        <f t="shared" si="7"/>
        <v>256.52173913043481</v>
      </c>
      <c r="Z25" s="39">
        <v>35</v>
      </c>
      <c r="AA25" s="60">
        <v>100</v>
      </c>
      <c r="AB25" s="40">
        <f t="shared" si="8"/>
        <v>285.71428571428572</v>
      </c>
      <c r="AC25" s="37"/>
      <c r="AD25" s="41"/>
    </row>
    <row r="26" spans="1:30" s="42" customFormat="1" ht="17" customHeight="1" x14ac:dyDescent="0.3">
      <c r="A26" s="61" t="s">
        <v>58</v>
      </c>
      <c r="B26" s="39">
        <v>406</v>
      </c>
      <c r="C26" s="39">
        <v>366</v>
      </c>
      <c r="D26" s="36">
        <f t="shared" si="0"/>
        <v>90.14778325123153</v>
      </c>
      <c r="E26" s="39">
        <v>177</v>
      </c>
      <c r="F26" s="39">
        <v>167</v>
      </c>
      <c r="G26" s="40">
        <f t="shared" si="1"/>
        <v>94.350282485875709</v>
      </c>
      <c r="H26" s="39">
        <v>4</v>
      </c>
      <c r="I26" s="39">
        <v>2</v>
      </c>
      <c r="J26" s="40">
        <f t="shared" si="2"/>
        <v>50</v>
      </c>
      <c r="K26" s="39">
        <v>5</v>
      </c>
      <c r="L26" s="39">
        <v>1</v>
      </c>
      <c r="M26" s="40">
        <f t="shared" si="3"/>
        <v>20</v>
      </c>
      <c r="N26" s="39">
        <v>0</v>
      </c>
      <c r="O26" s="39">
        <v>0</v>
      </c>
      <c r="P26" s="40" t="s">
        <v>85</v>
      </c>
      <c r="Q26" s="39">
        <v>104</v>
      </c>
      <c r="R26" s="60">
        <v>51</v>
      </c>
      <c r="S26" s="40">
        <f t="shared" si="5"/>
        <v>49.03846153846154</v>
      </c>
      <c r="T26" s="39">
        <v>382</v>
      </c>
      <c r="U26" s="60">
        <v>352</v>
      </c>
      <c r="V26" s="40">
        <f t="shared" si="6"/>
        <v>92.146596858638745</v>
      </c>
      <c r="W26" s="39">
        <v>154</v>
      </c>
      <c r="X26" s="60">
        <v>153</v>
      </c>
      <c r="Y26" s="40">
        <f t="shared" si="7"/>
        <v>99.350649350649348</v>
      </c>
      <c r="Z26" s="39">
        <v>132</v>
      </c>
      <c r="AA26" s="60">
        <v>132</v>
      </c>
      <c r="AB26" s="40">
        <f t="shared" si="8"/>
        <v>100</v>
      </c>
      <c r="AC26" s="37"/>
      <c r="AD26" s="41"/>
    </row>
    <row r="27" spans="1:30" s="42" customFormat="1" ht="17" customHeight="1" x14ac:dyDescent="0.3">
      <c r="A27" s="61" t="s">
        <v>59</v>
      </c>
      <c r="B27" s="39">
        <v>278</v>
      </c>
      <c r="C27" s="39">
        <v>350</v>
      </c>
      <c r="D27" s="36">
        <f t="shared" si="0"/>
        <v>125.89928057553956</v>
      </c>
      <c r="E27" s="39">
        <v>114</v>
      </c>
      <c r="F27" s="39">
        <v>180</v>
      </c>
      <c r="G27" s="40">
        <f t="shared" si="1"/>
        <v>157.89473684210526</v>
      </c>
      <c r="H27" s="39">
        <v>9</v>
      </c>
      <c r="I27" s="39">
        <v>6</v>
      </c>
      <c r="J27" s="40">
        <f t="shared" si="2"/>
        <v>66.666666666666671</v>
      </c>
      <c r="K27" s="39">
        <v>10</v>
      </c>
      <c r="L27" s="39">
        <v>4</v>
      </c>
      <c r="M27" s="40">
        <f t="shared" si="3"/>
        <v>40</v>
      </c>
      <c r="N27" s="39">
        <v>1</v>
      </c>
      <c r="O27" s="39">
        <v>0</v>
      </c>
      <c r="P27" s="40">
        <f t="shared" si="4"/>
        <v>0</v>
      </c>
      <c r="Q27" s="39">
        <v>64</v>
      </c>
      <c r="R27" s="60">
        <v>40</v>
      </c>
      <c r="S27" s="40">
        <f t="shared" si="5"/>
        <v>62.5</v>
      </c>
      <c r="T27" s="39">
        <v>256</v>
      </c>
      <c r="U27" s="60">
        <v>324</v>
      </c>
      <c r="V27" s="40">
        <f t="shared" si="6"/>
        <v>126.5625</v>
      </c>
      <c r="W27" s="39">
        <v>96</v>
      </c>
      <c r="X27" s="60">
        <v>157</v>
      </c>
      <c r="Y27" s="40">
        <f t="shared" si="7"/>
        <v>163.54166666666666</v>
      </c>
      <c r="Z27" s="39">
        <v>83</v>
      </c>
      <c r="AA27" s="60">
        <v>148</v>
      </c>
      <c r="AB27" s="40">
        <f t="shared" si="8"/>
        <v>178.31325301204819</v>
      </c>
      <c r="AC27" s="37"/>
      <c r="AD27" s="41"/>
    </row>
    <row r="28" spans="1:30" s="42" customFormat="1" ht="17" customHeight="1" x14ac:dyDescent="0.3">
      <c r="A28" s="61" t="s">
        <v>60</v>
      </c>
      <c r="B28" s="39">
        <v>255</v>
      </c>
      <c r="C28" s="39">
        <v>190</v>
      </c>
      <c r="D28" s="36">
        <f t="shared" si="0"/>
        <v>74.509803921568633</v>
      </c>
      <c r="E28" s="39">
        <v>146</v>
      </c>
      <c r="F28" s="39">
        <v>101</v>
      </c>
      <c r="G28" s="40">
        <f t="shared" si="1"/>
        <v>69.178082191780817</v>
      </c>
      <c r="H28" s="39">
        <v>14</v>
      </c>
      <c r="I28" s="39">
        <v>0</v>
      </c>
      <c r="J28" s="40">
        <f t="shared" si="2"/>
        <v>0</v>
      </c>
      <c r="K28" s="39">
        <v>3</v>
      </c>
      <c r="L28" s="39">
        <v>0</v>
      </c>
      <c r="M28" s="40">
        <f t="shared" si="3"/>
        <v>0</v>
      </c>
      <c r="N28" s="39">
        <v>3</v>
      </c>
      <c r="O28" s="39">
        <v>1</v>
      </c>
      <c r="P28" s="40">
        <f t="shared" si="4"/>
        <v>33.333333333333336</v>
      </c>
      <c r="Q28" s="39">
        <v>126</v>
      </c>
      <c r="R28" s="60">
        <v>70</v>
      </c>
      <c r="S28" s="40">
        <f t="shared" si="5"/>
        <v>55.555555555555557</v>
      </c>
      <c r="T28" s="39">
        <v>226</v>
      </c>
      <c r="U28" s="60">
        <v>178</v>
      </c>
      <c r="V28" s="40">
        <f t="shared" si="6"/>
        <v>78.761061946902657</v>
      </c>
      <c r="W28" s="39">
        <v>118</v>
      </c>
      <c r="X28" s="60">
        <v>90</v>
      </c>
      <c r="Y28" s="40">
        <f t="shared" si="7"/>
        <v>76.271186440677965</v>
      </c>
      <c r="Z28" s="39">
        <v>110</v>
      </c>
      <c r="AA28" s="60">
        <v>86</v>
      </c>
      <c r="AB28" s="40">
        <f t="shared" si="8"/>
        <v>78.181818181818187</v>
      </c>
      <c r="AC28" s="37"/>
      <c r="AD28" s="41"/>
    </row>
    <row r="29" spans="1:30" s="42" customFormat="1" ht="17" customHeight="1" x14ac:dyDescent="0.3">
      <c r="A29" s="61" t="s">
        <v>61</v>
      </c>
      <c r="B29" s="39">
        <v>484</v>
      </c>
      <c r="C29" s="39">
        <v>493</v>
      </c>
      <c r="D29" s="36">
        <f t="shared" si="0"/>
        <v>101.85950413223141</v>
      </c>
      <c r="E29" s="39">
        <v>247</v>
      </c>
      <c r="F29" s="39">
        <v>271</v>
      </c>
      <c r="G29" s="40">
        <f t="shared" si="1"/>
        <v>109.7165991902834</v>
      </c>
      <c r="H29" s="39">
        <v>6</v>
      </c>
      <c r="I29" s="39">
        <v>0</v>
      </c>
      <c r="J29" s="40">
        <f t="shared" si="2"/>
        <v>0</v>
      </c>
      <c r="K29" s="39">
        <v>18</v>
      </c>
      <c r="L29" s="39">
        <v>5</v>
      </c>
      <c r="M29" s="40">
        <f t="shared" si="3"/>
        <v>27.777777777777779</v>
      </c>
      <c r="N29" s="39">
        <v>1</v>
      </c>
      <c r="O29" s="39">
        <v>0</v>
      </c>
      <c r="P29" s="40">
        <f t="shared" si="4"/>
        <v>0</v>
      </c>
      <c r="Q29" s="39">
        <v>149</v>
      </c>
      <c r="R29" s="60">
        <v>91</v>
      </c>
      <c r="S29" s="40">
        <f t="shared" si="5"/>
        <v>61.073825503355707</v>
      </c>
      <c r="T29" s="39">
        <v>452</v>
      </c>
      <c r="U29" s="60">
        <v>460</v>
      </c>
      <c r="V29" s="40">
        <f t="shared" si="6"/>
        <v>101.76991150442478</v>
      </c>
      <c r="W29" s="39">
        <v>220</v>
      </c>
      <c r="X29" s="60">
        <v>238</v>
      </c>
      <c r="Y29" s="40">
        <f t="shared" si="7"/>
        <v>108.18181818181819</v>
      </c>
      <c r="Z29" s="39">
        <v>199</v>
      </c>
      <c r="AA29" s="60">
        <v>221</v>
      </c>
      <c r="AB29" s="40">
        <f t="shared" si="8"/>
        <v>111.05527638190955</v>
      </c>
      <c r="AC29" s="37"/>
      <c r="AD29" s="41"/>
    </row>
    <row r="30" spans="1:30" s="42" customFormat="1" ht="17" customHeight="1" x14ac:dyDescent="0.3">
      <c r="A30" s="61" t="s">
        <v>62</v>
      </c>
      <c r="B30" s="39">
        <v>522</v>
      </c>
      <c r="C30" s="39">
        <v>477</v>
      </c>
      <c r="D30" s="36">
        <f t="shared" si="0"/>
        <v>91.379310344827587</v>
      </c>
      <c r="E30" s="39">
        <v>121</v>
      </c>
      <c r="F30" s="39">
        <v>149</v>
      </c>
      <c r="G30" s="40">
        <f t="shared" si="1"/>
        <v>123.14049586776859</v>
      </c>
      <c r="H30" s="39">
        <v>5</v>
      </c>
      <c r="I30" s="39">
        <v>7</v>
      </c>
      <c r="J30" s="40">
        <f t="shared" si="2"/>
        <v>140</v>
      </c>
      <c r="K30" s="39">
        <v>3</v>
      </c>
      <c r="L30" s="39">
        <v>0</v>
      </c>
      <c r="M30" s="40">
        <f t="shared" si="3"/>
        <v>0</v>
      </c>
      <c r="N30" s="39">
        <v>1</v>
      </c>
      <c r="O30" s="39">
        <v>0</v>
      </c>
      <c r="P30" s="40">
        <f t="shared" si="4"/>
        <v>0</v>
      </c>
      <c r="Q30" s="39">
        <v>67</v>
      </c>
      <c r="R30" s="60">
        <v>60</v>
      </c>
      <c r="S30" s="40">
        <f t="shared" si="5"/>
        <v>89.552238805970148</v>
      </c>
      <c r="T30" s="39">
        <v>508</v>
      </c>
      <c r="U30" s="60">
        <v>458</v>
      </c>
      <c r="V30" s="40">
        <f t="shared" si="6"/>
        <v>90.157480314960637</v>
      </c>
      <c r="W30" s="39">
        <v>107</v>
      </c>
      <c r="X30" s="60">
        <v>130</v>
      </c>
      <c r="Y30" s="40">
        <f t="shared" si="7"/>
        <v>121.49532710280374</v>
      </c>
      <c r="Z30" s="39">
        <v>95</v>
      </c>
      <c r="AA30" s="60">
        <v>120</v>
      </c>
      <c r="AB30" s="40">
        <f t="shared" si="8"/>
        <v>126.31578947368421</v>
      </c>
      <c r="AC30" s="37"/>
      <c r="AD30" s="41"/>
    </row>
    <row r="31" spans="1:30" s="42" customFormat="1" ht="17" customHeight="1" x14ac:dyDescent="0.3">
      <c r="A31" s="61" t="s">
        <v>63</v>
      </c>
      <c r="B31" s="39">
        <v>476</v>
      </c>
      <c r="C31" s="39">
        <v>357</v>
      </c>
      <c r="D31" s="36">
        <f t="shared" si="0"/>
        <v>75</v>
      </c>
      <c r="E31" s="39">
        <v>110</v>
      </c>
      <c r="F31" s="39">
        <v>101</v>
      </c>
      <c r="G31" s="40">
        <f t="shared" si="1"/>
        <v>91.818181818181813</v>
      </c>
      <c r="H31" s="39">
        <v>11</v>
      </c>
      <c r="I31" s="39">
        <v>2</v>
      </c>
      <c r="J31" s="40">
        <f t="shared" si="2"/>
        <v>18.181818181818183</v>
      </c>
      <c r="K31" s="39">
        <v>1</v>
      </c>
      <c r="L31" s="39">
        <v>1</v>
      </c>
      <c r="M31" s="40">
        <f t="shared" si="3"/>
        <v>100</v>
      </c>
      <c r="N31" s="39">
        <v>0</v>
      </c>
      <c r="O31" s="39">
        <v>0</v>
      </c>
      <c r="P31" s="40" t="s">
        <v>85</v>
      </c>
      <c r="Q31" s="39">
        <v>78</v>
      </c>
      <c r="R31" s="60">
        <v>66</v>
      </c>
      <c r="S31" s="40">
        <f t="shared" si="5"/>
        <v>84.615384615384613</v>
      </c>
      <c r="T31" s="39">
        <v>422</v>
      </c>
      <c r="U31" s="60">
        <v>343</v>
      </c>
      <c r="V31" s="40">
        <f t="shared" si="6"/>
        <v>81.279620853080573</v>
      </c>
      <c r="W31" s="39">
        <v>89</v>
      </c>
      <c r="X31" s="60">
        <v>91</v>
      </c>
      <c r="Y31" s="40">
        <f t="shared" si="7"/>
        <v>102.24719101123596</v>
      </c>
      <c r="Z31" s="39">
        <v>79</v>
      </c>
      <c r="AA31" s="60">
        <v>82</v>
      </c>
      <c r="AB31" s="40">
        <f t="shared" si="8"/>
        <v>103.79746835443038</v>
      </c>
      <c r="AC31" s="37"/>
      <c r="AD31" s="41"/>
    </row>
    <row r="32" spans="1:30" s="42" customFormat="1" ht="17" customHeight="1" x14ac:dyDescent="0.3">
      <c r="A32" s="61" t="s">
        <v>64</v>
      </c>
      <c r="B32" s="39">
        <v>575</v>
      </c>
      <c r="C32" s="39">
        <v>532</v>
      </c>
      <c r="D32" s="36">
        <f t="shared" si="0"/>
        <v>92.521739130434781</v>
      </c>
      <c r="E32" s="39">
        <v>128</v>
      </c>
      <c r="F32" s="39">
        <v>140</v>
      </c>
      <c r="G32" s="40">
        <f t="shared" si="1"/>
        <v>109.375</v>
      </c>
      <c r="H32" s="39">
        <v>5</v>
      </c>
      <c r="I32" s="39">
        <v>2</v>
      </c>
      <c r="J32" s="40">
        <f t="shared" si="2"/>
        <v>40</v>
      </c>
      <c r="K32" s="39">
        <v>5</v>
      </c>
      <c r="L32" s="39">
        <v>3</v>
      </c>
      <c r="M32" s="40">
        <f t="shared" si="3"/>
        <v>60</v>
      </c>
      <c r="N32" s="39">
        <v>0</v>
      </c>
      <c r="O32" s="39">
        <v>0</v>
      </c>
      <c r="P32" s="40" t="s">
        <v>85</v>
      </c>
      <c r="Q32" s="39">
        <v>81</v>
      </c>
      <c r="R32" s="60">
        <v>49</v>
      </c>
      <c r="S32" s="40">
        <f t="shared" si="5"/>
        <v>60.493827160493829</v>
      </c>
      <c r="T32" s="39">
        <v>557</v>
      </c>
      <c r="U32" s="60">
        <v>518</v>
      </c>
      <c r="V32" s="40">
        <f t="shared" si="6"/>
        <v>92.998204667863561</v>
      </c>
      <c r="W32" s="39">
        <v>111</v>
      </c>
      <c r="X32" s="60">
        <v>128</v>
      </c>
      <c r="Y32" s="40">
        <f t="shared" si="7"/>
        <v>115.31531531531532</v>
      </c>
      <c r="Z32" s="39">
        <v>98</v>
      </c>
      <c r="AA32" s="60">
        <v>108</v>
      </c>
      <c r="AB32" s="40">
        <f t="shared" si="8"/>
        <v>110.20408163265306</v>
      </c>
      <c r="AC32" s="37"/>
      <c r="AD32" s="41"/>
    </row>
    <row r="33" spans="1:30" s="42" customFormat="1" ht="17" customHeight="1" x14ac:dyDescent="0.3">
      <c r="A33" s="61" t="s">
        <v>65</v>
      </c>
      <c r="B33" s="39">
        <v>465</v>
      </c>
      <c r="C33" s="39">
        <v>387</v>
      </c>
      <c r="D33" s="36">
        <f t="shared" si="0"/>
        <v>83.225806451612897</v>
      </c>
      <c r="E33" s="39">
        <v>294</v>
      </c>
      <c r="F33" s="39">
        <v>235</v>
      </c>
      <c r="G33" s="40">
        <f t="shared" si="1"/>
        <v>79.931972789115648</v>
      </c>
      <c r="H33" s="39">
        <v>6</v>
      </c>
      <c r="I33" s="39">
        <v>4</v>
      </c>
      <c r="J33" s="40">
        <f t="shared" si="2"/>
        <v>66.666666666666671</v>
      </c>
      <c r="K33" s="39">
        <v>7</v>
      </c>
      <c r="L33" s="39">
        <v>1</v>
      </c>
      <c r="M33" s="40">
        <f t="shared" si="3"/>
        <v>14.285714285714286</v>
      </c>
      <c r="N33" s="39">
        <v>1</v>
      </c>
      <c r="O33" s="39">
        <v>0</v>
      </c>
      <c r="P33" s="40">
        <f t="shared" si="4"/>
        <v>0</v>
      </c>
      <c r="Q33" s="39">
        <v>224</v>
      </c>
      <c r="R33" s="60">
        <v>89</v>
      </c>
      <c r="S33" s="40">
        <f t="shared" si="5"/>
        <v>39.732142857142854</v>
      </c>
      <c r="T33" s="39">
        <v>424</v>
      </c>
      <c r="U33" s="60">
        <v>358</v>
      </c>
      <c r="V33" s="40">
        <f t="shared" si="6"/>
        <v>84.433962264150949</v>
      </c>
      <c r="W33" s="39">
        <v>254</v>
      </c>
      <c r="X33" s="60">
        <v>206</v>
      </c>
      <c r="Y33" s="40">
        <f t="shared" si="7"/>
        <v>81.102362204724415</v>
      </c>
      <c r="Z33" s="39">
        <v>226</v>
      </c>
      <c r="AA33" s="60">
        <v>183</v>
      </c>
      <c r="AB33" s="40">
        <f t="shared" si="8"/>
        <v>80.973451327433622</v>
      </c>
      <c r="AC33" s="37"/>
      <c r="AD33" s="41"/>
    </row>
    <row r="34" spans="1:30" s="42" customFormat="1" ht="17" customHeight="1" x14ac:dyDescent="0.3">
      <c r="A34" s="61" t="s">
        <v>66</v>
      </c>
      <c r="B34" s="39">
        <v>337</v>
      </c>
      <c r="C34" s="39">
        <v>262</v>
      </c>
      <c r="D34" s="36">
        <f t="shared" si="0"/>
        <v>77.744807121661722</v>
      </c>
      <c r="E34" s="39">
        <v>213</v>
      </c>
      <c r="F34" s="39">
        <v>192</v>
      </c>
      <c r="G34" s="40">
        <f t="shared" si="1"/>
        <v>90.140845070422529</v>
      </c>
      <c r="H34" s="39">
        <v>8</v>
      </c>
      <c r="I34" s="39">
        <v>7</v>
      </c>
      <c r="J34" s="40">
        <f t="shared" si="2"/>
        <v>87.5</v>
      </c>
      <c r="K34" s="39">
        <v>2</v>
      </c>
      <c r="L34" s="39">
        <v>0</v>
      </c>
      <c r="M34" s="40">
        <f t="shared" si="3"/>
        <v>0</v>
      </c>
      <c r="N34" s="39">
        <v>0</v>
      </c>
      <c r="O34" s="39">
        <v>0</v>
      </c>
      <c r="P34" s="40" t="s">
        <v>85</v>
      </c>
      <c r="Q34" s="39">
        <v>169</v>
      </c>
      <c r="R34" s="60">
        <v>73</v>
      </c>
      <c r="S34" s="40">
        <f t="shared" si="5"/>
        <v>43.19526627218935</v>
      </c>
      <c r="T34" s="39">
        <v>285</v>
      </c>
      <c r="U34" s="60">
        <v>238</v>
      </c>
      <c r="V34" s="40">
        <f t="shared" si="6"/>
        <v>83.508771929824562</v>
      </c>
      <c r="W34" s="39">
        <v>175</v>
      </c>
      <c r="X34" s="60">
        <v>172</v>
      </c>
      <c r="Y34" s="40">
        <f t="shared" si="7"/>
        <v>98.285714285714292</v>
      </c>
      <c r="Z34" s="39">
        <v>155</v>
      </c>
      <c r="AA34" s="60">
        <v>150</v>
      </c>
      <c r="AB34" s="40">
        <f t="shared" si="8"/>
        <v>96.774193548387103</v>
      </c>
      <c r="AC34" s="37"/>
      <c r="AD34" s="41"/>
    </row>
    <row r="35" spans="1:30" s="42" customFormat="1" ht="17" customHeight="1" x14ac:dyDescent="0.3">
      <c r="A35" s="61" t="s">
        <v>67</v>
      </c>
      <c r="B35" s="39">
        <v>280</v>
      </c>
      <c r="C35" s="39">
        <v>213</v>
      </c>
      <c r="D35" s="36">
        <f t="shared" si="0"/>
        <v>76.071428571428569</v>
      </c>
      <c r="E35" s="39">
        <v>157</v>
      </c>
      <c r="F35" s="39">
        <v>118</v>
      </c>
      <c r="G35" s="40">
        <f t="shared" si="1"/>
        <v>75.159235668789805</v>
      </c>
      <c r="H35" s="39">
        <v>17</v>
      </c>
      <c r="I35" s="39">
        <v>2</v>
      </c>
      <c r="J35" s="40">
        <f t="shared" si="2"/>
        <v>11.764705882352942</v>
      </c>
      <c r="K35" s="39">
        <v>4</v>
      </c>
      <c r="L35" s="39">
        <v>2</v>
      </c>
      <c r="M35" s="40">
        <f t="shared" si="3"/>
        <v>50</v>
      </c>
      <c r="N35" s="39">
        <v>0</v>
      </c>
      <c r="O35" s="39">
        <v>0</v>
      </c>
      <c r="P35" s="40" t="s">
        <v>85</v>
      </c>
      <c r="Q35" s="39">
        <v>87</v>
      </c>
      <c r="R35" s="60">
        <v>24</v>
      </c>
      <c r="S35" s="40">
        <f t="shared" si="5"/>
        <v>27.586206896551722</v>
      </c>
      <c r="T35" s="39">
        <v>232</v>
      </c>
      <c r="U35" s="60">
        <v>197</v>
      </c>
      <c r="V35" s="40">
        <f t="shared" si="6"/>
        <v>84.91379310344827</v>
      </c>
      <c r="W35" s="39">
        <v>122</v>
      </c>
      <c r="X35" s="60">
        <v>102</v>
      </c>
      <c r="Y35" s="40">
        <f t="shared" si="7"/>
        <v>83.606557377049185</v>
      </c>
      <c r="Z35" s="39">
        <v>105</v>
      </c>
      <c r="AA35" s="60">
        <v>88</v>
      </c>
      <c r="AB35" s="40">
        <f t="shared" si="8"/>
        <v>83.80952380952381</v>
      </c>
      <c r="AC35" s="37"/>
      <c r="AD35" s="41"/>
    </row>
    <row r="36" spans="1:30" ht="14.25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4.25" x14ac:dyDescent="0.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4.25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4.25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4.25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4.25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3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3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3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3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3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3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3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3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3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3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3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3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3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3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3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3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3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3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3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3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3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3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3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3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3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3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3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3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3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3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3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3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3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3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3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3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3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3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3:AB3"/>
    <mergeCell ref="Z4:Z5"/>
    <mergeCell ref="AA4:AA5"/>
    <mergeCell ref="AB4:AB5"/>
    <mergeCell ref="Z2:AA2"/>
    <mergeCell ref="X4:X5"/>
    <mergeCell ref="Y4:Y5"/>
    <mergeCell ref="X1:Y1"/>
    <mergeCell ref="Q3:S3"/>
    <mergeCell ref="Q4:Q5"/>
    <mergeCell ref="R4:R5"/>
    <mergeCell ref="S4:S5"/>
    <mergeCell ref="W4:W5"/>
    <mergeCell ref="O4:O5"/>
    <mergeCell ref="P4:P5"/>
    <mergeCell ref="T4:T5"/>
    <mergeCell ref="U4:U5"/>
    <mergeCell ref="V4:V5"/>
    <mergeCell ref="H4:H5"/>
    <mergeCell ref="K4:K5"/>
    <mergeCell ref="L4:L5"/>
    <mergeCell ref="M4:M5"/>
    <mergeCell ref="N4:N5"/>
    <mergeCell ref="I4:I5"/>
    <mergeCell ref="J4:J5"/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17"/>
  <sheetViews>
    <sheetView view="pageBreakPreview" zoomScaleNormal="70" zoomScaleSheetLayoutView="100" workbookViewId="0">
      <selection activeCell="A11" sqref="A11:E12"/>
    </sheetView>
  </sheetViews>
  <sheetFormatPr defaultColWidth="8" defaultRowHeight="13" x14ac:dyDescent="0.3"/>
  <cols>
    <col min="1" max="1" width="60.90625" style="3" customWidth="1"/>
    <col min="2" max="3" width="24.81640625" style="3" customWidth="1"/>
    <col min="4" max="4" width="10.90625" style="3" customWidth="1"/>
    <col min="5" max="5" width="11.6328125" style="3" customWidth="1"/>
    <col min="6" max="16384" width="8" style="3"/>
  </cols>
  <sheetData>
    <row r="1" spans="1:11" ht="54.75" customHeight="1" x14ac:dyDescent="0.3">
      <c r="A1" s="99" t="s">
        <v>69</v>
      </c>
      <c r="B1" s="99"/>
      <c r="C1" s="99"/>
      <c r="D1" s="99"/>
      <c r="E1" s="99"/>
    </row>
    <row r="2" spans="1:11" s="4" customFormat="1" ht="23.25" customHeight="1" x14ac:dyDescent="0.35">
      <c r="A2" s="104" t="s">
        <v>0</v>
      </c>
      <c r="B2" s="122" t="s">
        <v>26</v>
      </c>
      <c r="C2" s="122" t="s">
        <v>27</v>
      </c>
      <c r="D2" s="102" t="s">
        <v>1</v>
      </c>
      <c r="E2" s="103"/>
    </row>
    <row r="3" spans="1:11" s="4" customFormat="1" ht="42" customHeight="1" x14ac:dyDescent="0.35">
      <c r="A3" s="105"/>
      <c r="B3" s="123"/>
      <c r="C3" s="123"/>
      <c r="D3" s="5" t="s">
        <v>2</v>
      </c>
      <c r="E3" s="6" t="s">
        <v>28</v>
      </c>
    </row>
    <row r="4" spans="1:11" s="9" customFormat="1" ht="15.75" customHeight="1" x14ac:dyDescent="0.3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1.65" customHeight="1" x14ac:dyDescent="0.35">
      <c r="A5" s="10" t="s">
        <v>31</v>
      </c>
      <c r="B5" s="74">
        <f>'4(неповносправні-ЦЗ)'!B7</f>
        <v>1948</v>
      </c>
      <c r="C5" s="74">
        <f>'4(неповносправні-ЦЗ)'!C7</f>
        <v>2738</v>
      </c>
      <c r="D5" s="11">
        <f>C5*100/B5</f>
        <v>140.55441478439425</v>
      </c>
      <c r="E5" s="76">
        <f>C5-B5</f>
        <v>790</v>
      </c>
      <c r="K5" s="13"/>
    </row>
    <row r="6" spans="1:11" s="4" customFormat="1" ht="31.65" customHeight="1" x14ac:dyDescent="0.35">
      <c r="A6" s="10" t="s">
        <v>32</v>
      </c>
      <c r="B6" s="74">
        <f>'4(неповносправні-ЦЗ)'!E7</f>
        <v>1524</v>
      </c>
      <c r="C6" s="74">
        <f>'4(неповносправні-ЦЗ)'!F7</f>
        <v>2323</v>
      </c>
      <c r="D6" s="11">
        <f t="shared" ref="D6:D10" si="0">C6*100/B6</f>
        <v>152.4278215223097</v>
      </c>
      <c r="E6" s="76">
        <f t="shared" ref="E6:E10" si="1">C6-B6</f>
        <v>799</v>
      </c>
      <c r="K6" s="13"/>
    </row>
    <row r="7" spans="1:11" s="4" customFormat="1" ht="54.75" customHeight="1" x14ac:dyDescent="0.35">
      <c r="A7" s="14" t="s">
        <v>33</v>
      </c>
      <c r="B7" s="74">
        <f>'4(неповносправні-ЦЗ)'!H7</f>
        <v>49</v>
      </c>
      <c r="C7" s="74">
        <f>'4(неповносправні-ЦЗ)'!I7</f>
        <v>36</v>
      </c>
      <c r="D7" s="11">
        <f t="shared" si="0"/>
        <v>73.469387755102048</v>
      </c>
      <c r="E7" s="76">
        <f t="shared" si="1"/>
        <v>-13</v>
      </c>
      <c r="K7" s="13"/>
    </row>
    <row r="8" spans="1:11" s="4" customFormat="1" ht="35.4" customHeight="1" x14ac:dyDescent="0.35">
      <c r="A8" s="15" t="s">
        <v>34</v>
      </c>
      <c r="B8" s="74">
        <f>'4(неповносправні-ЦЗ)'!K7</f>
        <v>43</v>
      </c>
      <c r="C8" s="74">
        <f>'4(неповносправні-ЦЗ)'!L7</f>
        <v>13</v>
      </c>
      <c r="D8" s="11">
        <f t="shared" si="0"/>
        <v>30.232558139534884</v>
      </c>
      <c r="E8" s="76">
        <f t="shared" si="1"/>
        <v>-30</v>
      </c>
      <c r="K8" s="13"/>
    </row>
    <row r="9" spans="1:11" s="4" customFormat="1" ht="45.75" customHeight="1" x14ac:dyDescent="0.35">
      <c r="A9" s="15" t="s">
        <v>20</v>
      </c>
      <c r="B9" s="74">
        <f>'4(неповносправні-ЦЗ)'!N7</f>
        <v>3</v>
      </c>
      <c r="C9" s="74">
        <f>'4(неповносправні-ЦЗ)'!O7</f>
        <v>0</v>
      </c>
      <c r="D9" s="11">
        <f t="shared" si="0"/>
        <v>0</v>
      </c>
      <c r="E9" s="76">
        <f t="shared" si="1"/>
        <v>-3</v>
      </c>
      <c r="K9" s="13"/>
    </row>
    <row r="10" spans="1:11" s="4" customFormat="1" ht="55.5" customHeight="1" x14ac:dyDescent="0.35">
      <c r="A10" s="15" t="s">
        <v>35</v>
      </c>
      <c r="B10" s="74">
        <f>'4(неповносправні-ЦЗ)'!Q7</f>
        <v>1138</v>
      </c>
      <c r="C10" s="74">
        <f>'4(неповносправні-ЦЗ)'!R7</f>
        <v>998</v>
      </c>
      <c r="D10" s="11">
        <f t="shared" si="0"/>
        <v>87.697715289982426</v>
      </c>
      <c r="E10" s="76">
        <f t="shared" si="1"/>
        <v>-140</v>
      </c>
      <c r="K10" s="13"/>
    </row>
    <row r="11" spans="1:11" s="4" customFormat="1" ht="12.75" customHeight="1" x14ac:dyDescent="0.35">
      <c r="A11" s="106" t="s">
        <v>4</v>
      </c>
      <c r="B11" s="107"/>
      <c r="C11" s="107"/>
      <c r="D11" s="107"/>
      <c r="E11" s="107"/>
      <c r="K11" s="13"/>
    </row>
    <row r="12" spans="1:11" s="4" customFormat="1" ht="15" customHeight="1" x14ac:dyDescent="0.35">
      <c r="A12" s="108"/>
      <c r="B12" s="109"/>
      <c r="C12" s="109"/>
      <c r="D12" s="109"/>
      <c r="E12" s="109"/>
      <c r="K12" s="13"/>
    </row>
    <row r="13" spans="1:11" s="4" customFormat="1" ht="20.25" customHeight="1" x14ac:dyDescent="0.35">
      <c r="A13" s="104" t="s">
        <v>0</v>
      </c>
      <c r="B13" s="110" t="s">
        <v>29</v>
      </c>
      <c r="C13" s="110" t="s">
        <v>84</v>
      </c>
      <c r="D13" s="102" t="s">
        <v>1</v>
      </c>
      <c r="E13" s="103"/>
      <c r="K13" s="13"/>
    </row>
    <row r="14" spans="1:11" ht="35.4" customHeight="1" x14ac:dyDescent="0.3">
      <c r="A14" s="105"/>
      <c r="B14" s="110"/>
      <c r="C14" s="110"/>
      <c r="D14" s="5" t="s">
        <v>2</v>
      </c>
      <c r="E14" s="6" t="s">
        <v>28</v>
      </c>
      <c r="K14" s="13"/>
    </row>
    <row r="15" spans="1:11" ht="24" customHeight="1" x14ac:dyDescent="0.3">
      <c r="A15" s="10" t="s">
        <v>36</v>
      </c>
      <c r="B15" s="75">
        <f>'4(неповносправні-ЦЗ)'!T7</f>
        <v>1770</v>
      </c>
      <c r="C15" s="75">
        <f>'4(неповносправні-ЦЗ)'!U7</f>
        <v>2487</v>
      </c>
      <c r="D15" s="16">
        <f t="shared" ref="D15:D17" si="2">C15*100/B15</f>
        <v>140.5084745762712</v>
      </c>
      <c r="E15" s="76">
        <f t="shared" ref="E15:E17" si="3">C15-B15</f>
        <v>717</v>
      </c>
      <c r="K15" s="13"/>
    </row>
    <row r="16" spans="1:11" ht="25.5" customHeight="1" x14ac:dyDescent="0.3">
      <c r="A16" s="1" t="s">
        <v>32</v>
      </c>
      <c r="B16" s="75">
        <f>'4(неповносправні-ЦЗ)'!W7</f>
        <v>1358</v>
      </c>
      <c r="C16" s="75">
        <f>'4(неповносправні-ЦЗ)'!X7</f>
        <v>2075</v>
      </c>
      <c r="D16" s="16">
        <f t="shared" si="2"/>
        <v>152.79823269513992</v>
      </c>
      <c r="E16" s="76">
        <f t="shared" si="3"/>
        <v>717</v>
      </c>
      <c r="K16" s="13"/>
    </row>
    <row r="17" spans="1:11" ht="33.75" customHeight="1" x14ac:dyDescent="0.3">
      <c r="A17" s="1" t="s">
        <v>37</v>
      </c>
      <c r="B17" s="75">
        <f>'4(неповносправні-ЦЗ)'!Z7</f>
        <v>1212</v>
      </c>
      <c r="C17" s="75">
        <f>'4(неповносправні-ЦЗ)'!AA7</f>
        <v>1847</v>
      </c>
      <c r="D17" s="16">
        <f t="shared" si="2"/>
        <v>152.39273927392739</v>
      </c>
      <c r="E17" s="76">
        <f t="shared" si="3"/>
        <v>635</v>
      </c>
      <c r="K17" s="13"/>
    </row>
  </sheetData>
  <mergeCells count="10">
    <mergeCell ref="A13:A14"/>
    <mergeCell ref="B13:B14"/>
    <mergeCell ref="C13:C14"/>
    <mergeCell ref="D13:E13"/>
    <mergeCell ref="A2:A3"/>
    <mergeCell ref="A1:E1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F88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B1" sqref="B1:M1"/>
    </sheetView>
  </sheetViews>
  <sheetFormatPr defaultColWidth="9.08984375" defaultRowHeight="14" x14ac:dyDescent="0.3"/>
  <cols>
    <col min="1" max="1" width="25.81640625" style="44" customWidth="1"/>
    <col min="2" max="2" width="11" style="44" customWidth="1"/>
    <col min="3" max="3" width="9.90625" style="44" customWidth="1"/>
    <col min="4" max="4" width="8.1796875" style="44" customWidth="1"/>
    <col min="5" max="6" width="11.81640625" style="44" customWidth="1"/>
    <col min="7" max="7" width="7.36328125" style="44" customWidth="1"/>
    <col min="8" max="8" width="11.90625" style="44" customWidth="1"/>
    <col min="9" max="9" width="11" style="44" customWidth="1"/>
    <col min="10" max="10" width="7.36328125" style="44" customWidth="1"/>
    <col min="11" max="12" width="9.36328125" style="44" customWidth="1"/>
    <col min="13" max="13" width="9" style="44" customWidth="1"/>
    <col min="14" max="14" width="10" style="44" customWidth="1"/>
    <col min="15" max="15" width="9.08984375" style="44" customWidth="1"/>
    <col min="16" max="16" width="8.08984375" style="44" customWidth="1"/>
    <col min="17" max="18" width="9.6328125" style="44" customWidth="1"/>
    <col min="19" max="19" width="8.08984375" style="44" customWidth="1"/>
    <col min="20" max="20" width="10.6328125" style="44" customWidth="1"/>
    <col min="21" max="21" width="10.81640625" style="44" customWidth="1"/>
    <col min="22" max="22" width="8.08984375" style="44" customWidth="1"/>
    <col min="23" max="24" width="9.81640625" style="44" customWidth="1"/>
    <col min="25" max="25" width="8.1796875" style="44" customWidth="1"/>
    <col min="26" max="16384" width="9.08984375" style="44"/>
  </cols>
  <sheetData>
    <row r="1" spans="1:32" s="28" customFormat="1" ht="59.9" customHeight="1" x14ac:dyDescent="0.5">
      <c r="B1" s="111" t="s">
        <v>70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27"/>
      <c r="O1" s="27"/>
      <c r="P1" s="27"/>
      <c r="Q1" s="27"/>
      <c r="R1" s="27"/>
      <c r="S1" s="27"/>
      <c r="T1" s="27"/>
      <c r="U1" s="27"/>
      <c r="V1" s="27"/>
      <c r="W1" s="27"/>
      <c r="X1" s="117"/>
      <c r="Y1" s="117"/>
      <c r="Z1" s="48"/>
      <c r="AB1" s="73" t="s">
        <v>14</v>
      </c>
    </row>
    <row r="2" spans="1:32" s="31" customFormat="1" ht="14.25" customHeigh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12"/>
      <c r="Y2" s="112"/>
      <c r="Z2" s="121"/>
      <c r="AA2" s="121"/>
      <c r="AB2" s="59" t="s">
        <v>7</v>
      </c>
      <c r="AC2" s="59"/>
    </row>
    <row r="3" spans="1:32" s="32" customFormat="1" ht="67.650000000000006" customHeight="1" x14ac:dyDescent="0.35">
      <c r="A3" s="113"/>
      <c r="B3" s="114" t="s">
        <v>21</v>
      </c>
      <c r="C3" s="114"/>
      <c r="D3" s="114"/>
      <c r="E3" s="114" t="s">
        <v>22</v>
      </c>
      <c r="F3" s="114"/>
      <c r="G3" s="114"/>
      <c r="H3" s="114" t="s">
        <v>13</v>
      </c>
      <c r="I3" s="114"/>
      <c r="J3" s="114"/>
      <c r="K3" s="114" t="s">
        <v>9</v>
      </c>
      <c r="L3" s="114"/>
      <c r="M3" s="114"/>
      <c r="N3" s="114" t="s">
        <v>10</v>
      </c>
      <c r="O3" s="114"/>
      <c r="P3" s="114"/>
      <c r="Q3" s="118" t="s">
        <v>8</v>
      </c>
      <c r="R3" s="119"/>
      <c r="S3" s="120"/>
      <c r="T3" s="114" t="s">
        <v>16</v>
      </c>
      <c r="U3" s="114"/>
      <c r="V3" s="114"/>
      <c r="W3" s="114" t="s">
        <v>11</v>
      </c>
      <c r="X3" s="114"/>
      <c r="Y3" s="114"/>
      <c r="Z3" s="114" t="s">
        <v>12</v>
      </c>
      <c r="AA3" s="114"/>
      <c r="AB3" s="114"/>
    </row>
    <row r="4" spans="1:32" s="33" customFormat="1" ht="19.5" customHeight="1" x14ac:dyDescent="0.35">
      <c r="A4" s="113"/>
      <c r="B4" s="115" t="s">
        <v>15</v>
      </c>
      <c r="C4" s="115" t="s">
        <v>68</v>
      </c>
      <c r="D4" s="116" t="s">
        <v>2</v>
      </c>
      <c r="E4" s="115" t="s">
        <v>15</v>
      </c>
      <c r="F4" s="115" t="s">
        <v>68</v>
      </c>
      <c r="G4" s="116" t="s">
        <v>2</v>
      </c>
      <c r="H4" s="115" t="s">
        <v>15</v>
      </c>
      <c r="I4" s="115" t="s">
        <v>68</v>
      </c>
      <c r="J4" s="116" t="s">
        <v>2</v>
      </c>
      <c r="K4" s="115" t="s">
        <v>15</v>
      </c>
      <c r="L4" s="115" t="s">
        <v>68</v>
      </c>
      <c r="M4" s="116" t="s">
        <v>2</v>
      </c>
      <c r="N4" s="115" t="s">
        <v>15</v>
      </c>
      <c r="O4" s="115" t="s">
        <v>68</v>
      </c>
      <c r="P4" s="116" t="s">
        <v>2</v>
      </c>
      <c r="Q4" s="115" t="s">
        <v>15</v>
      </c>
      <c r="R4" s="115" t="s">
        <v>68</v>
      </c>
      <c r="S4" s="116" t="s">
        <v>2</v>
      </c>
      <c r="T4" s="115" t="s">
        <v>15</v>
      </c>
      <c r="U4" s="115" t="s">
        <v>68</v>
      </c>
      <c r="V4" s="116" t="s">
        <v>2</v>
      </c>
      <c r="W4" s="115" t="s">
        <v>15</v>
      </c>
      <c r="X4" s="115" t="s">
        <v>68</v>
      </c>
      <c r="Y4" s="116" t="s">
        <v>2</v>
      </c>
      <c r="Z4" s="115" t="s">
        <v>15</v>
      </c>
      <c r="AA4" s="115" t="s">
        <v>68</v>
      </c>
      <c r="AB4" s="116" t="s">
        <v>2</v>
      </c>
    </row>
    <row r="5" spans="1:32" s="33" customFormat="1" ht="15.75" customHeight="1" x14ac:dyDescent="0.35">
      <c r="A5" s="113"/>
      <c r="B5" s="115"/>
      <c r="C5" s="115"/>
      <c r="D5" s="116"/>
      <c r="E5" s="115"/>
      <c r="F5" s="115"/>
      <c r="G5" s="116"/>
      <c r="H5" s="115"/>
      <c r="I5" s="115"/>
      <c r="J5" s="116"/>
      <c r="K5" s="115"/>
      <c r="L5" s="115"/>
      <c r="M5" s="116"/>
      <c r="N5" s="115"/>
      <c r="O5" s="115"/>
      <c r="P5" s="116"/>
      <c r="Q5" s="115"/>
      <c r="R5" s="115"/>
      <c r="S5" s="116"/>
      <c r="T5" s="115"/>
      <c r="U5" s="115"/>
      <c r="V5" s="116"/>
      <c r="W5" s="115"/>
      <c r="X5" s="115"/>
      <c r="Y5" s="116"/>
      <c r="Z5" s="115"/>
      <c r="AA5" s="115"/>
      <c r="AB5" s="116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3">
      <c r="A7" s="34" t="s">
        <v>39</v>
      </c>
      <c r="B7" s="35">
        <f>SUM(B8:B35)</f>
        <v>1948</v>
      </c>
      <c r="C7" s="35">
        <f>SUM(C8:C35)</f>
        <v>2738</v>
      </c>
      <c r="D7" s="36">
        <f>C7*100/B7</f>
        <v>140.55441478439425</v>
      </c>
      <c r="E7" s="35">
        <f>SUM(E8:E35)</f>
        <v>1524</v>
      </c>
      <c r="F7" s="35">
        <f>SUM(F8:F35)</f>
        <v>2323</v>
      </c>
      <c r="G7" s="36">
        <f>F7*100/E7</f>
        <v>152.4278215223097</v>
      </c>
      <c r="H7" s="35">
        <f>SUM(H8:H35)</f>
        <v>49</v>
      </c>
      <c r="I7" s="35">
        <f>SUM(I8:I35)</f>
        <v>36</v>
      </c>
      <c r="J7" s="36">
        <f>I7*100/H7</f>
        <v>73.469387755102048</v>
      </c>
      <c r="K7" s="35">
        <f>SUM(K8:K35)</f>
        <v>43</v>
      </c>
      <c r="L7" s="35">
        <f>SUM(L8:L35)</f>
        <v>13</v>
      </c>
      <c r="M7" s="36">
        <f>L7*100/K7</f>
        <v>30.232558139534884</v>
      </c>
      <c r="N7" s="35">
        <f>SUM(N8:N35)</f>
        <v>3</v>
      </c>
      <c r="O7" s="35">
        <f>SUM(O8:O35)</f>
        <v>0</v>
      </c>
      <c r="P7" s="36">
        <f>O7*100/N7</f>
        <v>0</v>
      </c>
      <c r="Q7" s="35">
        <f>SUM(Q8:Q35)</f>
        <v>1138</v>
      </c>
      <c r="R7" s="35">
        <f>SUM(R8:R35)</f>
        <v>998</v>
      </c>
      <c r="S7" s="36">
        <f>R7*100/Q7</f>
        <v>87.697715289982426</v>
      </c>
      <c r="T7" s="35">
        <f>SUM(T8:T35)</f>
        <v>1770</v>
      </c>
      <c r="U7" s="35">
        <f>SUM(U8:U35)</f>
        <v>2487</v>
      </c>
      <c r="V7" s="36">
        <f>U7*100/T7</f>
        <v>140.5084745762712</v>
      </c>
      <c r="W7" s="35">
        <f>SUM(W8:W35)</f>
        <v>1358</v>
      </c>
      <c r="X7" s="35">
        <f>SUM(X8:X35)</f>
        <v>2075</v>
      </c>
      <c r="Y7" s="36">
        <f>X7*100/W7</f>
        <v>152.79823269513992</v>
      </c>
      <c r="Z7" s="35">
        <f>SUM(Z8:Z35)</f>
        <v>1212</v>
      </c>
      <c r="AA7" s="35">
        <f>SUM(AA8:AA35)</f>
        <v>1847</v>
      </c>
      <c r="AB7" s="36">
        <f>AA7*100/Z7</f>
        <v>152.39273927392739</v>
      </c>
      <c r="AC7" s="37"/>
      <c r="AF7" s="42"/>
    </row>
    <row r="8" spans="1:32" s="42" customFormat="1" ht="17" customHeight="1" x14ac:dyDescent="0.3">
      <c r="A8" s="61" t="s">
        <v>40</v>
      </c>
      <c r="B8" s="39">
        <v>458</v>
      </c>
      <c r="C8" s="39">
        <v>742</v>
      </c>
      <c r="D8" s="36">
        <f t="shared" ref="D8:D35" si="0">C8*100/B8</f>
        <v>162.00873362445415</v>
      </c>
      <c r="E8" s="39">
        <v>310</v>
      </c>
      <c r="F8" s="39">
        <v>591</v>
      </c>
      <c r="G8" s="40">
        <f t="shared" ref="G8:G35" si="1">F8*100/E8</f>
        <v>190.64516129032259</v>
      </c>
      <c r="H8" s="39">
        <v>9</v>
      </c>
      <c r="I8" s="39">
        <v>2</v>
      </c>
      <c r="J8" s="40">
        <f t="shared" ref="J8:J35" si="2">I8*100/H8</f>
        <v>22.222222222222221</v>
      </c>
      <c r="K8" s="39">
        <v>9</v>
      </c>
      <c r="L8" s="39">
        <v>5</v>
      </c>
      <c r="M8" s="40">
        <f t="shared" ref="M8:M35" si="3">L8*100/K8</f>
        <v>55.555555555555557</v>
      </c>
      <c r="N8" s="39">
        <v>0</v>
      </c>
      <c r="O8" s="39">
        <v>0</v>
      </c>
      <c r="P8" s="40" t="s">
        <v>85</v>
      </c>
      <c r="Q8" s="39">
        <v>289</v>
      </c>
      <c r="R8" s="60">
        <v>295</v>
      </c>
      <c r="S8" s="40">
        <f t="shared" ref="S8:S35" si="4">R8*100/Q8</f>
        <v>102.07612456747405</v>
      </c>
      <c r="T8" s="39">
        <v>422</v>
      </c>
      <c r="U8" s="60">
        <v>686</v>
      </c>
      <c r="V8" s="40">
        <f t="shared" ref="V8:V35" si="5">U8*100/T8</f>
        <v>162.55924170616115</v>
      </c>
      <c r="W8" s="39">
        <v>274</v>
      </c>
      <c r="X8" s="60">
        <v>534</v>
      </c>
      <c r="Y8" s="40">
        <f t="shared" ref="Y8:Y35" si="6">X8*100/W8</f>
        <v>194.8905109489051</v>
      </c>
      <c r="Z8" s="39">
        <v>257</v>
      </c>
      <c r="AA8" s="60">
        <v>471</v>
      </c>
      <c r="AB8" s="40">
        <f t="shared" ref="AB8:AB35" si="7">AA8*100/Z8</f>
        <v>183.26848249027236</v>
      </c>
      <c r="AC8" s="37"/>
      <c r="AD8" s="41"/>
    </row>
    <row r="9" spans="1:32" s="43" customFormat="1" ht="17" customHeight="1" x14ac:dyDescent="0.3">
      <c r="A9" s="61" t="s">
        <v>41</v>
      </c>
      <c r="B9" s="39">
        <v>50</v>
      </c>
      <c r="C9" s="39">
        <v>76</v>
      </c>
      <c r="D9" s="36">
        <f t="shared" si="0"/>
        <v>152</v>
      </c>
      <c r="E9" s="39">
        <v>41</v>
      </c>
      <c r="F9" s="39">
        <v>70</v>
      </c>
      <c r="G9" s="40">
        <f t="shared" si="1"/>
        <v>170.73170731707316</v>
      </c>
      <c r="H9" s="39">
        <v>3</v>
      </c>
      <c r="I9" s="39">
        <v>0</v>
      </c>
      <c r="J9" s="40">
        <f t="shared" si="2"/>
        <v>0</v>
      </c>
      <c r="K9" s="39">
        <v>1</v>
      </c>
      <c r="L9" s="39">
        <v>0</v>
      </c>
      <c r="M9" s="40">
        <f t="shared" si="3"/>
        <v>0</v>
      </c>
      <c r="N9" s="39">
        <v>1</v>
      </c>
      <c r="O9" s="39">
        <v>0</v>
      </c>
      <c r="P9" s="40">
        <f t="shared" ref="P9:P28" si="8">O9*100/N9</f>
        <v>0</v>
      </c>
      <c r="Q9" s="39">
        <v>34</v>
      </c>
      <c r="R9" s="60">
        <v>32</v>
      </c>
      <c r="S9" s="40">
        <f t="shared" si="4"/>
        <v>94.117647058823536</v>
      </c>
      <c r="T9" s="39">
        <v>46</v>
      </c>
      <c r="U9" s="60">
        <v>67</v>
      </c>
      <c r="V9" s="40">
        <f t="shared" si="5"/>
        <v>145.65217391304347</v>
      </c>
      <c r="W9" s="39">
        <v>37</v>
      </c>
      <c r="X9" s="60">
        <v>61</v>
      </c>
      <c r="Y9" s="40">
        <f t="shared" si="6"/>
        <v>164.86486486486487</v>
      </c>
      <c r="Z9" s="39">
        <v>31</v>
      </c>
      <c r="AA9" s="60">
        <v>47</v>
      </c>
      <c r="AB9" s="40">
        <f t="shared" si="7"/>
        <v>151.61290322580646</v>
      </c>
      <c r="AC9" s="37"/>
      <c r="AD9" s="41"/>
    </row>
    <row r="10" spans="1:32" s="42" customFormat="1" ht="17" customHeight="1" x14ac:dyDescent="0.3">
      <c r="A10" s="61" t="s">
        <v>42</v>
      </c>
      <c r="B10" s="39">
        <v>13</v>
      </c>
      <c r="C10" s="39">
        <v>13</v>
      </c>
      <c r="D10" s="36">
        <f t="shared" si="0"/>
        <v>100</v>
      </c>
      <c r="E10" s="39">
        <v>6</v>
      </c>
      <c r="F10" s="39">
        <v>8</v>
      </c>
      <c r="G10" s="40">
        <f t="shared" si="1"/>
        <v>133.33333333333334</v>
      </c>
      <c r="H10" s="39">
        <v>0</v>
      </c>
      <c r="I10" s="39">
        <v>0</v>
      </c>
      <c r="J10" s="40" t="s">
        <v>85</v>
      </c>
      <c r="K10" s="39">
        <v>0</v>
      </c>
      <c r="L10" s="39">
        <v>0</v>
      </c>
      <c r="M10" s="40" t="s">
        <v>85</v>
      </c>
      <c r="N10" s="39">
        <v>0</v>
      </c>
      <c r="O10" s="39">
        <v>0</v>
      </c>
      <c r="P10" s="40" t="s">
        <v>85</v>
      </c>
      <c r="Q10" s="39">
        <v>4</v>
      </c>
      <c r="R10" s="60">
        <v>3</v>
      </c>
      <c r="S10" s="40">
        <f t="shared" si="4"/>
        <v>75</v>
      </c>
      <c r="T10" s="39">
        <v>12</v>
      </c>
      <c r="U10" s="60">
        <v>12</v>
      </c>
      <c r="V10" s="40">
        <f t="shared" si="5"/>
        <v>100</v>
      </c>
      <c r="W10" s="39">
        <v>5</v>
      </c>
      <c r="X10" s="60">
        <v>7</v>
      </c>
      <c r="Y10" s="40">
        <f t="shared" si="6"/>
        <v>140</v>
      </c>
      <c r="Z10" s="39">
        <v>3</v>
      </c>
      <c r="AA10" s="60">
        <v>7</v>
      </c>
      <c r="AB10" s="40">
        <f t="shared" si="7"/>
        <v>233.33333333333334</v>
      </c>
      <c r="AC10" s="37"/>
      <c r="AD10" s="41"/>
    </row>
    <row r="11" spans="1:32" s="42" customFormat="1" ht="17" customHeight="1" x14ac:dyDescent="0.3">
      <c r="A11" s="61" t="s">
        <v>43</v>
      </c>
      <c r="B11" s="39">
        <v>46</v>
      </c>
      <c r="C11" s="39">
        <v>39</v>
      </c>
      <c r="D11" s="36">
        <f t="shared" si="0"/>
        <v>84.782608695652172</v>
      </c>
      <c r="E11" s="39">
        <v>34</v>
      </c>
      <c r="F11" s="39">
        <v>28</v>
      </c>
      <c r="G11" s="40">
        <f t="shared" si="1"/>
        <v>82.352941176470594</v>
      </c>
      <c r="H11" s="39">
        <v>1</v>
      </c>
      <c r="I11" s="39">
        <v>1</v>
      </c>
      <c r="J11" s="40">
        <f t="shared" si="2"/>
        <v>100</v>
      </c>
      <c r="K11" s="39">
        <v>0</v>
      </c>
      <c r="L11" s="39">
        <v>0</v>
      </c>
      <c r="M11" s="40" t="s">
        <v>85</v>
      </c>
      <c r="N11" s="39">
        <v>0</v>
      </c>
      <c r="O11" s="39">
        <v>0</v>
      </c>
      <c r="P11" s="40" t="s">
        <v>85</v>
      </c>
      <c r="Q11" s="39">
        <v>32</v>
      </c>
      <c r="R11" s="60">
        <v>16</v>
      </c>
      <c r="S11" s="40">
        <f t="shared" si="4"/>
        <v>50</v>
      </c>
      <c r="T11" s="39">
        <v>44</v>
      </c>
      <c r="U11" s="60">
        <v>34</v>
      </c>
      <c r="V11" s="40">
        <f t="shared" si="5"/>
        <v>77.272727272727266</v>
      </c>
      <c r="W11" s="39">
        <v>33</v>
      </c>
      <c r="X11" s="60">
        <v>25</v>
      </c>
      <c r="Y11" s="40">
        <f t="shared" si="6"/>
        <v>75.757575757575751</v>
      </c>
      <c r="Z11" s="39">
        <v>29</v>
      </c>
      <c r="AA11" s="60">
        <v>23</v>
      </c>
      <c r="AB11" s="40">
        <f t="shared" si="7"/>
        <v>79.310344827586206</v>
      </c>
      <c r="AC11" s="37"/>
      <c r="AD11" s="41"/>
    </row>
    <row r="12" spans="1:32" s="42" customFormat="1" ht="17" customHeight="1" x14ac:dyDescent="0.3">
      <c r="A12" s="61" t="s">
        <v>44</v>
      </c>
      <c r="B12" s="39">
        <v>27</v>
      </c>
      <c r="C12" s="39">
        <v>41</v>
      </c>
      <c r="D12" s="36">
        <f t="shared" si="0"/>
        <v>151.85185185185185</v>
      </c>
      <c r="E12" s="39">
        <v>18</v>
      </c>
      <c r="F12" s="39">
        <v>34</v>
      </c>
      <c r="G12" s="40">
        <f t="shared" si="1"/>
        <v>188.88888888888889</v>
      </c>
      <c r="H12" s="39">
        <v>0</v>
      </c>
      <c r="I12" s="39">
        <v>0</v>
      </c>
      <c r="J12" s="40" t="s">
        <v>85</v>
      </c>
      <c r="K12" s="39">
        <v>1</v>
      </c>
      <c r="L12" s="39">
        <v>1</v>
      </c>
      <c r="M12" s="40">
        <f t="shared" si="3"/>
        <v>100</v>
      </c>
      <c r="N12" s="39">
        <v>0</v>
      </c>
      <c r="O12" s="39">
        <v>0</v>
      </c>
      <c r="P12" s="40" t="s">
        <v>85</v>
      </c>
      <c r="Q12" s="39">
        <v>14</v>
      </c>
      <c r="R12" s="60">
        <v>14</v>
      </c>
      <c r="S12" s="40">
        <f t="shared" si="4"/>
        <v>100</v>
      </c>
      <c r="T12" s="39">
        <v>27</v>
      </c>
      <c r="U12" s="60">
        <v>37</v>
      </c>
      <c r="V12" s="40">
        <f t="shared" si="5"/>
        <v>137.03703703703704</v>
      </c>
      <c r="W12" s="39">
        <v>18</v>
      </c>
      <c r="X12" s="60">
        <v>30</v>
      </c>
      <c r="Y12" s="40">
        <f t="shared" si="6"/>
        <v>166.66666666666666</v>
      </c>
      <c r="Z12" s="39">
        <v>17</v>
      </c>
      <c r="AA12" s="60">
        <v>27</v>
      </c>
      <c r="AB12" s="40">
        <f t="shared" si="7"/>
        <v>158.8235294117647</v>
      </c>
      <c r="AC12" s="37"/>
      <c r="AD12" s="41"/>
    </row>
    <row r="13" spans="1:32" s="42" customFormat="1" ht="17" customHeight="1" x14ac:dyDescent="0.3">
      <c r="A13" s="61" t="s">
        <v>45</v>
      </c>
      <c r="B13" s="39">
        <v>15</v>
      </c>
      <c r="C13" s="39">
        <v>29</v>
      </c>
      <c r="D13" s="36">
        <f t="shared" si="0"/>
        <v>193.33333333333334</v>
      </c>
      <c r="E13" s="39">
        <v>14</v>
      </c>
      <c r="F13" s="39">
        <v>29</v>
      </c>
      <c r="G13" s="40">
        <f t="shared" si="1"/>
        <v>207.14285714285714</v>
      </c>
      <c r="H13" s="39">
        <v>1</v>
      </c>
      <c r="I13" s="39">
        <v>0</v>
      </c>
      <c r="J13" s="40">
        <f t="shared" si="2"/>
        <v>0</v>
      </c>
      <c r="K13" s="39">
        <v>1</v>
      </c>
      <c r="L13" s="39">
        <v>0</v>
      </c>
      <c r="M13" s="40">
        <f t="shared" si="3"/>
        <v>0</v>
      </c>
      <c r="N13" s="39">
        <v>0</v>
      </c>
      <c r="O13" s="39">
        <v>0</v>
      </c>
      <c r="P13" s="40" t="s">
        <v>85</v>
      </c>
      <c r="Q13" s="39">
        <v>11</v>
      </c>
      <c r="R13" s="60">
        <v>21</v>
      </c>
      <c r="S13" s="40">
        <f t="shared" si="4"/>
        <v>190.90909090909091</v>
      </c>
      <c r="T13" s="39">
        <v>13</v>
      </c>
      <c r="U13" s="60">
        <v>25</v>
      </c>
      <c r="V13" s="40">
        <f t="shared" si="5"/>
        <v>192.30769230769232</v>
      </c>
      <c r="W13" s="39">
        <v>12</v>
      </c>
      <c r="X13" s="60">
        <v>25</v>
      </c>
      <c r="Y13" s="40">
        <f t="shared" si="6"/>
        <v>208.33333333333334</v>
      </c>
      <c r="Z13" s="39">
        <v>12</v>
      </c>
      <c r="AA13" s="60">
        <v>24</v>
      </c>
      <c r="AB13" s="40">
        <f t="shared" si="7"/>
        <v>200</v>
      </c>
      <c r="AC13" s="37"/>
      <c r="AD13" s="41"/>
    </row>
    <row r="14" spans="1:32" s="42" customFormat="1" ht="17" customHeight="1" x14ac:dyDescent="0.3">
      <c r="A14" s="61" t="s">
        <v>46</v>
      </c>
      <c r="B14" s="39">
        <v>19</v>
      </c>
      <c r="C14" s="39">
        <v>34</v>
      </c>
      <c r="D14" s="36">
        <f t="shared" si="0"/>
        <v>178.94736842105263</v>
      </c>
      <c r="E14" s="39">
        <v>15</v>
      </c>
      <c r="F14" s="39">
        <v>30</v>
      </c>
      <c r="G14" s="40">
        <f t="shared" si="1"/>
        <v>200</v>
      </c>
      <c r="H14" s="39">
        <v>0</v>
      </c>
      <c r="I14" s="39">
        <v>0</v>
      </c>
      <c r="J14" s="40" t="s">
        <v>85</v>
      </c>
      <c r="K14" s="39">
        <v>1</v>
      </c>
      <c r="L14" s="39">
        <v>0</v>
      </c>
      <c r="M14" s="40">
        <f t="shared" si="3"/>
        <v>0</v>
      </c>
      <c r="N14" s="39">
        <v>0</v>
      </c>
      <c r="O14" s="39">
        <v>0</v>
      </c>
      <c r="P14" s="40" t="s">
        <v>85</v>
      </c>
      <c r="Q14" s="39">
        <v>11</v>
      </c>
      <c r="R14" s="60">
        <v>18</v>
      </c>
      <c r="S14" s="40">
        <f t="shared" si="4"/>
        <v>163.63636363636363</v>
      </c>
      <c r="T14" s="39">
        <v>18</v>
      </c>
      <c r="U14" s="60">
        <v>29</v>
      </c>
      <c r="V14" s="40">
        <f t="shared" si="5"/>
        <v>161.11111111111111</v>
      </c>
      <c r="W14" s="39">
        <v>14</v>
      </c>
      <c r="X14" s="60">
        <v>25</v>
      </c>
      <c r="Y14" s="40">
        <f t="shared" si="6"/>
        <v>178.57142857142858</v>
      </c>
      <c r="Z14" s="39">
        <v>11</v>
      </c>
      <c r="AA14" s="60">
        <v>23</v>
      </c>
      <c r="AB14" s="40">
        <f t="shared" si="7"/>
        <v>209.09090909090909</v>
      </c>
      <c r="AC14" s="37"/>
      <c r="AD14" s="41"/>
    </row>
    <row r="15" spans="1:32" s="42" customFormat="1" ht="17" customHeight="1" x14ac:dyDescent="0.3">
      <c r="A15" s="61" t="s">
        <v>47</v>
      </c>
      <c r="B15" s="39">
        <v>150</v>
      </c>
      <c r="C15" s="39">
        <v>184</v>
      </c>
      <c r="D15" s="36">
        <f t="shared" si="0"/>
        <v>122.66666666666667</v>
      </c>
      <c r="E15" s="39">
        <v>104</v>
      </c>
      <c r="F15" s="39">
        <v>143</v>
      </c>
      <c r="G15" s="40">
        <f t="shared" si="1"/>
        <v>137.5</v>
      </c>
      <c r="H15" s="39">
        <v>5</v>
      </c>
      <c r="I15" s="39">
        <v>2</v>
      </c>
      <c r="J15" s="40">
        <f t="shared" si="2"/>
        <v>40</v>
      </c>
      <c r="K15" s="39">
        <v>6</v>
      </c>
      <c r="L15" s="39">
        <v>1</v>
      </c>
      <c r="M15" s="40">
        <f t="shared" si="3"/>
        <v>16.666666666666668</v>
      </c>
      <c r="N15" s="39">
        <v>0</v>
      </c>
      <c r="O15" s="39">
        <v>0</v>
      </c>
      <c r="P15" s="40" t="s">
        <v>85</v>
      </c>
      <c r="Q15" s="39">
        <v>65</v>
      </c>
      <c r="R15" s="60">
        <v>32</v>
      </c>
      <c r="S15" s="40">
        <f t="shared" si="4"/>
        <v>49.230769230769234</v>
      </c>
      <c r="T15" s="39">
        <v>135</v>
      </c>
      <c r="U15" s="60">
        <v>170</v>
      </c>
      <c r="V15" s="40">
        <f t="shared" si="5"/>
        <v>125.92592592592592</v>
      </c>
      <c r="W15" s="39">
        <v>89</v>
      </c>
      <c r="X15" s="60">
        <v>129</v>
      </c>
      <c r="Y15" s="40">
        <f t="shared" si="6"/>
        <v>144.9438202247191</v>
      </c>
      <c r="Z15" s="39">
        <v>78</v>
      </c>
      <c r="AA15" s="60">
        <v>120</v>
      </c>
      <c r="AB15" s="40">
        <f t="shared" si="7"/>
        <v>153.84615384615384</v>
      </c>
      <c r="AC15" s="37"/>
      <c r="AD15" s="41"/>
    </row>
    <row r="16" spans="1:32" s="42" customFormat="1" ht="17" customHeight="1" x14ac:dyDescent="0.3">
      <c r="A16" s="61" t="s">
        <v>48</v>
      </c>
      <c r="B16" s="39">
        <v>114</v>
      </c>
      <c r="C16" s="39">
        <v>147</v>
      </c>
      <c r="D16" s="36">
        <f t="shared" si="0"/>
        <v>128.94736842105263</v>
      </c>
      <c r="E16" s="39">
        <v>69</v>
      </c>
      <c r="F16" s="39">
        <v>107</v>
      </c>
      <c r="G16" s="40">
        <f t="shared" si="1"/>
        <v>155.07246376811594</v>
      </c>
      <c r="H16" s="39">
        <v>6</v>
      </c>
      <c r="I16" s="39">
        <v>3</v>
      </c>
      <c r="J16" s="40">
        <f t="shared" si="2"/>
        <v>50</v>
      </c>
      <c r="K16" s="39">
        <v>5</v>
      </c>
      <c r="L16" s="39">
        <v>1</v>
      </c>
      <c r="M16" s="40">
        <f t="shared" si="3"/>
        <v>20</v>
      </c>
      <c r="N16" s="39">
        <v>0</v>
      </c>
      <c r="O16" s="39">
        <v>0</v>
      </c>
      <c r="P16" s="40" t="s">
        <v>85</v>
      </c>
      <c r="Q16" s="39">
        <v>56</v>
      </c>
      <c r="R16" s="60">
        <v>47</v>
      </c>
      <c r="S16" s="40">
        <f t="shared" si="4"/>
        <v>83.928571428571431</v>
      </c>
      <c r="T16" s="39">
        <v>101</v>
      </c>
      <c r="U16" s="60">
        <v>137</v>
      </c>
      <c r="V16" s="40">
        <f t="shared" si="5"/>
        <v>135.64356435643563</v>
      </c>
      <c r="W16" s="39">
        <v>61</v>
      </c>
      <c r="X16" s="60">
        <v>97</v>
      </c>
      <c r="Y16" s="40">
        <f t="shared" si="6"/>
        <v>159.01639344262296</v>
      </c>
      <c r="Z16" s="39">
        <v>52</v>
      </c>
      <c r="AA16" s="60">
        <v>90</v>
      </c>
      <c r="AB16" s="40">
        <f t="shared" si="7"/>
        <v>173.07692307692307</v>
      </c>
      <c r="AC16" s="37"/>
      <c r="AD16" s="41"/>
    </row>
    <row r="17" spans="1:30" s="42" customFormat="1" ht="17" customHeight="1" x14ac:dyDescent="0.3">
      <c r="A17" s="61" t="s">
        <v>49</v>
      </c>
      <c r="B17" s="39">
        <v>87</v>
      </c>
      <c r="C17" s="39">
        <v>117</v>
      </c>
      <c r="D17" s="36">
        <f t="shared" si="0"/>
        <v>134.48275862068965</v>
      </c>
      <c r="E17" s="39">
        <v>65</v>
      </c>
      <c r="F17" s="39">
        <v>91</v>
      </c>
      <c r="G17" s="40">
        <f t="shared" si="1"/>
        <v>140</v>
      </c>
      <c r="H17" s="39">
        <v>0</v>
      </c>
      <c r="I17" s="39">
        <v>1</v>
      </c>
      <c r="J17" s="40" t="s">
        <v>85</v>
      </c>
      <c r="K17" s="39">
        <v>1</v>
      </c>
      <c r="L17" s="39">
        <v>0</v>
      </c>
      <c r="M17" s="40">
        <f t="shared" si="3"/>
        <v>0</v>
      </c>
      <c r="N17" s="39">
        <v>0</v>
      </c>
      <c r="O17" s="39">
        <v>0</v>
      </c>
      <c r="P17" s="40" t="s">
        <v>85</v>
      </c>
      <c r="Q17" s="39">
        <v>25</v>
      </c>
      <c r="R17" s="60">
        <v>10</v>
      </c>
      <c r="S17" s="40">
        <f t="shared" si="4"/>
        <v>40</v>
      </c>
      <c r="T17" s="39">
        <v>79</v>
      </c>
      <c r="U17" s="60">
        <v>110</v>
      </c>
      <c r="V17" s="40">
        <f t="shared" si="5"/>
        <v>139.24050632911391</v>
      </c>
      <c r="W17" s="39">
        <v>57</v>
      </c>
      <c r="X17" s="60">
        <v>84</v>
      </c>
      <c r="Y17" s="40">
        <f t="shared" si="6"/>
        <v>147.36842105263159</v>
      </c>
      <c r="Z17" s="39">
        <v>53</v>
      </c>
      <c r="AA17" s="60">
        <v>74</v>
      </c>
      <c r="AB17" s="40">
        <f t="shared" si="7"/>
        <v>139.62264150943398</v>
      </c>
      <c r="AC17" s="37"/>
      <c r="AD17" s="41"/>
    </row>
    <row r="18" spans="1:30" s="42" customFormat="1" ht="17" customHeight="1" x14ac:dyDescent="0.3">
      <c r="A18" s="61" t="s">
        <v>50</v>
      </c>
      <c r="B18" s="39">
        <v>84</v>
      </c>
      <c r="C18" s="39">
        <v>94</v>
      </c>
      <c r="D18" s="36">
        <f t="shared" si="0"/>
        <v>111.9047619047619</v>
      </c>
      <c r="E18" s="39">
        <v>77</v>
      </c>
      <c r="F18" s="39">
        <v>90</v>
      </c>
      <c r="G18" s="40">
        <f t="shared" si="1"/>
        <v>116.88311688311688</v>
      </c>
      <c r="H18" s="39">
        <v>2</v>
      </c>
      <c r="I18" s="39">
        <v>1</v>
      </c>
      <c r="J18" s="40">
        <f t="shared" si="2"/>
        <v>50</v>
      </c>
      <c r="K18" s="39">
        <v>6</v>
      </c>
      <c r="L18" s="39">
        <v>0</v>
      </c>
      <c r="M18" s="40">
        <f t="shared" si="3"/>
        <v>0</v>
      </c>
      <c r="N18" s="39">
        <v>0</v>
      </c>
      <c r="O18" s="39">
        <v>0</v>
      </c>
      <c r="P18" s="40" t="s">
        <v>85</v>
      </c>
      <c r="Q18" s="39">
        <v>23</v>
      </c>
      <c r="R18" s="60">
        <v>19</v>
      </c>
      <c r="S18" s="40">
        <f t="shared" si="4"/>
        <v>82.608695652173907</v>
      </c>
      <c r="T18" s="39">
        <v>73</v>
      </c>
      <c r="U18" s="60">
        <v>83</v>
      </c>
      <c r="V18" s="40">
        <f t="shared" si="5"/>
        <v>113.6986301369863</v>
      </c>
      <c r="W18" s="39">
        <v>70</v>
      </c>
      <c r="X18" s="60">
        <v>79</v>
      </c>
      <c r="Y18" s="40">
        <f t="shared" si="6"/>
        <v>112.85714285714286</v>
      </c>
      <c r="Z18" s="39">
        <v>66</v>
      </c>
      <c r="AA18" s="60">
        <v>74</v>
      </c>
      <c r="AB18" s="40">
        <f t="shared" si="7"/>
        <v>112.12121212121212</v>
      </c>
      <c r="AC18" s="37"/>
      <c r="AD18" s="41"/>
    </row>
    <row r="19" spans="1:30" s="42" customFormat="1" ht="17" customHeight="1" x14ac:dyDescent="0.3">
      <c r="A19" s="61" t="s">
        <v>51</v>
      </c>
      <c r="B19" s="39">
        <v>78</v>
      </c>
      <c r="C19" s="39">
        <v>87</v>
      </c>
      <c r="D19" s="36">
        <f t="shared" si="0"/>
        <v>111.53846153846153</v>
      </c>
      <c r="E19" s="39">
        <v>64</v>
      </c>
      <c r="F19" s="39">
        <v>71</v>
      </c>
      <c r="G19" s="40">
        <f t="shared" si="1"/>
        <v>110.9375</v>
      </c>
      <c r="H19" s="39">
        <v>1</v>
      </c>
      <c r="I19" s="39">
        <v>4</v>
      </c>
      <c r="J19" s="40">
        <f t="shared" si="2"/>
        <v>400</v>
      </c>
      <c r="K19" s="39">
        <v>2</v>
      </c>
      <c r="L19" s="39">
        <v>1</v>
      </c>
      <c r="M19" s="40">
        <f t="shared" si="3"/>
        <v>50</v>
      </c>
      <c r="N19" s="39">
        <v>0</v>
      </c>
      <c r="O19" s="39">
        <v>0</v>
      </c>
      <c r="P19" s="40" t="s">
        <v>85</v>
      </c>
      <c r="Q19" s="39">
        <v>23</v>
      </c>
      <c r="R19" s="60">
        <v>35</v>
      </c>
      <c r="S19" s="40">
        <f t="shared" si="4"/>
        <v>152.17391304347825</v>
      </c>
      <c r="T19" s="39">
        <v>73</v>
      </c>
      <c r="U19" s="60">
        <v>80</v>
      </c>
      <c r="V19" s="40">
        <f t="shared" si="5"/>
        <v>109.58904109589041</v>
      </c>
      <c r="W19" s="39">
        <v>59</v>
      </c>
      <c r="X19" s="60">
        <v>64</v>
      </c>
      <c r="Y19" s="40">
        <f t="shared" si="6"/>
        <v>108.47457627118644</v>
      </c>
      <c r="Z19" s="39">
        <v>50</v>
      </c>
      <c r="AA19" s="60">
        <v>53</v>
      </c>
      <c r="AB19" s="40">
        <f t="shared" si="7"/>
        <v>106</v>
      </c>
      <c r="AC19" s="37"/>
      <c r="AD19" s="41"/>
    </row>
    <row r="20" spans="1:30" s="42" customFormat="1" ht="17" customHeight="1" x14ac:dyDescent="0.3">
      <c r="A20" s="61" t="s">
        <v>52</v>
      </c>
      <c r="B20" s="39">
        <v>27</v>
      </c>
      <c r="C20" s="39">
        <v>58</v>
      </c>
      <c r="D20" s="36">
        <f t="shared" si="0"/>
        <v>214.81481481481481</v>
      </c>
      <c r="E20" s="39">
        <v>26</v>
      </c>
      <c r="F20" s="39">
        <v>57</v>
      </c>
      <c r="G20" s="40">
        <f t="shared" si="1"/>
        <v>219.23076923076923</v>
      </c>
      <c r="H20" s="39">
        <v>0</v>
      </c>
      <c r="I20" s="39">
        <v>2</v>
      </c>
      <c r="J20" s="40" t="s">
        <v>85</v>
      </c>
      <c r="K20" s="39">
        <v>0</v>
      </c>
      <c r="L20" s="39">
        <v>0</v>
      </c>
      <c r="M20" s="40" t="s">
        <v>85</v>
      </c>
      <c r="N20" s="39">
        <v>0</v>
      </c>
      <c r="O20" s="39">
        <v>0</v>
      </c>
      <c r="P20" s="40" t="s">
        <v>85</v>
      </c>
      <c r="Q20" s="39">
        <v>21</v>
      </c>
      <c r="R20" s="60">
        <v>15</v>
      </c>
      <c r="S20" s="40">
        <f t="shared" si="4"/>
        <v>71.428571428571431</v>
      </c>
      <c r="T20" s="39">
        <v>26</v>
      </c>
      <c r="U20" s="60">
        <v>56</v>
      </c>
      <c r="V20" s="40">
        <f t="shared" si="5"/>
        <v>215.38461538461539</v>
      </c>
      <c r="W20" s="39">
        <v>25</v>
      </c>
      <c r="X20" s="60">
        <v>55</v>
      </c>
      <c r="Y20" s="40">
        <f t="shared" si="6"/>
        <v>220</v>
      </c>
      <c r="Z20" s="39">
        <v>25</v>
      </c>
      <c r="AA20" s="60">
        <v>53</v>
      </c>
      <c r="AB20" s="40">
        <f t="shared" si="7"/>
        <v>212</v>
      </c>
      <c r="AC20" s="37"/>
      <c r="AD20" s="41"/>
    </row>
    <row r="21" spans="1:30" s="42" customFormat="1" ht="17" customHeight="1" x14ac:dyDescent="0.3">
      <c r="A21" s="61" t="s">
        <v>53</v>
      </c>
      <c r="B21" s="39">
        <v>52</v>
      </c>
      <c r="C21" s="39">
        <v>78</v>
      </c>
      <c r="D21" s="36">
        <f t="shared" si="0"/>
        <v>150</v>
      </c>
      <c r="E21" s="39">
        <v>40</v>
      </c>
      <c r="F21" s="39">
        <v>65</v>
      </c>
      <c r="G21" s="40">
        <f t="shared" si="1"/>
        <v>162.5</v>
      </c>
      <c r="H21" s="39">
        <v>1</v>
      </c>
      <c r="I21" s="39">
        <v>1</v>
      </c>
      <c r="J21" s="40">
        <f t="shared" si="2"/>
        <v>100</v>
      </c>
      <c r="K21" s="39">
        <v>0</v>
      </c>
      <c r="L21" s="39">
        <v>0</v>
      </c>
      <c r="M21" s="40" t="s">
        <v>85</v>
      </c>
      <c r="N21" s="39">
        <v>0</v>
      </c>
      <c r="O21" s="39">
        <v>0</v>
      </c>
      <c r="P21" s="40" t="s">
        <v>85</v>
      </c>
      <c r="Q21" s="39">
        <v>35</v>
      </c>
      <c r="R21" s="60">
        <v>26</v>
      </c>
      <c r="S21" s="40">
        <f t="shared" si="4"/>
        <v>74.285714285714292</v>
      </c>
      <c r="T21" s="39">
        <v>49</v>
      </c>
      <c r="U21" s="60">
        <v>70</v>
      </c>
      <c r="V21" s="40">
        <f t="shared" si="5"/>
        <v>142.85714285714286</v>
      </c>
      <c r="W21" s="39">
        <v>37</v>
      </c>
      <c r="X21" s="60">
        <v>57</v>
      </c>
      <c r="Y21" s="40">
        <f t="shared" si="6"/>
        <v>154.05405405405406</v>
      </c>
      <c r="Z21" s="39">
        <v>30</v>
      </c>
      <c r="AA21" s="60">
        <v>53</v>
      </c>
      <c r="AB21" s="40">
        <f t="shared" si="7"/>
        <v>176.66666666666666</v>
      </c>
      <c r="AC21" s="37"/>
      <c r="AD21" s="41"/>
    </row>
    <row r="22" spans="1:30" s="42" customFormat="1" ht="17" customHeight="1" x14ac:dyDescent="0.3">
      <c r="A22" s="61" t="s">
        <v>54</v>
      </c>
      <c r="B22" s="39">
        <v>71</v>
      </c>
      <c r="C22" s="39">
        <v>82</v>
      </c>
      <c r="D22" s="36">
        <f t="shared" si="0"/>
        <v>115.49295774647888</v>
      </c>
      <c r="E22" s="39">
        <v>69</v>
      </c>
      <c r="F22" s="39">
        <v>77</v>
      </c>
      <c r="G22" s="40">
        <f t="shared" si="1"/>
        <v>111.59420289855072</v>
      </c>
      <c r="H22" s="39">
        <v>2</v>
      </c>
      <c r="I22" s="39">
        <v>1</v>
      </c>
      <c r="J22" s="40">
        <f t="shared" si="2"/>
        <v>50</v>
      </c>
      <c r="K22" s="39">
        <v>2</v>
      </c>
      <c r="L22" s="39">
        <v>2</v>
      </c>
      <c r="M22" s="40">
        <f t="shared" si="3"/>
        <v>100</v>
      </c>
      <c r="N22" s="39">
        <v>0</v>
      </c>
      <c r="O22" s="39">
        <v>0</v>
      </c>
      <c r="P22" s="40" t="s">
        <v>85</v>
      </c>
      <c r="Q22" s="39">
        <v>63</v>
      </c>
      <c r="R22" s="60">
        <v>33</v>
      </c>
      <c r="S22" s="40">
        <f t="shared" si="4"/>
        <v>52.38095238095238</v>
      </c>
      <c r="T22" s="39">
        <v>62</v>
      </c>
      <c r="U22" s="60">
        <v>71</v>
      </c>
      <c r="V22" s="40">
        <f t="shared" si="5"/>
        <v>114.51612903225806</v>
      </c>
      <c r="W22" s="39">
        <v>60</v>
      </c>
      <c r="X22" s="60">
        <v>66</v>
      </c>
      <c r="Y22" s="40">
        <f t="shared" si="6"/>
        <v>110</v>
      </c>
      <c r="Z22" s="39">
        <v>53</v>
      </c>
      <c r="AA22" s="60">
        <v>59</v>
      </c>
      <c r="AB22" s="40">
        <f t="shared" si="7"/>
        <v>111.32075471698113</v>
      </c>
      <c r="AC22" s="37"/>
      <c r="AD22" s="41"/>
    </row>
    <row r="23" spans="1:30" s="42" customFormat="1" ht="17" customHeight="1" x14ac:dyDescent="0.3">
      <c r="A23" s="61" t="s">
        <v>55</v>
      </c>
      <c r="B23" s="39">
        <v>60</v>
      </c>
      <c r="C23" s="39">
        <v>112</v>
      </c>
      <c r="D23" s="36">
        <f t="shared" si="0"/>
        <v>186.66666666666666</v>
      </c>
      <c r="E23" s="39">
        <v>47</v>
      </c>
      <c r="F23" s="39">
        <v>99</v>
      </c>
      <c r="G23" s="40">
        <f t="shared" si="1"/>
        <v>210.63829787234042</v>
      </c>
      <c r="H23" s="39">
        <v>4</v>
      </c>
      <c r="I23" s="39">
        <v>1</v>
      </c>
      <c r="J23" s="40">
        <f t="shared" si="2"/>
        <v>25</v>
      </c>
      <c r="K23" s="39">
        <v>1</v>
      </c>
      <c r="L23" s="39">
        <v>0</v>
      </c>
      <c r="M23" s="40">
        <f t="shared" si="3"/>
        <v>0</v>
      </c>
      <c r="N23" s="39">
        <v>0</v>
      </c>
      <c r="O23" s="39">
        <v>0</v>
      </c>
      <c r="P23" s="40" t="s">
        <v>85</v>
      </c>
      <c r="Q23" s="39">
        <v>36</v>
      </c>
      <c r="R23" s="60">
        <v>65</v>
      </c>
      <c r="S23" s="40">
        <f t="shared" si="4"/>
        <v>180.55555555555554</v>
      </c>
      <c r="T23" s="39">
        <v>52</v>
      </c>
      <c r="U23" s="60">
        <v>104</v>
      </c>
      <c r="V23" s="40">
        <f t="shared" si="5"/>
        <v>200</v>
      </c>
      <c r="W23" s="39">
        <v>41</v>
      </c>
      <c r="X23" s="60">
        <v>92</v>
      </c>
      <c r="Y23" s="40">
        <f t="shared" si="6"/>
        <v>224.39024390243901</v>
      </c>
      <c r="Z23" s="39">
        <v>38</v>
      </c>
      <c r="AA23" s="60">
        <v>73</v>
      </c>
      <c r="AB23" s="40">
        <f t="shared" si="7"/>
        <v>192.10526315789474</v>
      </c>
      <c r="AC23" s="37"/>
      <c r="AD23" s="41"/>
    </row>
    <row r="24" spans="1:30" s="42" customFormat="1" ht="17" customHeight="1" x14ac:dyDescent="0.3">
      <c r="A24" s="61" t="s">
        <v>56</v>
      </c>
      <c r="B24" s="39">
        <v>85</v>
      </c>
      <c r="C24" s="39">
        <v>117</v>
      </c>
      <c r="D24" s="36">
        <f t="shared" si="0"/>
        <v>137.64705882352942</v>
      </c>
      <c r="E24" s="39">
        <v>74</v>
      </c>
      <c r="F24" s="39">
        <v>108</v>
      </c>
      <c r="G24" s="40">
        <f t="shared" si="1"/>
        <v>145.94594594594594</v>
      </c>
      <c r="H24" s="39">
        <v>1</v>
      </c>
      <c r="I24" s="39">
        <v>1</v>
      </c>
      <c r="J24" s="40">
        <f t="shared" si="2"/>
        <v>100</v>
      </c>
      <c r="K24" s="39">
        <v>0</v>
      </c>
      <c r="L24" s="39">
        <v>0</v>
      </c>
      <c r="M24" s="40" t="s">
        <v>85</v>
      </c>
      <c r="N24" s="39">
        <v>0</v>
      </c>
      <c r="O24" s="39">
        <v>0</v>
      </c>
      <c r="P24" s="40" t="s">
        <v>85</v>
      </c>
      <c r="Q24" s="39">
        <v>55</v>
      </c>
      <c r="R24" s="60">
        <v>77</v>
      </c>
      <c r="S24" s="40">
        <f t="shared" si="4"/>
        <v>140</v>
      </c>
      <c r="T24" s="39">
        <v>81</v>
      </c>
      <c r="U24" s="60">
        <v>100</v>
      </c>
      <c r="V24" s="40">
        <f t="shared" si="5"/>
        <v>123.45679012345678</v>
      </c>
      <c r="W24" s="39">
        <v>69</v>
      </c>
      <c r="X24" s="60">
        <v>91</v>
      </c>
      <c r="Y24" s="40">
        <f t="shared" si="6"/>
        <v>131.8840579710145</v>
      </c>
      <c r="Z24" s="39">
        <v>65</v>
      </c>
      <c r="AA24" s="60">
        <v>84</v>
      </c>
      <c r="AB24" s="40">
        <f t="shared" si="7"/>
        <v>129.23076923076923</v>
      </c>
      <c r="AC24" s="37"/>
      <c r="AD24" s="41"/>
    </row>
    <row r="25" spans="1:30" s="42" customFormat="1" ht="17" customHeight="1" x14ac:dyDescent="0.3">
      <c r="A25" s="61" t="s">
        <v>57</v>
      </c>
      <c r="B25" s="39">
        <v>28</v>
      </c>
      <c r="C25" s="39">
        <v>51</v>
      </c>
      <c r="D25" s="36">
        <f t="shared" si="0"/>
        <v>182.14285714285714</v>
      </c>
      <c r="E25" s="39">
        <v>20</v>
      </c>
      <c r="F25" s="39">
        <v>47</v>
      </c>
      <c r="G25" s="40">
        <f t="shared" si="1"/>
        <v>235</v>
      </c>
      <c r="H25" s="39">
        <v>0</v>
      </c>
      <c r="I25" s="39">
        <v>0</v>
      </c>
      <c r="J25" s="40" t="s">
        <v>85</v>
      </c>
      <c r="K25" s="39">
        <v>0</v>
      </c>
      <c r="L25" s="39">
        <v>0</v>
      </c>
      <c r="M25" s="40" t="s">
        <v>85</v>
      </c>
      <c r="N25" s="39">
        <v>0</v>
      </c>
      <c r="O25" s="39">
        <v>0</v>
      </c>
      <c r="P25" s="40" t="s">
        <v>85</v>
      </c>
      <c r="Q25" s="39">
        <v>17</v>
      </c>
      <c r="R25" s="60">
        <v>21</v>
      </c>
      <c r="S25" s="40">
        <f t="shared" si="4"/>
        <v>123.52941176470588</v>
      </c>
      <c r="T25" s="39">
        <v>28</v>
      </c>
      <c r="U25" s="60">
        <v>47</v>
      </c>
      <c r="V25" s="40">
        <f t="shared" si="5"/>
        <v>167.85714285714286</v>
      </c>
      <c r="W25" s="39">
        <v>20</v>
      </c>
      <c r="X25" s="60">
        <v>43</v>
      </c>
      <c r="Y25" s="40">
        <f t="shared" si="6"/>
        <v>215</v>
      </c>
      <c r="Z25" s="39">
        <v>14</v>
      </c>
      <c r="AA25" s="60">
        <v>40</v>
      </c>
      <c r="AB25" s="40">
        <f t="shared" si="7"/>
        <v>285.71428571428572</v>
      </c>
      <c r="AC25" s="37"/>
      <c r="AD25" s="41"/>
    </row>
    <row r="26" spans="1:30" s="42" customFormat="1" ht="17" customHeight="1" x14ac:dyDescent="0.3">
      <c r="A26" s="61" t="s">
        <v>58</v>
      </c>
      <c r="B26" s="39">
        <v>58</v>
      </c>
      <c r="C26" s="39">
        <v>68</v>
      </c>
      <c r="D26" s="36">
        <f t="shared" si="0"/>
        <v>117.24137931034483</v>
      </c>
      <c r="E26" s="39">
        <v>51</v>
      </c>
      <c r="F26" s="39">
        <v>61</v>
      </c>
      <c r="G26" s="40">
        <f t="shared" si="1"/>
        <v>119.6078431372549</v>
      </c>
      <c r="H26" s="39">
        <v>0</v>
      </c>
      <c r="I26" s="39">
        <v>1</v>
      </c>
      <c r="J26" s="40" t="s">
        <v>85</v>
      </c>
      <c r="K26" s="39">
        <v>2</v>
      </c>
      <c r="L26" s="39">
        <v>0</v>
      </c>
      <c r="M26" s="40">
        <f t="shared" si="3"/>
        <v>0</v>
      </c>
      <c r="N26" s="39">
        <v>0</v>
      </c>
      <c r="O26" s="39">
        <v>0</v>
      </c>
      <c r="P26" s="40" t="s">
        <v>85</v>
      </c>
      <c r="Q26" s="39">
        <v>32</v>
      </c>
      <c r="R26" s="60">
        <v>19</v>
      </c>
      <c r="S26" s="40">
        <f t="shared" si="4"/>
        <v>59.375</v>
      </c>
      <c r="T26" s="39">
        <v>52</v>
      </c>
      <c r="U26" s="60">
        <v>64</v>
      </c>
      <c r="V26" s="40">
        <f t="shared" si="5"/>
        <v>123.07692307692308</v>
      </c>
      <c r="W26" s="39">
        <v>45</v>
      </c>
      <c r="X26" s="60">
        <v>57</v>
      </c>
      <c r="Y26" s="40">
        <f t="shared" si="6"/>
        <v>126.66666666666667</v>
      </c>
      <c r="Z26" s="39">
        <v>39</v>
      </c>
      <c r="AA26" s="60">
        <v>48</v>
      </c>
      <c r="AB26" s="40">
        <f t="shared" si="7"/>
        <v>123.07692307692308</v>
      </c>
      <c r="AC26" s="37"/>
      <c r="AD26" s="41"/>
    </row>
    <row r="27" spans="1:30" s="42" customFormat="1" ht="17" customHeight="1" x14ac:dyDescent="0.3">
      <c r="A27" s="61" t="s">
        <v>59</v>
      </c>
      <c r="B27" s="39">
        <v>39</v>
      </c>
      <c r="C27" s="39">
        <v>51</v>
      </c>
      <c r="D27" s="36">
        <f t="shared" si="0"/>
        <v>130.76923076923077</v>
      </c>
      <c r="E27" s="39">
        <v>35</v>
      </c>
      <c r="F27" s="39">
        <v>45</v>
      </c>
      <c r="G27" s="40">
        <f t="shared" si="1"/>
        <v>128.57142857142858</v>
      </c>
      <c r="H27" s="39">
        <v>1</v>
      </c>
      <c r="I27" s="39">
        <v>0</v>
      </c>
      <c r="J27" s="40">
        <f t="shared" si="2"/>
        <v>0</v>
      </c>
      <c r="K27" s="39">
        <v>1</v>
      </c>
      <c r="L27" s="39">
        <v>1</v>
      </c>
      <c r="M27" s="40">
        <f t="shared" si="3"/>
        <v>100</v>
      </c>
      <c r="N27" s="39">
        <v>1</v>
      </c>
      <c r="O27" s="39">
        <v>0</v>
      </c>
      <c r="P27" s="40">
        <f t="shared" si="8"/>
        <v>0</v>
      </c>
      <c r="Q27" s="39">
        <v>24</v>
      </c>
      <c r="R27" s="60">
        <v>7</v>
      </c>
      <c r="S27" s="40">
        <f t="shared" si="4"/>
        <v>29.166666666666668</v>
      </c>
      <c r="T27" s="39">
        <v>37</v>
      </c>
      <c r="U27" s="60">
        <v>47</v>
      </c>
      <c r="V27" s="40">
        <f t="shared" si="5"/>
        <v>127.02702702702703</v>
      </c>
      <c r="W27" s="39">
        <v>33</v>
      </c>
      <c r="X27" s="60">
        <v>41</v>
      </c>
      <c r="Y27" s="40">
        <f t="shared" si="6"/>
        <v>124.24242424242425</v>
      </c>
      <c r="Z27" s="39">
        <v>30</v>
      </c>
      <c r="AA27" s="60">
        <v>38</v>
      </c>
      <c r="AB27" s="40">
        <f t="shared" si="7"/>
        <v>126.66666666666667</v>
      </c>
      <c r="AC27" s="37"/>
      <c r="AD27" s="41"/>
    </row>
    <row r="28" spans="1:30" s="42" customFormat="1" ht="17" customHeight="1" x14ac:dyDescent="0.3">
      <c r="A28" s="61" t="s">
        <v>60</v>
      </c>
      <c r="B28" s="39">
        <v>34</v>
      </c>
      <c r="C28" s="39">
        <v>43</v>
      </c>
      <c r="D28" s="36">
        <f t="shared" si="0"/>
        <v>126.47058823529412</v>
      </c>
      <c r="E28" s="39">
        <v>30</v>
      </c>
      <c r="F28" s="39">
        <v>39</v>
      </c>
      <c r="G28" s="40">
        <f t="shared" si="1"/>
        <v>130</v>
      </c>
      <c r="H28" s="39">
        <v>4</v>
      </c>
      <c r="I28" s="39">
        <v>0</v>
      </c>
      <c r="J28" s="40">
        <f t="shared" si="2"/>
        <v>0</v>
      </c>
      <c r="K28" s="39">
        <v>0</v>
      </c>
      <c r="L28" s="39">
        <v>0</v>
      </c>
      <c r="M28" s="40" t="s">
        <v>85</v>
      </c>
      <c r="N28" s="39">
        <v>1</v>
      </c>
      <c r="O28" s="39">
        <v>0</v>
      </c>
      <c r="P28" s="40">
        <f t="shared" si="8"/>
        <v>0</v>
      </c>
      <c r="Q28" s="39">
        <v>29</v>
      </c>
      <c r="R28" s="60">
        <v>24</v>
      </c>
      <c r="S28" s="40">
        <f t="shared" si="4"/>
        <v>82.758620689655174</v>
      </c>
      <c r="T28" s="39">
        <v>28</v>
      </c>
      <c r="U28" s="60">
        <v>40</v>
      </c>
      <c r="V28" s="40">
        <f t="shared" si="5"/>
        <v>142.85714285714286</v>
      </c>
      <c r="W28" s="39">
        <v>24</v>
      </c>
      <c r="X28" s="60">
        <v>36</v>
      </c>
      <c r="Y28" s="40">
        <f t="shared" si="6"/>
        <v>150</v>
      </c>
      <c r="Z28" s="39">
        <v>22</v>
      </c>
      <c r="AA28" s="60">
        <v>34</v>
      </c>
      <c r="AB28" s="40">
        <f t="shared" si="7"/>
        <v>154.54545454545453</v>
      </c>
      <c r="AC28" s="37"/>
      <c r="AD28" s="41"/>
    </row>
    <row r="29" spans="1:30" s="42" customFormat="1" ht="17" customHeight="1" x14ac:dyDescent="0.3">
      <c r="A29" s="61" t="s">
        <v>61</v>
      </c>
      <c r="B29" s="39">
        <v>71</v>
      </c>
      <c r="C29" s="39">
        <v>97</v>
      </c>
      <c r="D29" s="36">
        <f t="shared" si="0"/>
        <v>136.61971830985917</v>
      </c>
      <c r="E29" s="39">
        <v>56</v>
      </c>
      <c r="F29" s="39">
        <v>81</v>
      </c>
      <c r="G29" s="40">
        <f t="shared" si="1"/>
        <v>144.64285714285714</v>
      </c>
      <c r="H29" s="39">
        <v>0</v>
      </c>
      <c r="I29" s="39">
        <v>0</v>
      </c>
      <c r="J29" s="40" t="s">
        <v>85</v>
      </c>
      <c r="K29" s="39">
        <v>2</v>
      </c>
      <c r="L29" s="39">
        <v>0</v>
      </c>
      <c r="M29" s="40">
        <f t="shared" si="3"/>
        <v>0</v>
      </c>
      <c r="N29" s="39">
        <v>0</v>
      </c>
      <c r="O29" s="39">
        <v>0</v>
      </c>
      <c r="P29" s="40" t="s">
        <v>85</v>
      </c>
      <c r="Q29" s="39">
        <v>37</v>
      </c>
      <c r="R29" s="60">
        <v>30</v>
      </c>
      <c r="S29" s="40">
        <f t="shared" si="4"/>
        <v>81.081081081081081</v>
      </c>
      <c r="T29" s="39">
        <v>67</v>
      </c>
      <c r="U29" s="60">
        <v>90</v>
      </c>
      <c r="V29" s="40">
        <f t="shared" si="5"/>
        <v>134.32835820895522</v>
      </c>
      <c r="W29" s="39">
        <v>52</v>
      </c>
      <c r="X29" s="60">
        <v>74</v>
      </c>
      <c r="Y29" s="40">
        <f t="shared" si="6"/>
        <v>142.30769230769232</v>
      </c>
      <c r="Z29" s="39">
        <v>44</v>
      </c>
      <c r="AA29" s="60">
        <v>71</v>
      </c>
      <c r="AB29" s="40">
        <f t="shared" si="7"/>
        <v>161.36363636363637</v>
      </c>
      <c r="AC29" s="37"/>
      <c r="AD29" s="41"/>
    </row>
    <row r="30" spans="1:30" s="42" customFormat="1" ht="17" customHeight="1" x14ac:dyDescent="0.3">
      <c r="A30" s="61" t="s">
        <v>62</v>
      </c>
      <c r="B30" s="39">
        <v>29</v>
      </c>
      <c r="C30" s="39">
        <v>48</v>
      </c>
      <c r="D30" s="36">
        <f t="shared" si="0"/>
        <v>165.51724137931035</v>
      </c>
      <c r="E30" s="39">
        <v>24</v>
      </c>
      <c r="F30" s="39">
        <v>41</v>
      </c>
      <c r="G30" s="40">
        <f t="shared" si="1"/>
        <v>170.83333333333334</v>
      </c>
      <c r="H30" s="39">
        <v>0</v>
      </c>
      <c r="I30" s="39">
        <v>3</v>
      </c>
      <c r="J30" s="40" t="s">
        <v>85</v>
      </c>
      <c r="K30" s="39">
        <v>0</v>
      </c>
      <c r="L30" s="39">
        <v>0</v>
      </c>
      <c r="M30" s="40" t="s">
        <v>85</v>
      </c>
      <c r="N30" s="39">
        <v>0</v>
      </c>
      <c r="O30" s="39">
        <v>0</v>
      </c>
      <c r="P30" s="40" t="s">
        <v>85</v>
      </c>
      <c r="Q30" s="39">
        <v>18</v>
      </c>
      <c r="R30" s="60">
        <v>21</v>
      </c>
      <c r="S30" s="40">
        <f t="shared" si="4"/>
        <v>116.66666666666667</v>
      </c>
      <c r="T30" s="39">
        <v>25</v>
      </c>
      <c r="U30" s="60">
        <v>41</v>
      </c>
      <c r="V30" s="40">
        <f t="shared" si="5"/>
        <v>164</v>
      </c>
      <c r="W30" s="39">
        <v>20</v>
      </c>
      <c r="X30" s="60">
        <v>34</v>
      </c>
      <c r="Y30" s="40">
        <f t="shared" si="6"/>
        <v>170</v>
      </c>
      <c r="Z30" s="39">
        <v>18</v>
      </c>
      <c r="AA30" s="60">
        <v>31</v>
      </c>
      <c r="AB30" s="40">
        <f t="shared" si="7"/>
        <v>172.22222222222223</v>
      </c>
      <c r="AC30" s="37"/>
      <c r="AD30" s="41"/>
    </row>
    <row r="31" spans="1:30" s="42" customFormat="1" ht="17" customHeight="1" x14ac:dyDescent="0.3">
      <c r="A31" s="61" t="s">
        <v>63</v>
      </c>
      <c r="B31" s="39">
        <v>35</v>
      </c>
      <c r="C31" s="39">
        <v>46</v>
      </c>
      <c r="D31" s="36">
        <f t="shared" si="0"/>
        <v>131.42857142857142</v>
      </c>
      <c r="E31" s="39">
        <v>31</v>
      </c>
      <c r="F31" s="39">
        <v>42</v>
      </c>
      <c r="G31" s="40">
        <f t="shared" si="1"/>
        <v>135.48387096774192</v>
      </c>
      <c r="H31" s="39">
        <v>1</v>
      </c>
      <c r="I31" s="39">
        <v>0</v>
      </c>
      <c r="J31" s="40">
        <f t="shared" si="2"/>
        <v>0</v>
      </c>
      <c r="K31" s="39">
        <v>0</v>
      </c>
      <c r="L31" s="39">
        <v>0</v>
      </c>
      <c r="M31" s="40" t="s">
        <v>85</v>
      </c>
      <c r="N31" s="39">
        <v>0</v>
      </c>
      <c r="O31" s="39">
        <v>0</v>
      </c>
      <c r="P31" s="40" t="s">
        <v>85</v>
      </c>
      <c r="Q31" s="39">
        <v>24</v>
      </c>
      <c r="R31" s="60">
        <v>25</v>
      </c>
      <c r="S31" s="40">
        <f t="shared" si="4"/>
        <v>104.16666666666667</v>
      </c>
      <c r="T31" s="39">
        <v>31</v>
      </c>
      <c r="U31" s="60">
        <v>42</v>
      </c>
      <c r="V31" s="40">
        <f t="shared" si="5"/>
        <v>135.48387096774192</v>
      </c>
      <c r="W31" s="39">
        <v>28</v>
      </c>
      <c r="X31" s="60">
        <v>38</v>
      </c>
      <c r="Y31" s="40">
        <f t="shared" si="6"/>
        <v>135.71428571428572</v>
      </c>
      <c r="Z31" s="39">
        <v>24</v>
      </c>
      <c r="AA31" s="60">
        <v>33</v>
      </c>
      <c r="AB31" s="40">
        <f t="shared" si="7"/>
        <v>137.5</v>
      </c>
      <c r="AC31" s="37"/>
      <c r="AD31" s="41"/>
    </row>
    <row r="32" spans="1:30" s="42" customFormat="1" ht="17" customHeight="1" x14ac:dyDescent="0.3">
      <c r="A32" s="61" t="s">
        <v>64</v>
      </c>
      <c r="B32" s="39">
        <v>48</v>
      </c>
      <c r="C32" s="39">
        <v>70</v>
      </c>
      <c r="D32" s="36">
        <f t="shared" si="0"/>
        <v>145.83333333333334</v>
      </c>
      <c r="E32" s="39">
        <v>45</v>
      </c>
      <c r="F32" s="39">
        <v>65</v>
      </c>
      <c r="G32" s="40">
        <f t="shared" si="1"/>
        <v>144.44444444444446</v>
      </c>
      <c r="H32" s="39">
        <v>0</v>
      </c>
      <c r="I32" s="39">
        <v>1</v>
      </c>
      <c r="J32" s="40" t="s">
        <v>85</v>
      </c>
      <c r="K32" s="39">
        <v>0</v>
      </c>
      <c r="L32" s="39">
        <v>0</v>
      </c>
      <c r="M32" s="40" t="s">
        <v>85</v>
      </c>
      <c r="N32" s="39">
        <v>0</v>
      </c>
      <c r="O32" s="39">
        <v>0</v>
      </c>
      <c r="P32" s="40" t="s">
        <v>85</v>
      </c>
      <c r="Q32" s="39">
        <v>28</v>
      </c>
      <c r="R32" s="60">
        <v>20</v>
      </c>
      <c r="S32" s="40">
        <f t="shared" si="4"/>
        <v>71.428571428571431</v>
      </c>
      <c r="T32" s="39">
        <v>46</v>
      </c>
      <c r="U32" s="60">
        <v>64</v>
      </c>
      <c r="V32" s="40">
        <f t="shared" si="5"/>
        <v>139.13043478260869</v>
      </c>
      <c r="W32" s="39">
        <v>43</v>
      </c>
      <c r="X32" s="60">
        <v>59</v>
      </c>
      <c r="Y32" s="40">
        <f t="shared" si="6"/>
        <v>137.2093023255814</v>
      </c>
      <c r="Z32" s="39">
        <v>40</v>
      </c>
      <c r="AA32" s="60">
        <v>53</v>
      </c>
      <c r="AB32" s="40">
        <f t="shared" si="7"/>
        <v>132.5</v>
      </c>
      <c r="AC32" s="37"/>
      <c r="AD32" s="41"/>
    </row>
    <row r="33" spans="1:30" s="42" customFormat="1" ht="17" customHeight="1" x14ac:dyDescent="0.3">
      <c r="A33" s="61" t="s">
        <v>65</v>
      </c>
      <c r="B33" s="39">
        <v>65</v>
      </c>
      <c r="C33" s="39">
        <v>70</v>
      </c>
      <c r="D33" s="36">
        <f t="shared" si="0"/>
        <v>107.69230769230769</v>
      </c>
      <c r="E33" s="39">
        <v>63</v>
      </c>
      <c r="F33" s="39">
        <v>69</v>
      </c>
      <c r="G33" s="40">
        <f t="shared" si="1"/>
        <v>109.52380952380952</v>
      </c>
      <c r="H33" s="39">
        <v>2</v>
      </c>
      <c r="I33" s="39">
        <v>3</v>
      </c>
      <c r="J33" s="40">
        <f t="shared" si="2"/>
        <v>150</v>
      </c>
      <c r="K33" s="39">
        <v>0</v>
      </c>
      <c r="L33" s="39">
        <v>1</v>
      </c>
      <c r="M33" s="40" t="s">
        <v>85</v>
      </c>
      <c r="N33" s="39">
        <v>0</v>
      </c>
      <c r="O33" s="39">
        <v>0</v>
      </c>
      <c r="P33" s="40" t="s">
        <v>85</v>
      </c>
      <c r="Q33" s="39">
        <v>55</v>
      </c>
      <c r="R33" s="60">
        <v>19</v>
      </c>
      <c r="S33" s="40">
        <f t="shared" si="4"/>
        <v>34.545454545454547</v>
      </c>
      <c r="T33" s="39">
        <v>58</v>
      </c>
      <c r="U33" s="60">
        <v>59</v>
      </c>
      <c r="V33" s="40">
        <f t="shared" si="5"/>
        <v>101.72413793103448</v>
      </c>
      <c r="W33" s="39">
        <v>56</v>
      </c>
      <c r="X33" s="60">
        <v>58</v>
      </c>
      <c r="Y33" s="40">
        <f t="shared" si="6"/>
        <v>103.57142857142857</v>
      </c>
      <c r="Z33" s="39">
        <v>48</v>
      </c>
      <c r="AA33" s="60">
        <v>48</v>
      </c>
      <c r="AB33" s="40">
        <f t="shared" si="7"/>
        <v>100</v>
      </c>
      <c r="AC33" s="37"/>
      <c r="AD33" s="41"/>
    </row>
    <row r="34" spans="1:30" s="42" customFormat="1" ht="17" customHeight="1" x14ac:dyDescent="0.3">
      <c r="A34" s="61" t="s">
        <v>66</v>
      </c>
      <c r="B34" s="39">
        <v>76</v>
      </c>
      <c r="C34" s="39">
        <v>105</v>
      </c>
      <c r="D34" s="36">
        <f t="shared" si="0"/>
        <v>138.15789473684211</v>
      </c>
      <c r="E34" s="39">
        <v>68</v>
      </c>
      <c r="F34" s="39">
        <v>99</v>
      </c>
      <c r="G34" s="40">
        <f t="shared" si="1"/>
        <v>145.58823529411765</v>
      </c>
      <c r="H34" s="39">
        <v>4</v>
      </c>
      <c r="I34" s="39">
        <v>6</v>
      </c>
      <c r="J34" s="40">
        <f t="shared" si="2"/>
        <v>150</v>
      </c>
      <c r="K34" s="39">
        <v>0</v>
      </c>
      <c r="L34" s="39">
        <v>0</v>
      </c>
      <c r="M34" s="40" t="s">
        <v>85</v>
      </c>
      <c r="N34" s="39">
        <v>0</v>
      </c>
      <c r="O34" s="39">
        <v>0</v>
      </c>
      <c r="P34" s="40" t="s">
        <v>85</v>
      </c>
      <c r="Q34" s="39">
        <v>58</v>
      </c>
      <c r="R34" s="60">
        <v>47</v>
      </c>
      <c r="S34" s="40">
        <f t="shared" si="4"/>
        <v>81.034482758620683</v>
      </c>
      <c r="T34" s="39">
        <v>64</v>
      </c>
      <c r="U34" s="60">
        <v>90</v>
      </c>
      <c r="V34" s="40">
        <f t="shared" si="5"/>
        <v>140.625</v>
      </c>
      <c r="W34" s="39">
        <v>56</v>
      </c>
      <c r="X34" s="60">
        <v>85</v>
      </c>
      <c r="Y34" s="40">
        <f t="shared" si="6"/>
        <v>151.78571428571428</v>
      </c>
      <c r="Z34" s="39">
        <v>49</v>
      </c>
      <c r="AA34" s="60">
        <v>69</v>
      </c>
      <c r="AB34" s="40">
        <f t="shared" si="7"/>
        <v>140.81632653061226</v>
      </c>
      <c r="AC34" s="37"/>
      <c r="AD34" s="41"/>
    </row>
    <row r="35" spans="1:30" s="42" customFormat="1" ht="17" customHeight="1" x14ac:dyDescent="0.3">
      <c r="A35" s="61" t="s">
        <v>67</v>
      </c>
      <c r="B35" s="39">
        <v>29</v>
      </c>
      <c r="C35" s="39">
        <v>39</v>
      </c>
      <c r="D35" s="36">
        <f t="shared" si="0"/>
        <v>134.48275862068965</v>
      </c>
      <c r="E35" s="39">
        <v>28</v>
      </c>
      <c r="F35" s="39">
        <v>36</v>
      </c>
      <c r="G35" s="40">
        <f t="shared" si="1"/>
        <v>128.57142857142858</v>
      </c>
      <c r="H35" s="39">
        <v>1</v>
      </c>
      <c r="I35" s="39">
        <v>2</v>
      </c>
      <c r="J35" s="40">
        <f t="shared" si="2"/>
        <v>200</v>
      </c>
      <c r="K35" s="39">
        <v>2</v>
      </c>
      <c r="L35" s="39">
        <v>0</v>
      </c>
      <c r="M35" s="40">
        <f t="shared" si="3"/>
        <v>0</v>
      </c>
      <c r="N35" s="39">
        <v>0</v>
      </c>
      <c r="O35" s="39">
        <v>0</v>
      </c>
      <c r="P35" s="40" t="s">
        <v>85</v>
      </c>
      <c r="Q35" s="39">
        <v>19</v>
      </c>
      <c r="R35" s="60">
        <v>7</v>
      </c>
      <c r="S35" s="40">
        <f t="shared" si="4"/>
        <v>36.842105263157897</v>
      </c>
      <c r="T35" s="39">
        <v>21</v>
      </c>
      <c r="U35" s="60">
        <v>32</v>
      </c>
      <c r="V35" s="40">
        <f t="shared" si="5"/>
        <v>152.38095238095238</v>
      </c>
      <c r="W35" s="39">
        <v>20</v>
      </c>
      <c r="X35" s="60">
        <v>29</v>
      </c>
      <c r="Y35" s="40">
        <f t="shared" si="6"/>
        <v>145</v>
      </c>
      <c r="Z35" s="39">
        <v>14</v>
      </c>
      <c r="AA35" s="60">
        <v>27</v>
      </c>
      <c r="AB35" s="40">
        <f t="shared" si="7"/>
        <v>192.85714285714286</v>
      </c>
      <c r="AC35" s="37"/>
      <c r="AD35" s="41"/>
    </row>
    <row r="36" spans="1:30" ht="14.25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4.25" x14ac:dyDescent="0.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4.25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4.25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4.25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4.25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3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3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3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3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3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3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3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3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3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3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3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3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3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3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3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3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3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3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3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3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3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3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3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3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3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3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3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3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3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3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3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3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3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3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3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3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3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3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I19"/>
  <sheetViews>
    <sheetView view="pageBreakPreview" topLeftCell="A2" zoomScale="80" zoomScaleNormal="70" zoomScaleSheetLayoutView="80" workbookViewId="0">
      <selection activeCell="B7" sqref="B7"/>
    </sheetView>
  </sheetViews>
  <sheetFormatPr defaultColWidth="8" defaultRowHeight="13" x14ac:dyDescent="0.3"/>
  <cols>
    <col min="1" max="1" width="61.81640625" style="3" customWidth="1"/>
    <col min="2" max="2" width="16.1796875" style="18" customWidth="1"/>
    <col min="3" max="3" width="15.81640625" style="18" customWidth="1"/>
    <col min="4" max="4" width="12.6328125" style="3" customWidth="1"/>
    <col min="5" max="5" width="12.36328125" style="3" customWidth="1"/>
    <col min="6" max="16384" width="8" style="3"/>
  </cols>
  <sheetData>
    <row r="1" spans="1:9" ht="80.400000000000006" customHeight="1" x14ac:dyDescent="0.3">
      <c r="A1" s="99" t="s">
        <v>71</v>
      </c>
      <c r="B1" s="99"/>
      <c r="C1" s="99"/>
      <c r="D1" s="99"/>
      <c r="E1" s="99"/>
    </row>
    <row r="2" spans="1:9" ht="9.75" customHeight="1" x14ac:dyDescent="0.2">
      <c r="A2" s="124"/>
      <c r="B2" s="124"/>
      <c r="C2" s="124"/>
      <c r="D2" s="124"/>
      <c r="E2" s="124"/>
    </row>
    <row r="3" spans="1:9" s="4" customFormat="1" ht="23.25" customHeight="1" x14ac:dyDescent="0.35">
      <c r="A3" s="104" t="s">
        <v>0</v>
      </c>
      <c r="B3" s="100" t="s">
        <v>26</v>
      </c>
      <c r="C3" s="100" t="s">
        <v>27</v>
      </c>
      <c r="D3" s="125" t="s">
        <v>1</v>
      </c>
      <c r="E3" s="126"/>
    </row>
    <row r="4" spans="1:9" s="4" customFormat="1" ht="28" x14ac:dyDescent="0.35">
      <c r="A4" s="105"/>
      <c r="B4" s="101"/>
      <c r="C4" s="101"/>
      <c r="D4" s="5" t="s">
        <v>2</v>
      </c>
      <c r="E4" s="6" t="s">
        <v>28</v>
      </c>
    </row>
    <row r="5" spans="1:9" s="9" customFormat="1" ht="15.75" customHeight="1" x14ac:dyDescent="0.3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35">
      <c r="A6" s="10" t="s">
        <v>31</v>
      </c>
      <c r="B6" s="79">
        <f>'6-(АТО-ЦЗ)'!B7</f>
        <v>1009</v>
      </c>
      <c r="C6" s="79">
        <f>'6-(АТО-ЦЗ)'!C7</f>
        <v>1019</v>
      </c>
      <c r="D6" s="20">
        <f>C6*100/B6</f>
        <v>100.99108027750248</v>
      </c>
      <c r="E6" s="76">
        <f>C6-B6</f>
        <v>10</v>
      </c>
      <c r="I6" s="13"/>
    </row>
    <row r="7" spans="1:9" s="4" customFormat="1" ht="29.25" customHeight="1" x14ac:dyDescent="0.35">
      <c r="A7" s="10" t="s">
        <v>32</v>
      </c>
      <c r="B7" s="80">
        <f>'6-(АТО-ЦЗ)'!E7</f>
        <v>692</v>
      </c>
      <c r="C7" s="80">
        <f>'6-(АТО-ЦЗ)'!F7</f>
        <v>708</v>
      </c>
      <c r="D7" s="20">
        <f t="shared" ref="D7:D11" si="0">C7*100/B7</f>
        <v>102.3121387283237</v>
      </c>
      <c r="E7" s="76">
        <f t="shared" ref="E7:E11" si="1">C7-B7</f>
        <v>16</v>
      </c>
      <c r="I7" s="13"/>
    </row>
    <row r="8" spans="1:9" s="4" customFormat="1" ht="48.75" customHeight="1" x14ac:dyDescent="0.35">
      <c r="A8" s="14" t="s">
        <v>33</v>
      </c>
      <c r="B8" s="80">
        <f>'6-(АТО-ЦЗ)'!H7</f>
        <v>39</v>
      </c>
      <c r="C8" s="80">
        <f>'6-(АТО-ЦЗ)'!I7</f>
        <v>15</v>
      </c>
      <c r="D8" s="20">
        <f t="shared" si="0"/>
        <v>38.46153846153846</v>
      </c>
      <c r="E8" s="76">
        <f t="shared" si="1"/>
        <v>-24</v>
      </c>
      <c r="I8" s="13"/>
    </row>
    <row r="9" spans="1:9" s="4" customFormat="1" ht="34.5" customHeight="1" x14ac:dyDescent="0.35">
      <c r="A9" s="15" t="s">
        <v>34</v>
      </c>
      <c r="B9" s="80">
        <f>'6-(АТО-ЦЗ)'!K7</f>
        <v>22</v>
      </c>
      <c r="C9" s="80">
        <f>'6-(АТО-ЦЗ)'!L7</f>
        <v>4</v>
      </c>
      <c r="D9" s="20">
        <f t="shared" si="0"/>
        <v>18.181818181818183</v>
      </c>
      <c r="E9" s="76">
        <f t="shared" si="1"/>
        <v>-18</v>
      </c>
      <c r="I9" s="13"/>
    </row>
    <row r="10" spans="1:9" s="4" customFormat="1" ht="49" customHeight="1" x14ac:dyDescent="0.35">
      <c r="A10" s="15" t="s">
        <v>20</v>
      </c>
      <c r="B10" s="80">
        <f>'6-(АТО-ЦЗ)'!N7</f>
        <v>2</v>
      </c>
      <c r="C10" s="80">
        <f>'6-(АТО-ЦЗ)'!O7</f>
        <v>0</v>
      </c>
      <c r="D10" s="20">
        <f t="shared" si="0"/>
        <v>0</v>
      </c>
      <c r="E10" s="76">
        <f t="shared" si="1"/>
        <v>-2</v>
      </c>
      <c r="I10" s="13"/>
    </row>
    <row r="11" spans="1:9" s="4" customFormat="1" ht="49" customHeight="1" x14ac:dyDescent="0.35">
      <c r="A11" s="15" t="s">
        <v>35</v>
      </c>
      <c r="B11" s="74">
        <f>'6-(АТО-ЦЗ)'!Q7</f>
        <v>505</v>
      </c>
      <c r="C11" s="74">
        <f>'6-(АТО-ЦЗ)'!R7</f>
        <v>350</v>
      </c>
      <c r="D11" s="11">
        <f t="shared" si="0"/>
        <v>69.306930693069305</v>
      </c>
      <c r="E11" s="76">
        <f t="shared" si="1"/>
        <v>-155</v>
      </c>
      <c r="I11" s="13"/>
    </row>
    <row r="12" spans="1:9" s="4" customFormat="1" ht="12.75" customHeight="1" x14ac:dyDescent="0.35">
      <c r="A12" s="106" t="s">
        <v>4</v>
      </c>
      <c r="B12" s="107"/>
      <c r="C12" s="107"/>
      <c r="D12" s="107"/>
      <c r="E12" s="107"/>
      <c r="I12" s="13"/>
    </row>
    <row r="13" spans="1:9" s="4" customFormat="1" ht="18" customHeight="1" x14ac:dyDescent="0.35">
      <c r="A13" s="108"/>
      <c r="B13" s="109"/>
      <c r="C13" s="109"/>
      <c r="D13" s="109"/>
      <c r="E13" s="109"/>
      <c r="I13" s="13"/>
    </row>
    <row r="14" spans="1:9" s="4" customFormat="1" ht="20.25" customHeight="1" x14ac:dyDescent="0.35">
      <c r="A14" s="104" t="s">
        <v>0</v>
      </c>
      <c r="B14" s="110" t="s">
        <v>29</v>
      </c>
      <c r="C14" s="110" t="s">
        <v>30</v>
      </c>
      <c r="D14" s="125" t="s">
        <v>1</v>
      </c>
      <c r="E14" s="126"/>
      <c r="I14" s="13"/>
    </row>
    <row r="15" spans="1:9" ht="27.75" customHeight="1" x14ac:dyDescent="0.3">
      <c r="A15" s="105"/>
      <c r="B15" s="110"/>
      <c r="C15" s="110"/>
      <c r="D15" s="21" t="s">
        <v>2</v>
      </c>
      <c r="E15" s="6" t="s">
        <v>28</v>
      </c>
      <c r="I15" s="13"/>
    </row>
    <row r="16" spans="1:9" ht="28.5" customHeight="1" x14ac:dyDescent="0.3">
      <c r="A16" s="10" t="s">
        <v>36</v>
      </c>
      <c r="B16" s="77">
        <f>'6-(АТО-ЦЗ)'!T7</f>
        <v>908</v>
      </c>
      <c r="C16" s="77">
        <f>'6-(АТО-ЦЗ)'!U7</f>
        <v>953</v>
      </c>
      <c r="D16" s="22">
        <f t="shared" ref="D16:D18" si="2">C16*100/B16</f>
        <v>104.95594713656388</v>
      </c>
      <c r="E16" s="76">
        <f t="shared" ref="E16:E18" si="3">C16-B16</f>
        <v>45</v>
      </c>
      <c r="I16" s="13"/>
    </row>
    <row r="17" spans="1:9" ht="25.5" customHeight="1" x14ac:dyDescent="0.3">
      <c r="A17" s="1" t="s">
        <v>32</v>
      </c>
      <c r="B17" s="78">
        <f>'6-(АТО-ЦЗ)'!W7</f>
        <v>593</v>
      </c>
      <c r="C17" s="78">
        <f>'6-(АТО-ЦЗ)'!X7</f>
        <v>643</v>
      </c>
      <c r="D17" s="22">
        <f t="shared" si="2"/>
        <v>108.43170320404722</v>
      </c>
      <c r="E17" s="76">
        <f t="shared" si="3"/>
        <v>50</v>
      </c>
      <c r="I17" s="13"/>
    </row>
    <row r="18" spans="1:9" ht="27.75" customHeight="1" x14ac:dyDescent="0.3">
      <c r="A18" s="1" t="s">
        <v>37</v>
      </c>
      <c r="B18" s="78">
        <f>'6-(АТО-ЦЗ)'!Z7</f>
        <v>540</v>
      </c>
      <c r="C18" s="78">
        <f>'6-(АТО-ЦЗ)'!AA7</f>
        <v>584</v>
      </c>
      <c r="D18" s="22">
        <f t="shared" si="2"/>
        <v>108.14814814814815</v>
      </c>
      <c r="E18" s="76">
        <f t="shared" si="3"/>
        <v>44</v>
      </c>
      <c r="I18" s="13"/>
    </row>
    <row r="19" spans="1:9" ht="13.65" x14ac:dyDescent="0.25">
      <c r="C19" s="19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F88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B1" sqref="B1:M1"/>
    </sheetView>
  </sheetViews>
  <sheetFormatPr defaultColWidth="9.08984375" defaultRowHeight="14" x14ac:dyDescent="0.3"/>
  <cols>
    <col min="1" max="1" width="25.81640625" style="44" customWidth="1"/>
    <col min="2" max="2" width="11" style="44" customWidth="1"/>
    <col min="3" max="3" width="9.90625" style="44" customWidth="1"/>
    <col min="4" max="4" width="8.1796875" style="44" customWidth="1"/>
    <col min="5" max="6" width="11.81640625" style="44" customWidth="1"/>
    <col min="7" max="7" width="7.36328125" style="44" customWidth="1"/>
    <col min="8" max="8" width="11.90625" style="44" customWidth="1"/>
    <col min="9" max="9" width="11" style="44" customWidth="1"/>
    <col min="10" max="10" width="7.36328125" style="44" customWidth="1"/>
    <col min="11" max="12" width="9.36328125" style="44" customWidth="1"/>
    <col min="13" max="13" width="9" style="44" customWidth="1"/>
    <col min="14" max="14" width="10" style="44" customWidth="1"/>
    <col min="15" max="15" width="9.08984375" style="44" customWidth="1"/>
    <col min="16" max="16" width="8.08984375" style="44" customWidth="1"/>
    <col min="17" max="18" width="9.6328125" style="44" customWidth="1"/>
    <col min="19" max="19" width="8.08984375" style="44" customWidth="1"/>
    <col min="20" max="20" width="10.6328125" style="44" customWidth="1"/>
    <col min="21" max="21" width="10.81640625" style="44" customWidth="1"/>
    <col min="22" max="22" width="8.08984375" style="44" customWidth="1"/>
    <col min="23" max="24" width="9.81640625" style="44" customWidth="1"/>
    <col min="25" max="25" width="8.1796875" style="44" customWidth="1"/>
    <col min="26" max="16384" width="9.08984375" style="44"/>
  </cols>
  <sheetData>
    <row r="1" spans="1:32" s="28" customFormat="1" ht="59.9" customHeight="1" x14ac:dyDescent="0.5">
      <c r="B1" s="111" t="s">
        <v>73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27"/>
      <c r="O1" s="27"/>
      <c r="P1" s="27"/>
      <c r="Q1" s="27"/>
      <c r="R1" s="27"/>
      <c r="S1" s="27"/>
      <c r="T1" s="27"/>
      <c r="U1" s="27"/>
      <c r="V1" s="27"/>
      <c r="W1" s="27"/>
      <c r="X1" s="117"/>
      <c r="Y1" s="117"/>
      <c r="Z1" s="48"/>
      <c r="AB1" s="73" t="s">
        <v>14</v>
      </c>
    </row>
    <row r="2" spans="1:32" s="31" customFormat="1" ht="14.25" customHeigh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12"/>
      <c r="Y2" s="112"/>
      <c r="Z2" s="121"/>
      <c r="AA2" s="121"/>
      <c r="AB2" s="59" t="s">
        <v>7</v>
      </c>
      <c r="AC2" s="59"/>
    </row>
    <row r="3" spans="1:32" s="32" customFormat="1" ht="67.650000000000006" customHeight="1" x14ac:dyDescent="0.35">
      <c r="A3" s="113"/>
      <c r="B3" s="114" t="s">
        <v>21</v>
      </c>
      <c r="C3" s="114"/>
      <c r="D3" s="114"/>
      <c r="E3" s="114" t="s">
        <v>22</v>
      </c>
      <c r="F3" s="114"/>
      <c r="G3" s="114"/>
      <c r="H3" s="114" t="s">
        <v>13</v>
      </c>
      <c r="I3" s="114"/>
      <c r="J3" s="114"/>
      <c r="K3" s="114" t="s">
        <v>9</v>
      </c>
      <c r="L3" s="114"/>
      <c r="M3" s="114"/>
      <c r="N3" s="114" t="s">
        <v>10</v>
      </c>
      <c r="O3" s="114"/>
      <c r="P3" s="114"/>
      <c r="Q3" s="118" t="s">
        <v>8</v>
      </c>
      <c r="R3" s="119"/>
      <c r="S3" s="120"/>
      <c r="T3" s="114" t="s">
        <v>16</v>
      </c>
      <c r="U3" s="114"/>
      <c r="V3" s="114"/>
      <c r="W3" s="114" t="s">
        <v>11</v>
      </c>
      <c r="X3" s="114"/>
      <c r="Y3" s="114"/>
      <c r="Z3" s="114" t="s">
        <v>12</v>
      </c>
      <c r="AA3" s="114"/>
      <c r="AB3" s="114"/>
    </row>
    <row r="4" spans="1:32" s="33" customFormat="1" ht="19.5" customHeight="1" x14ac:dyDescent="0.35">
      <c r="A4" s="113"/>
      <c r="B4" s="115" t="s">
        <v>15</v>
      </c>
      <c r="C4" s="115" t="s">
        <v>68</v>
      </c>
      <c r="D4" s="116" t="s">
        <v>2</v>
      </c>
      <c r="E4" s="115" t="s">
        <v>15</v>
      </c>
      <c r="F4" s="115" t="s">
        <v>68</v>
      </c>
      <c r="G4" s="116" t="s">
        <v>2</v>
      </c>
      <c r="H4" s="115" t="s">
        <v>15</v>
      </c>
      <c r="I4" s="115" t="s">
        <v>68</v>
      </c>
      <c r="J4" s="116" t="s">
        <v>2</v>
      </c>
      <c r="K4" s="115" t="s">
        <v>15</v>
      </c>
      <c r="L4" s="115" t="s">
        <v>68</v>
      </c>
      <c r="M4" s="116" t="s">
        <v>2</v>
      </c>
      <c r="N4" s="115" t="s">
        <v>15</v>
      </c>
      <c r="O4" s="115" t="s">
        <v>68</v>
      </c>
      <c r="P4" s="116" t="s">
        <v>2</v>
      </c>
      <c r="Q4" s="115" t="s">
        <v>15</v>
      </c>
      <c r="R4" s="115" t="s">
        <v>68</v>
      </c>
      <c r="S4" s="116" t="s">
        <v>2</v>
      </c>
      <c r="T4" s="115" t="s">
        <v>15</v>
      </c>
      <c r="U4" s="115" t="s">
        <v>68</v>
      </c>
      <c r="V4" s="116" t="s">
        <v>2</v>
      </c>
      <c r="W4" s="115" t="s">
        <v>15</v>
      </c>
      <c r="X4" s="115" t="s">
        <v>68</v>
      </c>
      <c r="Y4" s="116" t="s">
        <v>2</v>
      </c>
      <c r="Z4" s="115" t="s">
        <v>15</v>
      </c>
      <c r="AA4" s="115" t="s">
        <v>68</v>
      </c>
      <c r="AB4" s="116" t="s">
        <v>2</v>
      </c>
    </row>
    <row r="5" spans="1:32" s="33" customFormat="1" ht="15.75" customHeight="1" x14ac:dyDescent="0.35">
      <c r="A5" s="113"/>
      <c r="B5" s="115"/>
      <c r="C5" s="115"/>
      <c r="D5" s="116"/>
      <c r="E5" s="115"/>
      <c r="F5" s="115"/>
      <c r="G5" s="116"/>
      <c r="H5" s="115"/>
      <c r="I5" s="115"/>
      <c r="J5" s="116"/>
      <c r="K5" s="115"/>
      <c r="L5" s="115"/>
      <c r="M5" s="116"/>
      <c r="N5" s="115"/>
      <c r="O5" s="115"/>
      <c r="P5" s="116"/>
      <c r="Q5" s="115"/>
      <c r="R5" s="115"/>
      <c r="S5" s="116"/>
      <c r="T5" s="115"/>
      <c r="U5" s="115"/>
      <c r="V5" s="116"/>
      <c r="W5" s="115"/>
      <c r="X5" s="115"/>
      <c r="Y5" s="116"/>
      <c r="Z5" s="115"/>
      <c r="AA5" s="115"/>
      <c r="AB5" s="116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3">
      <c r="A7" s="34" t="s">
        <v>39</v>
      </c>
      <c r="B7" s="35">
        <f>SUM(B8:B35)</f>
        <v>1009</v>
      </c>
      <c r="C7" s="35">
        <f>SUM(C8:C35)</f>
        <v>1019</v>
      </c>
      <c r="D7" s="36">
        <f>C7*100/B7</f>
        <v>100.99108027750248</v>
      </c>
      <c r="E7" s="35">
        <f>SUM(E8:E35)</f>
        <v>692</v>
      </c>
      <c r="F7" s="35">
        <f>SUM(F8:F35)</f>
        <v>708</v>
      </c>
      <c r="G7" s="36">
        <f>F7*100/E7</f>
        <v>102.3121387283237</v>
      </c>
      <c r="H7" s="35">
        <f>SUM(H8:H35)</f>
        <v>39</v>
      </c>
      <c r="I7" s="35">
        <f>SUM(I8:I35)</f>
        <v>15</v>
      </c>
      <c r="J7" s="36">
        <f>I7*100/H7</f>
        <v>38.46153846153846</v>
      </c>
      <c r="K7" s="35">
        <f>SUM(K8:K35)</f>
        <v>22</v>
      </c>
      <c r="L7" s="35">
        <f>SUM(L8:L35)</f>
        <v>4</v>
      </c>
      <c r="M7" s="36">
        <f>L7*100/K7</f>
        <v>18.181818181818183</v>
      </c>
      <c r="N7" s="35">
        <f>SUM(N8:N35)</f>
        <v>2</v>
      </c>
      <c r="O7" s="35">
        <f>SUM(O8:O35)</f>
        <v>0</v>
      </c>
      <c r="P7" s="36">
        <f>O7*100/N7</f>
        <v>0</v>
      </c>
      <c r="Q7" s="35">
        <f>SUM(Q8:Q35)</f>
        <v>505</v>
      </c>
      <c r="R7" s="35">
        <f>SUM(R8:R35)</f>
        <v>350</v>
      </c>
      <c r="S7" s="36">
        <f>R7*100/Q7</f>
        <v>69.306930693069305</v>
      </c>
      <c r="T7" s="35">
        <f>SUM(T8:T35)</f>
        <v>908</v>
      </c>
      <c r="U7" s="35">
        <f>SUM(U8:U35)</f>
        <v>953</v>
      </c>
      <c r="V7" s="36">
        <f>U7*100/T7</f>
        <v>104.95594713656388</v>
      </c>
      <c r="W7" s="35">
        <f>SUM(W8:W35)</f>
        <v>593</v>
      </c>
      <c r="X7" s="35">
        <f>SUM(X8:X35)</f>
        <v>643</v>
      </c>
      <c r="Y7" s="36">
        <f>X7*100/W7</f>
        <v>108.43170320404722</v>
      </c>
      <c r="Z7" s="35">
        <f>SUM(Z8:Z35)</f>
        <v>540</v>
      </c>
      <c r="AA7" s="35">
        <f>SUM(AA8:AA35)</f>
        <v>584</v>
      </c>
      <c r="AB7" s="36">
        <f>AA7*100/Z7</f>
        <v>108.14814814814815</v>
      </c>
      <c r="AC7" s="37"/>
      <c r="AF7" s="42"/>
    </row>
    <row r="8" spans="1:32" s="42" customFormat="1" ht="17" customHeight="1" x14ac:dyDescent="0.3">
      <c r="A8" s="61" t="s">
        <v>40</v>
      </c>
      <c r="B8" s="39">
        <v>266</v>
      </c>
      <c r="C8" s="39">
        <v>289</v>
      </c>
      <c r="D8" s="36">
        <f t="shared" ref="D8:D35" si="0">C8*100/B8</f>
        <v>108.64661654135338</v>
      </c>
      <c r="E8" s="39">
        <v>165</v>
      </c>
      <c r="F8" s="39">
        <v>187</v>
      </c>
      <c r="G8" s="40">
        <f t="shared" ref="G8:G35" si="1">F8*100/E8</f>
        <v>113.33333333333333</v>
      </c>
      <c r="H8" s="39">
        <v>3</v>
      </c>
      <c r="I8" s="39">
        <v>3</v>
      </c>
      <c r="J8" s="40">
        <f t="shared" ref="J8:J35" si="2">I8*100/H8</f>
        <v>100</v>
      </c>
      <c r="K8" s="39">
        <v>2</v>
      </c>
      <c r="L8" s="39">
        <v>1</v>
      </c>
      <c r="M8" s="40">
        <f t="shared" ref="M8:M34" si="3">L8*100/K8</f>
        <v>50</v>
      </c>
      <c r="N8" s="39">
        <v>0</v>
      </c>
      <c r="O8" s="39">
        <v>0</v>
      </c>
      <c r="P8" s="40" t="s">
        <v>85</v>
      </c>
      <c r="Q8" s="39">
        <v>153</v>
      </c>
      <c r="R8" s="60">
        <v>130</v>
      </c>
      <c r="S8" s="40">
        <f t="shared" ref="S8:S35" si="4">R8*100/Q8</f>
        <v>84.967320261437905</v>
      </c>
      <c r="T8" s="39">
        <v>250</v>
      </c>
      <c r="U8" s="60">
        <v>274</v>
      </c>
      <c r="V8" s="40">
        <f t="shared" ref="V8:V35" si="5">U8*100/T8</f>
        <v>109.6</v>
      </c>
      <c r="W8" s="39">
        <v>150</v>
      </c>
      <c r="X8" s="60">
        <v>172</v>
      </c>
      <c r="Y8" s="40">
        <f t="shared" ref="Y8:Y35" si="6">X8*100/W8</f>
        <v>114.66666666666667</v>
      </c>
      <c r="Z8" s="39">
        <v>144</v>
      </c>
      <c r="AA8" s="60">
        <v>153</v>
      </c>
      <c r="AB8" s="40">
        <f t="shared" ref="AB8:AB35" si="7">AA8*100/Z8</f>
        <v>106.25</v>
      </c>
      <c r="AC8" s="37"/>
      <c r="AD8" s="41"/>
    </row>
    <row r="9" spans="1:32" s="43" customFormat="1" ht="17" customHeight="1" x14ac:dyDescent="0.3">
      <c r="A9" s="61" t="s">
        <v>41</v>
      </c>
      <c r="B9" s="39">
        <v>22</v>
      </c>
      <c r="C9" s="39">
        <v>19</v>
      </c>
      <c r="D9" s="36">
        <f t="shared" si="0"/>
        <v>86.36363636363636</v>
      </c>
      <c r="E9" s="39">
        <v>20</v>
      </c>
      <c r="F9" s="39">
        <v>17</v>
      </c>
      <c r="G9" s="40">
        <f t="shared" si="1"/>
        <v>85</v>
      </c>
      <c r="H9" s="39">
        <v>1</v>
      </c>
      <c r="I9" s="39">
        <v>1</v>
      </c>
      <c r="J9" s="40">
        <f t="shared" si="2"/>
        <v>100</v>
      </c>
      <c r="K9" s="39">
        <v>0</v>
      </c>
      <c r="L9" s="39">
        <v>0</v>
      </c>
      <c r="M9" s="40" t="s">
        <v>85</v>
      </c>
      <c r="N9" s="39">
        <v>0</v>
      </c>
      <c r="O9" s="39">
        <v>0</v>
      </c>
      <c r="P9" s="40" t="s">
        <v>85</v>
      </c>
      <c r="Q9" s="39">
        <v>14</v>
      </c>
      <c r="R9" s="60">
        <v>3</v>
      </c>
      <c r="S9" s="40">
        <f t="shared" si="4"/>
        <v>21.428571428571427</v>
      </c>
      <c r="T9" s="39">
        <v>21</v>
      </c>
      <c r="U9" s="60">
        <v>16</v>
      </c>
      <c r="V9" s="40">
        <f t="shared" si="5"/>
        <v>76.19047619047619</v>
      </c>
      <c r="W9" s="39">
        <v>19</v>
      </c>
      <c r="X9" s="60">
        <v>14</v>
      </c>
      <c r="Y9" s="40">
        <f t="shared" si="6"/>
        <v>73.684210526315795</v>
      </c>
      <c r="Z9" s="39">
        <v>15</v>
      </c>
      <c r="AA9" s="60">
        <v>12</v>
      </c>
      <c r="AB9" s="40">
        <f t="shared" si="7"/>
        <v>80</v>
      </c>
      <c r="AC9" s="37"/>
      <c r="AD9" s="41"/>
    </row>
    <row r="10" spans="1:32" s="42" customFormat="1" ht="17" customHeight="1" x14ac:dyDescent="0.3">
      <c r="A10" s="61" t="s">
        <v>42</v>
      </c>
      <c r="B10" s="39">
        <v>4</v>
      </c>
      <c r="C10" s="39">
        <v>2</v>
      </c>
      <c r="D10" s="36">
        <f t="shared" si="0"/>
        <v>50</v>
      </c>
      <c r="E10" s="39">
        <v>4</v>
      </c>
      <c r="F10" s="39">
        <v>2</v>
      </c>
      <c r="G10" s="40">
        <f t="shared" si="1"/>
        <v>50</v>
      </c>
      <c r="H10" s="39">
        <v>0</v>
      </c>
      <c r="I10" s="39">
        <v>0</v>
      </c>
      <c r="J10" s="40" t="s">
        <v>85</v>
      </c>
      <c r="K10" s="39">
        <v>0</v>
      </c>
      <c r="L10" s="39">
        <v>0</v>
      </c>
      <c r="M10" s="40" t="s">
        <v>85</v>
      </c>
      <c r="N10" s="39">
        <v>0</v>
      </c>
      <c r="O10" s="39">
        <v>0</v>
      </c>
      <c r="P10" s="40" t="s">
        <v>85</v>
      </c>
      <c r="Q10" s="39">
        <v>4</v>
      </c>
      <c r="R10" s="60">
        <v>0</v>
      </c>
      <c r="S10" s="40">
        <f t="shared" si="4"/>
        <v>0</v>
      </c>
      <c r="T10" s="39">
        <v>4</v>
      </c>
      <c r="U10" s="60">
        <v>2</v>
      </c>
      <c r="V10" s="40">
        <f t="shared" si="5"/>
        <v>50</v>
      </c>
      <c r="W10" s="39">
        <v>4</v>
      </c>
      <c r="X10" s="60">
        <v>2</v>
      </c>
      <c r="Y10" s="40">
        <f t="shared" si="6"/>
        <v>50</v>
      </c>
      <c r="Z10" s="39">
        <v>4</v>
      </c>
      <c r="AA10" s="60">
        <v>2</v>
      </c>
      <c r="AB10" s="40">
        <f t="shared" si="7"/>
        <v>50</v>
      </c>
      <c r="AC10" s="37"/>
      <c r="AD10" s="41"/>
    </row>
    <row r="11" spans="1:32" s="42" customFormat="1" ht="17" customHeight="1" x14ac:dyDescent="0.3">
      <c r="A11" s="61" t="s">
        <v>43</v>
      </c>
      <c r="B11" s="39">
        <v>7</v>
      </c>
      <c r="C11" s="39">
        <v>10</v>
      </c>
      <c r="D11" s="36">
        <f t="shared" si="0"/>
        <v>142.85714285714286</v>
      </c>
      <c r="E11" s="39">
        <v>5</v>
      </c>
      <c r="F11" s="39">
        <v>8</v>
      </c>
      <c r="G11" s="40">
        <f t="shared" si="1"/>
        <v>160</v>
      </c>
      <c r="H11" s="39">
        <v>0</v>
      </c>
      <c r="I11" s="39">
        <v>0</v>
      </c>
      <c r="J11" s="40" t="s">
        <v>85</v>
      </c>
      <c r="K11" s="39">
        <v>0</v>
      </c>
      <c r="L11" s="39">
        <v>0</v>
      </c>
      <c r="M11" s="40" t="s">
        <v>85</v>
      </c>
      <c r="N11" s="39">
        <v>0</v>
      </c>
      <c r="O11" s="39">
        <v>0</v>
      </c>
      <c r="P11" s="40" t="s">
        <v>85</v>
      </c>
      <c r="Q11" s="39">
        <v>5</v>
      </c>
      <c r="R11" s="60">
        <v>6</v>
      </c>
      <c r="S11" s="40">
        <f t="shared" si="4"/>
        <v>120</v>
      </c>
      <c r="T11" s="39">
        <v>7</v>
      </c>
      <c r="U11" s="60">
        <v>10</v>
      </c>
      <c r="V11" s="40">
        <f t="shared" si="5"/>
        <v>142.85714285714286</v>
      </c>
      <c r="W11" s="39">
        <v>5</v>
      </c>
      <c r="X11" s="60">
        <v>8</v>
      </c>
      <c r="Y11" s="40">
        <f t="shared" si="6"/>
        <v>160</v>
      </c>
      <c r="Z11" s="39">
        <v>5</v>
      </c>
      <c r="AA11" s="60">
        <v>8</v>
      </c>
      <c r="AB11" s="40">
        <f t="shared" si="7"/>
        <v>160</v>
      </c>
      <c r="AC11" s="37"/>
      <c r="AD11" s="41"/>
    </row>
    <row r="12" spans="1:32" s="42" customFormat="1" ht="17" customHeight="1" x14ac:dyDescent="0.3">
      <c r="A12" s="61" t="s">
        <v>44</v>
      </c>
      <c r="B12" s="39">
        <v>25</v>
      </c>
      <c r="C12" s="39">
        <v>41</v>
      </c>
      <c r="D12" s="36">
        <f t="shared" si="0"/>
        <v>164</v>
      </c>
      <c r="E12" s="39">
        <v>19</v>
      </c>
      <c r="F12" s="39">
        <v>35</v>
      </c>
      <c r="G12" s="40">
        <f t="shared" si="1"/>
        <v>184.21052631578948</v>
      </c>
      <c r="H12" s="39">
        <v>0</v>
      </c>
      <c r="I12" s="39">
        <v>1</v>
      </c>
      <c r="J12" s="40" t="s">
        <v>85</v>
      </c>
      <c r="K12" s="39">
        <v>0</v>
      </c>
      <c r="L12" s="39">
        <v>0</v>
      </c>
      <c r="M12" s="40" t="s">
        <v>85</v>
      </c>
      <c r="N12" s="39">
        <v>1</v>
      </c>
      <c r="O12" s="39">
        <v>0</v>
      </c>
      <c r="P12" s="40">
        <f t="shared" ref="P12:P23" si="8">O12*100/N12</f>
        <v>0</v>
      </c>
      <c r="Q12" s="39">
        <v>15</v>
      </c>
      <c r="R12" s="60">
        <v>24</v>
      </c>
      <c r="S12" s="40">
        <f t="shared" si="4"/>
        <v>160</v>
      </c>
      <c r="T12" s="39">
        <v>23</v>
      </c>
      <c r="U12" s="60">
        <v>36</v>
      </c>
      <c r="V12" s="40">
        <f t="shared" si="5"/>
        <v>156.52173913043478</v>
      </c>
      <c r="W12" s="39">
        <v>17</v>
      </c>
      <c r="X12" s="60">
        <v>30</v>
      </c>
      <c r="Y12" s="40">
        <f t="shared" si="6"/>
        <v>176.47058823529412</v>
      </c>
      <c r="Z12" s="39">
        <v>17</v>
      </c>
      <c r="AA12" s="60">
        <v>28</v>
      </c>
      <c r="AB12" s="40">
        <f t="shared" si="7"/>
        <v>164.70588235294119</v>
      </c>
      <c r="AC12" s="37"/>
      <c r="AD12" s="41"/>
    </row>
    <row r="13" spans="1:32" s="42" customFormat="1" ht="17" customHeight="1" x14ac:dyDescent="0.3">
      <c r="A13" s="61" t="s">
        <v>45</v>
      </c>
      <c r="B13" s="39">
        <v>4</v>
      </c>
      <c r="C13" s="39">
        <v>8</v>
      </c>
      <c r="D13" s="36">
        <f t="shared" si="0"/>
        <v>200</v>
      </c>
      <c r="E13" s="39">
        <v>3</v>
      </c>
      <c r="F13" s="39">
        <v>7</v>
      </c>
      <c r="G13" s="40">
        <f t="shared" si="1"/>
        <v>233.33333333333334</v>
      </c>
      <c r="H13" s="39">
        <v>0</v>
      </c>
      <c r="I13" s="39">
        <v>0</v>
      </c>
      <c r="J13" s="40" t="s">
        <v>85</v>
      </c>
      <c r="K13" s="39">
        <v>0</v>
      </c>
      <c r="L13" s="39">
        <v>0</v>
      </c>
      <c r="M13" s="40" t="s">
        <v>85</v>
      </c>
      <c r="N13" s="39">
        <v>0</v>
      </c>
      <c r="O13" s="39">
        <v>0</v>
      </c>
      <c r="P13" s="40" t="s">
        <v>85</v>
      </c>
      <c r="Q13" s="39">
        <v>3</v>
      </c>
      <c r="R13" s="60">
        <v>5</v>
      </c>
      <c r="S13" s="40">
        <f t="shared" si="4"/>
        <v>166.66666666666666</v>
      </c>
      <c r="T13" s="39">
        <v>4</v>
      </c>
      <c r="U13" s="60">
        <v>8</v>
      </c>
      <c r="V13" s="40">
        <f t="shared" si="5"/>
        <v>200</v>
      </c>
      <c r="W13" s="39">
        <v>3</v>
      </c>
      <c r="X13" s="60">
        <v>7</v>
      </c>
      <c r="Y13" s="40">
        <f t="shared" si="6"/>
        <v>233.33333333333334</v>
      </c>
      <c r="Z13" s="39">
        <v>3</v>
      </c>
      <c r="AA13" s="60">
        <v>4</v>
      </c>
      <c r="AB13" s="40">
        <f t="shared" si="7"/>
        <v>133.33333333333334</v>
      </c>
      <c r="AC13" s="37"/>
      <c r="AD13" s="41"/>
    </row>
    <row r="14" spans="1:32" s="42" customFormat="1" ht="17" customHeight="1" x14ac:dyDescent="0.3">
      <c r="A14" s="61" t="s">
        <v>46</v>
      </c>
      <c r="B14" s="39">
        <v>11</v>
      </c>
      <c r="C14" s="39">
        <v>12</v>
      </c>
      <c r="D14" s="36">
        <f t="shared" si="0"/>
        <v>109.09090909090909</v>
      </c>
      <c r="E14" s="39">
        <v>5</v>
      </c>
      <c r="F14" s="39">
        <v>7</v>
      </c>
      <c r="G14" s="40">
        <f t="shared" si="1"/>
        <v>140</v>
      </c>
      <c r="H14" s="39">
        <v>0</v>
      </c>
      <c r="I14" s="39">
        <v>1</v>
      </c>
      <c r="J14" s="40" t="s">
        <v>85</v>
      </c>
      <c r="K14" s="39">
        <v>1</v>
      </c>
      <c r="L14" s="39">
        <v>0</v>
      </c>
      <c r="M14" s="40">
        <f t="shared" si="3"/>
        <v>0</v>
      </c>
      <c r="N14" s="39">
        <v>0</v>
      </c>
      <c r="O14" s="39">
        <v>0</v>
      </c>
      <c r="P14" s="40" t="s">
        <v>85</v>
      </c>
      <c r="Q14" s="39">
        <v>5</v>
      </c>
      <c r="R14" s="60">
        <v>6</v>
      </c>
      <c r="S14" s="40">
        <f t="shared" si="4"/>
        <v>120</v>
      </c>
      <c r="T14" s="39">
        <v>10</v>
      </c>
      <c r="U14" s="60">
        <v>9</v>
      </c>
      <c r="V14" s="40">
        <f t="shared" si="5"/>
        <v>90</v>
      </c>
      <c r="W14" s="39">
        <v>4</v>
      </c>
      <c r="X14" s="60">
        <v>4</v>
      </c>
      <c r="Y14" s="40">
        <f t="shared" si="6"/>
        <v>100</v>
      </c>
      <c r="Z14" s="39">
        <v>4</v>
      </c>
      <c r="AA14" s="60">
        <v>4</v>
      </c>
      <c r="AB14" s="40">
        <f t="shared" si="7"/>
        <v>100</v>
      </c>
      <c r="AC14" s="37"/>
      <c r="AD14" s="41"/>
    </row>
    <row r="15" spans="1:32" s="42" customFormat="1" ht="17" customHeight="1" x14ac:dyDescent="0.3">
      <c r="A15" s="61" t="s">
        <v>47</v>
      </c>
      <c r="B15" s="39">
        <v>32</v>
      </c>
      <c r="C15" s="39">
        <v>37</v>
      </c>
      <c r="D15" s="36">
        <f t="shared" si="0"/>
        <v>115.625</v>
      </c>
      <c r="E15" s="39">
        <v>23</v>
      </c>
      <c r="F15" s="39">
        <v>29</v>
      </c>
      <c r="G15" s="40">
        <f t="shared" si="1"/>
        <v>126.08695652173913</v>
      </c>
      <c r="H15" s="39">
        <v>1</v>
      </c>
      <c r="I15" s="39">
        <v>1</v>
      </c>
      <c r="J15" s="40">
        <f t="shared" si="2"/>
        <v>100</v>
      </c>
      <c r="K15" s="39">
        <v>0</v>
      </c>
      <c r="L15" s="39">
        <v>0</v>
      </c>
      <c r="M15" s="40" t="s">
        <v>85</v>
      </c>
      <c r="N15" s="39">
        <v>0</v>
      </c>
      <c r="O15" s="39">
        <v>0</v>
      </c>
      <c r="P15" s="40" t="s">
        <v>85</v>
      </c>
      <c r="Q15" s="39">
        <v>16</v>
      </c>
      <c r="R15" s="60">
        <v>13</v>
      </c>
      <c r="S15" s="40">
        <f t="shared" si="4"/>
        <v>81.25</v>
      </c>
      <c r="T15" s="39">
        <v>29</v>
      </c>
      <c r="U15" s="60">
        <v>35</v>
      </c>
      <c r="V15" s="40">
        <f t="shared" si="5"/>
        <v>120.68965517241379</v>
      </c>
      <c r="W15" s="39">
        <v>20</v>
      </c>
      <c r="X15" s="60">
        <v>27</v>
      </c>
      <c r="Y15" s="40">
        <f t="shared" si="6"/>
        <v>135</v>
      </c>
      <c r="Z15" s="39">
        <v>19</v>
      </c>
      <c r="AA15" s="60">
        <v>25</v>
      </c>
      <c r="AB15" s="40">
        <f t="shared" si="7"/>
        <v>131.57894736842104</v>
      </c>
      <c r="AC15" s="37"/>
      <c r="AD15" s="41"/>
    </row>
    <row r="16" spans="1:32" s="42" customFormat="1" ht="17" customHeight="1" x14ac:dyDescent="0.3">
      <c r="A16" s="61" t="s">
        <v>48</v>
      </c>
      <c r="B16" s="39">
        <v>29</v>
      </c>
      <c r="C16" s="39">
        <v>21</v>
      </c>
      <c r="D16" s="36">
        <f t="shared" si="0"/>
        <v>72.41379310344827</v>
      </c>
      <c r="E16" s="39">
        <v>20</v>
      </c>
      <c r="F16" s="39">
        <v>13</v>
      </c>
      <c r="G16" s="40">
        <f t="shared" si="1"/>
        <v>65</v>
      </c>
      <c r="H16" s="39">
        <v>3</v>
      </c>
      <c r="I16" s="39">
        <v>0</v>
      </c>
      <c r="J16" s="40">
        <f t="shared" si="2"/>
        <v>0</v>
      </c>
      <c r="K16" s="39">
        <v>3</v>
      </c>
      <c r="L16" s="39">
        <v>0</v>
      </c>
      <c r="M16" s="40">
        <f t="shared" si="3"/>
        <v>0</v>
      </c>
      <c r="N16" s="39">
        <v>0</v>
      </c>
      <c r="O16" s="39">
        <v>0</v>
      </c>
      <c r="P16" s="40" t="s">
        <v>85</v>
      </c>
      <c r="Q16" s="39">
        <v>19</v>
      </c>
      <c r="R16" s="60">
        <v>5</v>
      </c>
      <c r="S16" s="40">
        <f t="shared" si="4"/>
        <v>26.315789473684209</v>
      </c>
      <c r="T16" s="39">
        <v>24</v>
      </c>
      <c r="U16" s="60">
        <v>20</v>
      </c>
      <c r="V16" s="40">
        <f t="shared" si="5"/>
        <v>83.333333333333329</v>
      </c>
      <c r="W16" s="39">
        <v>16</v>
      </c>
      <c r="X16" s="60">
        <v>12</v>
      </c>
      <c r="Y16" s="40">
        <f t="shared" si="6"/>
        <v>75</v>
      </c>
      <c r="Z16" s="39">
        <v>13</v>
      </c>
      <c r="AA16" s="60">
        <v>12</v>
      </c>
      <c r="AB16" s="40">
        <f t="shared" si="7"/>
        <v>92.307692307692307</v>
      </c>
      <c r="AC16" s="37"/>
      <c r="AD16" s="41"/>
    </row>
    <row r="17" spans="1:30" s="42" customFormat="1" ht="17" customHeight="1" x14ac:dyDescent="0.3">
      <c r="A17" s="61" t="s">
        <v>49</v>
      </c>
      <c r="B17" s="39">
        <v>61</v>
      </c>
      <c r="C17" s="39">
        <v>74</v>
      </c>
      <c r="D17" s="36">
        <f t="shared" si="0"/>
        <v>121.31147540983606</v>
      </c>
      <c r="E17" s="39">
        <v>49</v>
      </c>
      <c r="F17" s="39">
        <v>59</v>
      </c>
      <c r="G17" s="40">
        <f t="shared" si="1"/>
        <v>120.40816326530613</v>
      </c>
      <c r="H17" s="39">
        <v>1</v>
      </c>
      <c r="I17" s="39">
        <v>0</v>
      </c>
      <c r="J17" s="40">
        <f t="shared" si="2"/>
        <v>0</v>
      </c>
      <c r="K17" s="39">
        <v>0</v>
      </c>
      <c r="L17" s="39">
        <v>0</v>
      </c>
      <c r="M17" s="40" t="s">
        <v>85</v>
      </c>
      <c r="N17" s="39">
        <v>0</v>
      </c>
      <c r="O17" s="39">
        <v>0</v>
      </c>
      <c r="P17" s="40" t="s">
        <v>85</v>
      </c>
      <c r="Q17" s="39">
        <v>19</v>
      </c>
      <c r="R17" s="60">
        <v>4</v>
      </c>
      <c r="S17" s="40">
        <f t="shared" si="4"/>
        <v>21.05263157894737</v>
      </c>
      <c r="T17" s="39">
        <v>54</v>
      </c>
      <c r="U17" s="60">
        <v>70</v>
      </c>
      <c r="V17" s="40">
        <f t="shared" si="5"/>
        <v>129.62962962962962</v>
      </c>
      <c r="W17" s="39">
        <v>42</v>
      </c>
      <c r="X17" s="60">
        <v>56</v>
      </c>
      <c r="Y17" s="40">
        <f t="shared" si="6"/>
        <v>133.33333333333334</v>
      </c>
      <c r="Z17" s="39">
        <v>39</v>
      </c>
      <c r="AA17" s="60">
        <v>50</v>
      </c>
      <c r="AB17" s="40">
        <f t="shared" si="7"/>
        <v>128.2051282051282</v>
      </c>
      <c r="AC17" s="37"/>
      <c r="AD17" s="41"/>
    </row>
    <row r="18" spans="1:30" s="42" customFormat="1" ht="17" customHeight="1" x14ac:dyDescent="0.3">
      <c r="A18" s="61" t="s">
        <v>50</v>
      </c>
      <c r="B18" s="39">
        <v>16</v>
      </c>
      <c r="C18" s="39">
        <v>13</v>
      </c>
      <c r="D18" s="36">
        <f t="shared" si="0"/>
        <v>81.25</v>
      </c>
      <c r="E18" s="39">
        <v>15</v>
      </c>
      <c r="F18" s="39">
        <v>12</v>
      </c>
      <c r="G18" s="40">
        <f t="shared" si="1"/>
        <v>80</v>
      </c>
      <c r="H18" s="39">
        <v>2</v>
      </c>
      <c r="I18" s="39">
        <v>0</v>
      </c>
      <c r="J18" s="40">
        <f t="shared" si="2"/>
        <v>0</v>
      </c>
      <c r="K18" s="39">
        <v>2</v>
      </c>
      <c r="L18" s="39">
        <v>0</v>
      </c>
      <c r="M18" s="40">
        <f t="shared" si="3"/>
        <v>0</v>
      </c>
      <c r="N18" s="39">
        <v>0</v>
      </c>
      <c r="O18" s="39">
        <v>0</v>
      </c>
      <c r="P18" s="40" t="s">
        <v>85</v>
      </c>
      <c r="Q18" s="39">
        <v>8</v>
      </c>
      <c r="R18" s="60">
        <v>2</v>
      </c>
      <c r="S18" s="40">
        <f t="shared" si="4"/>
        <v>25</v>
      </c>
      <c r="T18" s="39">
        <v>11</v>
      </c>
      <c r="U18" s="60">
        <v>12</v>
      </c>
      <c r="V18" s="40">
        <f t="shared" si="5"/>
        <v>109.09090909090909</v>
      </c>
      <c r="W18" s="39">
        <v>10</v>
      </c>
      <c r="X18" s="60">
        <v>11</v>
      </c>
      <c r="Y18" s="40">
        <f t="shared" si="6"/>
        <v>110</v>
      </c>
      <c r="Z18" s="39">
        <v>10</v>
      </c>
      <c r="AA18" s="60">
        <v>9</v>
      </c>
      <c r="AB18" s="40">
        <f t="shared" si="7"/>
        <v>90</v>
      </c>
      <c r="AC18" s="37"/>
      <c r="AD18" s="41"/>
    </row>
    <row r="19" spans="1:30" s="42" customFormat="1" ht="17" customHeight="1" x14ac:dyDescent="0.3">
      <c r="A19" s="61" t="s">
        <v>51</v>
      </c>
      <c r="B19" s="39">
        <v>66</v>
      </c>
      <c r="C19" s="39">
        <v>57</v>
      </c>
      <c r="D19" s="36">
        <f t="shared" si="0"/>
        <v>86.36363636363636</v>
      </c>
      <c r="E19" s="39">
        <v>41</v>
      </c>
      <c r="F19" s="39">
        <v>26</v>
      </c>
      <c r="G19" s="40">
        <f t="shared" si="1"/>
        <v>63.414634146341463</v>
      </c>
      <c r="H19" s="39">
        <v>3</v>
      </c>
      <c r="I19" s="39">
        <v>0</v>
      </c>
      <c r="J19" s="40">
        <f t="shared" si="2"/>
        <v>0</v>
      </c>
      <c r="K19" s="39">
        <v>1</v>
      </c>
      <c r="L19" s="39">
        <v>0</v>
      </c>
      <c r="M19" s="40">
        <f t="shared" si="3"/>
        <v>0</v>
      </c>
      <c r="N19" s="39">
        <v>0</v>
      </c>
      <c r="O19" s="39">
        <v>0</v>
      </c>
      <c r="P19" s="40" t="s">
        <v>85</v>
      </c>
      <c r="Q19" s="39">
        <v>23</v>
      </c>
      <c r="R19" s="60">
        <v>20</v>
      </c>
      <c r="S19" s="40">
        <f t="shared" si="4"/>
        <v>86.956521739130437</v>
      </c>
      <c r="T19" s="39">
        <v>58</v>
      </c>
      <c r="U19" s="60">
        <v>55</v>
      </c>
      <c r="V19" s="40">
        <f t="shared" si="5"/>
        <v>94.827586206896555</v>
      </c>
      <c r="W19" s="39">
        <v>33</v>
      </c>
      <c r="X19" s="60">
        <v>24</v>
      </c>
      <c r="Y19" s="40">
        <f t="shared" si="6"/>
        <v>72.727272727272734</v>
      </c>
      <c r="Z19" s="39">
        <v>30</v>
      </c>
      <c r="AA19" s="60">
        <v>20</v>
      </c>
      <c r="AB19" s="40">
        <f t="shared" si="7"/>
        <v>66.666666666666671</v>
      </c>
      <c r="AC19" s="37"/>
      <c r="AD19" s="41"/>
    </row>
    <row r="20" spans="1:30" s="42" customFormat="1" ht="17" customHeight="1" x14ac:dyDescent="0.3">
      <c r="A20" s="61" t="s">
        <v>52</v>
      </c>
      <c r="B20" s="39">
        <v>22</v>
      </c>
      <c r="C20" s="39">
        <v>20</v>
      </c>
      <c r="D20" s="36">
        <f t="shared" si="0"/>
        <v>90.909090909090907</v>
      </c>
      <c r="E20" s="39">
        <v>19</v>
      </c>
      <c r="F20" s="39">
        <v>17</v>
      </c>
      <c r="G20" s="40">
        <f t="shared" si="1"/>
        <v>89.473684210526315</v>
      </c>
      <c r="H20" s="39">
        <v>1</v>
      </c>
      <c r="I20" s="39">
        <v>0</v>
      </c>
      <c r="J20" s="40">
        <f t="shared" si="2"/>
        <v>0</v>
      </c>
      <c r="K20" s="39">
        <v>1</v>
      </c>
      <c r="L20" s="39">
        <v>0</v>
      </c>
      <c r="M20" s="40">
        <f t="shared" si="3"/>
        <v>0</v>
      </c>
      <c r="N20" s="39">
        <v>0</v>
      </c>
      <c r="O20" s="39">
        <v>0</v>
      </c>
      <c r="P20" s="40" t="s">
        <v>85</v>
      </c>
      <c r="Q20" s="39">
        <v>15</v>
      </c>
      <c r="R20" s="60">
        <v>3</v>
      </c>
      <c r="S20" s="40">
        <f t="shared" si="4"/>
        <v>20</v>
      </c>
      <c r="T20" s="39">
        <v>20</v>
      </c>
      <c r="U20" s="60">
        <v>20</v>
      </c>
      <c r="V20" s="40">
        <f t="shared" si="5"/>
        <v>100</v>
      </c>
      <c r="W20" s="39">
        <v>17</v>
      </c>
      <c r="X20" s="60">
        <v>17</v>
      </c>
      <c r="Y20" s="40">
        <f t="shared" si="6"/>
        <v>100</v>
      </c>
      <c r="Z20" s="39">
        <v>15</v>
      </c>
      <c r="AA20" s="60">
        <v>14</v>
      </c>
      <c r="AB20" s="40">
        <f t="shared" si="7"/>
        <v>93.333333333333329</v>
      </c>
      <c r="AC20" s="37"/>
      <c r="AD20" s="41"/>
    </row>
    <row r="21" spans="1:30" s="42" customFormat="1" ht="17" customHeight="1" x14ac:dyDescent="0.3">
      <c r="A21" s="61" t="s">
        <v>53</v>
      </c>
      <c r="B21" s="39">
        <v>23</v>
      </c>
      <c r="C21" s="39">
        <v>24</v>
      </c>
      <c r="D21" s="36">
        <f t="shared" si="0"/>
        <v>104.34782608695652</v>
      </c>
      <c r="E21" s="39">
        <v>12</v>
      </c>
      <c r="F21" s="39">
        <v>12</v>
      </c>
      <c r="G21" s="40">
        <f t="shared" si="1"/>
        <v>100</v>
      </c>
      <c r="H21" s="39">
        <v>3</v>
      </c>
      <c r="I21" s="39">
        <v>0</v>
      </c>
      <c r="J21" s="40">
        <f t="shared" si="2"/>
        <v>0</v>
      </c>
      <c r="K21" s="39">
        <v>0</v>
      </c>
      <c r="L21" s="39">
        <v>1</v>
      </c>
      <c r="M21" s="40" t="s">
        <v>85</v>
      </c>
      <c r="N21" s="39">
        <v>0</v>
      </c>
      <c r="O21" s="39">
        <v>0</v>
      </c>
      <c r="P21" s="40" t="s">
        <v>85</v>
      </c>
      <c r="Q21" s="39">
        <v>11</v>
      </c>
      <c r="R21" s="60">
        <v>4</v>
      </c>
      <c r="S21" s="40">
        <f t="shared" si="4"/>
        <v>36.363636363636367</v>
      </c>
      <c r="T21" s="39">
        <v>21</v>
      </c>
      <c r="U21" s="60">
        <v>23</v>
      </c>
      <c r="V21" s="40">
        <f t="shared" si="5"/>
        <v>109.52380952380952</v>
      </c>
      <c r="W21" s="39">
        <v>10</v>
      </c>
      <c r="X21" s="60">
        <v>11</v>
      </c>
      <c r="Y21" s="40">
        <f t="shared" si="6"/>
        <v>110</v>
      </c>
      <c r="Z21" s="39">
        <v>9</v>
      </c>
      <c r="AA21" s="60">
        <v>11</v>
      </c>
      <c r="AB21" s="40">
        <f t="shared" si="7"/>
        <v>122.22222222222223</v>
      </c>
      <c r="AC21" s="37"/>
      <c r="AD21" s="41"/>
    </row>
    <row r="22" spans="1:30" s="42" customFormat="1" ht="17" customHeight="1" x14ac:dyDescent="0.3">
      <c r="A22" s="61" t="s">
        <v>54</v>
      </c>
      <c r="B22" s="39">
        <v>15</v>
      </c>
      <c r="C22" s="39">
        <v>11</v>
      </c>
      <c r="D22" s="36">
        <f t="shared" si="0"/>
        <v>73.333333333333329</v>
      </c>
      <c r="E22" s="39">
        <v>13</v>
      </c>
      <c r="F22" s="39">
        <v>11</v>
      </c>
      <c r="G22" s="40">
        <f t="shared" si="1"/>
        <v>84.615384615384613</v>
      </c>
      <c r="H22" s="39">
        <v>1</v>
      </c>
      <c r="I22" s="39">
        <v>0</v>
      </c>
      <c r="J22" s="40">
        <f t="shared" si="2"/>
        <v>0</v>
      </c>
      <c r="K22" s="39">
        <v>1</v>
      </c>
      <c r="L22" s="39">
        <v>0</v>
      </c>
      <c r="M22" s="40">
        <f t="shared" si="3"/>
        <v>0</v>
      </c>
      <c r="N22" s="39">
        <v>0</v>
      </c>
      <c r="O22" s="39">
        <v>0</v>
      </c>
      <c r="P22" s="40" t="s">
        <v>85</v>
      </c>
      <c r="Q22" s="39">
        <v>11</v>
      </c>
      <c r="R22" s="60">
        <v>4</v>
      </c>
      <c r="S22" s="40">
        <f t="shared" si="4"/>
        <v>36.363636363636367</v>
      </c>
      <c r="T22" s="39">
        <v>12</v>
      </c>
      <c r="U22" s="60">
        <v>11</v>
      </c>
      <c r="V22" s="40">
        <f t="shared" si="5"/>
        <v>91.666666666666671</v>
      </c>
      <c r="W22" s="39">
        <v>10</v>
      </c>
      <c r="X22" s="60">
        <v>11</v>
      </c>
      <c r="Y22" s="40">
        <f t="shared" si="6"/>
        <v>110</v>
      </c>
      <c r="Z22" s="39">
        <v>9</v>
      </c>
      <c r="AA22" s="60">
        <v>9</v>
      </c>
      <c r="AB22" s="40">
        <f t="shared" si="7"/>
        <v>100</v>
      </c>
      <c r="AC22" s="37"/>
      <c r="AD22" s="41"/>
    </row>
    <row r="23" spans="1:30" s="42" customFormat="1" ht="17" customHeight="1" x14ac:dyDescent="0.3">
      <c r="A23" s="61" t="s">
        <v>55</v>
      </c>
      <c r="B23" s="39">
        <v>89</v>
      </c>
      <c r="C23" s="39">
        <v>79</v>
      </c>
      <c r="D23" s="36">
        <f t="shared" si="0"/>
        <v>88.764044943820224</v>
      </c>
      <c r="E23" s="39">
        <v>46</v>
      </c>
      <c r="F23" s="39">
        <v>42</v>
      </c>
      <c r="G23" s="40">
        <f t="shared" si="1"/>
        <v>91.304347826086953</v>
      </c>
      <c r="H23" s="39">
        <v>2</v>
      </c>
      <c r="I23" s="39">
        <v>1</v>
      </c>
      <c r="J23" s="40">
        <f t="shared" si="2"/>
        <v>50</v>
      </c>
      <c r="K23" s="39">
        <v>3</v>
      </c>
      <c r="L23" s="39">
        <v>0</v>
      </c>
      <c r="M23" s="40">
        <f t="shared" si="3"/>
        <v>0</v>
      </c>
      <c r="N23" s="39">
        <v>1</v>
      </c>
      <c r="O23" s="39">
        <v>0</v>
      </c>
      <c r="P23" s="40">
        <f t="shared" si="8"/>
        <v>0</v>
      </c>
      <c r="Q23" s="39">
        <v>32</v>
      </c>
      <c r="R23" s="60">
        <v>23</v>
      </c>
      <c r="S23" s="40">
        <f t="shared" si="4"/>
        <v>71.875</v>
      </c>
      <c r="T23" s="39">
        <v>82</v>
      </c>
      <c r="U23" s="60">
        <v>73</v>
      </c>
      <c r="V23" s="40">
        <f t="shared" si="5"/>
        <v>89.024390243902445</v>
      </c>
      <c r="W23" s="39">
        <v>39</v>
      </c>
      <c r="X23" s="60">
        <v>36</v>
      </c>
      <c r="Y23" s="40">
        <f t="shared" si="6"/>
        <v>92.307692307692307</v>
      </c>
      <c r="Z23" s="39">
        <v>35</v>
      </c>
      <c r="AA23" s="60">
        <v>33</v>
      </c>
      <c r="AB23" s="40">
        <f t="shared" si="7"/>
        <v>94.285714285714292</v>
      </c>
      <c r="AC23" s="37"/>
      <c r="AD23" s="41"/>
    </row>
    <row r="24" spans="1:30" s="42" customFormat="1" ht="17" customHeight="1" x14ac:dyDescent="0.3">
      <c r="A24" s="61" t="s">
        <v>56</v>
      </c>
      <c r="B24" s="39">
        <v>41</v>
      </c>
      <c r="C24" s="39">
        <v>45</v>
      </c>
      <c r="D24" s="36">
        <f t="shared" si="0"/>
        <v>109.7560975609756</v>
      </c>
      <c r="E24" s="39">
        <v>39</v>
      </c>
      <c r="F24" s="39">
        <v>44</v>
      </c>
      <c r="G24" s="40">
        <f t="shared" si="1"/>
        <v>112.82051282051282</v>
      </c>
      <c r="H24" s="39">
        <v>2</v>
      </c>
      <c r="I24" s="39">
        <v>1</v>
      </c>
      <c r="J24" s="40">
        <f t="shared" si="2"/>
        <v>50</v>
      </c>
      <c r="K24" s="39">
        <v>1</v>
      </c>
      <c r="L24" s="39">
        <v>0</v>
      </c>
      <c r="M24" s="40">
        <f t="shared" si="3"/>
        <v>0</v>
      </c>
      <c r="N24" s="39">
        <v>0</v>
      </c>
      <c r="O24" s="39">
        <v>0</v>
      </c>
      <c r="P24" s="40" t="s">
        <v>85</v>
      </c>
      <c r="Q24" s="39">
        <v>28</v>
      </c>
      <c r="R24" s="60">
        <v>22</v>
      </c>
      <c r="S24" s="40">
        <f t="shared" si="4"/>
        <v>78.571428571428569</v>
      </c>
      <c r="T24" s="39">
        <v>32</v>
      </c>
      <c r="U24" s="60">
        <v>44</v>
      </c>
      <c r="V24" s="40">
        <f t="shared" si="5"/>
        <v>137.5</v>
      </c>
      <c r="W24" s="39">
        <v>30</v>
      </c>
      <c r="X24" s="60">
        <v>43</v>
      </c>
      <c r="Y24" s="40">
        <f t="shared" si="6"/>
        <v>143.33333333333334</v>
      </c>
      <c r="Z24" s="39">
        <v>28</v>
      </c>
      <c r="AA24" s="60">
        <v>42</v>
      </c>
      <c r="AB24" s="40">
        <f t="shared" si="7"/>
        <v>150</v>
      </c>
      <c r="AC24" s="37"/>
      <c r="AD24" s="41"/>
    </row>
    <row r="25" spans="1:30" s="42" customFormat="1" ht="17" customHeight="1" x14ac:dyDescent="0.3">
      <c r="A25" s="61" t="s">
        <v>57</v>
      </c>
      <c r="B25" s="39">
        <v>13</v>
      </c>
      <c r="C25" s="39">
        <v>15</v>
      </c>
      <c r="D25" s="36">
        <f t="shared" si="0"/>
        <v>115.38461538461539</v>
      </c>
      <c r="E25" s="39">
        <v>7</v>
      </c>
      <c r="F25" s="39">
        <v>10</v>
      </c>
      <c r="G25" s="40">
        <f t="shared" si="1"/>
        <v>142.85714285714286</v>
      </c>
      <c r="H25" s="39">
        <v>0</v>
      </c>
      <c r="I25" s="39">
        <v>1</v>
      </c>
      <c r="J25" s="40" t="s">
        <v>85</v>
      </c>
      <c r="K25" s="39">
        <v>1</v>
      </c>
      <c r="L25" s="39">
        <v>0</v>
      </c>
      <c r="M25" s="40">
        <f t="shared" si="3"/>
        <v>0</v>
      </c>
      <c r="N25" s="39">
        <v>0</v>
      </c>
      <c r="O25" s="39">
        <v>0</v>
      </c>
      <c r="P25" s="40" t="s">
        <v>85</v>
      </c>
      <c r="Q25" s="39">
        <v>4</v>
      </c>
      <c r="R25" s="60">
        <v>3</v>
      </c>
      <c r="S25" s="40">
        <f t="shared" si="4"/>
        <v>75</v>
      </c>
      <c r="T25" s="39">
        <v>12</v>
      </c>
      <c r="U25" s="60">
        <v>14</v>
      </c>
      <c r="V25" s="40">
        <f t="shared" si="5"/>
        <v>116.66666666666667</v>
      </c>
      <c r="W25" s="39">
        <v>6</v>
      </c>
      <c r="X25" s="60">
        <v>9</v>
      </c>
      <c r="Y25" s="40">
        <f t="shared" si="6"/>
        <v>150</v>
      </c>
      <c r="Z25" s="39">
        <v>5</v>
      </c>
      <c r="AA25" s="60">
        <v>8</v>
      </c>
      <c r="AB25" s="40">
        <f t="shared" si="7"/>
        <v>160</v>
      </c>
      <c r="AC25" s="37"/>
      <c r="AD25" s="41"/>
    </row>
    <row r="26" spans="1:30" s="42" customFormat="1" ht="17" customHeight="1" x14ac:dyDescent="0.3">
      <c r="A26" s="61" t="s">
        <v>58</v>
      </c>
      <c r="B26" s="39">
        <v>29</v>
      </c>
      <c r="C26" s="39">
        <v>24</v>
      </c>
      <c r="D26" s="36">
        <f t="shared" si="0"/>
        <v>82.758620689655174</v>
      </c>
      <c r="E26" s="39">
        <v>23</v>
      </c>
      <c r="F26" s="39">
        <v>19</v>
      </c>
      <c r="G26" s="40">
        <f t="shared" si="1"/>
        <v>82.608695652173907</v>
      </c>
      <c r="H26" s="39">
        <v>2</v>
      </c>
      <c r="I26" s="39">
        <v>2</v>
      </c>
      <c r="J26" s="40">
        <f t="shared" si="2"/>
        <v>100</v>
      </c>
      <c r="K26" s="39">
        <v>1</v>
      </c>
      <c r="L26" s="39">
        <v>0</v>
      </c>
      <c r="M26" s="40">
        <f t="shared" si="3"/>
        <v>0</v>
      </c>
      <c r="N26" s="39">
        <v>0</v>
      </c>
      <c r="O26" s="39">
        <v>0</v>
      </c>
      <c r="P26" s="40" t="s">
        <v>85</v>
      </c>
      <c r="Q26" s="39">
        <v>12</v>
      </c>
      <c r="R26" s="60">
        <v>3</v>
      </c>
      <c r="S26" s="40">
        <f t="shared" si="4"/>
        <v>25</v>
      </c>
      <c r="T26" s="39">
        <v>26</v>
      </c>
      <c r="U26" s="60">
        <v>22</v>
      </c>
      <c r="V26" s="40">
        <f t="shared" si="5"/>
        <v>84.615384615384613</v>
      </c>
      <c r="W26" s="39">
        <v>20</v>
      </c>
      <c r="X26" s="60">
        <v>17</v>
      </c>
      <c r="Y26" s="40">
        <f t="shared" si="6"/>
        <v>85</v>
      </c>
      <c r="Z26" s="39">
        <v>17</v>
      </c>
      <c r="AA26" s="60">
        <v>16</v>
      </c>
      <c r="AB26" s="40">
        <f t="shared" si="7"/>
        <v>94.117647058823536</v>
      </c>
      <c r="AC26" s="37"/>
      <c r="AD26" s="41"/>
    </row>
    <row r="27" spans="1:30" s="42" customFormat="1" ht="17" customHeight="1" x14ac:dyDescent="0.3">
      <c r="A27" s="61" t="s">
        <v>59</v>
      </c>
      <c r="B27" s="39">
        <v>23</v>
      </c>
      <c r="C27" s="39">
        <v>25</v>
      </c>
      <c r="D27" s="36">
        <f t="shared" si="0"/>
        <v>108.69565217391305</v>
      </c>
      <c r="E27" s="39">
        <v>22</v>
      </c>
      <c r="F27" s="39">
        <v>22</v>
      </c>
      <c r="G27" s="40">
        <f t="shared" si="1"/>
        <v>100</v>
      </c>
      <c r="H27" s="39">
        <v>5</v>
      </c>
      <c r="I27" s="39">
        <v>1</v>
      </c>
      <c r="J27" s="40">
        <f t="shared" si="2"/>
        <v>20</v>
      </c>
      <c r="K27" s="39">
        <v>1</v>
      </c>
      <c r="L27" s="39">
        <v>1</v>
      </c>
      <c r="M27" s="40">
        <f t="shared" si="3"/>
        <v>100</v>
      </c>
      <c r="N27" s="39">
        <v>0</v>
      </c>
      <c r="O27" s="39">
        <v>0</v>
      </c>
      <c r="P27" s="40" t="s">
        <v>85</v>
      </c>
      <c r="Q27" s="39">
        <v>15</v>
      </c>
      <c r="R27" s="60">
        <v>9</v>
      </c>
      <c r="S27" s="40">
        <f t="shared" si="4"/>
        <v>60</v>
      </c>
      <c r="T27" s="39">
        <v>17</v>
      </c>
      <c r="U27" s="60">
        <v>22</v>
      </c>
      <c r="V27" s="40">
        <f t="shared" si="5"/>
        <v>129.41176470588235</v>
      </c>
      <c r="W27" s="39">
        <v>16</v>
      </c>
      <c r="X27" s="60">
        <v>19</v>
      </c>
      <c r="Y27" s="40">
        <f t="shared" si="6"/>
        <v>118.75</v>
      </c>
      <c r="Z27" s="39">
        <v>14</v>
      </c>
      <c r="AA27" s="60">
        <v>19</v>
      </c>
      <c r="AB27" s="40">
        <f t="shared" si="7"/>
        <v>135.71428571428572</v>
      </c>
      <c r="AC27" s="37"/>
      <c r="AD27" s="41"/>
    </row>
    <row r="28" spans="1:30" s="42" customFormat="1" ht="17" customHeight="1" x14ac:dyDescent="0.3">
      <c r="A28" s="61" t="s">
        <v>60</v>
      </c>
      <c r="B28" s="39">
        <v>10</v>
      </c>
      <c r="C28" s="39">
        <v>13</v>
      </c>
      <c r="D28" s="36">
        <f t="shared" si="0"/>
        <v>130</v>
      </c>
      <c r="E28" s="39">
        <v>10</v>
      </c>
      <c r="F28" s="39">
        <v>13</v>
      </c>
      <c r="G28" s="40">
        <f t="shared" si="1"/>
        <v>130</v>
      </c>
      <c r="H28" s="39">
        <v>0</v>
      </c>
      <c r="I28" s="39">
        <v>0</v>
      </c>
      <c r="J28" s="40" t="s">
        <v>85</v>
      </c>
      <c r="K28" s="39">
        <v>1</v>
      </c>
      <c r="L28" s="39">
        <v>0</v>
      </c>
      <c r="M28" s="40">
        <f t="shared" si="3"/>
        <v>0</v>
      </c>
      <c r="N28" s="39">
        <v>0</v>
      </c>
      <c r="O28" s="39">
        <v>0</v>
      </c>
      <c r="P28" s="40" t="s">
        <v>85</v>
      </c>
      <c r="Q28" s="39">
        <v>9</v>
      </c>
      <c r="R28" s="60">
        <v>13</v>
      </c>
      <c r="S28" s="40">
        <f t="shared" si="4"/>
        <v>144.44444444444446</v>
      </c>
      <c r="T28" s="39">
        <v>8</v>
      </c>
      <c r="U28" s="60">
        <v>13</v>
      </c>
      <c r="V28" s="40">
        <f t="shared" si="5"/>
        <v>162.5</v>
      </c>
      <c r="W28" s="39">
        <v>8</v>
      </c>
      <c r="X28" s="60">
        <v>13</v>
      </c>
      <c r="Y28" s="40">
        <f t="shared" si="6"/>
        <v>162.5</v>
      </c>
      <c r="Z28" s="39">
        <v>8</v>
      </c>
      <c r="AA28" s="60">
        <v>12</v>
      </c>
      <c r="AB28" s="40">
        <f t="shared" si="7"/>
        <v>150</v>
      </c>
      <c r="AC28" s="37"/>
      <c r="AD28" s="41"/>
    </row>
    <row r="29" spans="1:30" s="42" customFormat="1" ht="17" customHeight="1" x14ac:dyDescent="0.3">
      <c r="A29" s="61" t="s">
        <v>61</v>
      </c>
      <c r="B29" s="39">
        <v>65</v>
      </c>
      <c r="C29" s="39">
        <v>51</v>
      </c>
      <c r="D29" s="36">
        <f t="shared" si="0"/>
        <v>78.461538461538467</v>
      </c>
      <c r="E29" s="39">
        <v>29</v>
      </c>
      <c r="F29" s="39">
        <v>15</v>
      </c>
      <c r="G29" s="40">
        <f t="shared" si="1"/>
        <v>51.724137931034484</v>
      </c>
      <c r="H29" s="39">
        <v>3</v>
      </c>
      <c r="I29" s="39">
        <v>2</v>
      </c>
      <c r="J29" s="40">
        <f t="shared" si="2"/>
        <v>66.666666666666671</v>
      </c>
      <c r="K29" s="39">
        <v>2</v>
      </c>
      <c r="L29" s="39">
        <v>0</v>
      </c>
      <c r="M29" s="40">
        <f t="shared" si="3"/>
        <v>0</v>
      </c>
      <c r="N29" s="39">
        <v>0</v>
      </c>
      <c r="O29" s="39">
        <v>0</v>
      </c>
      <c r="P29" s="40" t="s">
        <v>85</v>
      </c>
      <c r="Q29" s="39">
        <v>15</v>
      </c>
      <c r="R29" s="60">
        <v>5</v>
      </c>
      <c r="S29" s="40">
        <f t="shared" si="4"/>
        <v>33.333333333333336</v>
      </c>
      <c r="T29" s="39">
        <v>63</v>
      </c>
      <c r="U29" s="60">
        <v>45</v>
      </c>
      <c r="V29" s="40">
        <f t="shared" si="5"/>
        <v>71.428571428571431</v>
      </c>
      <c r="W29" s="39">
        <v>27</v>
      </c>
      <c r="X29" s="60">
        <v>9</v>
      </c>
      <c r="Y29" s="40">
        <f t="shared" si="6"/>
        <v>33.333333333333336</v>
      </c>
      <c r="Z29" s="39">
        <v>24</v>
      </c>
      <c r="AA29" s="60">
        <v>9</v>
      </c>
      <c r="AB29" s="40">
        <f t="shared" si="7"/>
        <v>37.5</v>
      </c>
      <c r="AC29" s="37"/>
      <c r="AD29" s="41"/>
    </row>
    <row r="30" spans="1:30" s="42" customFormat="1" ht="17" customHeight="1" x14ac:dyDescent="0.3">
      <c r="A30" s="61" t="s">
        <v>62</v>
      </c>
      <c r="B30" s="39">
        <v>18</v>
      </c>
      <c r="C30" s="39">
        <v>21</v>
      </c>
      <c r="D30" s="36">
        <f t="shared" si="0"/>
        <v>116.66666666666667</v>
      </c>
      <c r="E30" s="39">
        <v>14</v>
      </c>
      <c r="F30" s="39">
        <v>19</v>
      </c>
      <c r="G30" s="40">
        <f t="shared" si="1"/>
        <v>135.71428571428572</v>
      </c>
      <c r="H30" s="39">
        <v>3</v>
      </c>
      <c r="I30" s="39">
        <v>0</v>
      </c>
      <c r="J30" s="40">
        <f t="shared" si="2"/>
        <v>0</v>
      </c>
      <c r="K30" s="39">
        <v>0</v>
      </c>
      <c r="L30" s="39">
        <v>0</v>
      </c>
      <c r="M30" s="40" t="s">
        <v>85</v>
      </c>
      <c r="N30" s="39">
        <v>0</v>
      </c>
      <c r="O30" s="39">
        <v>0</v>
      </c>
      <c r="P30" s="40" t="s">
        <v>85</v>
      </c>
      <c r="Q30" s="39">
        <v>8</v>
      </c>
      <c r="R30" s="60">
        <v>10</v>
      </c>
      <c r="S30" s="40">
        <f t="shared" si="4"/>
        <v>125</v>
      </c>
      <c r="T30" s="39">
        <v>15</v>
      </c>
      <c r="U30" s="60">
        <v>20</v>
      </c>
      <c r="V30" s="40">
        <f t="shared" si="5"/>
        <v>133.33333333333334</v>
      </c>
      <c r="W30" s="39">
        <v>11</v>
      </c>
      <c r="X30" s="60">
        <v>18</v>
      </c>
      <c r="Y30" s="40">
        <f t="shared" si="6"/>
        <v>163.63636363636363</v>
      </c>
      <c r="Z30" s="39">
        <v>11</v>
      </c>
      <c r="AA30" s="60">
        <v>17</v>
      </c>
      <c r="AB30" s="40">
        <f t="shared" si="7"/>
        <v>154.54545454545453</v>
      </c>
      <c r="AC30" s="37"/>
      <c r="AD30" s="41"/>
    </row>
    <row r="31" spans="1:30" s="42" customFormat="1" ht="17" customHeight="1" x14ac:dyDescent="0.3">
      <c r="A31" s="61" t="s">
        <v>63</v>
      </c>
      <c r="B31" s="39">
        <v>22</v>
      </c>
      <c r="C31" s="39">
        <v>11</v>
      </c>
      <c r="D31" s="36">
        <f t="shared" si="0"/>
        <v>50</v>
      </c>
      <c r="E31" s="39">
        <v>13</v>
      </c>
      <c r="F31" s="39">
        <v>6</v>
      </c>
      <c r="G31" s="40">
        <f t="shared" si="1"/>
        <v>46.153846153846153</v>
      </c>
      <c r="H31" s="39">
        <v>0</v>
      </c>
      <c r="I31" s="39">
        <v>0</v>
      </c>
      <c r="J31" s="40" t="s">
        <v>85</v>
      </c>
      <c r="K31" s="39">
        <v>0</v>
      </c>
      <c r="L31" s="39">
        <v>1</v>
      </c>
      <c r="M31" s="40" t="s">
        <v>85</v>
      </c>
      <c r="N31" s="39">
        <v>0</v>
      </c>
      <c r="O31" s="39">
        <v>0</v>
      </c>
      <c r="P31" s="40" t="s">
        <v>85</v>
      </c>
      <c r="Q31" s="39">
        <v>8</v>
      </c>
      <c r="R31" s="60">
        <v>5</v>
      </c>
      <c r="S31" s="40">
        <f t="shared" si="4"/>
        <v>62.5</v>
      </c>
      <c r="T31" s="39">
        <v>19</v>
      </c>
      <c r="U31" s="60">
        <v>11</v>
      </c>
      <c r="V31" s="40">
        <f t="shared" si="5"/>
        <v>57.89473684210526</v>
      </c>
      <c r="W31" s="39">
        <v>10</v>
      </c>
      <c r="X31" s="60">
        <v>6</v>
      </c>
      <c r="Y31" s="40">
        <f t="shared" si="6"/>
        <v>60</v>
      </c>
      <c r="Z31" s="39">
        <v>8</v>
      </c>
      <c r="AA31" s="60">
        <v>6</v>
      </c>
      <c r="AB31" s="40">
        <f t="shared" si="7"/>
        <v>75</v>
      </c>
      <c r="AC31" s="37"/>
      <c r="AD31" s="41"/>
    </row>
    <row r="32" spans="1:30" s="42" customFormat="1" ht="17" customHeight="1" x14ac:dyDescent="0.3">
      <c r="A32" s="61" t="s">
        <v>64</v>
      </c>
      <c r="B32" s="39">
        <v>26</v>
      </c>
      <c r="C32" s="39">
        <v>30</v>
      </c>
      <c r="D32" s="36">
        <f t="shared" si="0"/>
        <v>115.38461538461539</v>
      </c>
      <c r="E32" s="39">
        <v>8</v>
      </c>
      <c r="F32" s="39">
        <v>11</v>
      </c>
      <c r="G32" s="40">
        <f t="shared" si="1"/>
        <v>137.5</v>
      </c>
      <c r="H32" s="39">
        <v>0</v>
      </c>
      <c r="I32" s="39">
        <v>0</v>
      </c>
      <c r="J32" s="40" t="s">
        <v>85</v>
      </c>
      <c r="K32" s="39">
        <v>0</v>
      </c>
      <c r="L32" s="39">
        <v>0</v>
      </c>
      <c r="M32" s="40" t="s">
        <v>85</v>
      </c>
      <c r="N32" s="39">
        <v>0</v>
      </c>
      <c r="O32" s="39">
        <v>0</v>
      </c>
      <c r="P32" s="40" t="s">
        <v>85</v>
      </c>
      <c r="Q32" s="39">
        <v>7</v>
      </c>
      <c r="R32" s="60">
        <v>3</v>
      </c>
      <c r="S32" s="40">
        <f t="shared" si="4"/>
        <v>42.857142857142854</v>
      </c>
      <c r="T32" s="39">
        <v>26</v>
      </c>
      <c r="U32" s="60">
        <v>29</v>
      </c>
      <c r="V32" s="40">
        <f t="shared" si="5"/>
        <v>111.53846153846153</v>
      </c>
      <c r="W32" s="39">
        <v>8</v>
      </c>
      <c r="X32" s="60">
        <v>10</v>
      </c>
      <c r="Y32" s="40">
        <f t="shared" si="6"/>
        <v>125</v>
      </c>
      <c r="Z32" s="39">
        <v>6</v>
      </c>
      <c r="AA32" s="60">
        <v>8</v>
      </c>
      <c r="AB32" s="40">
        <f t="shared" si="7"/>
        <v>133.33333333333334</v>
      </c>
      <c r="AC32" s="37"/>
      <c r="AD32" s="41"/>
    </row>
    <row r="33" spans="1:30" s="42" customFormat="1" ht="17" customHeight="1" x14ac:dyDescent="0.3">
      <c r="A33" s="61" t="s">
        <v>65</v>
      </c>
      <c r="B33" s="39">
        <v>26</v>
      </c>
      <c r="C33" s="39">
        <v>27</v>
      </c>
      <c r="D33" s="36">
        <f t="shared" si="0"/>
        <v>103.84615384615384</v>
      </c>
      <c r="E33" s="39">
        <v>26</v>
      </c>
      <c r="F33" s="39">
        <v>26</v>
      </c>
      <c r="G33" s="40">
        <f t="shared" si="1"/>
        <v>100</v>
      </c>
      <c r="H33" s="39">
        <v>0</v>
      </c>
      <c r="I33" s="39">
        <v>0</v>
      </c>
      <c r="J33" s="40" t="s">
        <v>85</v>
      </c>
      <c r="K33" s="39">
        <v>0</v>
      </c>
      <c r="L33" s="39">
        <v>0</v>
      </c>
      <c r="M33" s="40" t="s">
        <v>85</v>
      </c>
      <c r="N33" s="39">
        <v>0</v>
      </c>
      <c r="O33" s="39">
        <v>0</v>
      </c>
      <c r="P33" s="40" t="s">
        <v>85</v>
      </c>
      <c r="Q33" s="39">
        <v>16</v>
      </c>
      <c r="R33" s="60">
        <v>13</v>
      </c>
      <c r="S33" s="40">
        <f t="shared" si="4"/>
        <v>81.25</v>
      </c>
      <c r="T33" s="39">
        <v>23</v>
      </c>
      <c r="U33" s="60">
        <v>26</v>
      </c>
      <c r="V33" s="40">
        <f t="shared" si="5"/>
        <v>113.04347826086956</v>
      </c>
      <c r="W33" s="39">
        <v>23</v>
      </c>
      <c r="X33" s="60">
        <v>25</v>
      </c>
      <c r="Y33" s="40">
        <f t="shared" si="6"/>
        <v>108.69565217391305</v>
      </c>
      <c r="Z33" s="39">
        <v>23</v>
      </c>
      <c r="AA33" s="60">
        <v>25</v>
      </c>
      <c r="AB33" s="40">
        <f t="shared" si="7"/>
        <v>108.69565217391305</v>
      </c>
      <c r="AC33" s="37"/>
      <c r="AD33" s="41"/>
    </row>
    <row r="34" spans="1:30" s="42" customFormat="1" ht="17" customHeight="1" x14ac:dyDescent="0.3">
      <c r="A34" s="61" t="s">
        <v>66</v>
      </c>
      <c r="B34" s="39">
        <v>20</v>
      </c>
      <c r="C34" s="39">
        <v>11</v>
      </c>
      <c r="D34" s="36">
        <f t="shared" si="0"/>
        <v>55</v>
      </c>
      <c r="E34" s="39">
        <v>18</v>
      </c>
      <c r="F34" s="39">
        <v>10</v>
      </c>
      <c r="G34" s="40">
        <f t="shared" si="1"/>
        <v>55.555555555555557</v>
      </c>
      <c r="H34" s="39">
        <v>1</v>
      </c>
      <c r="I34" s="39">
        <v>0</v>
      </c>
      <c r="J34" s="40">
        <f t="shared" si="2"/>
        <v>0</v>
      </c>
      <c r="K34" s="39">
        <v>1</v>
      </c>
      <c r="L34" s="39">
        <v>0</v>
      </c>
      <c r="M34" s="40">
        <f t="shared" si="3"/>
        <v>0</v>
      </c>
      <c r="N34" s="39">
        <v>0</v>
      </c>
      <c r="O34" s="39">
        <v>0</v>
      </c>
      <c r="P34" s="40" t="s">
        <v>85</v>
      </c>
      <c r="Q34" s="39">
        <v>15</v>
      </c>
      <c r="R34" s="60">
        <v>4</v>
      </c>
      <c r="S34" s="40">
        <f t="shared" si="4"/>
        <v>26.666666666666668</v>
      </c>
      <c r="T34" s="39">
        <v>18</v>
      </c>
      <c r="U34" s="60">
        <v>9</v>
      </c>
      <c r="V34" s="40">
        <f t="shared" si="5"/>
        <v>50</v>
      </c>
      <c r="W34" s="39">
        <v>16</v>
      </c>
      <c r="X34" s="60">
        <v>8</v>
      </c>
      <c r="Y34" s="40">
        <f t="shared" si="6"/>
        <v>50</v>
      </c>
      <c r="Z34" s="39">
        <v>13</v>
      </c>
      <c r="AA34" s="60">
        <v>8</v>
      </c>
      <c r="AB34" s="40">
        <f t="shared" si="7"/>
        <v>61.53846153846154</v>
      </c>
      <c r="AC34" s="37"/>
      <c r="AD34" s="41"/>
    </row>
    <row r="35" spans="1:30" s="42" customFormat="1" ht="17" customHeight="1" x14ac:dyDescent="0.3">
      <c r="A35" s="61" t="s">
        <v>67</v>
      </c>
      <c r="B35" s="39">
        <v>24</v>
      </c>
      <c r="C35" s="39">
        <v>29</v>
      </c>
      <c r="D35" s="36">
        <f t="shared" si="0"/>
        <v>120.83333333333333</v>
      </c>
      <c r="E35" s="39">
        <v>24</v>
      </c>
      <c r="F35" s="39">
        <v>29</v>
      </c>
      <c r="G35" s="40">
        <f t="shared" si="1"/>
        <v>120.83333333333333</v>
      </c>
      <c r="H35" s="39">
        <v>2</v>
      </c>
      <c r="I35" s="39">
        <v>0</v>
      </c>
      <c r="J35" s="40">
        <f t="shared" si="2"/>
        <v>0</v>
      </c>
      <c r="K35" s="39">
        <v>0</v>
      </c>
      <c r="L35" s="39">
        <v>0</v>
      </c>
      <c r="M35" s="40" t="s">
        <v>85</v>
      </c>
      <c r="N35" s="39">
        <v>0</v>
      </c>
      <c r="O35" s="39">
        <v>0</v>
      </c>
      <c r="P35" s="40" t="s">
        <v>85</v>
      </c>
      <c r="Q35" s="39">
        <v>15</v>
      </c>
      <c r="R35" s="60">
        <v>8</v>
      </c>
      <c r="S35" s="40">
        <f t="shared" si="4"/>
        <v>53.333333333333336</v>
      </c>
      <c r="T35" s="39">
        <v>19</v>
      </c>
      <c r="U35" s="60">
        <v>24</v>
      </c>
      <c r="V35" s="40">
        <f t="shared" si="5"/>
        <v>126.31578947368421</v>
      </c>
      <c r="W35" s="39">
        <v>19</v>
      </c>
      <c r="X35" s="60">
        <v>24</v>
      </c>
      <c r="Y35" s="40">
        <f t="shared" si="6"/>
        <v>126.31578947368421</v>
      </c>
      <c r="Z35" s="39">
        <v>12</v>
      </c>
      <c r="AA35" s="60">
        <v>20</v>
      </c>
      <c r="AB35" s="40">
        <f t="shared" si="7"/>
        <v>166.66666666666666</v>
      </c>
      <c r="AC35" s="37"/>
      <c r="AD35" s="41"/>
    </row>
    <row r="36" spans="1:30" ht="14.25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4.25" x14ac:dyDescent="0.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4.25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4.25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4.25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4.25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3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3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3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3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3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3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3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3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3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3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3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3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3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3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3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3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3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3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3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3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3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3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3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3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3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3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3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3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3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3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3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3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3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3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3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3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3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3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18"/>
  <sheetViews>
    <sheetView view="pageBreakPreview" zoomScale="80" zoomScaleNormal="70" zoomScaleSheetLayoutView="80" workbookViewId="0">
      <selection activeCell="K18" sqref="K17:K18"/>
    </sheetView>
  </sheetViews>
  <sheetFormatPr defaultColWidth="8" defaultRowHeight="13" x14ac:dyDescent="0.3"/>
  <cols>
    <col min="1" max="1" width="60.1796875" style="3" customWidth="1"/>
    <col min="2" max="2" width="18.90625" style="3" customWidth="1"/>
    <col min="3" max="3" width="18.1796875" style="3" customWidth="1"/>
    <col min="4" max="4" width="13.81640625" style="3" customWidth="1"/>
    <col min="5" max="5" width="13.1796875" style="3" customWidth="1"/>
    <col min="6" max="16384" width="8" style="3"/>
  </cols>
  <sheetData>
    <row r="1" spans="1:9" ht="52.5" customHeight="1" x14ac:dyDescent="0.3">
      <c r="A1" s="99" t="s">
        <v>72</v>
      </c>
      <c r="B1" s="99"/>
      <c r="C1" s="99"/>
      <c r="D1" s="99"/>
      <c r="E1" s="99"/>
    </row>
    <row r="2" spans="1:9" ht="29.25" customHeight="1" x14ac:dyDescent="0.3">
      <c r="A2" s="127" t="s">
        <v>23</v>
      </c>
      <c r="B2" s="127"/>
      <c r="C2" s="127"/>
      <c r="D2" s="127"/>
      <c r="E2" s="127"/>
    </row>
    <row r="3" spans="1:9" s="4" customFormat="1" ht="23.25" customHeight="1" x14ac:dyDescent="0.35">
      <c r="A3" s="104" t="s">
        <v>0</v>
      </c>
      <c r="B3" s="100" t="s">
        <v>26</v>
      </c>
      <c r="C3" s="100" t="s">
        <v>27</v>
      </c>
      <c r="D3" s="125" t="s">
        <v>1</v>
      </c>
      <c r="E3" s="126"/>
    </row>
    <row r="4" spans="1:9" s="4" customFormat="1" ht="28" x14ac:dyDescent="0.35">
      <c r="A4" s="105"/>
      <c r="B4" s="101"/>
      <c r="C4" s="101"/>
      <c r="D4" s="5" t="s">
        <v>2</v>
      </c>
      <c r="E4" s="6" t="s">
        <v>28</v>
      </c>
    </row>
    <row r="5" spans="1:9" s="9" customFormat="1" ht="15.75" customHeight="1" x14ac:dyDescent="0.3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35">
      <c r="A6" s="10" t="s">
        <v>31</v>
      </c>
      <c r="B6" s="81">
        <f>'8-ВПО-ЦЗ'!B7</f>
        <v>235</v>
      </c>
      <c r="C6" s="81">
        <f>'8-ВПО-ЦЗ'!C7</f>
        <v>261</v>
      </c>
      <c r="D6" s="11">
        <f>C6*100/B6</f>
        <v>111.06382978723404</v>
      </c>
      <c r="E6" s="76">
        <f>C6-B6</f>
        <v>26</v>
      </c>
      <c r="I6" s="13"/>
    </row>
    <row r="7" spans="1:9" s="4" customFormat="1" ht="29.25" customHeight="1" x14ac:dyDescent="0.35">
      <c r="A7" s="10" t="s">
        <v>32</v>
      </c>
      <c r="B7" s="81">
        <f>'8-ВПО-ЦЗ'!E7</f>
        <v>79</v>
      </c>
      <c r="C7" s="81">
        <f>'8-ВПО-ЦЗ'!F7</f>
        <v>105</v>
      </c>
      <c r="D7" s="11">
        <f t="shared" ref="D7:D11" si="0">C7*100/B7</f>
        <v>132.91139240506328</v>
      </c>
      <c r="E7" s="76">
        <f t="shared" ref="E7:E11" si="1">C7-B7</f>
        <v>26</v>
      </c>
      <c r="I7" s="13"/>
    </row>
    <row r="8" spans="1:9" s="4" customFormat="1" ht="48.75" customHeight="1" x14ac:dyDescent="0.35">
      <c r="A8" s="14" t="s">
        <v>33</v>
      </c>
      <c r="B8" s="81">
        <f>'8-ВПО-ЦЗ'!H7</f>
        <v>9</v>
      </c>
      <c r="C8" s="81">
        <f>'8-ВПО-ЦЗ'!I7</f>
        <v>3</v>
      </c>
      <c r="D8" s="11">
        <f t="shared" si="0"/>
        <v>33.333333333333336</v>
      </c>
      <c r="E8" s="76">
        <f t="shared" si="1"/>
        <v>-6</v>
      </c>
      <c r="I8" s="13"/>
    </row>
    <row r="9" spans="1:9" s="4" customFormat="1" ht="34.5" customHeight="1" x14ac:dyDescent="0.35">
      <c r="A9" s="15" t="s">
        <v>34</v>
      </c>
      <c r="B9" s="81">
        <f>'8-ВПО-ЦЗ'!K7</f>
        <v>3</v>
      </c>
      <c r="C9" s="81">
        <f>'8-ВПО-ЦЗ'!L7</f>
        <v>1</v>
      </c>
      <c r="D9" s="11">
        <f t="shared" si="0"/>
        <v>33.333333333333336</v>
      </c>
      <c r="E9" s="76">
        <f t="shared" si="1"/>
        <v>-2</v>
      </c>
      <c r="I9" s="13"/>
    </row>
    <row r="10" spans="1:9" s="4" customFormat="1" ht="48.75" customHeight="1" x14ac:dyDescent="0.35">
      <c r="A10" s="15" t="s">
        <v>20</v>
      </c>
      <c r="B10" s="81">
        <f>'8-ВПО-ЦЗ'!N7</f>
        <v>1</v>
      </c>
      <c r="C10" s="81">
        <f>'8-ВПО-ЦЗ'!O7</f>
        <v>0</v>
      </c>
      <c r="D10" s="11">
        <f t="shared" si="0"/>
        <v>0</v>
      </c>
      <c r="E10" s="76">
        <f t="shared" si="1"/>
        <v>-1</v>
      </c>
      <c r="I10" s="13"/>
    </row>
    <row r="11" spans="1:9" s="4" customFormat="1" ht="50.25" customHeight="1" x14ac:dyDescent="0.35">
      <c r="A11" s="15" t="s">
        <v>35</v>
      </c>
      <c r="B11" s="82">
        <f>'8-ВПО-ЦЗ'!Q7</f>
        <v>51</v>
      </c>
      <c r="C11" s="82">
        <f>'8-ВПО-ЦЗ'!R7</f>
        <v>26</v>
      </c>
      <c r="D11" s="11">
        <f t="shared" si="0"/>
        <v>50.980392156862742</v>
      </c>
      <c r="E11" s="76">
        <f t="shared" si="1"/>
        <v>-25</v>
      </c>
      <c r="I11" s="13"/>
    </row>
    <row r="12" spans="1:9" s="4" customFormat="1" ht="12.75" customHeight="1" x14ac:dyDescent="0.35">
      <c r="A12" s="106" t="s">
        <v>4</v>
      </c>
      <c r="B12" s="107"/>
      <c r="C12" s="107"/>
      <c r="D12" s="107"/>
      <c r="E12" s="107"/>
      <c r="I12" s="13"/>
    </row>
    <row r="13" spans="1:9" s="4" customFormat="1" ht="18" customHeight="1" x14ac:dyDescent="0.35">
      <c r="A13" s="108"/>
      <c r="B13" s="109"/>
      <c r="C13" s="109"/>
      <c r="D13" s="109"/>
      <c r="E13" s="109"/>
      <c r="I13" s="13"/>
    </row>
    <row r="14" spans="1:9" s="4" customFormat="1" ht="20.25" customHeight="1" x14ac:dyDescent="0.35">
      <c r="A14" s="104" t="s">
        <v>0</v>
      </c>
      <c r="B14" s="110" t="s">
        <v>29</v>
      </c>
      <c r="C14" s="110" t="s">
        <v>30</v>
      </c>
      <c r="D14" s="125" t="s">
        <v>1</v>
      </c>
      <c r="E14" s="126"/>
      <c r="I14" s="13"/>
    </row>
    <row r="15" spans="1:9" ht="35.4" customHeight="1" x14ac:dyDescent="0.3">
      <c r="A15" s="105"/>
      <c r="B15" s="110"/>
      <c r="C15" s="110"/>
      <c r="D15" s="21" t="s">
        <v>2</v>
      </c>
      <c r="E15" s="6" t="s">
        <v>28</v>
      </c>
      <c r="I15" s="13"/>
    </row>
    <row r="16" spans="1:9" ht="28.5" customHeight="1" x14ac:dyDescent="0.3">
      <c r="A16" s="10" t="s">
        <v>36</v>
      </c>
      <c r="B16" s="82">
        <f>'8-ВПО-ЦЗ'!T7</f>
        <v>216</v>
      </c>
      <c r="C16" s="82">
        <f>'8-ВПО-ЦЗ'!U7</f>
        <v>252</v>
      </c>
      <c r="D16" s="16">
        <f t="shared" ref="D16:D18" si="2">C16*100/B16</f>
        <v>116.66666666666667</v>
      </c>
      <c r="E16" s="76">
        <f t="shared" ref="E16:E18" si="3">C16-B16</f>
        <v>36</v>
      </c>
      <c r="I16" s="13"/>
    </row>
    <row r="17" spans="1:9" ht="25.5" customHeight="1" x14ac:dyDescent="0.3">
      <c r="A17" s="1" t="s">
        <v>32</v>
      </c>
      <c r="B17" s="82">
        <f>'8-ВПО-ЦЗ'!W7</f>
        <v>67</v>
      </c>
      <c r="C17" s="82">
        <f>'8-ВПО-ЦЗ'!X7</f>
        <v>96</v>
      </c>
      <c r="D17" s="16">
        <f t="shared" si="2"/>
        <v>143.28358208955223</v>
      </c>
      <c r="E17" s="76">
        <f t="shared" si="3"/>
        <v>29</v>
      </c>
      <c r="I17" s="13"/>
    </row>
    <row r="18" spans="1:9" ht="30.15" customHeight="1" x14ac:dyDescent="0.3">
      <c r="A18" s="1" t="s">
        <v>37</v>
      </c>
      <c r="B18" s="82">
        <f>'8-ВПО-ЦЗ'!Z7</f>
        <v>57</v>
      </c>
      <c r="C18" s="82">
        <f>'8-ВПО-ЦЗ'!AA7</f>
        <v>82</v>
      </c>
      <c r="D18" s="16">
        <f t="shared" si="2"/>
        <v>143.85964912280701</v>
      </c>
      <c r="E18" s="76">
        <f t="shared" si="3"/>
        <v>25</v>
      </c>
      <c r="I18" s="13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F88"/>
  <sheetViews>
    <sheetView view="pageBreakPreview" zoomScale="87" zoomScaleNormal="75" zoomScaleSheetLayoutView="87" workbookViewId="0">
      <pane xSplit="1" ySplit="6" topLeftCell="F18" activePane="bottomRight" state="frozen"/>
      <selection activeCell="A4" sqref="A4:A6"/>
      <selection pane="topRight" activeCell="A4" sqref="A4:A6"/>
      <selection pane="bottomLeft" activeCell="A4" sqref="A4:A6"/>
      <selection pane="bottomRight" activeCell="AB33" sqref="AB33"/>
    </sheetView>
  </sheetViews>
  <sheetFormatPr defaultColWidth="9.08984375" defaultRowHeight="14" x14ac:dyDescent="0.3"/>
  <cols>
    <col min="1" max="1" width="25.81640625" style="44" customWidth="1"/>
    <col min="2" max="2" width="11" style="44" customWidth="1"/>
    <col min="3" max="3" width="9.90625" style="44" customWidth="1"/>
    <col min="4" max="4" width="8.1796875" style="44" customWidth="1"/>
    <col min="5" max="6" width="11.81640625" style="44" customWidth="1"/>
    <col min="7" max="7" width="7.36328125" style="44" customWidth="1"/>
    <col min="8" max="8" width="11.90625" style="44" customWidth="1"/>
    <col min="9" max="9" width="11" style="44" customWidth="1"/>
    <col min="10" max="10" width="7.36328125" style="44" customWidth="1"/>
    <col min="11" max="12" width="9.36328125" style="44" customWidth="1"/>
    <col min="13" max="13" width="9" style="44" customWidth="1"/>
    <col min="14" max="14" width="10" style="44" customWidth="1"/>
    <col min="15" max="15" width="9.08984375" style="44" customWidth="1"/>
    <col min="16" max="16" width="8.08984375" style="44" customWidth="1"/>
    <col min="17" max="18" width="9.6328125" style="44" customWidth="1"/>
    <col min="19" max="19" width="8.08984375" style="44" customWidth="1"/>
    <col min="20" max="20" width="10.6328125" style="44" customWidth="1"/>
    <col min="21" max="21" width="10.81640625" style="44" customWidth="1"/>
    <col min="22" max="22" width="8.08984375" style="44" customWidth="1"/>
    <col min="23" max="24" width="9.81640625" style="44" customWidth="1"/>
    <col min="25" max="25" width="8.1796875" style="44" customWidth="1"/>
    <col min="26" max="16384" width="9.08984375" style="44"/>
  </cols>
  <sheetData>
    <row r="1" spans="1:32" s="28" customFormat="1" ht="59.9" customHeight="1" x14ac:dyDescent="0.5">
      <c r="B1" s="111" t="s">
        <v>78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27"/>
      <c r="O1" s="27"/>
      <c r="P1" s="27"/>
      <c r="Q1" s="27"/>
      <c r="R1" s="27"/>
      <c r="S1" s="27"/>
      <c r="T1" s="27"/>
      <c r="U1" s="27"/>
      <c r="V1" s="27"/>
      <c r="W1" s="27"/>
      <c r="X1" s="117"/>
      <c r="Y1" s="117"/>
      <c r="Z1" s="48"/>
      <c r="AB1" s="73" t="s">
        <v>14</v>
      </c>
    </row>
    <row r="2" spans="1:32" s="31" customFormat="1" ht="14.25" customHeigh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12"/>
      <c r="Y2" s="112"/>
      <c r="Z2" s="121"/>
      <c r="AA2" s="121"/>
      <c r="AB2" s="59" t="s">
        <v>7</v>
      </c>
      <c r="AC2" s="59"/>
    </row>
    <row r="3" spans="1:32" s="32" customFormat="1" ht="67.650000000000006" customHeight="1" x14ac:dyDescent="0.35">
      <c r="A3" s="113"/>
      <c r="B3" s="114" t="s">
        <v>21</v>
      </c>
      <c r="C3" s="114"/>
      <c r="D3" s="114"/>
      <c r="E3" s="114" t="s">
        <v>22</v>
      </c>
      <c r="F3" s="114"/>
      <c r="G3" s="114"/>
      <c r="H3" s="114" t="s">
        <v>13</v>
      </c>
      <c r="I3" s="114"/>
      <c r="J3" s="114"/>
      <c r="K3" s="114" t="s">
        <v>9</v>
      </c>
      <c r="L3" s="114"/>
      <c r="M3" s="114"/>
      <c r="N3" s="114" t="s">
        <v>10</v>
      </c>
      <c r="O3" s="114"/>
      <c r="P3" s="114"/>
      <c r="Q3" s="118" t="s">
        <v>8</v>
      </c>
      <c r="R3" s="119"/>
      <c r="S3" s="120"/>
      <c r="T3" s="114" t="s">
        <v>16</v>
      </c>
      <c r="U3" s="114"/>
      <c r="V3" s="114"/>
      <c r="W3" s="114" t="s">
        <v>11</v>
      </c>
      <c r="X3" s="114"/>
      <c r="Y3" s="114"/>
      <c r="Z3" s="114" t="s">
        <v>12</v>
      </c>
      <c r="AA3" s="114"/>
      <c r="AB3" s="114"/>
    </row>
    <row r="4" spans="1:32" s="33" customFormat="1" ht="19.5" customHeight="1" x14ac:dyDescent="0.35">
      <c r="A4" s="113"/>
      <c r="B4" s="115" t="s">
        <v>15</v>
      </c>
      <c r="C4" s="115" t="s">
        <v>68</v>
      </c>
      <c r="D4" s="116" t="s">
        <v>2</v>
      </c>
      <c r="E4" s="115" t="s">
        <v>15</v>
      </c>
      <c r="F4" s="115" t="s">
        <v>68</v>
      </c>
      <c r="G4" s="116" t="s">
        <v>2</v>
      </c>
      <c r="H4" s="115" t="s">
        <v>15</v>
      </c>
      <c r="I4" s="115" t="s">
        <v>68</v>
      </c>
      <c r="J4" s="116" t="s">
        <v>2</v>
      </c>
      <c r="K4" s="115" t="s">
        <v>15</v>
      </c>
      <c r="L4" s="115" t="s">
        <v>68</v>
      </c>
      <c r="M4" s="116" t="s">
        <v>2</v>
      </c>
      <c r="N4" s="115" t="s">
        <v>15</v>
      </c>
      <c r="O4" s="115" t="s">
        <v>68</v>
      </c>
      <c r="P4" s="116" t="s">
        <v>2</v>
      </c>
      <c r="Q4" s="115" t="s">
        <v>15</v>
      </c>
      <c r="R4" s="115" t="s">
        <v>68</v>
      </c>
      <c r="S4" s="116" t="s">
        <v>2</v>
      </c>
      <c r="T4" s="115" t="s">
        <v>15</v>
      </c>
      <c r="U4" s="115" t="s">
        <v>68</v>
      </c>
      <c r="V4" s="116" t="s">
        <v>2</v>
      </c>
      <c r="W4" s="115" t="s">
        <v>15</v>
      </c>
      <c r="X4" s="115" t="s">
        <v>68</v>
      </c>
      <c r="Y4" s="116" t="s">
        <v>2</v>
      </c>
      <c r="Z4" s="115" t="s">
        <v>15</v>
      </c>
      <c r="AA4" s="115" t="s">
        <v>68</v>
      </c>
      <c r="AB4" s="116" t="s">
        <v>2</v>
      </c>
    </row>
    <row r="5" spans="1:32" s="33" customFormat="1" ht="15.75" customHeight="1" x14ac:dyDescent="0.35">
      <c r="A5" s="113"/>
      <c r="B5" s="115"/>
      <c r="C5" s="115"/>
      <c r="D5" s="116"/>
      <c r="E5" s="115"/>
      <c r="F5" s="115"/>
      <c r="G5" s="116"/>
      <c r="H5" s="115"/>
      <c r="I5" s="115"/>
      <c r="J5" s="116"/>
      <c r="K5" s="115"/>
      <c r="L5" s="115"/>
      <c r="M5" s="116"/>
      <c r="N5" s="115"/>
      <c r="O5" s="115"/>
      <c r="P5" s="116"/>
      <c r="Q5" s="115"/>
      <c r="R5" s="115"/>
      <c r="S5" s="116"/>
      <c r="T5" s="115"/>
      <c r="U5" s="115"/>
      <c r="V5" s="116"/>
      <c r="W5" s="115"/>
      <c r="X5" s="115"/>
      <c r="Y5" s="116"/>
      <c r="Z5" s="115"/>
      <c r="AA5" s="115"/>
      <c r="AB5" s="116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3">
      <c r="A7" s="34" t="s">
        <v>39</v>
      </c>
      <c r="B7" s="35">
        <f>SUM(B8:B35)</f>
        <v>235</v>
      </c>
      <c r="C7" s="35">
        <f>SUM(C8:C35)</f>
        <v>261</v>
      </c>
      <c r="D7" s="36">
        <f>C7*100/B7</f>
        <v>111.06382978723404</v>
      </c>
      <c r="E7" s="35">
        <f>SUM(E8:E35)</f>
        <v>79</v>
      </c>
      <c r="F7" s="35">
        <f>SUM(F8:F35)</f>
        <v>105</v>
      </c>
      <c r="G7" s="36">
        <f>F7*100/E7</f>
        <v>132.91139240506328</v>
      </c>
      <c r="H7" s="35">
        <f>SUM(H8:H35)</f>
        <v>9</v>
      </c>
      <c r="I7" s="35">
        <f>SUM(I8:I35)</f>
        <v>3</v>
      </c>
      <c r="J7" s="36">
        <f>I7*100/H7</f>
        <v>33.333333333333336</v>
      </c>
      <c r="K7" s="35">
        <f>SUM(K8:K35)</f>
        <v>3</v>
      </c>
      <c r="L7" s="35">
        <f>SUM(L8:L35)</f>
        <v>1</v>
      </c>
      <c r="M7" s="36">
        <f>L7*100/K7</f>
        <v>33.333333333333336</v>
      </c>
      <c r="N7" s="35">
        <f>SUM(N8:N35)</f>
        <v>1</v>
      </c>
      <c r="O7" s="35">
        <f>SUM(O8:O35)</f>
        <v>0</v>
      </c>
      <c r="P7" s="36">
        <f>O7*100/N7</f>
        <v>0</v>
      </c>
      <c r="Q7" s="35">
        <f>SUM(Q8:Q35)</f>
        <v>51</v>
      </c>
      <c r="R7" s="35">
        <f>SUM(R8:R35)</f>
        <v>26</v>
      </c>
      <c r="S7" s="36">
        <f>R7*100/Q7</f>
        <v>50.980392156862742</v>
      </c>
      <c r="T7" s="35">
        <f>SUM(T8:T35)</f>
        <v>216</v>
      </c>
      <c r="U7" s="35">
        <f>SUM(U8:U35)</f>
        <v>252</v>
      </c>
      <c r="V7" s="36">
        <f>U7*100/T7</f>
        <v>116.66666666666667</v>
      </c>
      <c r="W7" s="35">
        <f>SUM(W8:W35)</f>
        <v>67</v>
      </c>
      <c r="X7" s="35">
        <f>SUM(X8:X35)</f>
        <v>96</v>
      </c>
      <c r="Y7" s="36">
        <f>X7*100/W7</f>
        <v>143.28358208955223</v>
      </c>
      <c r="Z7" s="35">
        <f>SUM(Z8:Z35)</f>
        <v>57</v>
      </c>
      <c r="AA7" s="35">
        <f>SUM(AA8:AA35)</f>
        <v>82</v>
      </c>
      <c r="AB7" s="36">
        <f>AA7*100/Z7</f>
        <v>143.85964912280701</v>
      </c>
      <c r="AC7" s="37"/>
      <c r="AF7" s="42"/>
    </row>
    <row r="8" spans="1:32" s="42" customFormat="1" ht="17" customHeight="1" x14ac:dyDescent="0.3">
      <c r="A8" s="61" t="s">
        <v>40</v>
      </c>
      <c r="B8" s="39">
        <v>124</v>
      </c>
      <c r="C8" s="39">
        <v>151</v>
      </c>
      <c r="D8" s="36">
        <f t="shared" ref="D8:D35" si="0">C8*100/B8</f>
        <v>121.7741935483871</v>
      </c>
      <c r="E8" s="39">
        <v>38</v>
      </c>
      <c r="F8" s="39">
        <v>58</v>
      </c>
      <c r="G8" s="40">
        <f t="shared" ref="G8:G35" si="1">F8*100/E8</f>
        <v>152.63157894736841</v>
      </c>
      <c r="H8" s="39">
        <v>5</v>
      </c>
      <c r="I8" s="39">
        <v>1</v>
      </c>
      <c r="J8" s="40">
        <f t="shared" ref="J8:J26" si="2">I8*100/H8</f>
        <v>20</v>
      </c>
      <c r="K8" s="39">
        <v>1</v>
      </c>
      <c r="L8" s="39">
        <v>1</v>
      </c>
      <c r="M8" s="40">
        <f t="shared" ref="M8:M26" si="3">L8*100/K8</f>
        <v>100</v>
      </c>
      <c r="N8" s="39">
        <v>0</v>
      </c>
      <c r="O8" s="39">
        <v>0</v>
      </c>
      <c r="P8" s="40" t="s">
        <v>85</v>
      </c>
      <c r="Q8" s="39">
        <v>25</v>
      </c>
      <c r="R8" s="60">
        <v>7</v>
      </c>
      <c r="S8" s="40">
        <f t="shared" ref="S8:S35" si="4">R8*100/Q8</f>
        <v>28</v>
      </c>
      <c r="T8" s="39">
        <v>119</v>
      </c>
      <c r="U8" s="60">
        <v>148</v>
      </c>
      <c r="V8" s="40">
        <f t="shared" ref="V8:V35" si="5">U8*100/T8</f>
        <v>124.36974789915966</v>
      </c>
      <c r="W8" s="39">
        <v>33</v>
      </c>
      <c r="X8" s="60">
        <v>55</v>
      </c>
      <c r="Y8" s="40">
        <f t="shared" ref="Y8:Y35" si="6">X8*100/W8</f>
        <v>166.66666666666666</v>
      </c>
      <c r="Z8" s="39">
        <v>28</v>
      </c>
      <c r="AA8" s="60">
        <v>48</v>
      </c>
      <c r="AB8" s="40">
        <f t="shared" ref="AB8:AB35" si="7">AA8*100/Z8</f>
        <v>171.42857142857142</v>
      </c>
      <c r="AC8" s="37"/>
      <c r="AD8" s="41"/>
    </row>
    <row r="9" spans="1:32" s="43" customFormat="1" ht="17" customHeight="1" x14ac:dyDescent="0.3">
      <c r="A9" s="61" t="s">
        <v>41</v>
      </c>
      <c r="B9" s="39">
        <v>4</v>
      </c>
      <c r="C9" s="39">
        <v>5</v>
      </c>
      <c r="D9" s="36">
        <f t="shared" si="0"/>
        <v>125</v>
      </c>
      <c r="E9" s="39">
        <v>2</v>
      </c>
      <c r="F9" s="39">
        <v>3</v>
      </c>
      <c r="G9" s="40">
        <f t="shared" si="1"/>
        <v>150</v>
      </c>
      <c r="H9" s="39">
        <v>0</v>
      </c>
      <c r="I9" s="39">
        <v>0</v>
      </c>
      <c r="J9" s="40" t="s">
        <v>85</v>
      </c>
      <c r="K9" s="39">
        <v>0</v>
      </c>
      <c r="L9" s="39">
        <v>0</v>
      </c>
      <c r="M9" s="40" t="s">
        <v>85</v>
      </c>
      <c r="N9" s="39">
        <v>0</v>
      </c>
      <c r="O9" s="39">
        <v>0</v>
      </c>
      <c r="P9" s="40" t="s">
        <v>85</v>
      </c>
      <c r="Q9" s="39">
        <v>2</v>
      </c>
      <c r="R9" s="60">
        <v>0</v>
      </c>
      <c r="S9" s="40">
        <f t="shared" si="4"/>
        <v>0</v>
      </c>
      <c r="T9" s="39">
        <v>4</v>
      </c>
      <c r="U9" s="60">
        <v>5</v>
      </c>
      <c r="V9" s="40">
        <f t="shared" si="5"/>
        <v>125</v>
      </c>
      <c r="W9" s="39">
        <v>2</v>
      </c>
      <c r="X9" s="60">
        <v>3</v>
      </c>
      <c r="Y9" s="40">
        <f t="shared" si="6"/>
        <v>150</v>
      </c>
      <c r="Z9" s="39">
        <v>2</v>
      </c>
      <c r="AA9" s="60">
        <v>3</v>
      </c>
      <c r="AB9" s="40">
        <f t="shared" si="7"/>
        <v>150</v>
      </c>
      <c r="AC9" s="37"/>
      <c r="AD9" s="41"/>
    </row>
    <row r="10" spans="1:32" s="42" customFormat="1" ht="17" customHeight="1" x14ac:dyDescent="0.3">
      <c r="A10" s="61" t="s">
        <v>42</v>
      </c>
      <c r="B10" s="39">
        <v>2</v>
      </c>
      <c r="C10" s="39">
        <v>3</v>
      </c>
      <c r="D10" s="36">
        <f t="shared" si="0"/>
        <v>150</v>
      </c>
      <c r="E10" s="39">
        <v>1</v>
      </c>
      <c r="F10" s="39">
        <v>2</v>
      </c>
      <c r="G10" s="40">
        <f t="shared" si="1"/>
        <v>200</v>
      </c>
      <c r="H10" s="39">
        <v>0</v>
      </c>
      <c r="I10" s="39">
        <v>0</v>
      </c>
      <c r="J10" s="40" t="s">
        <v>85</v>
      </c>
      <c r="K10" s="39">
        <v>0</v>
      </c>
      <c r="L10" s="39">
        <v>0</v>
      </c>
      <c r="M10" s="40" t="s">
        <v>85</v>
      </c>
      <c r="N10" s="39">
        <v>0</v>
      </c>
      <c r="O10" s="39">
        <v>0</v>
      </c>
      <c r="P10" s="40" t="s">
        <v>85</v>
      </c>
      <c r="Q10" s="39">
        <v>1</v>
      </c>
      <c r="R10" s="60">
        <v>2</v>
      </c>
      <c r="S10" s="40">
        <f t="shared" si="4"/>
        <v>200</v>
      </c>
      <c r="T10" s="39">
        <v>2</v>
      </c>
      <c r="U10" s="60">
        <v>3</v>
      </c>
      <c r="V10" s="40">
        <f t="shared" si="5"/>
        <v>150</v>
      </c>
      <c r="W10" s="39">
        <v>1</v>
      </c>
      <c r="X10" s="60">
        <v>2</v>
      </c>
      <c r="Y10" s="40">
        <f t="shared" si="6"/>
        <v>200</v>
      </c>
      <c r="Z10" s="39">
        <v>0</v>
      </c>
      <c r="AA10" s="60">
        <v>1</v>
      </c>
      <c r="AB10" s="40" t="s">
        <v>85</v>
      </c>
      <c r="AC10" s="37"/>
      <c r="AD10" s="41"/>
    </row>
    <row r="11" spans="1:32" s="42" customFormat="1" ht="17" customHeight="1" x14ac:dyDescent="0.3">
      <c r="A11" s="61" t="s">
        <v>43</v>
      </c>
      <c r="B11" s="39">
        <v>1</v>
      </c>
      <c r="C11" s="39">
        <v>1</v>
      </c>
      <c r="D11" s="36">
        <f t="shared" si="0"/>
        <v>100</v>
      </c>
      <c r="E11" s="39">
        <v>1</v>
      </c>
      <c r="F11" s="39">
        <v>0</v>
      </c>
      <c r="G11" s="40">
        <f t="shared" si="1"/>
        <v>0</v>
      </c>
      <c r="H11" s="39">
        <v>0</v>
      </c>
      <c r="I11" s="39">
        <v>0</v>
      </c>
      <c r="J11" s="40" t="s">
        <v>85</v>
      </c>
      <c r="K11" s="39">
        <v>0</v>
      </c>
      <c r="L11" s="39">
        <v>0</v>
      </c>
      <c r="M11" s="40" t="s">
        <v>85</v>
      </c>
      <c r="N11" s="39">
        <v>0</v>
      </c>
      <c r="O11" s="39">
        <v>0</v>
      </c>
      <c r="P11" s="40" t="s">
        <v>85</v>
      </c>
      <c r="Q11" s="39">
        <v>1</v>
      </c>
      <c r="R11" s="60">
        <v>0</v>
      </c>
      <c r="S11" s="40">
        <f t="shared" si="4"/>
        <v>0</v>
      </c>
      <c r="T11" s="39">
        <v>1</v>
      </c>
      <c r="U11" s="60">
        <v>1</v>
      </c>
      <c r="V11" s="40">
        <f t="shared" si="5"/>
        <v>100</v>
      </c>
      <c r="W11" s="39">
        <v>1</v>
      </c>
      <c r="X11" s="60">
        <v>0</v>
      </c>
      <c r="Y11" s="40">
        <f t="shared" si="6"/>
        <v>0</v>
      </c>
      <c r="Z11" s="39">
        <v>1</v>
      </c>
      <c r="AA11" s="60">
        <v>0</v>
      </c>
      <c r="AB11" s="40">
        <f t="shared" si="7"/>
        <v>0</v>
      </c>
      <c r="AC11" s="37"/>
      <c r="AD11" s="41"/>
    </row>
    <row r="12" spans="1:32" s="42" customFormat="1" ht="17" customHeight="1" x14ac:dyDescent="0.3">
      <c r="A12" s="61" t="s">
        <v>44</v>
      </c>
      <c r="B12" s="39">
        <v>6</v>
      </c>
      <c r="C12" s="39">
        <v>3</v>
      </c>
      <c r="D12" s="36">
        <f t="shared" si="0"/>
        <v>50</v>
      </c>
      <c r="E12" s="39">
        <v>4</v>
      </c>
      <c r="F12" s="39">
        <v>2</v>
      </c>
      <c r="G12" s="40">
        <f t="shared" si="1"/>
        <v>50</v>
      </c>
      <c r="H12" s="39">
        <v>0</v>
      </c>
      <c r="I12" s="39">
        <v>0</v>
      </c>
      <c r="J12" s="40" t="s">
        <v>85</v>
      </c>
      <c r="K12" s="39">
        <v>1</v>
      </c>
      <c r="L12" s="39">
        <v>0</v>
      </c>
      <c r="M12" s="40">
        <f t="shared" si="3"/>
        <v>0</v>
      </c>
      <c r="N12" s="39">
        <v>0</v>
      </c>
      <c r="O12" s="39">
        <v>0</v>
      </c>
      <c r="P12" s="40" t="s">
        <v>85</v>
      </c>
      <c r="Q12" s="39">
        <v>2</v>
      </c>
      <c r="R12" s="60">
        <v>0</v>
      </c>
      <c r="S12" s="40">
        <f t="shared" si="4"/>
        <v>0</v>
      </c>
      <c r="T12" s="39">
        <v>6</v>
      </c>
      <c r="U12" s="60">
        <v>3</v>
      </c>
      <c r="V12" s="40">
        <f t="shared" si="5"/>
        <v>50</v>
      </c>
      <c r="W12" s="39">
        <v>4</v>
      </c>
      <c r="X12" s="60">
        <v>2</v>
      </c>
      <c r="Y12" s="40">
        <f t="shared" si="6"/>
        <v>50</v>
      </c>
      <c r="Z12" s="39">
        <v>4</v>
      </c>
      <c r="AA12" s="60">
        <v>2</v>
      </c>
      <c r="AB12" s="40">
        <f t="shared" si="7"/>
        <v>50</v>
      </c>
      <c r="AC12" s="37"/>
      <c r="AD12" s="41"/>
    </row>
    <row r="13" spans="1:32" s="42" customFormat="1" ht="17" customHeight="1" x14ac:dyDescent="0.3">
      <c r="A13" s="61" t="s">
        <v>45</v>
      </c>
      <c r="B13" s="39">
        <v>1</v>
      </c>
      <c r="C13" s="39">
        <v>2</v>
      </c>
      <c r="D13" s="36">
        <f t="shared" si="0"/>
        <v>200</v>
      </c>
      <c r="E13" s="39">
        <v>0</v>
      </c>
      <c r="F13" s="39">
        <v>1</v>
      </c>
      <c r="G13" s="40" t="s">
        <v>85</v>
      </c>
      <c r="H13" s="39">
        <v>0</v>
      </c>
      <c r="I13" s="39">
        <v>0</v>
      </c>
      <c r="J13" s="40" t="s">
        <v>85</v>
      </c>
      <c r="K13" s="39">
        <v>0</v>
      </c>
      <c r="L13" s="39">
        <v>0</v>
      </c>
      <c r="M13" s="40" t="s">
        <v>85</v>
      </c>
      <c r="N13" s="39">
        <v>0</v>
      </c>
      <c r="O13" s="39">
        <v>0</v>
      </c>
      <c r="P13" s="40" t="s">
        <v>85</v>
      </c>
      <c r="Q13" s="39">
        <v>0</v>
      </c>
      <c r="R13" s="60">
        <v>1</v>
      </c>
      <c r="S13" s="40" t="s">
        <v>85</v>
      </c>
      <c r="T13" s="39">
        <v>1</v>
      </c>
      <c r="U13" s="60">
        <v>2</v>
      </c>
      <c r="V13" s="40">
        <f t="shared" si="5"/>
        <v>200</v>
      </c>
      <c r="W13" s="39">
        <v>0</v>
      </c>
      <c r="X13" s="60">
        <v>1</v>
      </c>
      <c r="Y13" s="40" t="s">
        <v>85</v>
      </c>
      <c r="Z13" s="39">
        <v>0</v>
      </c>
      <c r="AA13" s="60">
        <v>1</v>
      </c>
      <c r="AB13" s="40" t="s">
        <v>85</v>
      </c>
      <c r="AC13" s="37"/>
      <c r="AD13" s="41"/>
    </row>
    <row r="14" spans="1:32" s="42" customFormat="1" ht="17" customHeight="1" x14ac:dyDescent="0.3">
      <c r="A14" s="61" t="s">
        <v>46</v>
      </c>
      <c r="B14" s="39">
        <v>3</v>
      </c>
      <c r="C14" s="39">
        <v>7</v>
      </c>
      <c r="D14" s="36">
        <f t="shared" si="0"/>
        <v>233.33333333333334</v>
      </c>
      <c r="E14" s="39">
        <v>3</v>
      </c>
      <c r="F14" s="39">
        <v>6</v>
      </c>
      <c r="G14" s="40">
        <f t="shared" si="1"/>
        <v>200</v>
      </c>
      <c r="H14" s="39">
        <v>0</v>
      </c>
      <c r="I14" s="39">
        <v>0</v>
      </c>
      <c r="J14" s="40" t="s">
        <v>85</v>
      </c>
      <c r="K14" s="39">
        <v>0</v>
      </c>
      <c r="L14" s="39">
        <v>0</v>
      </c>
      <c r="M14" s="40" t="s">
        <v>85</v>
      </c>
      <c r="N14" s="39">
        <v>1</v>
      </c>
      <c r="O14" s="39">
        <v>0</v>
      </c>
      <c r="P14" s="40">
        <f t="shared" ref="P14" si="8">O14*100/N14</f>
        <v>0</v>
      </c>
      <c r="Q14" s="39">
        <v>1</v>
      </c>
      <c r="R14" s="60">
        <v>5</v>
      </c>
      <c r="S14" s="40">
        <f t="shared" si="4"/>
        <v>500</v>
      </c>
      <c r="T14" s="39">
        <v>3</v>
      </c>
      <c r="U14" s="60">
        <v>6</v>
      </c>
      <c r="V14" s="40">
        <f t="shared" si="5"/>
        <v>200</v>
      </c>
      <c r="W14" s="39">
        <v>3</v>
      </c>
      <c r="X14" s="60">
        <v>5</v>
      </c>
      <c r="Y14" s="40">
        <f t="shared" si="6"/>
        <v>166.66666666666666</v>
      </c>
      <c r="Z14" s="39">
        <v>3</v>
      </c>
      <c r="AA14" s="60">
        <v>5</v>
      </c>
      <c r="AB14" s="40">
        <f t="shared" si="7"/>
        <v>166.66666666666666</v>
      </c>
      <c r="AC14" s="37"/>
      <c r="AD14" s="41"/>
    </row>
    <row r="15" spans="1:32" s="42" customFormat="1" ht="17" customHeight="1" x14ac:dyDescent="0.3">
      <c r="A15" s="61" t="s">
        <v>47</v>
      </c>
      <c r="B15" s="39">
        <v>27</v>
      </c>
      <c r="C15" s="39">
        <v>29</v>
      </c>
      <c r="D15" s="36">
        <f t="shared" si="0"/>
        <v>107.4074074074074</v>
      </c>
      <c r="E15" s="39">
        <v>4</v>
      </c>
      <c r="F15" s="39">
        <v>7</v>
      </c>
      <c r="G15" s="40">
        <f t="shared" si="1"/>
        <v>175</v>
      </c>
      <c r="H15" s="39">
        <v>1</v>
      </c>
      <c r="I15" s="39">
        <v>0</v>
      </c>
      <c r="J15" s="40">
        <f t="shared" si="2"/>
        <v>0</v>
      </c>
      <c r="K15" s="39">
        <v>0</v>
      </c>
      <c r="L15" s="39">
        <v>0</v>
      </c>
      <c r="M15" s="40" t="s">
        <v>85</v>
      </c>
      <c r="N15" s="39">
        <v>0</v>
      </c>
      <c r="O15" s="39">
        <v>0</v>
      </c>
      <c r="P15" s="40" t="s">
        <v>85</v>
      </c>
      <c r="Q15" s="39">
        <v>2</v>
      </c>
      <c r="R15" s="60">
        <v>2</v>
      </c>
      <c r="S15" s="40">
        <f t="shared" si="4"/>
        <v>100</v>
      </c>
      <c r="T15" s="39">
        <v>25</v>
      </c>
      <c r="U15" s="60">
        <v>27</v>
      </c>
      <c r="V15" s="40">
        <f t="shared" si="5"/>
        <v>108</v>
      </c>
      <c r="W15" s="39">
        <v>2</v>
      </c>
      <c r="X15" s="60">
        <v>5</v>
      </c>
      <c r="Y15" s="40">
        <f t="shared" si="6"/>
        <v>250</v>
      </c>
      <c r="Z15" s="39">
        <v>2</v>
      </c>
      <c r="AA15" s="60">
        <v>4</v>
      </c>
      <c r="AB15" s="40">
        <f t="shared" si="7"/>
        <v>200</v>
      </c>
      <c r="AC15" s="37"/>
      <c r="AD15" s="41"/>
    </row>
    <row r="16" spans="1:32" s="42" customFormat="1" ht="17" customHeight="1" x14ac:dyDescent="0.3">
      <c r="A16" s="61" t="s">
        <v>48</v>
      </c>
      <c r="B16" s="39">
        <v>13</v>
      </c>
      <c r="C16" s="39">
        <v>11</v>
      </c>
      <c r="D16" s="36">
        <f t="shared" si="0"/>
        <v>84.615384615384613</v>
      </c>
      <c r="E16" s="39">
        <v>5</v>
      </c>
      <c r="F16" s="39">
        <v>5</v>
      </c>
      <c r="G16" s="40">
        <f t="shared" si="1"/>
        <v>100</v>
      </c>
      <c r="H16" s="39">
        <v>0</v>
      </c>
      <c r="I16" s="39">
        <v>0</v>
      </c>
      <c r="J16" s="40" t="s">
        <v>85</v>
      </c>
      <c r="K16" s="39">
        <v>0</v>
      </c>
      <c r="L16" s="39">
        <v>0</v>
      </c>
      <c r="M16" s="40" t="s">
        <v>85</v>
      </c>
      <c r="N16" s="39">
        <v>0</v>
      </c>
      <c r="O16" s="39">
        <v>0</v>
      </c>
      <c r="P16" s="40" t="s">
        <v>85</v>
      </c>
      <c r="Q16" s="39">
        <v>3</v>
      </c>
      <c r="R16" s="60">
        <v>2</v>
      </c>
      <c r="S16" s="40">
        <f t="shared" si="4"/>
        <v>66.666666666666671</v>
      </c>
      <c r="T16" s="39">
        <v>13</v>
      </c>
      <c r="U16" s="60">
        <v>11</v>
      </c>
      <c r="V16" s="40">
        <f t="shared" si="5"/>
        <v>84.615384615384613</v>
      </c>
      <c r="W16" s="39">
        <v>5</v>
      </c>
      <c r="X16" s="60">
        <v>5</v>
      </c>
      <c r="Y16" s="40">
        <f t="shared" si="6"/>
        <v>100</v>
      </c>
      <c r="Z16" s="39">
        <v>5</v>
      </c>
      <c r="AA16" s="60">
        <v>3</v>
      </c>
      <c r="AB16" s="40">
        <f t="shared" si="7"/>
        <v>60</v>
      </c>
      <c r="AC16" s="37"/>
      <c r="AD16" s="41"/>
    </row>
    <row r="17" spans="1:30" s="42" customFormat="1" ht="17" customHeight="1" x14ac:dyDescent="0.3">
      <c r="A17" s="61" t="s">
        <v>49</v>
      </c>
      <c r="B17" s="39">
        <v>6</v>
      </c>
      <c r="C17" s="39">
        <v>8</v>
      </c>
      <c r="D17" s="36">
        <f t="shared" si="0"/>
        <v>133.33333333333334</v>
      </c>
      <c r="E17" s="39">
        <v>1</v>
      </c>
      <c r="F17" s="39">
        <v>2</v>
      </c>
      <c r="G17" s="40">
        <f t="shared" si="1"/>
        <v>200</v>
      </c>
      <c r="H17" s="39">
        <v>0</v>
      </c>
      <c r="I17" s="39">
        <v>0</v>
      </c>
      <c r="J17" s="40" t="s">
        <v>85</v>
      </c>
      <c r="K17" s="39">
        <v>0</v>
      </c>
      <c r="L17" s="39">
        <v>0</v>
      </c>
      <c r="M17" s="40" t="s">
        <v>85</v>
      </c>
      <c r="N17" s="39">
        <v>0</v>
      </c>
      <c r="O17" s="39">
        <v>0</v>
      </c>
      <c r="P17" s="40" t="s">
        <v>85</v>
      </c>
      <c r="Q17" s="39">
        <v>0</v>
      </c>
      <c r="R17" s="60">
        <v>0</v>
      </c>
      <c r="S17" s="40" t="s">
        <v>85</v>
      </c>
      <c r="T17" s="39">
        <v>6</v>
      </c>
      <c r="U17" s="60">
        <v>8</v>
      </c>
      <c r="V17" s="40">
        <f t="shared" si="5"/>
        <v>133.33333333333334</v>
      </c>
      <c r="W17" s="39">
        <v>1</v>
      </c>
      <c r="X17" s="60">
        <v>2</v>
      </c>
      <c r="Y17" s="40">
        <f t="shared" si="6"/>
        <v>200</v>
      </c>
      <c r="Z17" s="39">
        <v>0</v>
      </c>
      <c r="AA17" s="60">
        <v>2</v>
      </c>
      <c r="AB17" s="40" t="s">
        <v>85</v>
      </c>
      <c r="AC17" s="37"/>
      <c r="AD17" s="41"/>
    </row>
    <row r="18" spans="1:30" s="42" customFormat="1" ht="17" customHeight="1" x14ac:dyDescent="0.3">
      <c r="A18" s="61" t="s">
        <v>50</v>
      </c>
      <c r="B18" s="39">
        <v>7</v>
      </c>
      <c r="C18" s="39">
        <v>2</v>
      </c>
      <c r="D18" s="36">
        <f t="shared" si="0"/>
        <v>28.571428571428573</v>
      </c>
      <c r="E18" s="39">
        <v>0</v>
      </c>
      <c r="F18" s="39">
        <v>2</v>
      </c>
      <c r="G18" s="40" t="s">
        <v>85</v>
      </c>
      <c r="H18" s="39">
        <v>0</v>
      </c>
      <c r="I18" s="39">
        <v>1</v>
      </c>
      <c r="J18" s="40" t="s">
        <v>85</v>
      </c>
      <c r="K18" s="39">
        <v>0</v>
      </c>
      <c r="L18" s="39">
        <v>0</v>
      </c>
      <c r="M18" s="40" t="s">
        <v>85</v>
      </c>
      <c r="N18" s="39">
        <v>0</v>
      </c>
      <c r="O18" s="39">
        <v>0</v>
      </c>
      <c r="P18" s="40" t="s">
        <v>85</v>
      </c>
      <c r="Q18" s="39">
        <v>0</v>
      </c>
      <c r="R18" s="60">
        <v>1</v>
      </c>
      <c r="S18" s="40" t="s">
        <v>85</v>
      </c>
      <c r="T18" s="39">
        <v>1</v>
      </c>
      <c r="U18" s="60">
        <v>1</v>
      </c>
      <c r="V18" s="40">
        <f t="shared" si="5"/>
        <v>100</v>
      </c>
      <c r="W18" s="39">
        <v>0</v>
      </c>
      <c r="X18" s="60">
        <v>1</v>
      </c>
      <c r="Y18" s="40" t="s">
        <v>85</v>
      </c>
      <c r="Z18" s="39">
        <v>0</v>
      </c>
      <c r="AA18" s="60">
        <v>1</v>
      </c>
      <c r="AB18" s="40" t="s">
        <v>85</v>
      </c>
      <c r="AC18" s="37"/>
      <c r="AD18" s="41"/>
    </row>
    <row r="19" spans="1:30" s="42" customFormat="1" ht="17" customHeight="1" x14ac:dyDescent="0.3">
      <c r="A19" s="61" t="s">
        <v>51</v>
      </c>
      <c r="B19" s="39">
        <v>3</v>
      </c>
      <c r="C19" s="39">
        <v>4</v>
      </c>
      <c r="D19" s="36">
        <f t="shared" si="0"/>
        <v>133.33333333333334</v>
      </c>
      <c r="E19" s="39">
        <v>1</v>
      </c>
      <c r="F19" s="39">
        <v>2</v>
      </c>
      <c r="G19" s="40">
        <f t="shared" si="1"/>
        <v>200</v>
      </c>
      <c r="H19" s="39">
        <v>0</v>
      </c>
      <c r="I19" s="39">
        <v>0</v>
      </c>
      <c r="J19" s="40" t="s">
        <v>85</v>
      </c>
      <c r="K19" s="39">
        <v>0</v>
      </c>
      <c r="L19" s="39">
        <v>0</v>
      </c>
      <c r="M19" s="40" t="s">
        <v>85</v>
      </c>
      <c r="N19" s="39">
        <v>0</v>
      </c>
      <c r="O19" s="39">
        <v>0</v>
      </c>
      <c r="P19" s="40" t="s">
        <v>85</v>
      </c>
      <c r="Q19" s="39">
        <v>0</v>
      </c>
      <c r="R19" s="60">
        <v>1</v>
      </c>
      <c r="S19" s="40" t="s">
        <v>85</v>
      </c>
      <c r="T19" s="39">
        <v>3</v>
      </c>
      <c r="U19" s="60">
        <v>4</v>
      </c>
      <c r="V19" s="40">
        <f t="shared" si="5"/>
        <v>133.33333333333334</v>
      </c>
      <c r="W19" s="39">
        <v>1</v>
      </c>
      <c r="X19" s="60">
        <v>2</v>
      </c>
      <c r="Y19" s="40">
        <f t="shared" si="6"/>
        <v>200</v>
      </c>
      <c r="Z19" s="39">
        <v>1</v>
      </c>
      <c r="AA19" s="60">
        <v>2</v>
      </c>
      <c r="AB19" s="40">
        <f t="shared" si="7"/>
        <v>200</v>
      </c>
      <c r="AC19" s="37"/>
      <c r="AD19" s="41"/>
    </row>
    <row r="20" spans="1:30" s="42" customFormat="1" ht="17" customHeight="1" x14ac:dyDescent="0.3">
      <c r="A20" s="61" t="s">
        <v>52</v>
      </c>
      <c r="B20" s="39">
        <v>2</v>
      </c>
      <c r="C20" s="39">
        <v>3</v>
      </c>
      <c r="D20" s="36">
        <f t="shared" si="0"/>
        <v>150</v>
      </c>
      <c r="E20" s="39">
        <v>1</v>
      </c>
      <c r="F20" s="39">
        <v>1</v>
      </c>
      <c r="G20" s="40">
        <f t="shared" si="1"/>
        <v>100</v>
      </c>
      <c r="H20" s="39">
        <v>1</v>
      </c>
      <c r="I20" s="39">
        <v>0</v>
      </c>
      <c r="J20" s="40">
        <f t="shared" si="2"/>
        <v>0</v>
      </c>
      <c r="K20" s="39">
        <v>0</v>
      </c>
      <c r="L20" s="39">
        <v>0</v>
      </c>
      <c r="M20" s="40" t="s">
        <v>85</v>
      </c>
      <c r="N20" s="39">
        <v>0</v>
      </c>
      <c r="O20" s="39">
        <v>0</v>
      </c>
      <c r="P20" s="40" t="s">
        <v>85</v>
      </c>
      <c r="Q20" s="39">
        <v>1</v>
      </c>
      <c r="R20" s="60">
        <v>0</v>
      </c>
      <c r="S20" s="40">
        <f t="shared" si="4"/>
        <v>0</v>
      </c>
      <c r="T20" s="39">
        <v>1</v>
      </c>
      <c r="U20" s="60">
        <v>3</v>
      </c>
      <c r="V20" s="40">
        <f t="shared" si="5"/>
        <v>300</v>
      </c>
      <c r="W20" s="39">
        <v>0</v>
      </c>
      <c r="X20" s="60">
        <v>1</v>
      </c>
      <c r="Y20" s="40" t="s">
        <v>85</v>
      </c>
      <c r="Z20" s="39">
        <v>0</v>
      </c>
      <c r="AA20" s="60">
        <v>0</v>
      </c>
      <c r="AB20" s="40" t="s">
        <v>85</v>
      </c>
      <c r="AC20" s="37"/>
      <c r="AD20" s="41"/>
    </row>
    <row r="21" spans="1:30" s="42" customFormat="1" ht="17" customHeight="1" x14ac:dyDescent="0.3">
      <c r="A21" s="61" t="s">
        <v>53</v>
      </c>
      <c r="B21" s="39">
        <v>3</v>
      </c>
      <c r="C21" s="39">
        <v>3</v>
      </c>
      <c r="D21" s="36">
        <f t="shared" si="0"/>
        <v>100</v>
      </c>
      <c r="E21" s="39">
        <v>1</v>
      </c>
      <c r="F21" s="39">
        <v>1</v>
      </c>
      <c r="G21" s="40">
        <f t="shared" si="1"/>
        <v>100</v>
      </c>
      <c r="H21" s="39">
        <v>0</v>
      </c>
      <c r="I21" s="39">
        <v>0</v>
      </c>
      <c r="J21" s="40" t="s">
        <v>85</v>
      </c>
      <c r="K21" s="39">
        <v>0</v>
      </c>
      <c r="L21" s="39">
        <v>0</v>
      </c>
      <c r="M21" s="40" t="s">
        <v>85</v>
      </c>
      <c r="N21" s="39">
        <v>0</v>
      </c>
      <c r="O21" s="39">
        <v>0</v>
      </c>
      <c r="P21" s="40" t="s">
        <v>85</v>
      </c>
      <c r="Q21" s="39">
        <v>1</v>
      </c>
      <c r="R21" s="60">
        <v>0</v>
      </c>
      <c r="S21" s="40">
        <f t="shared" si="4"/>
        <v>0</v>
      </c>
      <c r="T21" s="39">
        <v>3</v>
      </c>
      <c r="U21" s="60">
        <v>2</v>
      </c>
      <c r="V21" s="40">
        <f t="shared" si="5"/>
        <v>66.666666666666671</v>
      </c>
      <c r="W21" s="39">
        <v>1</v>
      </c>
      <c r="X21" s="60">
        <v>0</v>
      </c>
      <c r="Y21" s="40">
        <f t="shared" si="6"/>
        <v>0</v>
      </c>
      <c r="Z21" s="39">
        <v>1</v>
      </c>
      <c r="AA21" s="60">
        <v>0</v>
      </c>
      <c r="AB21" s="40">
        <f t="shared" si="7"/>
        <v>0</v>
      </c>
      <c r="AC21" s="37"/>
      <c r="AD21" s="41"/>
    </row>
    <row r="22" spans="1:30" s="42" customFormat="1" ht="17" customHeight="1" x14ac:dyDescent="0.3">
      <c r="A22" s="61" t="s">
        <v>54</v>
      </c>
      <c r="B22" s="39">
        <v>0</v>
      </c>
      <c r="C22" s="39">
        <v>1</v>
      </c>
      <c r="D22" s="36" t="s">
        <v>85</v>
      </c>
      <c r="E22" s="39">
        <v>0</v>
      </c>
      <c r="F22" s="39">
        <v>1</v>
      </c>
      <c r="G22" s="40" t="s">
        <v>85</v>
      </c>
      <c r="H22" s="39">
        <v>0</v>
      </c>
      <c r="I22" s="39">
        <v>0</v>
      </c>
      <c r="J22" s="40" t="s">
        <v>85</v>
      </c>
      <c r="K22" s="39">
        <v>0</v>
      </c>
      <c r="L22" s="39">
        <v>0</v>
      </c>
      <c r="M22" s="40" t="s">
        <v>85</v>
      </c>
      <c r="N22" s="39">
        <v>0</v>
      </c>
      <c r="O22" s="39">
        <v>0</v>
      </c>
      <c r="P22" s="40" t="s">
        <v>85</v>
      </c>
      <c r="Q22" s="39">
        <v>0</v>
      </c>
      <c r="R22" s="60">
        <v>1</v>
      </c>
      <c r="S22" s="40" t="s">
        <v>85</v>
      </c>
      <c r="T22" s="39">
        <v>0</v>
      </c>
      <c r="U22" s="60">
        <v>1</v>
      </c>
      <c r="V22" s="40" t="s">
        <v>85</v>
      </c>
      <c r="W22" s="39">
        <v>0</v>
      </c>
      <c r="X22" s="60">
        <v>1</v>
      </c>
      <c r="Y22" s="40" t="s">
        <v>85</v>
      </c>
      <c r="Z22" s="39">
        <v>0</v>
      </c>
      <c r="AA22" s="60">
        <v>1</v>
      </c>
      <c r="AB22" s="40" t="s">
        <v>85</v>
      </c>
      <c r="AC22" s="37"/>
      <c r="AD22" s="41"/>
    </row>
    <row r="23" spans="1:30" s="42" customFormat="1" ht="17" customHeight="1" x14ac:dyDescent="0.3">
      <c r="A23" s="61" t="s">
        <v>55</v>
      </c>
      <c r="B23" s="39">
        <v>2</v>
      </c>
      <c r="C23" s="39">
        <v>4</v>
      </c>
      <c r="D23" s="36">
        <f t="shared" si="0"/>
        <v>200</v>
      </c>
      <c r="E23" s="39">
        <v>1</v>
      </c>
      <c r="F23" s="39">
        <v>3</v>
      </c>
      <c r="G23" s="40">
        <f t="shared" si="1"/>
        <v>300</v>
      </c>
      <c r="H23" s="39">
        <v>0</v>
      </c>
      <c r="I23" s="39">
        <v>1</v>
      </c>
      <c r="J23" s="40" t="s">
        <v>85</v>
      </c>
      <c r="K23" s="39">
        <v>0</v>
      </c>
      <c r="L23" s="39">
        <v>0</v>
      </c>
      <c r="M23" s="40" t="s">
        <v>85</v>
      </c>
      <c r="N23" s="39">
        <v>0</v>
      </c>
      <c r="O23" s="39">
        <v>0</v>
      </c>
      <c r="P23" s="40" t="s">
        <v>85</v>
      </c>
      <c r="Q23" s="39">
        <v>1</v>
      </c>
      <c r="R23" s="60">
        <v>0</v>
      </c>
      <c r="S23" s="40">
        <f t="shared" si="4"/>
        <v>0</v>
      </c>
      <c r="T23" s="39">
        <v>2</v>
      </c>
      <c r="U23" s="60">
        <v>3</v>
      </c>
      <c r="V23" s="40">
        <f t="shared" si="5"/>
        <v>150</v>
      </c>
      <c r="W23" s="39">
        <v>1</v>
      </c>
      <c r="X23" s="60">
        <v>2</v>
      </c>
      <c r="Y23" s="40">
        <f t="shared" si="6"/>
        <v>200</v>
      </c>
      <c r="Z23" s="39">
        <v>0</v>
      </c>
      <c r="AA23" s="60">
        <v>1</v>
      </c>
      <c r="AB23" s="40" t="s">
        <v>85</v>
      </c>
      <c r="AC23" s="37"/>
      <c r="AD23" s="41"/>
    </row>
    <row r="24" spans="1:30" s="42" customFormat="1" ht="17" customHeight="1" x14ac:dyDescent="0.3">
      <c r="A24" s="61" t="s">
        <v>56</v>
      </c>
      <c r="B24" s="39">
        <v>4</v>
      </c>
      <c r="C24" s="39">
        <v>3</v>
      </c>
      <c r="D24" s="36">
        <f t="shared" si="0"/>
        <v>75</v>
      </c>
      <c r="E24" s="39">
        <v>4</v>
      </c>
      <c r="F24" s="39">
        <v>3</v>
      </c>
      <c r="G24" s="40">
        <f t="shared" si="1"/>
        <v>75</v>
      </c>
      <c r="H24" s="39">
        <v>1</v>
      </c>
      <c r="I24" s="39">
        <v>0</v>
      </c>
      <c r="J24" s="40">
        <f t="shared" si="2"/>
        <v>0</v>
      </c>
      <c r="K24" s="39">
        <v>0</v>
      </c>
      <c r="L24" s="39">
        <v>0</v>
      </c>
      <c r="M24" s="40" t="s">
        <v>85</v>
      </c>
      <c r="N24" s="39">
        <v>0</v>
      </c>
      <c r="O24" s="39">
        <v>0</v>
      </c>
      <c r="P24" s="40" t="s">
        <v>85</v>
      </c>
      <c r="Q24" s="39">
        <v>3</v>
      </c>
      <c r="R24" s="60">
        <v>2</v>
      </c>
      <c r="S24" s="40">
        <f t="shared" si="4"/>
        <v>66.666666666666671</v>
      </c>
      <c r="T24" s="39">
        <v>2</v>
      </c>
      <c r="U24" s="60">
        <v>3</v>
      </c>
      <c r="V24" s="40">
        <f t="shared" si="5"/>
        <v>150</v>
      </c>
      <c r="W24" s="39">
        <v>2</v>
      </c>
      <c r="X24" s="60">
        <v>3</v>
      </c>
      <c r="Y24" s="40">
        <f t="shared" si="6"/>
        <v>150</v>
      </c>
      <c r="Z24" s="39">
        <v>2</v>
      </c>
      <c r="AA24" s="60">
        <v>3</v>
      </c>
      <c r="AB24" s="40">
        <f t="shared" si="7"/>
        <v>150</v>
      </c>
      <c r="AC24" s="37"/>
      <c r="AD24" s="41"/>
    </row>
    <row r="25" spans="1:30" s="42" customFormat="1" ht="17" customHeight="1" x14ac:dyDescent="0.3">
      <c r="A25" s="61" t="s">
        <v>57</v>
      </c>
      <c r="B25" s="39">
        <v>2</v>
      </c>
      <c r="C25" s="39">
        <v>2</v>
      </c>
      <c r="D25" s="36">
        <f t="shared" si="0"/>
        <v>100</v>
      </c>
      <c r="E25" s="39">
        <v>1</v>
      </c>
      <c r="F25" s="39">
        <v>0</v>
      </c>
      <c r="G25" s="40">
        <f t="shared" si="1"/>
        <v>0</v>
      </c>
      <c r="H25" s="39">
        <v>0</v>
      </c>
      <c r="I25" s="39">
        <v>0</v>
      </c>
      <c r="J25" s="40" t="s">
        <v>85</v>
      </c>
      <c r="K25" s="39">
        <v>0</v>
      </c>
      <c r="L25" s="39">
        <v>0</v>
      </c>
      <c r="M25" s="40" t="s">
        <v>85</v>
      </c>
      <c r="N25" s="39">
        <v>0</v>
      </c>
      <c r="O25" s="39">
        <v>0</v>
      </c>
      <c r="P25" s="40" t="s">
        <v>85</v>
      </c>
      <c r="Q25" s="39">
        <v>1</v>
      </c>
      <c r="R25" s="60">
        <v>0</v>
      </c>
      <c r="S25" s="40">
        <f t="shared" si="4"/>
        <v>0</v>
      </c>
      <c r="T25" s="39">
        <v>2</v>
      </c>
      <c r="U25" s="60">
        <v>2</v>
      </c>
      <c r="V25" s="40">
        <f t="shared" si="5"/>
        <v>100</v>
      </c>
      <c r="W25" s="39">
        <v>1</v>
      </c>
      <c r="X25" s="60">
        <v>0</v>
      </c>
      <c r="Y25" s="40">
        <f t="shared" si="6"/>
        <v>0</v>
      </c>
      <c r="Z25" s="39">
        <v>1</v>
      </c>
      <c r="AA25" s="60">
        <v>0</v>
      </c>
      <c r="AB25" s="40">
        <f t="shared" si="7"/>
        <v>0</v>
      </c>
      <c r="AC25" s="37"/>
      <c r="AD25" s="41"/>
    </row>
    <row r="26" spans="1:30" s="42" customFormat="1" ht="17" customHeight="1" x14ac:dyDescent="0.3">
      <c r="A26" s="61" t="s">
        <v>58</v>
      </c>
      <c r="B26" s="39">
        <v>4</v>
      </c>
      <c r="C26" s="39">
        <v>3</v>
      </c>
      <c r="D26" s="36">
        <f t="shared" si="0"/>
        <v>75</v>
      </c>
      <c r="E26" s="39">
        <v>3</v>
      </c>
      <c r="F26" s="39">
        <v>2</v>
      </c>
      <c r="G26" s="40">
        <f t="shared" si="1"/>
        <v>66.666666666666671</v>
      </c>
      <c r="H26" s="39">
        <v>1</v>
      </c>
      <c r="I26" s="39">
        <v>0</v>
      </c>
      <c r="J26" s="40">
        <f t="shared" si="2"/>
        <v>0</v>
      </c>
      <c r="K26" s="39">
        <v>1</v>
      </c>
      <c r="L26" s="39">
        <v>0</v>
      </c>
      <c r="M26" s="40">
        <f t="shared" si="3"/>
        <v>0</v>
      </c>
      <c r="N26" s="39">
        <v>0</v>
      </c>
      <c r="O26" s="39">
        <v>0</v>
      </c>
      <c r="P26" s="40" t="s">
        <v>85</v>
      </c>
      <c r="Q26" s="39">
        <v>2</v>
      </c>
      <c r="R26" s="60">
        <v>1</v>
      </c>
      <c r="S26" s="40">
        <f t="shared" si="4"/>
        <v>50</v>
      </c>
      <c r="T26" s="39">
        <v>3</v>
      </c>
      <c r="U26" s="60">
        <v>3</v>
      </c>
      <c r="V26" s="40">
        <f t="shared" si="5"/>
        <v>100</v>
      </c>
      <c r="W26" s="39">
        <v>2</v>
      </c>
      <c r="X26" s="60">
        <v>2</v>
      </c>
      <c r="Y26" s="40">
        <f t="shared" si="6"/>
        <v>100</v>
      </c>
      <c r="Z26" s="39">
        <v>1</v>
      </c>
      <c r="AA26" s="60">
        <v>1</v>
      </c>
      <c r="AB26" s="40">
        <f t="shared" si="7"/>
        <v>100</v>
      </c>
      <c r="AC26" s="37"/>
      <c r="AD26" s="41"/>
    </row>
    <row r="27" spans="1:30" s="42" customFormat="1" ht="17" customHeight="1" x14ac:dyDescent="0.3">
      <c r="A27" s="61" t="s">
        <v>59</v>
      </c>
      <c r="B27" s="39">
        <v>0</v>
      </c>
      <c r="C27" s="39">
        <v>0</v>
      </c>
      <c r="D27" s="36" t="s">
        <v>85</v>
      </c>
      <c r="E27" s="39">
        <v>0</v>
      </c>
      <c r="F27" s="39">
        <v>0</v>
      </c>
      <c r="G27" s="40" t="s">
        <v>85</v>
      </c>
      <c r="H27" s="39">
        <v>0</v>
      </c>
      <c r="I27" s="39">
        <v>0</v>
      </c>
      <c r="J27" s="40" t="s">
        <v>85</v>
      </c>
      <c r="K27" s="39">
        <v>0</v>
      </c>
      <c r="L27" s="39">
        <v>0</v>
      </c>
      <c r="M27" s="40" t="s">
        <v>85</v>
      </c>
      <c r="N27" s="39">
        <v>0</v>
      </c>
      <c r="O27" s="39">
        <v>0</v>
      </c>
      <c r="P27" s="40" t="s">
        <v>85</v>
      </c>
      <c r="Q27" s="39">
        <v>0</v>
      </c>
      <c r="R27" s="60">
        <v>0</v>
      </c>
      <c r="S27" s="40" t="s">
        <v>85</v>
      </c>
      <c r="T27" s="39">
        <v>0</v>
      </c>
      <c r="U27" s="60">
        <v>0</v>
      </c>
      <c r="V27" s="40" t="s">
        <v>85</v>
      </c>
      <c r="W27" s="39">
        <v>0</v>
      </c>
      <c r="X27" s="60">
        <v>0</v>
      </c>
      <c r="Y27" s="40" t="s">
        <v>85</v>
      </c>
      <c r="Z27" s="39">
        <v>0</v>
      </c>
      <c r="AA27" s="60">
        <v>0</v>
      </c>
      <c r="AB27" s="40" t="s">
        <v>85</v>
      </c>
      <c r="AC27" s="37"/>
      <c r="AD27" s="41"/>
    </row>
    <row r="28" spans="1:30" s="42" customFormat="1" ht="17" customHeight="1" x14ac:dyDescent="0.3">
      <c r="A28" s="61" t="s">
        <v>60</v>
      </c>
      <c r="B28" s="39">
        <v>0</v>
      </c>
      <c r="C28" s="39">
        <v>0</v>
      </c>
      <c r="D28" s="36" t="s">
        <v>85</v>
      </c>
      <c r="E28" s="39">
        <v>0</v>
      </c>
      <c r="F28" s="39">
        <v>0</v>
      </c>
      <c r="G28" s="40" t="s">
        <v>85</v>
      </c>
      <c r="H28" s="39">
        <v>0</v>
      </c>
      <c r="I28" s="39">
        <v>0</v>
      </c>
      <c r="J28" s="40" t="s">
        <v>85</v>
      </c>
      <c r="K28" s="39">
        <v>0</v>
      </c>
      <c r="L28" s="39">
        <v>0</v>
      </c>
      <c r="M28" s="40" t="s">
        <v>85</v>
      </c>
      <c r="N28" s="39">
        <v>0</v>
      </c>
      <c r="O28" s="39">
        <v>0</v>
      </c>
      <c r="P28" s="40" t="s">
        <v>85</v>
      </c>
      <c r="Q28" s="39">
        <v>0</v>
      </c>
      <c r="R28" s="60">
        <v>0</v>
      </c>
      <c r="S28" s="40" t="s">
        <v>85</v>
      </c>
      <c r="T28" s="39">
        <v>0</v>
      </c>
      <c r="U28" s="60">
        <v>0</v>
      </c>
      <c r="V28" s="40" t="s">
        <v>85</v>
      </c>
      <c r="W28" s="39">
        <v>0</v>
      </c>
      <c r="X28" s="60">
        <v>0</v>
      </c>
      <c r="Y28" s="40" t="s">
        <v>85</v>
      </c>
      <c r="Z28" s="39">
        <v>0</v>
      </c>
      <c r="AA28" s="60">
        <v>0</v>
      </c>
      <c r="AB28" s="40" t="s">
        <v>85</v>
      </c>
      <c r="AC28" s="37"/>
      <c r="AD28" s="41"/>
    </row>
    <row r="29" spans="1:30" s="42" customFormat="1" ht="17" customHeight="1" x14ac:dyDescent="0.3">
      <c r="A29" s="61" t="s">
        <v>61</v>
      </c>
      <c r="B29" s="39">
        <v>10</v>
      </c>
      <c r="C29" s="39">
        <v>9</v>
      </c>
      <c r="D29" s="36">
        <f t="shared" si="0"/>
        <v>90</v>
      </c>
      <c r="E29" s="39">
        <v>3</v>
      </c>
      <c r="F29" s="39">
        <v>2</v>
      </c>
      <c r="G29" s="40">
        <f t="shared" si="1"/>
        <v>66.666666666666671</v>
      </c>
      <c r="H29" s="39">
        <v>0</v>
      </c>
      <c r="I29" s="39">
        <v>0</v>
      </c>
      <c r="J29" s="40" t="s">
        <v>85</v>
      </c>
      <c r="K29" s="39">
        <v>0</v>
      </c>
      <c r="L29" s="39">
        <v>0</v>
      </c>
      <c r="M29" s="40" t="s">
        <v>85</v>
      </c>
      <c r="N29" s="39">
        <v>0</v>
      </c>
      <c r="O29" s="39">
        <v>0</v>
      </c>
      <c r="P29" s="40" t="s">
        <v>85</v>
      </c>
      <c r="Q29" s="39">
        <v>3</v>
      </c>
      <c r="R29" s="60">
        <v>0</v>
      </c>
      <c r="S29" s="40">
        <f t="shared" si="4"/>
        <v>0</v>
      </c>
      <c r="T29" s="39">
        <v>9</v>
      </c>
      <c r="U29" s="60">
        <v>9</v>
      </c>
      <c r="V29" s="40">
        <f t="shared" si="5"/>
        <v>100</v>
      </c>
      <c r="W29" s="39">
        <v>2</v>
      </c>
      <c r="X29" s="60">
        <v>2</v>
      </c>
      <c r="Y29" s="40">
        <f t="shared" si="6"/>
        <v>100</v>
      </c>
      <c r="Z29" s="39">
        <v>2</v>
      </c>
      <c r="AA29" s="60">
        <v>2</v>
      </c>
      <c r="AB29" s="40">
        <f t="shared" si="7"/>
        <v>100</v>
      </c>
      <c r="AC29" s="37"/>
      <c r="AD29" s="41"/>
    </row>
    <row r="30" spans="1:30" s="42" customFormat="1" ht="17" customHeight="1" x14ac:dyDescent="0.3">
      <c r="A30" s="61" t="s">
        <v>62</v>
      </c>
      <c r="B30" s="39">
        <v>0</v>
      </c>
      <c r="C30" s="39">
        <v>0</v>
      </c>
      <c r="D30" s="36" t="s">
        <v>85</v>
      </c>
      <c r="E30" s="39">
        <v>0</v>
      </c>
      <c r="F30" s="39">
        <v>0</v>
      </c>
      <c r="G30" s="40" t="s">
        <v>85</v>
      </c>
      <c r="H30" s="39">
        <v>0</v>
      </c>
      <c r="I30" s="39">
        <v>0</v>
      </c>
      <c r="J30" s="40" t="s">
        <v>85</v>
      </c>
      <c r="K30" s="39">
        <v>0</v>
      </c>
      <c r="L30" s="39">
        <v>0</v>
      </c>
      <c r="M30" s="40" t="s">
        <v>85</v>
      </c>
      <c r="N30" s="39">
        <v>0</v>
      </c>
      <c r="O30" s="39">
        <v>0</v>
      </c>
      <c r="P30" s="40" t="s">
        <v>85</v>
      </c>
      <c r="Q30" s="39">
        <v>0</v>
      </c>
      <c r="R30" s="60">
        <v>0</v>
      </c>
      <c r="S30" s="40" t="s">
        <v>85</v>
      </c>
      <c r="T30" s="39">
        <v>0</v>
      </c>
      <c r="U30" s="60">
        <v>0</v>
      </c>
      <c r="V30" s="40" t="s">
        <v>85</v>
      </c>
      <c r="W30" s="39">
        <v>0</v>
      </c>
      <c r="X30" s="60">
        <v>0</v>
      </c>
      <c r="Y30" s="40" t="s">
        <v>85</v>
      </c>
      <c r="Z30" s="39">
        <v>0</v>
      </c>
      <c r="AA30" s="60">
        <v>0</v>
      </c>
      <c r="AB30" s="40" t="s">
        <v>85</v>
      </c>
      <c r="AC30" s="37"/>
      <c r="AD30" s="41"/>
    </row>
    <row r="31" spans="1:30" s="42" customFormat="1" ht="17" customHeight="1" x14ac:dyDescent="0.3">
      <c r="A31" s="61" t="s">
        <v>63</v>
      </c>
      <c r="B31" s="39">
        <v>1</v>
      </c>
      <c r="C31" s="39">
        <v>1</v>
      </c>
      <c r="D31" s="36">
        <f t="shared" si="0"/>
        <v>100</v>
      </c>
      <c r="E31" s="39">
        <v>0</v>
      </c>
      <c r="F31" s="39">
        <v>0</v>
      </c>
      <c r="G31" s="40" t="s">
        <v>85</v>
      </c>
      <c r="H31" s="39">
        <v>0</v>
      </c>
      <c r="I31" s="39">
        <v>0</v>
      </c>
      <c r="J31" s="40" t="s">
        <v>85</v>
      </c>
      <c r="K31" s="39">
        <v>0</v>
      </c>
      <c r="L31" s="39">
        <v>0</v>
      </c>
      <c r="M31" s="40" t="s">
        <v>85</v>
      </c>
      <c r="N31" s="39">
        <v>0</v>
      </c>
      <c r="O31" s="39">
        <v>0</v>
      </c>
      <c r="P31" s="40" t="s">
        <v>85</v>
      </c>
      <c r="Q31" s="39">
        <v>0</v>
      </c>
      <c r="R31" s="60">
        <v>0</v>
      </c>
      <c r="S31" s="40" t="s">
        <v>85</v>
      </c>
      <c r="T31" s="39">
        <v>1</v>
      </c>
      <c r="U31" s="60">
        <v>1</v>
      </c>
      <c r="V31" s="40">
        <f t="shared" si="5"/>
        <v>100</v>
      </c>
      <c r="W31" s="39">
        <v>0</v>
      </c>
      <c r="X31" s="60">
        <v>0</v>
      </c>
      <c r="Y31" s="40" t="s">
        <v>85</v>
      </c>
      <c r="Z31" s="39">
        <v>0</v>
      </c>
      <c r="AA31" s="60">
        <v>0</v>
      </c>
      <c r="AB31" s="40" t="s">
        <v>85</v>
      </c>
      <c r="AC31" s="37"/>
      <c r="AD31" s="41"/>
    </row>
    <row r="32" spans="1:30" s="42" customFormat="1" ht="17" customHeight="1" x14ac:dyDescent="0.3">
      <c r="A32" s="61" t="s">
        <v>64</v>
      </c>
      <c r="B32" s="39">
        <v>3</v>
      </c>
      <c r="C32" s="39">
        <v>4</v>
      </c>
      <c r="D32" s="36">
        <f t="shared" si="0"/>
        <v>133.33333333333334</v>
      </c>
      <c r="E32" s="39">
        <v>0</v>
      </c>
      <c r="F32" s="39">
        <v>1</v>
      </c>
      <c r="G32" s="40" t="s">
        <v>85</v>
      </c>
      <c r="H32" s="39">
        <v>0</v>
      </c>
      <c r="I32" s="39">
        <v>0</v>
      </c>
      <c r="J32" s="40" t="s">
        <v>85</v>
      </c>
      <c r="K32" s="39">
        <v>0</v>
      </c>
      <c r="L32" s="39">
        <v>0</v>
      </c>
      <c r="M32" s="40" t="s">
        <v>85</v>
      </c>
      <c r="N32" s="39">
        <v>0</v>
      </c>
      <c r="O32" s="39">
        <v>0</v>
      </c>
      <c r="P32" s="40" t="s">
        <v>85</v>
      </c>
      <c r="Q32" s="39">
        <v>0</v>
      </c>
      <c r="R32" s="60">
        <v>0</v>
      </c>
      <c r="S32" s="40" t="s">
        <v>85</v>
      </c>
      <c r="T32" s="39">
        <v>3</v>
      </c>
      <c r="U32" s="60">
        <v>4</v>
      </c>
      <c r="V32" s="40">
        <f t="shared" si="5"/>
        <v>133.33333333333334</v>
      </c>
      <c r="W32" s="39">
        <v>0</v>
      </c>
      <c r="X32" s="60">
        <v>1</v>
      </c>
      <c r="Y32" s="40" t="s">
        <v>85</v>
      </c>
      <c r="Z32" s="39">
        <v>0</v>
      </c>
      <c r="AA32" s="60">
        <v>1</v>
      </c>
      <c r="AB32" s="40" t="s">
        <v>85</v>
      </c>
      <c r="AC32" s="37"/>
      <c r="AD32" s="41"/>
    </row>
    <row r="33" spans="1:30" s="42" customFormat="1" ht="17" customHeight="1" x14ac:dyDescent="0.3">
      <c r="A33" s="61" t="s">
        <v>65</v>
      </c>
      <c r="B33" s="39">
        <v>2</v>
      </c>
      <c r="C33" s="39">
        <v>1</v>
      </c>
      <c r="D33" s="36">
        <f t="shared" si="0"/>
        <v>50</v>
      </c>
      <c r="E33" s="39">
        <v>2</v>
      </c>
      <c r="F33" s="39">
        <v>1</v>
      </c>
      <c r="G33" s="40">
        <f t="shared" si="1"/>
        <v>50</v>
      </c>
      <c r="H33" s="39">
        <v>0</v>
      </c>
      <c r="I33" s="39">
        <v>0</v>
      </c>
      <c r="J33" s="40" t="s">
        <v>85</v>
      </c>
      <c r="K33" s="39">
        <v>0</v>
      </c>
      <c r="L33" s="39">
        <v>0</v>
      </c>
      <c r="M33" s="40" t="s">
        <v>85</v>
      </c>
      <c r="N33" s="39">
        <v>0</v>
      </c>
      <c r="O33" s="39">
        <v>0</v>
      </c>
      <c r="P33" s="40" t="s">
        <v>85</v>
      </c>
      <c r="Q33" s="39">
        <v>0</v>
      </c>
      <c r="R33" s="60">
        <v>1</v>
      </c>
      <c r="S33" s="40" t="s">
        <v>85</v>
      </c>
      <c r="T33" s="39">
        <v>2</v>
      </c>
      <c r="U33" s="60">
        <v>1</v>
      </c>
      <c r="V33" s="40">
        <f t="shared" si="5"/>
        <v>50</v>
      </c>
      <c r="W33" s="39">
        <v>2</v>
      </c>
      <c r="X33" s="60">
        <v>1</v>
      </c>
      <c r="Y33" s="40">
        <f t="shared" si="6"/>
        <v>50</v>
      </c>
      <c r="Z33" s="39">
        <v>2</v>
      </c>
      <c r="AA33" s="60">
        <v>1</v>
      </c>
      <c r="AB33" s="40">
        <f t="shared" si="7"/>
        <v>50</v>
      </c>
      <c r="AC33" s="37"/>
      <c r="AD33" s="41"/>
    </row>
    <row r="34" spans="1:30" s="42" customFormat="1" ht="17" customHeight="1" x14ac:dyDescent="0.3">
      <c r="A34" s="61" t="s">
        <v>66</v>
      </c>
      <c r="B34" s="39">
        <v>3</v>
      </c>
      <c r="C34" s="39">
        <v>1</v>
      </c>
      <c r="D34" s="36">
        <f t="shared" si="0"/>
        <v>33.333333333333336</v>
      </c>
      <c r="E34" s="39">
        <v>1</v>
      </c>
      <c r="F34" s="39">
        <v>0</v>
      </c>
      <c r="G34" s="40">
        <f t="shared" si="1"/>
        <v>0</v>
      </c>
      <c r="H34" s="39">
        <v>0</v>
      </c>
      <c r="I34" s="39">
        <v>0</v>
      </c>
      <c r="J34" s="40" t="s">
        <v>85</v>
      </c>
      <c r="K34" s="39">
        <v>0</v>
      </c>
      <c r="L34" s="39">
        <v>0</v>
      </c>
      <c r="M34" s="40" t="s">
        <v>85</v>
      </c>
      <c r="N34" s="39">
        <v>0</v>
      </c>
      <c r="O34" s="39">
        <v>0</v>
      </c>
      <c r="P34" s="40" t="s">
        <v>85</v>
      </c>
      <c r="Q34" s="39">
        <v>1</v>
      </c>
      <c r="R34" s="60">
        <v>0</v>
      </c>
      <c r="S34" s="40">
        <f t="shared" si="4"/>
        <v>0</v>
      </c>
      <c r="T34" s="39">
        <v>2</v>
      </c>
      <c r="U34" s="60">
        <v>1</v>
      </c>
      <c r="V34" s="40">
        <f t="shared" si="5"/>
        <v>50</v>
      </c>
      <c r="W34" s="39">
        <v>1</v>
      </c>
      <c r="X34" s="60">
        <v>0</v>
      </c>
      <c r="Y34" s="40">
        <f t="shared" si="6"/>
        <v>0</v>
      </c>
      <c r="Z34" s="39">
        <v>1</v>
      </c>
      <c r="AA34" s="60">
        <v>0</v>
      </c>
      <c r="AB34" s="40">
        <f t="shared" si="7"/>
        <v>0</v>
      </c>
      <c r="AC34" s="37"/>
      <c r="AD34" s="41"/>
    </row>
    <row r="35" spans="1:30" s="42" customFormat="1" ht="17" customHeight="1" x14ac:dyDescent="0.3">
      <c r="A35" s="61" t="s">
        <v>67</v>
      </c>
      <c r="B35" s="39">
        <v>2</v>
      </c>
      <c r="C35" s="39">
        <v>0</v>
      </c>
      <c r="D35" s="36">
        <f t="shared" si="0"/>
        <v>0</v>
      </c>
      <c r="E35" s="39">
        <v>2</v>
      </c>
      <c r="F35" s="39">
        <v>0</v>
      </c>
      <c r="G35" s="40">
        <f t="shared" si="1"/>
        <v>0</v>
      </c>
      <c r="H35" s="39">
        <v>0</v>
      </c>
      <c r="I35" s="39">
        <v>0</v>
      </c>
      <c r="J35" s="40" t="s">
        <v>85</v>
      </c>
      <c r="K35" s="39">
        <v>0</v>
      </c>
      <c r="L35" s="39">
        <v>0</v>
      </c>
      <c r="M35" s="40" t="s">
        <v>85</v>
      </c>
      <c r="N35" s="39">
        <v>0</v>
      </c>
      <c r="O35" s="39">
        <v>0</v>
      </c>
      <c r="P35" s="40" t="s">
        <v>85</v>
      </c>
      <c r="Q35" s="39">
        <v>1</v>
      </c>
      <c r="R35" s="60">
        <v>0</v>
      </c>
      <c r="S35" s="40">
        <f t="shared" si="4"/>
        <v>0</v>
      </c>
      <c r="T35" s="39">
        <v>2</v>
      </c>
      <c r="U35" s="60">
        <v>0</v>
      </c>
      <c r="V35" s="40">
        <f t="shared" si="5"/>
        <v>0</v>
      </c>
      <c r="W35" s="39">
        <v>2</v>
      </c>
      <c r="X35" s="60">
        <v>0</v>
      </c>
      <c r="Y35" s="40">
        <f t="shared" si="6"/>
        <v>0</v>
      </c>
      <c r="Z35" s="39">
        <v>1</v>
      </c>
      <c r="AA35" s="60">
        <v>0</v>
      </c>
      <c r="AB35" s="40">
        <f t="shared" si="7"/>
        <v>0</v>
      </c>
      <c r="AC35" s="37"/>
      <c r="AD35" s="41"/>
    </row>
    <row r="36" spans="1:30" ht="14.25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4.25" x14ac:dyDescent="0.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4.25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4.25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4.25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4.25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ht="14.25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ht="14.25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ht="14.25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ht="14.25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ht="14.25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ht="14.25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ht="14.25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ht="14.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ht="14.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ht="14.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ht="14.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ht="14.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ht="14.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ht="14.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3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3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3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3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3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3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3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3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3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3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3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3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3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3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3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3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3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3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3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3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3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3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3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3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3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3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3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3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3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3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3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3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3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view="pageBreakPreview" topLeftCell="A4" zoomScale="80" zoomScaleNormal="70" zoomScaleSheetLayoutView="80" workbookViewId="0">
      <selection activeCell="B8" sqref="B8"/>
    </sheetView>
  </sheetViews>
  <sheetFormatPr defaultColWidth="8" defaultRowHeight="13" x14ac:dyDescent="0.3"/>
  <cols>
    <col min="1" max="1" width="60.1796875" style="3" customWidth="1"/>
    <col min="2" max="3" width="16.1796875" style="3" customWidth="1"/>
    <col min="4" max="4" width="11" style="3" customWidth="1"/>
    <col min="5" max="5" width="11.6328125" style="3" customWidth="1"/>
    <col min="6" max="16384" width="8" style="3"/>
  </cols>
  <sheetData>
    <row r="1" spans="1:11" ht="27" customHeight="1" x14ac:dyDescent="0.3">
      <c r="A1" s="99" t="s">
        <v>74</v>
      </c>
      <c r="B1" s="99"/>
      <c r="C1" s="99"/>
      <c r="D1" s="99"/>
      <c r="E1" s="99"/>
    </row>
    <row r="2" spans="1:11" ht="23.25" customHeight="1" x14ac:dyDescent="0.3">
      <c r="A2" s="99" t="s">
        <v>24</v>
      </c>
      <c r="B2" s="99"/>
      <c r="C2" s="99"/>
      <c r="D2" s="99"/>
      <c r="E2" s="99"/>
    </row>
    <row r="3" spans="1:11" ht="6" customHeight="1" x14ac:dyDescent="0.2">
      <c r="A3" s="26"/>
    </row>
    <row r="4" spans="1:11" s="4" customFormat="1" ht="23.25" customHeight="1" x14ac:dyDescent="0.35">
      <c r="A4" s="110"/>
      <c r="B4" s="100" t="s">
        <v>26</v>
      </c>
      <c r="C4" s="100" t="s">
        <v>27</v>
      </c>
      <c r="D4" s="125" t="s">
        <v>1</v>
      </c>
      <c r="E4" s="126"/>
    </row>
    <row r="5" spans="1:11" s="4" customFormat="1" ht="32.25" customHeight="1" x14ac:dyDescent="0.35">
      <c r="A5" s="110"/>
      <c r="B5" s="101"/>
      <c r="C5" s="101"/>
      <c r="D5" s="5" t="s">
        <v>2</v>
      </c>
      <c r="E5" s="6" t="s">
        <v>28</v>
      </c>
    </row>
    <row r="6" spans="1:11" s="9" customFormat="1" ht="15.75" customHeight="1" x14ac:dyDescent="0.35">
      <c r="A6" s="7" t="s">
        <v>3</v>
      </c>
      <c r="B6" s="8">
        <v>5</v>
      </c>
      <c r="C6" s="8">
        <v>6</v>
      </c>
      <c r="D6" s="8">
        <v>7</v>
      </c>
      <c r="E6" s="8">
        <v>8</v>
      </c>
    </row>
    <row r="7" spans="1:11" s="9" customFormat="1" ht="31.65" customHeight="1" x14ac:dyDescent="0.35">
      <c r="A7" s="10" t="s">
        <v>31</v>
      </c>
      <c r="B7" s="81">
        <f>'10-молодь-ЦЗ'!B7</f>
        <v>36251</v>
      </c>
      <c r="C7" s="81">
        <f>'10-молодь-ЦЗ'!C7</f>
        <v>38007</v>
      </c>
      <c r="D7" s="11">
        <f>C7*100/B7</f>
        <v>104.84400430332957</v>
      </c>
      <c r="E7" s="94">
        <f>C7-B7</f>
        <v>1756</v>
      </c>
      <c r="K7" s="13"/>
    </row>
    <row r="8" spans="1:11" s="4" customFormat="1" ht="31.65" customHeight="1" x14ac:dyDescent="0.35">
      <c r="A8" s="10" t="s">
        <v>32</v>
      </c>
      <c r="B8" s="83">
        <f>'10-молодь-ЦЗ'!E7</f>
        <v>6279</v>
      </c>
      <c r="C8" s="83">
        <f>'10-молодь-ЦЗ'!F7</f>
        <v>11593</v>
      </c>
      <c r="D8" s="11">
        <f t="shared" ref="D8:D12" si="0">C8*100/B8</f>
        <v>184.63131071826723</v>
      </c>
      <c r="E8" s="94">
        <f t="shared" ref="E8:E12" si="1">C8-B8</f>
        <v>5314</v>
      </c>
      <c r="K8" s="13"/>
    </row>
    <row r="9" spans="1:11" s="4" customFormat="1" ht="54.75" customHeight="1" x14ac:dyDescent="0.35">
      <c r="A9" s="14" t="s">
        <v>33</v>
      </c>
      <c r="B9" s="83">
        <f>'10-молодь-ЦЗ'!H7</f>
        <v>1015</v>
      </c>
      <c r="C9" s="83">
        <f>'10-молодь-ЦЗ'!I7</f>
        <v>446</v>
      </c>
      <c r="D9" s="11">
        <f t="shared" si="0"/>
        <v>43.940886699507388</v>
      </c>
      <c r="E9" s="94">
        <f t="shared" si="1"/>
        <v>-569</v>
      </c>
      <c r="K9" s="13"/>
    </row>
    <row r="10" spans="1:11" s="4" customFormat="1" ht="35.4" customHeight="1" x14ac:dyDescent="0.35">
      <c r="A10" s="15" t="s">
        <v>34</v>
      </c>
      <c r="B10" s="82">
        <f>'10-молодь-ЦЗ'!K7</f>
        <v>380</v>
      </c>
      <c r="C10" s="82">
        <f>'10-молодь-ЦЗ'!L7</f>
        <v>180</v>
      </c>
      <c r="D10" s="12">
        <f t="shared" si="0"/>
        <v>47.368421052631582</v>
      </c>
      <c r="E10" s="94">
        <f t="shared" si="1"/>
        <v>-200</v>
      </c>
      <c r="K10" s="13"/>
    </row>
    <row r="11" spans="1:11" s="4" customFormat="1" ht="45.75" customHeight="1" x14ac:dyDescent="0.35">
      <c r="A11" s="15" t="s">
        <v>20</v>
      </c>
      <c r="B11" s="82">
        <f>'10-молодь-ЦЗ'!N7</f>
        <v>35</v>
      </c>
      <c r="C11" s="82">
        <f>'10-молодь-ЦЗ'!O7</f>
        <v>14</v>
      </c>
      <c r="D11" s="12">
        <f t="shared" si="0"/>
        <v>40</v>
      </c>
      <c r="E11" s="94">
        <f t="shared" si="1"/>
        <v>-21</v>
      </c>
      <c r="K11" s="13"/>
    </row>
    <row r="12" spans="1:11" s="4" customFormat="1" ht="55.5" customHeight="1" x14ac:dyDescent="0.35">
      <c r="A12" s="15" t="s">
        <v>35</v>
      </c>
      <c r="B12" s="82">
        <f>'10-молодь-ЦЗ'!Q7</f>
        <v>3953</v>
      </c>
      <c r="C12" s="82">
        <f>'10-молодь-ЦЗ'!R7</f>
        <v>3369</v>
      </c>
      <c r="D12" s="12">
        <f t="shared" si="0"/>
        <v>85.226410321274983</v>
      </c>
      <c r="E12" s="94">
        <f t="shared" si="1"/>
        <v>-584</v>
      </c>
      <c r="K12" s="13"/>
    </row>
    <row r="13" spans="1:11" s="4" customFormat="1" ht="12.75" customHeight="1" x14ac:dyDescent="0.35">
      <c r="A13" s="106" t="s">
        <v>4</v>
      </c>
      <c r="B13" s="107"/>
      <c r="C13" s="107"/>
      <c r="D13" s="107"/>
      <c r="E13" s="107"/>
      <c r="K13" s="13"/>
    </row>
    <row r="14" spans="1:11" s="4" customFormat="1" ht="15" customHeight="1" x14ac:dyDescent="0.35">
      <c r="A14" s="108"/>
      <c r="B14" s="109"/>
      <c r="C14" s="109"/>
      <c r="D14" s="109"/>
      <c r="E14" s="109"/>
      <c r="K14" s="13"/>
    </row>
    <row r="15" spans="1:11" s="4" customFormat="1" ht="20.25" customHeight="1" x14ac:dyDescent="0.35">
      <c r="A15" s="104" t="s">
        <v>0</v>
      </c>
      <c r="B15" s="110" t="s">
        <v>29</v>
      </c>
      <c r="C15" s="110" t="s">
        <v>30</v>
      </c>
      <c r="D15" s="125" t="s">
        <v>1</v>
      </c>
      <c r="E15" s="126"/>
      <c r="K15" s="13"/>
    </row>
    <row r="16" spans="1:11" ht="35.4" customHeight="1" x14ac:dyDescent="0.3">
      <c r="A16" s="105"/>
      <c r="B16" s="110"/>
      <c r="C16" s="110"/>
      <c r="D16" s="5" t="s">
        <v>2</v>
      </c>
      <c r="E16" s="6" t="s">
        <v>28</v>
      </c>
      <c r="K16" s="13"/>
    </row>
    <row r="17" spans="1:11" ht="21.15" customHeight="1" x14ac:dyDescent="0.3">
      <c r="A17" s="10" t="s">
        <v>36</v>
      </c>
      <c r="B17" s="84">
        <f>'10-молодь-ЦЗ'!T7</f>
        <v>33570</v>
      </c>
      <c r="C17" s="84">
        <f>'10-молодь-ЦЗ'!U7</f>
        <v>36390</v>
      </c>
      <c r="D17" s="17">
        <f t="shared" ref="D17:D19" si="2">C17*100/B17</f>
        <v>108.40035746201966</v>
      </c>
      <c r="E17" s="94">
        <f t="shared" ref="E17:E19" si="3">C17-B17</f>
        <v>2820</v>
      </c>
      <c r="K17" s="13"/>
    </row>
    <row r="18" spans="1:11" ht="21.15" customHeight="1" x14ac:dyDescent="0.3">
      <c r="A18" s="1" t="s">
        <v>32</v>
      </c>
      <c r="B18" s="85">
        <f>'10-молодь-ЦЗ'!W7</f>
        <v>5260</v>
      </c>
      <c r="C18" s="85">
        <f>'10-молодь-ЦЗ'!X7</f>
        <v>10222</v>
      </c>
      <c r="D18" s="17">
        <f t="shared" si="2"/>
        <v>194.33460076045628</v>
      </c>
      <c r="E18" s="94">
        <f t="shared" si="3"/>
        <v>4962</v>
      </c>
      <c r="K18" s="13"/>
    </row>
    <row r="19" spans="1:11" ht="21.15" customHeight="1" x14ac:dyDescent="0.3">
      <c r="A19" s="1" t="s">
        <v>37</v>
      </c>
      <c r="B19" s="85">
        <f>'10-молодь-ЦЗ'!Z7</f>
        <v>4315</v>
      </c>
      <c r="C19" s="85">
        <f>'10-молодь-ЦЗ'!AA7</f>
        <v>8566</v>
      </c>
      <c r="D19" s="17">
        <f t="shared" si="2"/>
        <v>198.51680185399769</v>
      </c>
      <c r="E19" s="94">
        <f t="shared" si="3"/>
        <v>4251</v>
      </c>
      <c r="K19" s="13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17</vt:i4>
      </vt:variant>
      <vt:variant>
        <vt:lpstr>Іменовані діапазони</vt:lpstr>
      </vt:variant>
      <vt:variant>
        <vt:i4>27</vt:i4>
      </vt:variant>
    </vt:vector>
  </HeadingPairs>
  <TitlesOfParts>
    <vt:vector size="44" baseType="lpstr">
      <vt:lpstr>1(5%квота)</vt:lpstr>
      <vt:lpstr>2(5%квота-ЦЗ)</vt:lpstr>
      <vt:lpstr>3(неповносправні)</vt:lpstr>
      <vt:lpstr>4(неповносправні-ЦЗ)</vt:lpstr>
      <vt:lpstr>5-АТО</vt:lpstr>
      <vt:lpstr>6-(АТО-ЦЗ)</vt:lpstr>
      <vt:lpstr>7-ВПО</vt:lpstr>
      <vt:lpstr>8-ВПО-ЦЗ</vt:lpstr>
      <vt:lpstr>9-молодь</vt:lpstr>
      <vt:lpstr>10-молодь-ЦЗ</vt:lpstr>
      <vt:lpstr>11-ґендер</vt:lpstr>
      <vt:lpstr>12-жінки-ЦЗ</vt:lpstr>
      <vt:lpstr>13-чоловіки-ЦЗ</vt:lpstr>
      <vt:lpstr>14-місце проживання</vt:lpstr>
      <vt:lpstr>15-місто-ЦЗ</vt:lpstr>
      <vt:lpstr>16-село-ЦЗ</vt:lpstr>
      <vt:lpstr>УСЬОГО</vt:lpstr>
      <vt:lpstr>'10-молодь-ЦЗ'!Заголовки_для_друку</vt:lpstr>
      <vt:lpstr>'12-жінки-ЦЗ'!Заголовки_для_друку</vt:lpstr>
      <vt:lpstr>'13-чоловіки-ЦЗ'!Заголовки_для_друку</vt:lpstr>
      <vt:lpstr>'15-місто-ЦЗ'!Заголовки_для_друку</vt:lpstr>
      <vt:lpstr>'16-село-ЦЗ'!Заголовки_для_друку</vt:lpstr>
      <vt:lpstr>'2(5%квота-ЦЗ)'!Заголовки_для_друку</vt:lpstr>
      <vt:lpstr>'4(неповносправні-ЦЗ)'!Заголовки_для_друку</vt:lpstr>
      <vt:lpstr>'6-(АТО-ЦЗ)'!Заголовки_для_друку</vt:lpstr>
      <vt:lpstr>'8-ВПО-ЦЗ'!Заголовки_для_друку</vt:lpstr>
      <vt:lpstr>УСЬОГО!Заголовки_для_друку</vt:lpstr>
      <vt:lpstr>'1(5%квота)'!Область_друку</vt:lpstr>
      <vt:lpstr>'10-молодь-ЦЗ'!Область_друку</vt:lpstr>
      <vt:lpstr>'11-ґендер'!Область_друку</vt:lpstr>
      <vt:lpstr>'12-жінки-ЦЗ'!Область_друку</vt:lpstr>
      <vt:lpstr>'13-чоловіки-ЦЗ'!Область_друку</vt:lpstr>
      <vt:lpstr>'14-місце проживання'!Область_друку</vt:lpstr>
      <vt:lpstr>'15-місто-ЦЗ'!Область_друку</vt:lpstr>
      <vt:lpstr>'16-село-ЦЗ'!Область_друку</vt:lpstr>
      <vt:lpstr>'2(5%квота-ЦЗ)'!Область_друку</vt:lpstr>
      <vt:lpstr>'3(неповносправні)'!Область_друку</vt:lpstr>
      <vt:lpstr>'4(неповносправні-ЦЗ)'!Область_друку</vt:lpstr>
      <vt:lpstr>'5-АТО'!Область_друку</vt:lpstr>
      <vt:lpstr>'6-(АТО-ЦЗ)'!Область_друку</vt:lpstr>
      <vt:lpstr>'7-ВПО'!Область_друку</vt:lpstr>
      <vt:lpstr>'8-ВПО-ЦЗ'!Область_друку</vt:lpstr>
      <vt:lpstr>'9-молодь'!Область_друку</vt:lpstr>
      <vt:lpstr>УСЬОГО!Область_друку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stat4</cp:lastModifiedBy>
  <cp:lastPrinted>2021-02-15T08:48:57Z</cp:lastPrinted>
  <dcterms:created xsi:type="dcterms:W3CDTF">2020-12-10T10:35:03Z</dcterms:created>
  <dcterms:modified xsi:type="dcterms:W3CDTF">2021-02-15T10:02:09Z</dcterms:modified>
</cp:coreProperties>
</file>