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54" windowWidth="19426" windowHeight="11017" firstSheet="4" activeTab="13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1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2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M11" i="48"/>
  <c r="P28" i="48"/>
  <c r="P18" i="48"/>
  <c r="P16" i="48"/>
  <c r="P9" i="48"/>
  <c r="J13" i="48"/>
  <c r="J14" i="48"/>
  <c r="J15" i="48"/>
  <c r="J16" i="48"/>
  <c r="J17" i="48"/>
  <c r="J18" i="48"/>
  <c r="J19" i="48"/>
  <c r="J21" i="48"/>
  <c r="J22" i="48"/>
  <c r="J23" i="48"/>
  <c r="J24" i="48"/>
  <c r="J25" i="48"/>
  <c r="J26" i="48"/>
  <c r="J27" i="48"/>
  <c r="J28" i="48"/>
  <c r="J29" i="48"/>
  <c r="J31" i="48"/>
  <c r="M20" i="48"/>
  <c r="M22" i="48"/>
  <c r="M23" i="48"/>
  <c r="M26" i="48"/>
  <c r="M27" i="48"/>
  <c r="M29" i="48"/>
  <c r="M30" i="48"/>
  <c r="M32" i="48"/>
  <c r="M34" i="48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AB11" i="57" s="1"/>
  <c r="Z11" i="57"/>
  <c r="AA10" i="57"/>
  <c r="Z10" i="57"/>
  <c r="AA9" i="57"/>
  <c r="Z9" i="57"/>
  <c r="AA8" i="57"/>
  <c r="AB8" i="57" s="1"/>
  <c r="Z8" i="57"/>
  <c r="X35" i="57"/>
  <c r="W35" i="57"/>
  <c r="X34" i="57"/>
  <c r="W34" i="57"/>
  <c r="X33" i="57"/>
  <c r="Y33" i="57" s="1"/>
  <c r="W33" i="57"/>
  <c r="X32" i="57"/>
  <c r="Y32" i="57" s="1"/>
  <c r="W32" i="57"/>
  <c r="X31" i="57"/>
  <c r="W31" i="57"/>
  <c r="X30" i="57"/>
  <c r="W30" i="57"/>
  <c r="X29" i="57"/>
  <c r="W29" i="57"/>
  <c r="X28" i="57"/>
  <c r="Y28" i="57" s="1"/>
  <c r="W28" i="57"/>
  <c r="X27" i="57"/>
  <c r="Y27" i="57" s="1"/>
  <c r="W27" i="57"/>
  <c r="X26" i="57"/>
  <c r="W26" i="57"/>
  <c r="X25" i="57"/>
  <c r="Y25" i="57" s="1"/>
  <c r="W25" i="57"/>
  <c r="X24" i="57"/>
  <c r="Y24" i="57" s="1"/>
  <c r="W24" i="57"/>
  <c r="X23" i="57"/>
  <c r="W23" i="57"/>
  <c r="X22" i="57"/>
  <c r="Y22" i="57" s="1"/>
  <c r="W22" i="57"/>
  <c r="X21" i="57"/>
  <c r="W21" i="57"/>
  <c r="X20" i="57"/>
  <c r="W20" i="57"/>
  <c r="X19" i="57"/>
  <c r="W19" i="57"/>
  <c r="X18" i="57"/>
  <c r="Y18" i="57" s="1"/>
  <c r="W18" i="57"/>
  <c r="X17" i="57"/>
  <c r="W17" i="57"/>
  <c r="X16" i="57"/>
  <c r="W16" i="57"/>
  <c r="X15" i="57"/>
  <c r="Y15" i="57" s="1"/>
  <c r="W15" i="57"/>
  <c r="X14" i="57"/>
  <c r="W14" i="57"/>
  <c r="X13" i="57"/>
  <c r="W13" i="57"/>
  <c r="X12" i="57"/>
  <c r="Y12" i="57" s="1"/>
  <c r="W12" i="57"/>
  <c r="X11" i="57"/>
  <c r="W11" i="57"/>
  <c r="X10" i="57"/>
  <c r="W10" i="57"/>
  <c r="X9" i="57"/>
  <c r="W9" i="57"/>
  <c r="X8" i="57"/>
  <c r="X7" i="57" s="1"/>
  <c r="W8" i="57"/>
  <c r="U35" i="57"/>
  <c r="T35" i="57"/>
  <c r="U34" i="57"/>
  <c r="T34" i="57"/>
  <c r="U33" i="57"/>
  <c r="T33" i="57"/>
  <c r="U32" i="57"/>
  <c r="T32" i="57"/>
  <c r="U31" i="57"/>
  <c r="T31" i="57"/>
  <c r="U30" i="57"/>
  <c r="T30" i="57"/>
  <c r="U29" i="57"/>
  <c r="T29" i="57"/>
  <c r="U28" i="57"/>
  <c r="T28" i="57"/>
  <c r="U27" i="57"/>
  <c r="T27" i="57"/>
  <c r="U26" i="57"/>
  <c r="T26" i="57"/>
  <c r="U25" i="57"/>
  <c r="T25" i="57"/>
  <c r="U24" i="57"/>
  <c r="T24" i="57"/>
  <c r="U23" i="57"/>
  <c r="T23" i="57"/>
  <c r="U22" i="57"/>
  <c r="T22" i="57"/>
  <c r="U21" i="57"/>
  <c r="T21" i="57"/>
  <c r="U20" i="57"/>
  <c r="T20" i="57"/>
  <c r="U19" i="57"/>
  <c r="T19" i="57"/>
  <c r="U18" i="57"/>
  <c r="T18" i="57"/>
  <c r="U17" i="57"/>
  <c r="T17" i="57"/>
  <c r="U16" i="57"/>
  <c r="T16" i="57"/>
  <c r="U15" i="57"/>
  <c r="T15" i="57"/>
  <c r="U14" i="57"/>
  <c r="T14" i="57"/>
  <c r="U13" i="57"/>
  <c r="T13" i="57"/>
  <c r="U12" i="57"/>
  <c r="T12" i="57"/>
  <c r="U11" i="57"/>
  <c r="T11" i="57"/>
  <c r="U10" i="57"/>
  <c r="T10" i="57"/>
  <c r="U9" i="57"/>
  <c r="T9" i="57"/>
  <c r="U8" i="57"/>
  <c r="T8" i="57"/>
  <c r="T7" i="57" s="1"/>
  <c r="B18" i="45" s="1"/>
  <c r="R35" i="57"/>
  <c r="Q35" i="57"/>
  <c r="R34" i="57"/>
  <c r="Q34" i="57"/>
  <c r="R33" i="57"/>
  <c r="Q33" i="57"/>
  <c r="R32" i="57"/>
  <c r="Q32" i="57"/>
  <c r="R31" i="57"/>
  <c r="Q31" i="57"/>
  <c r="R30" i="57"/>
  <c r="Q30" i="57"/>
  <c r="R29" i="57"/>
  <c r="Q29" i="57"/>
  <c r="R28" i="57"/>
  <c r="S28" i="57" s="1"/>
  <c r="Q28" i="57"/>
  <c r="R27" i="57"/>
  <c r="Q27" i="57"/>
  <c r="R26" i="57"/>
  <c r="Q26" i="57"/>
  <c r="R25" i="57"/>
  <c r="Q25" i="57"/>
  <c r="R24" i="57"/>
  <c r="Q24" i="57"/>
  <c r="R23" i="57"/>
  <c r="Q23" i="57"/>
  <c r="R22" i="57"/>
  <c r="Q22" i="57"/>
  <c r="R21" i="57"/>
  <c r="Q21" i="57"/>
  <c r="R20" i="57"/>
  <c r="Q20" i="57"/>
  <c r="R19" i="57"/>
  <c r="Q19" i="57"/>
  <c r="R18" i="57"/>
  <c r="Q18" i="57"/>
  <c r="R17" i="57"/>
  <c r="Q17" i="57"/>
  <c r="R16" i="57"/>
  <c r="Q16" i="57"/>
  <c r="R15" i="57"/>
  <c r="Q15" i="57"/>
  <c r="R14" i="57"/>
  <c r="Q14" i="57"/>
  <c r="R13" i="57"/>
  <c r="Q13" i="57"/>
  <c r="R12" i="57"/>
  <c r="Q12" i="57"/>
  <c r="R11" i="57"/>
  <c r="Q11" i="57"/>
  <c r="R10" i="57"/>
  <c r="Q10" i="57"/>
  <c r="R9" i="57"/>
  <c r="Q9" i="57"/>
  <c r="R8" i="57"/>
  <c r="R7" i="57" s="1"/>
  <c r="Q8" i="57"/>
  <c r="Q7" i="57" s="1"/>
  <c r="B13" i="45" s="1"/>
  <c r="O35" i="57"/>
  <c r="P35" i="57" s="1"/>
  <c r="N35" i="57"/>
  <c r="O34" i="57"/>
  <c r="P34" i="57" s="1"/>
  <c r="N34" i="57"/>
  <c r="O33" i="57"/>
  <c r="P33" i="57" s="1"/>
  <c r="N33" i="57"/>
  <c r="O32" i="57"/>
  <c r="P32" i="57" s="1"/>
  <c r="N32" i="57"/>
  <c r="O31" i="57"/>
  <c r="P31" i="57" s="1"/>
  <c r="N31" i="57"/>
  <c r="O30" i="57"/>
  <c r="P30" i="57" s="1"/>
  <c r="N30" i="57"/>
  <c r="O29" i="57"/>
  <c r="P29" i="57" s="1"/>
  <c r="N29" i="57"/>
  <c r="O28" i="57"/>
  <c r="P28" i="57" s="1"/>
  <c r="N28" i="57"/>
  <c r="O27" i="57"/>
  <c r="P27" i="57" s="1"/>
  <c r="N27" i="57"/>
  <c r="O26" i="57"/>
  <c r="P26" i="57" s="1"/>
  <c r="N26" i="57"/>
  <c r="O25" i="57"/>
  <c r="P25" i="57" s="1"/>
  <c r="N25" i="57"/>
  <c r="O24" i="57"/>
  <c r="P24" i="57" s="1"/>
  <c r="N24" i="57"/>
  <c r="O23" i="57"/>
  <c r="P23" i="57" s="1"/>
  <c r="N23" i="57"/>
  <c r="O22" i="57"/>
  <c r="P22" i="57" s="1"/>
  <c r="N22" i="57"/>
  <c r="O21" i="57"/>
  <c r="P21" i="57" s="1"/>
  <c r="N21" i="57"/>
  <c r="O20" i="57"/>
  <c r="P20" i="57" s="1"/>
  <c r="N20" i="57"/>
  <c r="O19" i="57"/>
  <c r="P19" i="57" s="1"/>
  <c r="N19" i="57"/>
  <c r="O18" i="57"/>
  <c r="P18" i="57" s="1"/>
  <c r="N18" i="57"/>
  <c r="O17" i="57"/>
  <c r="P17" i="57" s="1"/>
  <c r="N17" i="57"/>
  <c r="O16" i="57"/>
  <c r="P16" i="57" s="1"/>
  <c r="N16" i="57"/>
  <c r="O15" i="57"/>
  <c r="P15" i="57" s="1"/>
  <c r="N15" i="57"/>
  <c r="O14" i="57"/>
  <c r="P14" i="57" s="1"/>
  <c r="N14" i="57"/>
  <c r="O13" i="57"/>
  <c r="P13" i="57" s="1"/>
  <c r="N13" i="57"/>
  <c r="O12" i="57"/>
  <c r="P12" i="57" s="1"/>
  <c r="N12" i="57"/>
  <c r="O11" i="57"/>
  <c r="P11" i="57" s="1"/>
  <c r="N11" i="57"/>
  <c r="O10" i="57"/>
  <c r="P10" i="57" s="1"/>
  <c r="N10" i="57"/>
  <c r="O9" i="57"/>
  <c r="P9" i="57" s="1"/>
  <c r="N9" i="57"/>
  <c r="O8" i="57"/>
  <c r="N8" i="57"/>
  <c r="N7" i="57" s="1"/>
  <c r="B12" i="45" s="1"/>
  <c r="L35" i="57"/>
  <c r="K35" i="57"/>
  <c r="L34" i="57"/>
  <c r="M34" i="57" s="1"/>
  <c r="K34" i="57"/>
  <c r="L33" i="57"/>
  <c r="K33" i="57"/>
  <c r="L32" i="57"/>
  <c r="K32" i="57"/>
  <c r="L31" i="57"/>
  <c r="K31" i="57"/>
  <c r="L30" i="57"/>
  <c r="K30" i="57"/>
  <c r="L29" i="57"/>
  <c r="K29" i="57"/>
  <c r="L28" i="57"/>
  <c r="K28" i="57"/>
  <c r="L27" i="57"/>
  <c r="K27" i="57"/>
  <c r="L26" i="57"/>
  <c r="K26" i="57"/>
  <c r="L25" i="57"/>
  <c r="K25" i="57"/>
  <c r="L24" i="57"/>
  <c r="K24" i="57"/>
  <c r="L23" i="57"/>
  <c r="K23" i="57"/>
  <c r="L22" i="57"/>
  <c r="K22" i="57"/>
  <c r="L21" i="57"/>
  <c r="M21" i="57" s="1"/>
  <c r="K21" i="57"/>
  <c r="L20" i="57"/>
  <c r="K20" i="57"/>
  <c r="L19" i="57"/>
  <c r="K19" i="57"/>
  <c r="L18" i="57"/>
  <c r="K18" i="57"/>
  <c r="L17" i="57"/>
  <c r="K17" i="57"/>
  <c r="L16" i="57"/>
  <c r="K16" i="57"/>
  <c r="L15" i="57"/>
  <c r="K15" i="57"/>
  <c r="L14" i="57"/>
  <c r="K14" i="57"/>
  <c r="L13" i="57"/>
  <c r="K13" i="57"/>
  <c r="L12" i="57"/>
  <c r="K12" i="57"/>
  <c r="L11" i="57"/>
  <c r="K11" i="57"/>
  <c r="L10" i="57"/>
  <c r="K10" i="57"/>
  <c r="L9" i="57"/>
  <c r="K9" i="57"/>
  <c r="L8" i="57"/>
  <c r="L7" i="57" s="1"/>
  <c r="K8" i="57"/>
  <c r="I35" i="57"/>
  <c r="H35" i="57"/>
  <c r="I34" i="57"/>
  <c r="H34" i="57"/>
  <c r="I33" i="57"/>
  <c r="H33" i="57"/>
  <c r="I32" i="57"/>
  <c r="H32" i="57"/>
  <c r="I31" i="57"/>
  <c r="H31" i="57"/>
  <c r="I30" i="57"/>
  <c r="H30" i="57"/>
  <c r="I29" i="57"/>
  <c r="H29" i="57"/>
  <c r="I28" i="57"/>
  <c r="H28" i="57"/>
  <c r="I27" i="57"/>
  <c r="H27" i="57"/>
  <c r="I26" i="57"/>
  <c r="H26" i="57"/>
  <c r="I25" i="57"/>
  <c r="H25" i="57"/>
  <c r="I24" i="57"/>
  <c r="H24" i="57"/>
  <c r="I23" i="57"/>
  <c r="H23" i="57"/>
  <c r="I22" i="57"/>
  <c r="H22" i="57"/>
  <c r="I21" i="57"/>
  <c r="H21" i="57"/>
  <c r="I20" i="57"/>
  <c r="H20" i="57"/>
  <c r="I19" i="57"/>
  <c r="H19" i="57"/>
  <c r="I18" i="57"/>
  <c r="H18" i="57"/>
  <c r="I17" i="57"/>
  <c r="H17" i="57"/>
  <c r="I16" i="57"/>
  <c r="H16" i="57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H7" i="57" s="1"/>
  <c r="B10" i="45" s="1"/>
  <c r="F35" i="57"/>
  <c r="E35" i="57"/>
  <c r="F34" i="57"/>
  <c r="E34" i="57"/>
  <c r="F33" i="57"/>
  <c r="E33" i="57"/>
  <c r="F32" i="57"/>
  <c r="G32" i="57" s="1"/>
  <c r="E32" i="57"/>
  <c r="F31" i="57"/>
  <c r="E31" i="57"/>
  <c r="F30" i="57"/>
  <c r="E30" i="57"/>
  <c r="F29" i="57"/>
  <c r="E29" i="57"/>
  <c r="F28" i="57"/>
  <c r="E28" i="57"/>
  <c r="F27" i="57"/>
  <c r="E27" i="57"/>
  <c r="F26" i="57"/>
  <c r="E26" i="57"/>
  <c r="F25" i="57"/>
  <c r="E25" i="57"/>
  <c r="F24" i="57"/>
  <c r="E24" i="57"/>
  <c r="F23" i="57"/>
  <c r="E23" i="57"/>
  <c r="F22" i="57"/>
  <c r="E22" i="57"/>
  <c r="F21" i="57"/>
  <c r="E21" i="57"/>
  <c r="F20" i="57"/>
  <c r="E20" i="57"/>
  <c r="F19" i="57"/>
  <c r="E19" i="57"/>
  <c r="F18" i="57"/>
  <c r="E18" i="57"/>
  <c r="F17" i="57"/>
  <c r="E17" i="57"/>
  <c r="F16" i="57"/>
  <c r="E16" i="57"/>
  <c r="F15" i="57"/>
  <c r="E15" i="57"/>
  <c r="F14" i="57"/>
  <c r="E14" i="57"/>
  <c r="F13" i="57"/>
  <c r="E13" i="57"/>
  <c r="F12" i="57"/>
  <c r="E12" i="57"/>
  <c r="F11" i="57"/>
  <c r="E11" i="57"/>
  <c r="F10" i="57"/>
  <c r="E10" i="57"/>
  <c r="F9" i="57"/>
  <c r="E9" i="57"/>
  <c r="F8" i="57"/>
  <c r="E8" i="57"/>
  <c r="E7" i="57" s="1"/>
  <c r="B9" i="45" s="1"/>
  <c r="C9" i="57"/>
  <c r="C10" i="57"/>
  <c r="C11" i="57"/>
  <c r="C12" i="57"/>
  <c r="C13" i="57"/>
  <c r="C14" i="57"/>
  <c r="C15" i="57"/>
  <c r="C16" i="57"/>
  <c r="C17" i="57"/>
  <c r="C18" i="57"/>
  <c r="C19" i="57"/>
  <c r="C20" i="57"/>
  <c r="C21" i="57"/>
  <c r="C22" i="57"/>
  <c r="C23" i="57"/>
  <c r="C24" i="57"/>
  <c r="C25" i="57"/>
  <c r="C26" i="57"/>
  <c r="C27" i="57"/>
  <c r="C28" i="57"/>
  <c r="C29" i="57"/>
  <c r="C30" i="57"/>
  <c r="C31" i="57"/>
  <c r="C32" i="57"/>
  <c r="C33" i="57"/>
  <c r="C34" i="57"/>
  <c r="C35" i="57"/>
  <c r="C8" i="57"/>
  <c r="B9" i="57"/>
  <c r="B10" i="57"/>
  <c r="D10" i="57" s="1"/>
  <c r="B11" i="57"/>
  <c r="B12" i="57"/>
  <c r="D12" i="57" s="1"/>
  <c r="B13" i="57"/>
  <c r="B14" i="57"/>
  <c r="D14" i="57" s="1"/>
  <c r="B15" i="57"/>
  <c r="B16" i="57"/>
  <c r="D16" i="57" s="1"/>
  <c r="B17" i="57"/>
  <c r="B18" i="57"/>
  <c r="B19" i="57"/>
  <c r="B20" i="57"/>
  <c r="D20" i="57" s="1"/>
  <c r="B21" i="57"/>
  <c r="B22" i="57"/>
  <c r="D22" i="57" s="1"/>
  <c r="B23" i="57"/>
  <c r="B24" i="57"/>
  <c r="D24" i="57" s="1"/>
  <c r="B25" i="57"/>
  <c r="B26" i="57"/>
  <c r="D26" i="57" s="1"/>
  <c r="B27" i="57"/>
  <c r="B28" i="57"/>
  <c r="B29" i="57"/>
  <c r="B30" i="57"/>
  <c r="D30" i="57" s="1"/>
  <c r="B31" i="57"/>
  <c r="B32" i="57"/>
  <c r="B33" i="57"/>
  <c r="B34" i="57"/>
  <c r="D34" i="57" s="1"/>
  <c r="B35" i="57"/>
  <c r="D35" i="57" s="1"/>
  <c r="B8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AB35" i="57"/>
  <c r="S35" i="57"/>
  <c r="AB34" i="57"/>
  <c r="V34" i="57"/>
  <c r="D33" i="57"/>
  <c r="AB31" i="57"/>
  <c r="V31" i="57"/>
  <c r="D31" i="57"/>
  <c r="AB30" i="57"/>
  <c r="V30" i="57"/>
  <c r="AB29" i="57"/>
  <c r="D29" i="57"/>
  <c r="S27" i="57"/>
  <c r="J27" i="57"/>
  <c r="D27" i="57"/>
  <c r="AB26" i="57"/>
  <c r="V26" i="57"/>
  <c r="M26" i="57"/>
  <c r="D25" i="57"/>
  <c r="AB23" i="57"/>
  <c r="D23" i="57"/>
  <c r="Y21" i="57"/>
  <c r="D21" i="57"/>
  <c r="AB20" i="57"/>
  <c r="V20" i="57"/>
  <c r="AB19" i="57"/>
  <c r="D19" i="57"/>
  <c r="AB17" i="57"/>
  <c r="D17" i="57"/>
  <c r="AB16" i="57"/>
  <c r="D15" i="57"/>
  <c r="AB14" i="57"/>
  <c r="AB13" i="57"/>
  <c r="D13" i="57"/>
  <c r="D11" i="57"/>
  <c r="AB10" i="57"/>
  <c r="D9" i="57"/>
  <c r="AA7" i="57"/>
  <c r="Z7" i="57"/>
  <c r="B20" i="45" s="1"/>
  <c r="W7" i="57"/>
  <c r="B19" i="45" s="1"/>
  <c r="F7" i="57"/>
  <c r="AA35" i="55"/>
  <c r="Z35" i="55"/>
  <c r="AA34" i="55"/>
  <c r="Z34" i="55"/>
  <c r="AA33" i="55"/>
  <c r="Z33" i="55"/>
  <c r="AA32" i="55"/>
  <c r="Z32" i="55"/>
  <c r="AA31" i="55"/>
  <c r="Z31" i="55"/>
  <c r="AA30" i="55"/>
  <c r="Z30" i="55"/>
  <c r="AA29" i="55"/>
  <c r="Z29" i="55"/>
  <c r="AA28" i="55"/>
  <c r="Z28" i="55"/>
  <c r="AA27" i="55"/>
  <c r="Z27" i="55"/>
  <c r="AA26" i="55"/>
  <c r="Z26" i="55"/>
  <c r="AA25" i="55"/>
  <c r="Z25" i="55"/>
  <c r="AA24" i="55"/>
  <c r="Z24" i="55"/>
  <c r="AA23" i="55"/>
  <c r="Z23" i="55"/>
  <c r="AA22" i="55"/>
  <c r="Z22" i="55"/>
  <c r="AA21" i="55"/>
  <c r="Z21" i="55"/>
  <c r="AA20" i="55"/>
  <c r="Z20" i="55"/>
  <c r="AA19" i="55"/>
  <c r="Z19" i="55"/>
  <c r="AA18" i="55"/>
  <c r="Z18" i="55"/>
  <c r="AA17" i="55"/>
  <c r="Z17" i="55"/>
  <c r="AA16" i="55"/>
  <c r="Z16" i="55"/>
  <c r="AA15" i="55"/>
  <c r="Z15" i="55"/>
  <c r="AA14" i="55"/>
  <c r="Z14" i="55"/>
  <c r="AA13" i="55"/>
  <c r="AB13" i="55" s="1"/>
  <c r="Z13" i="55"/>
  <c r="AA12" i="55"/>
  <c r="Z12" i="55"/>
  <c r="AA11" i="55"/>
  <c r="Z11" i="55"/>
  <c r="AA10" i="55"/>
  <c r="Z10" i="55"/>
  <c r="AA9" i="55"/>
  <c r="Z9" i="55"/>
  <c r="AA8" i="55"/>
  <c r="Z8" i="55"/>
  <c r="X35" i="55"/>
  <c r="W35" i="55"/>
  <c r="X34" i="55"/>
  <c r="W34" i="55"/>
  <c r="X33" i="55"/>
  <c r="W33" i="55"/>
  <c r="X32" i="55"/>
  <c r="W32" i="55"/>
  <c r="X31" i="55"/>
  <c r="W31" i="55"/>
  <c r="X30" i="55"/>
  <c r="W30" i="55"/>
  <c r="X29" i="55"/>
  <c r="W29" i="55"/>
  <c r="X28" i="55"/>
  <c r="W28" i="55"/>
  <c r="X27" i="55"/>
  <c r="W27" i="55"/>
  <c r="X26" i="55"/>
  <c r="W26" i="55"/>
  <c r="X25" i="55"/>
  <c r="W25" i="55"/>
  <c r="X24" i="55"/>
  <c r="W24" i="55"/>
  <c r="X23" i="55"/>
  <c r="W23" i="55"/>
  <c r="X22" i="55"/>
  <c r="W22" i="55"/>
  <c r="X21" i="55"/>
  <c r="W21" i="55"/>
  <c r="X20" i="55"/>
  <c r="W20" i="55"/>
  <c r="X19" i="55"/>
  <c r="W19" i="55"/>
  <c r="X18" i="55"/>
  <c r="W18" i="55"/>
  <c r="X17" i="55"/>
  <c r="W17" i="55"/>
  <c r="X16" i="55"/>
  <c r="W16" i="55"/>
  <c r="X15" i="55"/>
  <c r="W15" i="55"/>
  <c r="X14" i="55"/>
  <c r="W14" i="55"/>
  <c r="X13" i="55"/>
  <c r="W13" i="55"/>
  <c r="X12" i="55"/>
  <c r="W12" i="55"/>
  <c r="X11" i="55"/>
  <c r="W11" i="55"/>
  <c r="X10" i="55"/>
  <c r="W10" i="55"/>
  <c r="X9" i="55"/>
  <c r="W9" i="55"/>
  <c r="X8" i="55"/>
  <c r="W8" i="55"/>
  <c r="U35" i="55"/>
  <c r="T35" i="55"/>
  <c r="U34" i="55"/>
  <c r="T34" i="55"/>
  <c r="U33" i="55"/>
  <c r="T33" i="55"/>
  <c r="U32" i="55"/>
  <c r="T32" i="55"/>
  <c r="U31" i="55"/>
  <c r="T31" i="55"/>
  <c r="U30" i="55"/>
  <c r="T30" i="55"/>
  <c r="U29" i="55"/>
  <c r="T29" i="55"/>
  <c r="U28" i="55"/>
  <c r="T28" i="55"/>
  <c r="U27" i="55"/>
  <c r="T27" i="55"/>
  <c r="U26" i="55"/>
  <c r="T26" i="55"/>
  <c r="U25" i="55"/>
  <c r="T25" i="55"/>
  <c r="U24" i="55"/>
  <c r="T24" i="55"/>
  <c r="U23" i="55"/>
  <c r="T23" i="55"/>
  <c r="U22" i="55"/>
  <c r="T22" i="55"/>
  <c r="U21" i="55"/>
  <c r="T21" i="55"/>
  <c r="U20" i="55"/>
  <c r="T20" i="55"/>
  <c r="U19" i="55"/>
  <c r="T19" i="55"/>
  <c r="U18" i="55"/>
  <c r="T18" i="55"/>
  <c r="U17" i="55"/>
  <c r="T17" i="55"/>
  <c r="U16" i="55"/>
  <c r="T16" i="55"/>
  <c r="U15" i="55"/>
  <c r="T15" i="55"/>
  <c r="U14" i="55"/>
  <c r="T14" i="55"/>
  <c r="U13" i="55"/>
  <c r="T13" i="55"/>
  <c r="U12" i="55"/>
  <c r="V12" i="55" s="1"/>
  <c r="T12" i="55"/>
  <c r="U11" i="55"/>
  <c r="T11" i="55"/>
  <c r="U10" i="55"/>
  <c r="T10" i="55"/>
  <c r="U9" i="55"/>
  <c r="T9" i="55"/>
  <c r="U8" i="55"/>
  <c r="T8" i="55"/>
  <c r="R35" i="55"/>
  <c r="S35" i="55" s="1"/>
  <c r="Q35" i="55"/>
  <c r="R34" i="55"/>
  <c r="S34" i="55" s="1"/>
  <c r="Q34" i="55"/>
  <c r="R33" i="55"/>
  <c r="Q33" i="55"/>
  <c r="R32" i="55"/>
  <c r="Q32" i="55"/>
  <c r="R31" i="55"/>
  <c r="Q31" i="55"/>
  <c r="R30" i="55"/>
  <c r="Q30" i="55"/>
  <c r="R29" i="55"/>
  <c r="Q29" i="55"/>
  <c r="R28" i="55"/>
  <c r="S28" i="55" s="1"/>
  <c r="Q28" i="55"/>
  <c r="R27" i="55"/>
  <c r="Q27" i="55"/>
  <c r="R26" i="55"/>
  <c r="Q26" i="55"/>
  <c r="R25" i="55"/>
  <c r="S25" i="55" s="1"/>
  <c r="Q25" i="55"/>
  <c r="R24" i="55"/>
  <c r="S24" i="55" s="1"/>
  <c r="Q24" i="55"/>
  <c r="R23" i="55"/>
  <c r="S23" i="55" s="1"/>
  <c r="Q23" i="55"/>
  <c r="R22" i="55"/>
  <c r="S22" i="55" s="1"/>
  <c r="Q22" i="55"/>
  <c r="R21" i="55"/>
  <c r="Q21" i="55"/>
  <c r="R20" i="55"/>
  <c r="Q20" i="55"/>
  <c r="R19" i="55"/>
  <c r="Q19" i="55"/>
  <c r="R18" i="55"/>
  <c r="S18" i="55" s="1"/>
  <c r="Q18" i="55"/>
  <c r="R17" i="55"/>
  <c r="S17" i="55" s="1"/>
  <c r="Q17" i="55"/>
  <c r="R16" i="55"/>
  <c r="S16" i="55" s="1"/>
  <c r="Q16" i="55"/>
  <c r="R15" i="55"/>
  <c r="Q15" i="55"/>
  <c r="R14" i="55"/>
  <c r="S14" i="55" s="1"/>
  <c r="Q14" i="55"/>
  <c r="R13" i="55"/>
  <c r="S13" i="55" s="1"/>
  <c r="Q13" i="55"/>
  <c r="R12" i="55"/>
  <c r="S12" i="55" s="1"/>
  <c r="Q12" i="55"/>
  <c r="R11" i="55"/>
  <c r="S11" i="55" s="1"/>
  <c r="Q11" i="55"/>
  <c r="R10" i="55"/>
  <c r="Q10" i="55"/>
  <c r="R9" i="55"/>
  <c r="S9" i="55" s="1"/>
  <c r="Q9" i="55"/>
  <c r="R8" i="55"/>
  <c r="R7" i="55" s="1"/>
  <c r="Q8" i="55"/>
  <c r="O35" i="55"/>
  <c r="P35" i="55" s="1"/>
  <c r="N35" i="55"/>
  <c r="O34" i="55"/>
  <c r="P34" i="55" s="1"/>
  <c r="N34" i="55"/>
  <c r="O33" i="55"/>
  <c r="P33" i="55" s="1"/>
  <c r="N33" i="55"/>
  <c r="O32" i="55"/>
  <c r="P32" i="55" s="1"/>
  <c r="N32" i="55"/>
  <c r="O31" i="55"/>
  <c r="P31" i="55" s="1"/>
  <c r="N31" i="55"/>
  <c r="O30" i="55"/>
  <c r="P30" i="55" s="1"/>
  <c r="N30" i="55"/>
  <c r="O29" i="55"/>
  <c r="P29" i="55" s="1"/>
  <c r="N29" i="55"/>
  <c r="O28" i="55"/>
  <c r="P28" i="55" s="1"/>
  <c r="N28" i="55"/>
  <c r="O27" i="55"/>
  <c r="P27" i="55" s="1"/>
  <c r="N27" i="55"/>
  <c r="O26" i="55"/>
  <c r="P26" i="55" s="1"/>
  <c r="N26" i="55"/>
  <c r="O25" i="55"/>
  <c r="P25" i="55" s="1"/>
  <c r="N25" i="55"/>
  <c r="O24" i="55"/>
  <c r="P24" i="55" s="1"/>
  <c r="N24" i="55"/>
  <c r="O23" i="55"/>
  <c r="P23" i="55" s="1"/>
  <c r="N23" i="55"/>
  <c r="O22" i="55"/>
  <c r="P22" i="55" s="1"/>
  <c r="N22" i="55"/>
  <c r="O21" i="55"/>
  <c r="P21" i="55" s="1"/>
  <c r="N21" i="55"/>
  <c r="O20" i="55"/>
  <c r="P20" i="55" s="1"/>
  <c r="N20" i="55"/>
  <c r="O19" i="55"/>
  <c r="P19" i="55" s="1"/>
  <c r="N19" i="55"/>
  <c r="O18" i="55"/>
  <c r="P18" i="55" s="1"/>
  <c r="N18" i="55"/>
  <c r="O17" i="55"/>
  <c r="P17" i="55" s="1"/>
  <c r="N17" i="55"/>
  <c r="O16" i="55"/>
  <c r="P16" i="55" s="1"/>
  <c r="N16" i="55"/>
  <c r="O15" i="55"/>
  <c r="P15" i="55" s="1"/>
  <c r="N15" i="55"/>
  <c r="O14" i="55"/>
  <c r="P14" i="55" s="1"/>
  <c r="N14" i="55"/>
  <c r="O13" i="55"/>
  <c r="P13" i="55" s="1"/>
  <c r="N13" i="55"/>
  <c r="O12" i="55"/>
  <c r="P12" i="55" s="1"/>
  <c r="N12" i="55"/>
  <c r="O11" i="55"/>
  <c r="P11" i="55" s="1"/>
  <c r="N11" i="55"/>
  <c r="O10" i="55"/>
  <c r="P10" i="55" s="1"/>
  <c r="N10" i="55"/>
  <c r="O9" i="55"/>
  <c r="P9" i="55" s="1"/>
  <c r="N9" i="55"/>
  <c r="O8" i="55"/>
  <c r="P8" i="55" s="1"/>
  <c r="N8" i="55"/>
  <c r="L35" i="55"/>
  <c r="M35" i="55" s="1"/>
  <c r="K35" i="55"/>
  <c r="L34" i="55"/>
  <c r="M34" i="55" s="1"/>
  <c r="K34" i="55"/>
  <c r="L33" i="55"/>
  <c r="M33" i="55" s="1"/>
  <c r="K33" i="55"/>
  <c r="L32" i="55"/>
  <c r="M32" i="55" s="1"/>
  <c r="K32" i="55"/>
  <c r="L31" i="55"/>
  <c r="K31" i="55"/>
  <c r="L30" i="55"/>
  <c r="K30" i="55"/>
  <c r="L29" i="55"/>
  <c r="M29" i="55" s="1"/>
  <c r="K29" i="55"/>
  <c r="L28" i="55"/>
  <c r="M28" i="55" s="1"/>
  <c r="K28" i="55"/>
  <c r="L27" i="55"/>
  <c r="M27" i="55" s="1"/>
  <c r="K27" i="55"/>
  <c r="L26" i="55"/>
  <c r="M26" i="55" s="1"/>
  <c r="K26" i="55"/>
  <c r="L25" i="55"/>
  <c r="K25" i="55"/>
  <c r="L24" i="55"/>
  <c r="M24" i="55" s="1"/>
  <c r="K24" i="55"/>
  <c r="L23" i="55"/>
  <c r="M23" i="55" s="1"/>
  <c r="K23" i="55"/>
  <c r="L22" i="55"/>
  <c r="K22" i="55"/>
  <c r="L21" i="55"/>
  <c r="K21" i="55"/>
  <c r="L20" i="55"/>
  <c r="M20" i="55" s="1"/>
  <c r="K20" i="55"/>
  <c r="L19" i="55"/>
  <c r="M19" i="55" s="1"/>
  <c r="K19" i="55"/>
  <c r="L18" i="55"/>
  <c r="M18" i="55" s="1"/>
  <c r="K18" i="55"/>
  <c r="L17" i="55"/>
  <c r="K17" i="55"/>
  <c r="L16" i="55"/>
  <c r="M16" i="55" s="1"/>
  <c r="K16" i="55"/>
  <c r="L15" i="55"/>
  <c r="K15" i="55"/>
  <c r="L14" i="55"/>
  <c r="M14" i="55" s="1"/>
  <c r="K14" i="55"/>
  <c r="L13" i="55"/>
  <c r="K13" i="55"/>
  <c r="L12" i="55"/>
  <c r="M12" i="55" s="1"/>
  <c r="K12" i="55"/>
  <c r="L11" i="55"/>
  <c r="M11" i="55" s="1"/>
  <c r="K11" i="55"/>
  <c r="L10" i="55"/>
  <c r="M10" i="55" s="1"/>
  <c r="K10" i="55"/>
  <c r="L9" i="55"/>
  <c r="K9" i="55"/>
  <c r="L8" i="55"/>
  <c r="M8" i="55" s="1"/>
  <c r="K8" i="55"/>
  <c r="I35" i="55"/>
  <c r="H35" i="55"/>
  <c r="I34" i="55"/>
  <c r="H34" i="55"/>
  <c r="I33" i="55"/>
  <c r="H33" i="55"/>
  <c r="I32" i="55"/>
  <c r="H32" i="55"/>
  <c r="I31" i="55"/>
  <c r="H31" i="55"/>
  <c r="I30" i="55"/>
  <c r="H30" i="55"/>
  <c r="I29" i="55"/>
  <c r="H29" i="55"/>
  <c r="I28" i="55"/>
  <c r="H28" i="55"/>
  <c r="I27" i="55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8" i="55"/>
  <c r="H18" i="55"/>
  <c r="I17" i="55"/>
  <c r="H17" i="55"/>
  <c r="I16" i="55"/>
  <c r="H16" i="55"/>
  <c r="I15" i="55"/>
  <c r="H15" i="55"/>
  <c r="I14" i="55"/>
  <c r="H14" i="55"/>
  <c r="I13" i="55"/>
  <c r="H13" i="55"/>
  <c r="I12" i="55"/>
  <c r="H12" i="55"/>
  <c r="I11" i="55"/>
  <c r="H11" i="55"/>
  <c r="I10" i="55"/>
  <c r="H10" i="55"/>
  <c r="I9" i="55"/>
  <c r="H9" i="55"/>
  <c r="I8" i="55"/>
  <c r="I7" i="55" s="1"/>
  <c r="G10" i="25" s="1"/>
  <c r="H8" i="55"/>
  <c r="H7" i="55" s="1"/>
  <c r="F35" i="55"/>
  <c r="E35" i="55"/>
  <c r="F34" i="55"/>
  <c r="E34" i="55"/>
  <c r="F33" i="55"/>
  <c r="E33" i="55"/>
  <c r="F32" i="55"/>
  <c r="E32" i="55"/>
  <c r="F31" i="55"/>
  <c r="E31" i="55"/>
  <c r="F30" i="55"/>
  <c r="E30" i="55"/>
  <c r="F29" i="55"/>
  <c r="E29" i="55"/>
  <c r="F28" i="55"/>
  <c r="E28" i="55"/>
  <c r="F27" i="55"/>
  <c r="E27" i="55"/>
  <c r="F26" i="55"/>
  <c r="E26" i="55"/>
  <c r="F25" i="55"/>
  <c r="E25" i="55"/>
  <c r="F24" i="55"/>
  <c r="E24" i="55"/>
  <c r="F23" i="55"/>
  <c r="E23" i="55"/>
  <c r="F22" i="55"/>
  <c r="E22" i="55"/>
  <c r="F21" i="55"/>
  <c r="E21" i="55"/>
  <c r="F20" i="55"/>
  <c r="E20" i="55"/>
  <c r="F19" i="55"/>
  <c r="E19" i="55"/>
  <c r="F18" i="55"/>
  <c r="E18" i="55"/>
  <c r="F17" i="55"/>
  <c r="E17" i="55"/>
  <c r="F16" i="55"/>
  <c r="E16" i="55"/>
  <c r="F15" i="55"/>
  <c r="E15" i="55"/>
  <c r="F14" i="55"/>
  <c r="E14" i="55"/>
  <c r="F13" i="55"/>
  <c r="E13" i="55"/>
  <c r="F12" i="55"/>
  <c r="E12" i="55"/>
  <c r="F11" i="55"/>
  <c r="E11" i="55"/>
  <c r="F10" i="55"/>
  <c r="E10" i="55"/>
  <c r="F9" i="55"/>
  <c r="E9" i="55"/>
  <c r="F8" i="55"/>
  <c r="F7" i="55" s="1"/>
  <c r="E8" i="55"/>
  <c r="C9" i="55"/>
  <c r="C10" i="55"/>
  <c r="C11" i="55"/>
  <c r="C12" i="55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29" i="55"/>
  <c r="C30" i="55"/>
  <c r="C31" i="55"/>
  <c r="C32" i="55"/>
  <c r="C33" i="55"/>
  <c r="C34" i="55"/>
  <c r="C35" i="55"/>
  <c r="C8" i="55"/>
  <c r="B9" i="55"/>
  <c r="B10" i="55"/>
  <c r="B11" i="55"/>
  <c r="B12" i="55"/>
  <c r="B13" i="55"/>
  <c r="B14" i="55"/>
  <c r="B15" i="55"/>
  <c r="B16" i="55"/>
  <c r="D16" i="55" s="1"/>
  <c r="B17" i="55"/>
  <c r="B18" i="55"/>
  <c r="D18" i="55" s="1"/>
  <c r="B19" i="55"/>
  <c r="B20" i="55"/>
  <c r="D20" i="55" s="1"/>
  <c r="B21" i="55"/>
  <c r="B22" i="55"/>
  <c r="B23" i="55"/>
  <c r="B24" i="55"/>
  <c r="D24" i="55" s="1"/>
  <c r="B25" i="55"/>
  <c r="B26" i="55"/>
  <c r="D26" i="55" s="1"/>
  <c r="B27" i="55"/>
  <c r="D27" i="55" s="1"/>
  <c r="B28" i="55"/>
  <c r="B29" i="55"/>
  <c r="D29" i="55" s="1"/>
  <c r="B30" i="55"/>
  <c r="D30" i="55" s="1"/>
  <c r="B31" i="55"/>
  <c r="B32" i="55"/>
  <c r="D32" i="55" s="1"/>
  <c r="B33" i="55"/>
  <c r="B34" i="55"/>
  <c r="B35" i="55"/>
  <c r="D35" i="55" s="1"/>
  <c r="B8" i="55"/>
  <c r="D8" i="55" s="1"/>
  <c r="AB35" i="56"/>
  <c r="Y35" i="56"/>
  <c r="V35" i="56"/>
  <c r="S35" i="56"/>
  <c r="P35" i="56"/>
  <c r="M35" i="56"/>
  <c r="J35" i="56"/>
  <c r="G35" i="56"/>
  <c r="D35" i="56"/>
  <c r="AB34" i="56"/>
  <c r="Y34" i="56"/>
  <c r="V34" i="56"/>
  <c r="S34" i="56"/>
  <c r="P34" i="56"/>
  <c r="M34" i="56"/>
  <c r="J34" i="56"/>
  <c r="G34" i="56"/>
  <c r="D34" i="56"/>
  <c r="AB33" i="56"/>
  <c r="Y33" i="56"/>
  <c r="V33" i="56"/>
  <c r="S33" i="56"/>
  <c r="P33" i="56"/>
  <c r="M33" i="56"/>
  <c r="J33" i="56"/>
  <c r="G33" i="56"/>
  <c r="D33" i="56"/>
  <c r="AB32" i="56"/>
  <c r="Y32" i="56"/>
  <c r="V32" i="56"/>
  <c r="S32" i="56"/>
  <c r="P32" i="56"/>
  <c r="M32" i="56"/>
  <c r="J32" i="56"/>
  <c r="G32" i="56"/>
  <c r="D32" i="56"/>
  <c r="AB31" i="56"/>
  <c r="Y31" i="56"/>
  <c r="V31" i="56"/>
  <c r="S31" i="56"/>
  <c r="P31" i="56"/>
  <c r="M31" i="56"/>
  <c r="J31" i="56"/>
  <c r="G31" i="56"/>
  <c r="D31" i="56"/>
  <c r="AB30" i="56"/>
  <c r="Y30" i="56"/>
  <c r="V30" i="56"/>
  <c r="S30" i="56"/>
  <c r="P30" i="56"/>
  <c r="M30" i="56"/>
  <c r="J30" i="56"/>
  <c r="G30" i="56"/>
  <c r="D30" i="56"/>
  <c r="AB29" i="56"/>
  <c r="Y29" i="56"/>
  <c r="V29" i="56"/>
  <c r="S29" i="56"/>
  <c r="P29" i="56"/>
  <c r="M29" i="56"/>
  <c r="J29" i="56"/>
  <c r="G29" i="56"/>
  <c r="D29" i="56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G35" i="55"/>
  <c r="V34" i="55"/>
  <c r="D34" i="55"/>
  <c r="AB33" i="55"/>
  <c r="Y33" i="55"/>
  <c r="V33" i="55"/>
  <c r="S33" i="55"/>
  <c r="J33" i="55"/>
  <c r="D33" i="55"/>
  <c r="V32" i="55"/>
  <c r="S32" i="55"/>
  <c r="Y31" i="55"/>
  <c r="V31" i="55"/>
  <c r="S31" i="55"/>
  <c r="M31" i="55"/>
  <c r="D31" i="55"/>
  <c r="V30" i="55"/>
  <c r="S30" i="55"/>
  <c r="J30" i="55"/>
  <c r="AB29" i="55"/>
  <c r="Y29" i="55"/>
  <c r="V29" i="55"/>
  <c r="S29" i="55"/>
  <c r="V28" i="55"/>
  <c r="D28" i="55"/>
  <c r="Y27" i="55"/>
  <c r="V27" i="55"/>
  <c r="S27" i="55"/>
  <c r="J27" i="55"/>
  <c r="V26" i="55"/>
  <c r="S26" i="55"/>
  <c r="Y25" i="55"/>
  <c r="V25" i="55"/>
  <c r="M25" i="55"/>
  <c r="D25" i="55"/>
  <c r="V24" i="55"/>
  <c r="Y23" i="55"/>
  <c r="V23" i="55"/>
  <c r="D23" i="55"/>
  <c r="V22" i="55"/>
  <c r="M22" i="55"/>
  <c r="D22" i="55"/>
  <c r="AB21" i="55"/>
  <c r="Y21" i="55"/>
  <c r="V21" i="55"/>
  <c r="S21" i="55"/>
  <c r="M21" i="55"/>
  <c r="D21" i="55"/>
  <c r="V20" i="55"/>
  <c r="S20" i="55"/>
  <c r="Y19" i="55"/>
  <c r="V19" i="55"/>
  <c r="S19" i="55"/>
  <c r="D19" i="55"/>
  <c r="AB18" i="55"/>
  <c r="V18" i="55"/>
  <c r="Y17" i="55"/>
  <c r="V17" i="55"/>
  <c r="M17" i="55"/>
  <c r="G17" i="55"/>
  <c r="D17" i="55"/>
  <c r="Y15" i="55"/>
  <c r="S15" i="55"/>
  <c r="M15" i="55"/>
  <c r="D15" i="55"/>
  <c r="AB14" i="55"/>
  <c r="V14" i="55"/>
  <c r="D14" i="55"/>
  <c r="Y13" i="55"/>
  <c r="M13" i="55"/>
  <c r="D13" i="55"/>
  <c r="D12" i="55"/>
  <c r="Y11" i="55"/>
  <c r="V11" i="55"/>
  <c r="D11" i="55"/>
  <c r="V10" i="55"/>
  <c r="S10" i="55"/>
  <c r="D10" i="55"/>
  <c r="Y9" i="55"/>
  <c r="V9" i="55"/>
  <c r="M9" i="55"/>
  <c r="D9" i="55"/>
  <c r="V8" i="55"/>
  <c r="S8" i="55"/>
  <c r="AA7" i="55"/>
  <c r="Z7" i="55"/>
  <c r="F20" i="25" s="1"/>
  <c r="X7" i="55"/>
  <c r="W7" i="55"/>
  <c r="F19" i="25" s="1"/>
  <c r="U7" i="55"/>
  <c r="G18" i="25" s="1"/>
  <c r="T7" i="55"/>
  <c r="Q7" i="55"/>
  <c r="F13" i="25" s="1"/>
  <c r="O7" i="55"/>
  <c r="G12" i="25" s="1"/>
  <c r="N7" i="55"/>
  <c r="K7" i="55"/>
  <c r="F11" i="25" s="1"/>
  <c r="C7" i="55"/>
  <c r="G8" i="25" s="1"/>
  <c r="B7" i="55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L7" i="54"/>
  <c r="K7" i="54"/>
  <c r="B11" i="25" s="1"/>
  <c r="I7" i="54"/>
  <c r="C10" i="25" s="1"/>
  <c r="H7" i="54"/>
  <c r="F7" i="54"/>
  <c r="E7" i="54"/>
  <c r="B9" i="25" s="1"/>
  <c r="C7" i="54"/>
  <c r="C8" i="25" s="1"/>
  <c r="B7" i="54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C11" i="40" l="1"/>
  <c r="P7" i="51"/>
  <c r="B7" i="57"/>
  <c r="B8" i="45" s="1"/>
  <c r="O7" i="57"/>
  <c r="P8" i="57"/>
  <c r="AB7" i="51"/>
  <c r="J7" i="51"/>
  <c r="D7" i="51"/>
  <c r="V7" i="51"/>
  <c r="L7" i="55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B8" i="25"/>
  <c r="D8" i="25" s="1"/>
  <c r="B10" i="25"/>
  <c r="D10" i="25" s="1"/>
  <c r="B12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5"/>
  <c r="V7" i="56"/>
  <c r="I7" i="57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20" i="45"/>
  <c r="D20" i="45" s="1"/>
  <c r="C19" i="45"/>
  <c r="E19" i="45" s="1"/>
  <c r="V7" i="57"/>
  <c r="C18" i="45"/>
  <c r="D18" i="45" s="1"/>
  <c r="C13" i="45"/>
  <c r="E13" i="45" s="1"/>
  <c r="P7" i="57"/>
  <c r="C12" i="45"/>
  <c r="D12" i="45" s="1"/>
  <c r="M7" i="57"/>
  <c r="C11" i="45"/>
  <c r="C10" i="45"/>
  <c r="D10" i="45" s="1"/>
  <c r="C9" i="45"/>
  <c r="E9" i="45" s="1"/>
  <c r="C7" i="57"/>
  <c r="C8" i="45" s="1"/>
  <c r="E8" i="45" s="1"/>
  <c r="I18" i="45"/>
  <c r="I20" i="45"/>
  <c r="H10" i="45"/>
  <c r="G20" i="25"/>
  <c r="H20" i="25" s="1"/>
  <c r="G19" i="25"/>
  <c r="I19" i="25" s="1"/>
  <c r="F18" i="25"/>
  <c r="H18" i="25" s="1"/>
  <c r="G13" i="25"/>
  <c r="I13" i="25" s="1"/>
  <c r="F12" i="25"/>
  <c r="I12" i="25" s="1"/>
  <c r="M7" i="55"/>
  <c r="G11" i="25"/>
  <c r="I11" i="25" s="1"/>
  <c r="F10" i="25"/>
  <c r="I10" i="25" s="1"/>
  <c r="G9" i="25"/>
  <c r="D7" i="55"/>
  <c r="F8" i="25"/>
  <c r="I8" i="25" s="1"/>
  <c r="D19" i="40"/>
  <c r="E18" i="40"/>
  <c r="D18" i="40"/>
  <c r="D11" i="40"/>
  <c r="D10" i="40"/>
  <c r="E9" i="40"/>
  <c r="E8" i="40"/>
  <c r="D7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M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J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P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M19" i="48"/>
  <c r="G19" i="48"/>
  <c r="D19" i="48"/>
  <c r="AB18" i="48"/>
  <c r="Y18" i="48"/>
  <c r="V18" i="48"/>
  <c r="S18" i="48"/>
  <c r="M18" i="48"/>
  <c r="G18" i="48"/>
  <c r="D18" i="48"/>
  <c r="AB17" i="48"/>
  <c r="Y17" i="48"/>
  <c r="V17" i="48"/>
  <c r="S17" i="48"/>
  <c r="M17" i="48"/>
  <c r="G17" i="48"/>
  <c r="D17" i="48"/>
  <c r="AB16" i="48"/>
  <c r="Y16" i="48"/>
  <c r="V16" i="48"/>
  <c r="S16" i="48"/>
  <c r="M16" i="48"/>
  <c r="G16" i="48"/>
  <c r="D16" i="48"/>
  <c r="AB15" i="48"/>
  <c r="Y15" i="48"/>
  <c r="V15" i="48"/>
  <c r="S15" i="48"/>
  <c r="M15" i="48"/>
  <c r="G15" i="48"/>
  <c r="D15" i="48"/>
  <c r="AB14" i="48"/>
  <c r="Y14" i="48"/>
  <c r="V14" i="48"/>
  <c r="S14" i="48"/>
  <c r="M14" i="48"/>
  <c r="G14" i="48"/>
  <c r="D14" i="48"/>
  <c r="AB13" i="48"/>
  <c r="Y13" i="48"/>
  <c r="V13" i="48"/>
  <c r="S13" i="48"/>
  <c r="M13" i="48"/>
  <c r="G13" i="48"/>
  <c r="D13" i="48"/>
  <c r="AB12" i="48"/>
  <c r="Y12" i="48"/>
  <c r="V12" i="48"/>
  <c r="S12" i="48"/>
  <c r="M12" i="48"/>
  <c r="G12" i="48"/>
  <c r="D12" i="48"/>
  <c r="AB11" i="48"/>
  <c r="Y11" i="48"/>
  <c r="V11" i="48"/>
  <c r="S11" i="48"/>
  <c r="J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M9" i="48"/>
  <c r="J9" i="48"/>
  <c r="G9" i="48"/>
  <c r="D9" i="48"/>
  <c r="AB8" i="48"/>
  <c r="Y8" i="48"/>
  <c r="V8" i="48"/>
  <c r="S8" i="48"/>
  <c r="M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D7" i="49" l="1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7" i="50"/>
  <c r="G7" i="50"/>
  <c r="C8" i="43"/>
  <c r="J7" i="50"/>
  <c r="M7" i="50"/>
  <c r="C10" i="43"/>
  <c r="P7" i="50"/>
  <c r="S7" i="50"/>
  <c r="C16" i="43"/>
  <c r="V7" i="50"/>
  <c r="Y7" i="50"/>
  <c r="C18" i="43"/>
  <c r="AB7" i="50"/>
  <c r="P7" i="39"/>
  <c r="J7" i="39"/>
  <c r="E12" i="40"/>
  <c r="D17" i="40"/>
  <c r="I13" i="45"/>
  <c r="D7" i="48"/>
  <c r="D9" i="45"/>
  <c r="H19" i="45"/>
  <c r="I18" i="2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D11" i="24" s="1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18" i="45"/>
  <c r="E20" i="45"/>
  <c r="E11" i="45"/>
  <c r="I11" i="45"/>
  <c r="H11" i="45"/>
  <c r="H9" i="45"/>
  <c r="I9" i="45"/>
  <c r="D16" i="43"/>
  <c r="B18" i="43"/>
  <c r="D18" i="43" s="1"/>
  <c r="C17" i="43"/>
  <c r="C11" i="43"/>
  <c r="D11" i="43" s="1"/>
  <c r="C9" i="43"/>
  <c r="E9" i="43" s="1"/>
  <c r="B10" i="43"/>
  <c r="D8" i="43"/>
  <c r="E8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E12" i="45"/>
  <c r="D11" i="45"/>
  <c r="E10" i="45"/>
  <c r="D7" i="57"/>
  <c r="I20" i="25"/>
  <c r="H19" i="25"/>
  <c r="H11" i="25"/>
  <c r="H8" i="25"/>
  <c r="E6" i="43"/>
  <c r="D6" i="43"/>
  <c r="E16" i="43"/>
  <c r="D17" i="23"/>
  <c r="E16" i="24"/>
  <c r="E18" i="24"/>
  <c r="E16" i="23"/>
  <c r="E18" i="23"/>
  <c r="D10" i="23"/>
  <c r="D9" i="23"/>
  <c r="D7" i="23"/>
  <c r="E6" i="23"/>
  <c r="D6" i="23"/>
  <c r="D7" i="39"/>
  <c r="D9" i="43" l="1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<sst xmlns="http://schemas.openxmlformats.org/spreadsheetml/2006/main" count="948" uniqueCount="86">
  <si>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</si>
  <si>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</si>
  <si>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</si>
  <si>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</si>
  <si>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</si>
  <si>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</si>
  <si>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</si>
  <si>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</si>
  <si>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</si>
  <si>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</si>
  <si>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</si>
  <si>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</si>
  <si>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</si>
  <si>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</si>
  <si>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</si>
  <si>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</si>
  <si>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</si>
  <si>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</si>
  <si>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</si>
  <si>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</si>
  <si>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</si>
  <si>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</si>
  <si>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</si>
  <si>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</si>
  <si>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</si>
  <si>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</si>
  <si>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</si>
  <si>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</si>
  <si>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</si>
  <si>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</si>
  <si>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</si>
  <si>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</si>
  <si>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</si>
  <si>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</si>
  <si>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</si>
  <si>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</si>
  <si>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</si>
  <si>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</si>
  <si>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</si>
  <si>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</si>
  <si>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</si>
  <si>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</si>
  <si>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</si>
  <si>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</si>
  <si>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</si>
  <si>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</si>
  <si>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</si>
  <si>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</si>
  <si>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</si>
  <si>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</si>
  <si>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</si>
  <si>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</si>
  <si>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</si>
  <si>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</si>
  <si>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</si>
  <si>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</si>
  <si>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</si>
  <si>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</si>
  <si>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</si>
  <si>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</si>
  <si>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</si>
  <si>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</si>
  <si>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</si>
  <si>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</si>
  <si>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</si>
  <si>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</si>
  <si>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</si>
  <si>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</si>
  <si>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</si>
  <si>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</si>
  <si>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</si>
  <si>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</si>
  <si>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t>січень -                     лютий 2020 року</t>
  </si>
  <si>
    <t>січень -                лютий 2021 року</t>
  </si>
  <si>
    <t xml:space="preserve">  1 березня             2020 р.</t>
  </si>
  <si>
    <t xml:space="preserve">  1 березня            2021 р.</t>
  </si>
  <si>
    <t>Надання послуг Львівською обласною службою зайнятості чоловікам
у січні - лютому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</si>
  <si>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лютому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</si>
  <si>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 лютому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</si>
  <si>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 лютому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</si>
  <si>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лютому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</si>
  <si>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лютому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</si>
  <si>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лютому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</si>
  <si>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лютому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</si>
  <si>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лютому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</si>
  <si>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лютому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</si>
</sst>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\+#0;\-#0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</cellStyleXfs>
  <cellXfs count="142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166" fontId="39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2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0" applyNumberFormat="1" applyFont="1" applyFill="1" applyBorder="1" applyAlignment="1">
      <alignment horizontal="center" vertical="center" wrapText="1"/>
    </xf>
    <xf numFmtId="1" fontId="4" fillId="0" borderId="6" xfId="10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0" fontId="14" fillId="0" borderId="0" xfId="9" applyFont="1" applyFill="1" applyAlignment="1">
      <alignment horizontal="center" vertical="top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8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  <xf numFmtId="1" fontId="24" fillId="0" borderId="0" xfId="9" applyNumberFormat="1" applyFont="1" applyAlignment="1">
      <alignment vertical="center" wrapText="1"/>
    </xf>
    <xf numFmtId="1" fontId="24" fillId="0" borderId="0" xfId="8" applyNumberFormat="1" applyFont="1"/>
  </cellXfs>
  <cellStyles count="18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topLeftCell="A2" zoomScaleNormal="70" zoomScaleSheetLayoutView="100" workbookViewId="0">
      <selection activeCell="I14" sqref="I14"/>
    </sheetView>
  </sheetViews>
  <sheetFormatPr defaultColWidth="8" defaultRowHeight="13.6" x14ac:dyDescent="0.25"/>
  <cols>
    <col min="1" max="1" width="61.125" style="3" customWidth="1"/>
    <col min="2" max="3" width="24.375" style="18" customWidth="1"/>
    <col min="4" max="5" width="11.625" style="3" customWidth="1"/>
    <col min="6" max="16384" width="8" style="3"/>
  </cols>
  <sheetData>
    <row r="1" spans="1:11" ht="77.95" customHeight="1" x14ac:dyDescent="0.25">
      <c r="A1" s="99" t="s">
        <v>25</v>
      </c>
      <c r="B1" s="99"/>
      <c r="C1" s="99"/>
      <c r="D1" s="99"/>
      <c r="E1" s="99"/>
    </row>
    <row r="2" spans="1:11" ht="17.350000000000001" customHeight="1" x14ac:dyDescent="0.2">
      <c r="A2" s="99"/>
      <c r="B2" s="99"/>
      <c r="C2" s="99"/>
      <c r="D2" s="99"/>
      <c r="E2" s="99"/>
    </row>
    <row r="3" spans="1:11" s="4" customFormat="1" ht="23.3" customHeight="1" x14ac:dyDescent="0.25">
      <c r="A3" s="104" t="s">
        <v>0</v>
      </c>
      <c r="B3" s="100" t="s">
        <v>72</v>
      </c>
      <c r="C3" s="100" t="s">
        <v>73</v>
      </c>
      <c r="D3" s="102" t="s">
        <v>1</v>
      </c>
      <c r="E3" s="103"/>
    </row>
    <row r="4" spans="1:11" s="4" customFormat="1" ht="27.7" customHeight="1" x14ac:dyDescent="0.25">
      <c r="A4" s="105"/>
      <c r="B4" s="101"/>
      <c r="C4" s="101"/>
      <c r="D4" s="5" t="s">
        <v>2</v>
      </c>
      <c r="E4" s="6" t="s">
        <v>26</v>
      </c>
    </row>
    <row r="5" spans="1:11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" customHeight="1" x14ac:dyDescent="0.25">
      <c r="A6" s="10" t="s">
        <v>27</v>
      </c>
      <c r="B6" s="74">
        <f>'2(5%квота-ЦЗ)'!B7</f>
        <v>20068</v>
      </c>
      <c r="C6" s="74">
        <f>'2(5%квота-ЦЗ)'!C7</f>
        <v>17962</v>
      </c>
      <c r="D6" s="11">
        <f>C6*100/B6</f>
        <v>89.505680685668722</v>
      </c>
      <c r="E6" s="76">
        <f>C6-B6</f>
        <v>-2106</v>
      </c>
      <c r="K6" s="13"/>
    </row>
    <row r="7" spans="1:11" s="4" customFormat="1" ht="31.6" customHeight="1" x14ac:dyDescent="0.25">
      <c r="A7" s="10" t="s">
        <v>28</v>
      </c>
      <c r="B7" s="74">
        <f>'2(5%квота-ЦЗ)'!E7</f>
        <v>7103</v>
      </c>
      <c r="C7" s="74">
        <f>'2(5%квота-ЦЗ)'!F7</f>
        <v>8119</v>
      </c>
      <c r="D7" s="11">
        <f t="shared" ref="D7:D11" si="0">C7*100/B7</f>
        <v>114.30381528931437</v>
      </c>
      <c r="E7" s="76">
        <f t="shared" ref="E7:E11" si="1">C7-B7</f>
        <v>1016</v>
      </c>
      <c r="K7" s="13"/>
    </row>
    <row r="8" spans="1:11" s="4" customFormat="1" ht="45" customHeight="1" x14ac:dyDescent="0.25">
      <c r="A8" s="14" t="s">
        <v>29</v>
      </c>
      <c r="B8" s="74">
        <f>'2(5%квота-ЦЗ)'!H7</f>
        <v>720</v>
      </c>
      <c r="C8" s="74">
        <f>'2(5%квота-ЦЗ)'!I7</f>
        <v>368</v>
      </c>
      <c r="D8" s="11">
        <f t="shared" si="0"/>
        <v>51.111111111111114</v>
      </c>
      <c r="E8" s="76">
        <f t="shared" si="1"/>
        <v>-352</v>
      </c>
      <c r="K8" s="13"/>
    </row>
    <row r="9" spans="1:11" s="4" customFormat="1" ht="35.35" customHeight="1" x14ac:dyDescent="0.25">
      <c r="A9" s="15" t="s">
        <v>30</v>
      </c>
      <c r="B9" s="74">
        <f>'2(5%квота-ЦЗ)'!K7</f>
        <v>504</v>
      </c>
      <c r="C9" s="74">
        <f>'2(5%квота-ЦЗ)'!L7</f>
        <v>139</v>
      </c>
      <c r="D9" s="11">
        <f t="shared" si="0"/>
        <v>27.579365079365079</v>
      </c>
      <c r="E9" s="76">
        <f t="shared" si="1"/>
        <v>-365</v>
      </c>
      <c r="K9" s="13"/>
    </row>
    <row r="10" spans="1:11" s="4" customFormat="1" ht="45.7" customHeight="1" x14ac:dyDescent="0.25">
      <c r="A10" s="15" t="s">
        <v>20</v>
      </c>
      <c r="B10" s="74">
        <f>'2(5%квота-ЦЗ)'!N7</f>
        <v>61</v>
      </c>
      <c r="C10" s="74">
        <f>'2(5%квота-ЦЗ)'!O7</f>
        <v>12</v>
      </c>
      <c r="D10" s="11">
        <f t="shared" si="0"/>
        <v>19.672131147540984</v>
      </c>
      <c r="E10" s="76">
        <f t="shared" si="1"/>
        <v>-49</v>
      </c>
      <c r="K10" s="13"/>
    </row>
    <row r="11" spans="1:11" s="4" customFormat="1" ht="55.55" customHeight="1" x14ac:dyDescent="0.25">
      <c r="A11" s="15" t="s">
        <v>31</v>
      </c>
      <c r="B11" s="74">
        <f>'2(5%квота-ЦЗ)'!Q7</f>
        <v>5622</v>
      </c>
      <c r="C11" s="74">
        <f>'2(5%квота-ЦЗ)'!R7</f>
        <v>4495</v>
      </c>
      <c r="D11" s="11">
        <f t="shared" si="0"/>
        <v>79.953753112771253</v>
      </c>
      <c r="E11" s="76">
        <f t="shared" si="1"/>
        <v>-1127</v>
      </c>
      <c r="K11" s="13"/>
    </row>
    <row r="12" spans="1:11" s="4" customFormat="1" ht="12.75" customHeight="1" x14ac:dyDescent="0.25">
      <c r="A12" s="106" t="s">
        <v>4</v>
      </c>
      <c r="B12" s="107"/>
      <c r="C12" s="107"/>
      <c r="D12" s="107"/>
      <c r="E12" s="107"/>
      <c r="K12" s="13"/>
    </row>
    <row r="13" spans="1:11" s="4" customFormat="1" ht="14.95" customHeight="1" x14ac:dyDescent="0.25">
      <c r="A13" s="108"/>
      <c r="B13" s="109"/>
      <c r="C13" s="109"/>
      <c r="D13" s="109"/>
      <c r="E13" s="109"/>
      <c r="K13" s="13"/>
    </row>
    <row r="14" spans="1:11" s="4" customFormat="1" ht="23.95" customHeight="1" x14ac:dyDescent="0.25">
      <c r="A14" s="104" t="s">
        <v>0</v>
      </c>
      <c r="B14" s="110" t="s">
        <v>74</v>
      </c>
      <c r="C14" s="110" t="s">
        <v>75</v>
      </c>
      <c r="D14" s="102" t="s">
        <v>1</v>
      </c>
      <c r="E14" s="103"/>
      <c r="K14" s="13" t="s">
        <v>71</v>
      </c>
    </row>
    <row r="15" spans="1:11" ht="35.35" customHeight="1" x14ac:dyDescent="0.25">
      <c r="A15" s="105"/>
      <c r="B15" s="110"/>
      <c r="C15" s="110"/>
      <c r="D15" s="5" t="s">
        <v>2</v>
      </c>
      <c r="E15" s="6" t="s">
        <v>26</v>
      </c>
      <c r="K15" s="13"/>
    </row>
    <row r="16" spans="1:11" ht="31.25" customHeight="1" x14ac:dyDescent="0.25">
      <c r="A16" s="10" t="s">
        <v>32</v>
      </c>
      <c r="B16" s="75">
        <f>'2(5%квота-ЦЗ)'!T7</f>
        <v>17429</v>
      </c>
      <c r="C16" s="75">
        <f>'2(5%квота-ЦЗ)'!U7</f>
        <v>15967</v>
      </c>
      <c r="D16" s="16">
        <f t="shared" ref="D16:D18" si="2">C16*100/B16</f>
        <v>91.611681679958693</v>
      </c>
      <c r="E16" s="76">
        <f t="shared" ref="E16:E18" si="3">C16-B16</f>
        <v>-1462</v>
      </c>
      <c r="K16" s="13"/>
    </row>
    <row r="17" spans="1:11" ht="31.25" customHeight="1" x14ac:dyDescent="0.25">
      <c r="A17" s="1" t="s">
        <v>28</v>
      </c>
      <c r="B17" s="75">
        <f>'2(5%квота-ЦЗ)'!W7</f>
        <v>5269</v>
      </c>
      <c r="C17" s="75">
        <f>'2(5%квота-ЦЗ)'!X7</f>
        <v>6272</v>
      </c>
      <c r="D17" s="16">
        <f t="shared" si="2"/>
        <v>119.03587018409566</v>
      </c>
      <c r="E17" s="76">
        <f t="shared" si="3"/>
        <v>1003</v>
      </c>
      <c r="K17" s="13"/>
    </row>
    <row r="18" spans="1:11" ht="31.25" customHeight="1" x14ac:dyDescent="0.25">
      <c r="A18" s="1" t="s">
        <v>33</v>
      </c>
      <c r="B18" s="75">
        <f>'2(5%квота-ЦЗ)'!Z7</f>
        <v>4755</v>
      </c>
      <c r="C18" s="75">
        <f>'2(5%квота-ЦЗ)'!AA7</f>
        <v>5586</v>
      </c>
      <c r="D18" s="16">
        <f t="shared" si="2"/>
        <v>117.47634069400631</v>
      </c>
      <c r="E18" s="76">
        <f t="shared" si="3"/>
        <v>831</v>
      </c>
      <c r="K18" s="13"/>
    </row>
    <row r="19" spans="1:11" x14ac:dyDescent="0.25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75" zoomScaleNormal="75" zoomScaleSheetLayoutView="7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S32" sqref="S32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85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38278</v>
      </c>
      <c r="C7" s="35">
        <f>SUM(C8:C35)</f>
        <v>39914</v>
      </c>
      <c r="D7" s="36">
        <f>C7*100/B7</f>
        <v>104.27399550655728</v>
      </c>
      <c r="E7" s="35">
        <f>SUM(E8:E35)</f>
        <v>7627</v>
      </c>
      <c r="F7" s="35">
        <f>SUM(F8:F35)</f>
        <v>13317</v>
      </c>
      <c r="G7" s="36">
        <f>F7*100/E7</f>
        <v>174.60338271928674</v>
      </c>
      <c r="H7" s="35">
        <f>SUM(H8:H35)</f>
        <v>2464</v>
      </c>
      <c r="I7" s="35">
        <f>SUM(I8:I35)</f>
        <v>1358</v>
      </c>
      <c r="J7" s="36">
        <f>I7*100/H7</f>
        <v>55.113636363636367</v>
      </c>
      <c r="K7" s="35">
        <f>SUM(K8:K35)</f>
        <v>737</v>
      </c>
      <c r="L7" s="35">
        <f>SUM(L8:L35)</f>
        <v>368</v>
      </c>
      <c r="M7" s="36">
        <f>L7*100/K7</f>
        <v>49.932157394843962</v>
      </c>
      <c r="N7" s="35">
        <f>SUM(N8:N35)</f>
        <v>82</v>
      </c>
      <c r="O7" s="35">
        <f>SUM(O8:O35)</f>
        <v>33</v>
      </c>
      <c r="P7" s="36">
        <f>IF(ISERROR(O7*100/N7),"-",(O7*100/N7))</f>
        <v>40.243902439024389</v>
      </c>
      <c r="Q7" s="35">
        <f>SUM(Q8:Q35)</f>
        <v>6055</v>
      </c>
      <c r="R7" s="35">
        <f>SUM(R8:R35)</f>
        <v>6519</v>
      </c>
      <c r="S7" s="36">
        <f>R7*100/Q7</f>
        <v>107.66308835672997</v>
      </c>
      <c r="T7" s="35">
        <f>SUM(T8:T35)</f>
        <v>33216</v>
      </c>
      <c r="U7" s="35">
        <f>SUM(U8:U35)</f>
        <v>36096</v>
      </c>
      <c r="V7" s="36">
        <f>U7*100/T7</f>
        <v>108.67052023121387</v>
      </c>
      <c r="W7" s="35">
        <f>SUM(W8:W35)</f>
        <v>5349</v>
      </c>
      <c r="X7" s="35">
        <f>SUM(X8:X35)</f>
        <v>10099</v>
      </c>
      <c r="Y7" s="36">
        <f>X7*100/W7</f>
        <v>188.801645167321</v>
      </c>
      <c r="Z7" s="35">
        <f>SUM(Z8:Z35)</f>
        <v>4486</v>
      </c>
      <c r="AA7" s="35">
        <f>SUM(AA8:AA35)</f>
        <v>8401</v>
      </c>
      <c r="AB7" s="36">
        <f>AA7*100/Z7</f>
        <v>187.27151136870262</v>
      </c>
      <c r="AC7" s="37"/>
      <c r="AF7" s="42"/>
    </row>
    <row r="8" spans="1:32" s="42" customFormat="1" ht="17" customHeight="1" x14ac:dyDescent="0.25">
      <c r="A8" s="61" t="s">
        <v>35</v>
      </c>
      <c r="B8" s="39">
        <v>7747</v>
      </c>
      <c r="C8" s="39">
        <v>9543</v>
      </c>
      <c r="D8" s="40">
        <f t="shared" ref="D8:D35" si="0">C8*100/B8</f>
        <v>123.18316767781077</v>
      </c>
      <c r="E8" s="39">
        <v>1672</v>
      </c>
      <c r="F8" s="39">
        <v>3793</v>
      </c>
      <c r="G8" s="40">
        <f t="shared" ref="G8:G35" si="1">F8*100/E8</f>
        <v>226.85406698564594</v>
      </c>
      <c r="H8" s="39">
        <v>119</v>
      </c>
      <c r="I8" s="39">
        <v>114</v>
      </c>
      <c r="J8" s="36">
        <f t="shared" ref="J8:J35" si="2">I8*100/H8</f>
        <v>95.798319327731093</v>
      </c>
      <c r="K8" s="39">
        <v>106</v>
      </c>
      <c r="L8" s="39">
        <v>103</v>
      </c>
      <c r="M8" s="40">
        <f t="shared" ref="M8:M35" si="3">L8*100/K8</f>
        <v>97.169811320754718</v>
      </c>
      <c r="N8" s="39">
        <v>5</v>
      </c>
      <c r="O8" s="39">
        <v>1</v>
      </c>
      <c r="P8" s="40">
        <f>IF(ISERROR(O8*100/N8),"-",(O8*100/N8))</f>
        <v>20</v>
      </c>
      <c r="Q8" s="39">
        <v>1149</v>
      </c>
      <c r="R8" s="60">
        <v>877</v>
      </c>
      <c r="S8" s="40">
        <f t="shared" ref="S8:S35" si="4">R8*100/Q8</f>
        <v>76.327241079199297</v>
      </c>
      <c r="T8" s="39">
        <v>7282</v>
      </c>
      <c r="U8" s="60">
        <v>8701</v>
      </c>
      <c r="V8" s="40">
        <f t="shared" ref="V8:V35" si="5">U8*100/T8</f>
        <v>119.48640483383686</v>
      </c>
      <c r="W8" s="39">
        <v>1269</v>
      </c>
      <c r="X8" s="60">
        <v>2968</v>
      </c>
      <c r="Y8" s="40">
        <f t="shared" ref="Y8:Y35" si="6">X8*100/W8</f>
        <v>233.88494877856579</v>
      </c>
      <c r="Z8" s="39">
        <v>1105</v>
      </c>
      <c r="AA8" s="60">
        <v>2413</v>
      </c>
      <c r="AB8" s="40">
        <f t="shared" ref="AB8:AB35" si="7">AA8*100/Z8</f>
        <v>218.37104072398191</v>
      </c>
      <c r="AC8" s="96"/>
      <c r="AD8" s="41"/>
    </row>
    <row r="9" spans="1:32" s="43" customFormat="1" ht="17" customHeight="1" x14ac:dyDescent="0.25">
      <c r="A9" s="61" t="s">
        <v>36</v>
      </c>
      <c r="B9" s="39">
        <v>1357</v>
      </c>
      <c r="C9" s="39">
        <v>1554</v>
      </c>
      <c r="D9" s="40">
        <f t="shared" si="0"/>
        <v>114.51731761238025</v>
      </c>
      <c r="E9" s="39">
        <v>230</v>
      </c>
      <c r="F9" s="39">
        <v>604</v>
      </c>
      <c r="G9" s="40">
        <f t="shared" si="1"/>
        <v>262.60869565217394</v>
      </c>
      <c r="H9" s="39">
        <v>121</v>
      </c>
      <c r="I9" s="39">
        <v>43</v>
      </c>
      <c r="J9" s="36">
        <f t="shared" si="2"/>
        <v>35.537190082644628</v>
      </c>
      <c r="K9" s="39">
        <v>15</v>
      </c>
      <c r="L9" s="39">
        <v>12</v>
      </c>
      <c r="M9" s="40">
        <f t="shared" si="3"/>
        <v>80</v>
      </c>
      <c r="N9" s="39">
        <v>0</v>
      </c>
      <c r="O9" s="39">
        <v>2</v>
      </c>
      <c r="P9" s="95" t="str">
        <f t="shared" ref="P9:P35" si="8">IF(ISERROR(O9*100/N9),"-",(O9*100/N9))</f>
        <v>-</v>
      </c>
      <c r="Q9" s="39">
        <v>205</v>
      </c>
      <c r="R9" s="60">
        <v>347</v>
      </c>
      <c r="S9" s="40">
        <f t="shared" si="4"/>
        <v>169.26829268292684</v>
      </c>
      <c r="T9" s="39">
        <v>1194</v>
      </c>
      <c r="U9" s="60">
        <v>1383</v>
      </c>
      <c r="V9" s="40">
        <f t="shared" si="5"/>
        <v>115.82914572864321</v>
      </c>
      <c r="W9" s="39">
        <v>150</v>
      </c>
      <c r="X9" s="60">
        <v>439</v>
      </c>
      <c r="Y9" s="40">
        <f t="shared" si="6"/>
        <v>292.66666666666669</v>
      </c>
      <c r="Z9" s="39">
        <v>103</v>
      </c>
      <c r="AA9" s="60">
        <v>301</v>
      </c>
      <c r="AB9" s="40">
        <f t="shared" si="7"/>
        <v>292.23300970873788</v>
      </c>
      <c r="AC9" s="96"/>
      <c r="AD9" s="41"/>
    </row>
    <row r="10" spans="1:32" s="42" customFormat="1" ht="17" customHeight="1" x14ac:dyDescent="0.25">
      <c r="A10" s="61" t="s">
        <v>37</v>
      </c>
      <c r="B10" s="39">
        <v>104</v>
      </c>
      <c r="C10" s="39">
        <v>140</v>
      </c>
      <c r="D10" s="40">
        <f t="shared" si="0"/>
        <v>134.61538461538461</v>
      </c>
      <c r="E10" s="39">
        <v>46</v>
      </c>
      <c r="F10" s="39">
        <v>91</v>
      </c>
      <c r="G10" s="40">
        <f t="shared" si="1"/>
        <v>197.82608695652175</v>
      </c>
      <c r="H10" s="39">
        <v>20</v>
      </c>
      <c r="I10" s="39">
        <v>7</v>
      </c>
      <c r="J10" s="36">
        <f t="shared" si="2"/>
        <v>35</v>
      </c>
      <c r="K10" s="39">
        <v>1</v>
      </c>
      <c r="L10" s="39">
        <v>1</v>
      </c>
      <c r="M10" s="40">
        <f t="shared" si="3"/>
        <v>100</v>
      </c>
      <c r="N10" s="39">
        <v>0</v>
      </c>
      <c r="O10" s="39">
        <v>3</v>
      </c>
      <c r="P10" s="95" t="str">
        <f t="shared" si="8"/>
        <v>-</v>
      </c>
      <c r="Q10" s="39">
        <v>42</v>
      </c>
      <c r="R10" s="60">
        <v>54</v>
      </c>
      <c r="S10" s="40">
        <f t="shared" si="4"/>
        <v>128.57142857142858</v>
      </c>
      <c r="T10" s="39">
        <v>71</v>
      </c>
      <c r="U10" s="60">
        <v>108</v>
      </c>
      <c r="V10" s="40">
        <f t="shared" si="5"/>
        <v>152.11267605633802</v>
      </c>
      <c r="W10" s="39">
        <v>25</v>
      </c>
      <c r="X10" s="60">
        <v>63</v>
      </c>
      <c r="Y10" s="40">
        <f t="shared" si="6"/>
        <v>252</v>
      </c>
      <c r="Z10" s="39">
        <v>24</v>
      </c>
      <c r="AA10" s="60">
        <v>51</v>
      </c>
      <c r="AB10" s="40">
        <f t="shared" si="7"/>
        <v>212.5</v>
      </c>
      <c r="AC10" s="96"/>
      <c r="AD10" s="41"/>
    </row>
    <row r="11" spans="1:32" s="42" customFormat="1" ht="17" customHeight="1" x14ac:dyDescent="0.25">
      <c r="A11" s="61" t="s">
        <v>38</v>
      </c>
      <c r="B11" s="39">
        <v>779</v>
      </c>
      <c r="C11" s="39">
        <v>789</v>
      </c>
      <c r="D11" s="40">
        <f t="shared" si="0"/>
        <v>101.28369704749679</v>
      </c>
      <c r="E11" s="39">
        <v>200</v>
      </c>
      <c r="F11" s="39">
        <v>295</v>
      </c>
      <c r="G11" s="40">
        <f t="shared" si="1"/>
        <v>147.5</v>
      </c>
      <c r="H11" s="39">
        <v>54</v>
      </c>
      <c r="I11" s="39">
        <v>31</v>
      </c>
      <c r="J11" s="36">
        <f t="shared" si="2"/>
        <v>57.407407407407405</v>
      </c>
      <c r="K11" s="39">
        <v>13</v>
      </c>
      <c r="L11" s="39">
        <v>5</v>
      </c>
      <c r="M11" s="40">
        <f t="shared" si="3"/>
        <v>38.46153846153846</v>
      </c>
      <c r="N11" s="39">
        <v>1</v>
      </c>
      <c r="O11" s="39">
        <v>1</v>
      </c>
      <c r="P11" s="40">
        <f t="shared" si="8"/>
        <v>100</v>
      </c>
      <c r="Q11" s="39">
        <v>179</v>
      </c>
      <c r="R11" s="60">
        <v>209</v>
      </c>
      <c r="S11" s="40">
        <f t="shared" si="4"/>
        <v>116.75977653631286</v>
      </c>
      <c r="T11" s="39">
        <v>686</v>
      </c>
      <c r="U11" s="60">
        <v>686</v>
      </c>
      <c r="V11" s="40">
        <f t="shared" si="5"/>
        <v>100</v>
      </c>
      <c r="W11" s="39">
        <v>151</v>
      </c>
      <c r="X11" s="60">
        <v>202</v>
      </c>
      <c r="Y11" s="40">
        <f t="shared" si="6"/>
        <v>133.7748344370861</v>
      </c>
      <c r="Z11" s="39">
        <v>127</v>
      </c>
      <c r="AA11" s="60">
        <v>166</v>
      </c>
      <c r="AB11" s="40">
        <f t="shared" si="7"/>
        <v>130.70866141732284</v>
      </c>
      <c r="AC11" s="96"/>
      <c r="AD11" s="41"/>
    </row>
    <row r="12" spans="1:32" s="42" customFormat="1" ht="17" customHeight="1" x14ac:dyDescent="0.25">
      <c r="A12" s="61" t="s">
        <v>39</v>
      </c>
      <c r="B12" s="39">
        <v>1579</v>
      </c>
      <c r="C12" s="39">
        <v>1542</v>
      </c>
      <c r="D12" s="40">
        <f t="shared" si="0"/>
        <v>97.656744775174161</v>
      </c>
      <c r="E12" s="39">
        <v>234</v>
      </c>
      <c r="F12" s="39">
        <v>364</v>
      </c>
      <c r="G12" s="40">
        <f t="shared" si="1"/>
        <v>155.55555555555554</v>
      </c>
      <c r="H12" s="39">
        <v>113</v>
      </c>
      <c r="I12" s="39">
        <v>50</v>
      </c>
      <c r="J12" s="36">
        <f t="shared" si="2"/>
        <v>44.247787610619469</v>
      </c>
      <c r="K12" s="39">
        <v>46</v>
      </c>
      <c r="L12" s="39">
        <v>25</v>
      </c>
      <c r="M12" s="40">
        <f t="shared" si="3"/>
        <v>54.347826086956523</v>
      </c>
      <c r="N12" s="39">
        <v>12</v>
      </c>
      <c r="O12" s="39">
        <v>3</v>
      </c>
      <c r="P12" s="40">
        <f t="shared" si="8"/>
        <v>25</v>
      </c>
      <c r="Q12" s="39">
        <v>173</v>
      </c>
      <c r="R12" s="60">
        <v>271</v>
      </c>
      <c r="S12" s="40">
        <f t="shared" si="4"/>
        <v>156.64739884393063</v>
      </c>
      <c r="T12" s="39">
        <v>1428</v>
      </c>
      <c r="U12" s="60">
        <v>1445</v>
      </c>
      <c r="V12" s="40">
        <f t="shared" si="5"/>
        <v>101.19047619047619</v>
      </c>
      <c r="W12" s="39">
        <v>160</v>
      </c>
      <c r="X12" s="60">
        <v>269</v>
      </c>
      <c r="Y12" s="40">
        <f t="shared" si="6"/>
        <v>168.125</v>
      </c>
      <c r="Z12" s="39">
        <v>124</v>
      </c>
      <c r="AA12" s="60">
        <v>201</v>
      </c>
      <c r="AB12" s="40">
        <f t="shared" si="7"/>
        <v>162.09677419354838</v>
      </c>
      <c r="AC12" s="96"/>
      <c r="AD12" s="41"/>
    </row>
    <row r="13" spans="1:32" s="42" customFormat="1" ht="17" customHeight="1" x14ac:dyDescent="0.25">
      <c r="A13" s="61" t="s">
        <v>40</v>
      </c>
      <c r="B13" s="39">
        <v>567</v>
      </c>
      <c r="C13" s="39">
        <v>553</v>
      </c>
      <c r="D13" s="40">
        <f t="shared" si="0"/>
        <v>97.53086419753086</v>
      </c>
      <c r="E13" s="39">
        <v>149</v>
      </c>
      <c r="F13" s="39">
        <v>241</v>
      </c>
      <c r="G13" s="40">
        <f t="shared" si="1"/>
        <v>161.74496644295303</v>
      </c>
      <c r="H13" s="39">
        <v>77</v>
      </c>
      <c r="I13" s="39">
        <v>26</v>
      </c>
      <c r="J13" s="36">
        <f t="shared" si="2"/>
        <v>33.766233766233768</v>
      </c>
      <c r="K13" s="39">
        <v>8</v>
      </c>
      <c r="L13" s="39">
        <v>5</v>
      </c>
      <c r="M13" s="40">
        <f t="shared" si="3"/>
        <v>62.5</v>
      </c>
      <c r="N13" s="39">
        <v>0</v>
      </c>
      <c r="O13" s="39">
        <v>0</v>
      </c>
      <c r="P13" s="95" t="str">
        <f t="shared" si="8"/>
        <v>-</v>
      </c>
      <c r="Q13" s="39">
        <v>131</v>
      </c>
      <c r="R13" s="60">
        <v>184</v>
      </c>
      <c r="S13" s="40">
        <f t="shared" si="4"/>
        <v>140.45801526717557</v>
      </c>
      <c r="T13" s="39">
        <v>454</v>
      </c>
      <c r="U13" s="60">
        <v>461</v>
      </c>
      <c r="V13" s="40">
        <f t="shared" si="5"/>
        <v>101.54185022026432</v>
      </c>
      <c r="W13" s="39">
        <v>90</v>
      </c>
      <c r="X13" s="60">
        <v>157</v>
      </c>
      <c r="Y13" s="40">
        <f t="shared" si="6"/>
        <v>174.44444444444446</v>
      </c>
      <c r="Z13" s="39">
        <v>68</v>
      </c>
      <c r="AA13" s="60">
        <v>134</v>
      </c>
      <c r="AB13" s="40">
        <f t="shared" si="7"/>
        <v>197.05882352941177</v>
      </c>
      <c r="AC13" s="96"/>
      <c r="AD13" s="41"/>
    </row>
    <row r="14" spans="1:32" s="42" customFormat="1" ht="17" customHeight="1" x14ac:dyDescent="0.25">
      <c r="A14" s="61" t="s">
        <v>41</v>
      </c>
      <c r="B14" s="39">
        <v>330</v>
      </c>
      <c r="C14" s="39">
        <v>388</v>
      </c>
      <c r="D14" s="40">
        <f t="shared" si="0"/>
        <v>117.57575757575758</v>
      </c>
      <c r="E14" s="39">
        <v>114</v>
      </c>
      <c r="F14" s="39">
        <v>217</v>
      </c>
      <c r="G14" s="40">
        <f t="shared" si="1"/>
        <v>190.35087719298247</v>
      </c>
      <c r="H14" s="39">
        <v>77</v>
      </c>
      <c r="I14" s="39">
        <v>23</v>
      </c>
      <c r="J14" s="36">
        <f t="shared" si="2"/>
        <v>29.870129870129869</v>
      </c>
      <c r="K14" s="39">
        <v>15</v>
      </c>
      <c r="L14" s="39">
        <v>3</v>
      </c>
      <c r="M14" s="40">
        <f t="shared" si="3"/>
        <v>20</v>
      </c>
      <c r="N14" s="39">
        <v>0</v>
      </c>
      <c r="O14" s="39">
        <v>0</v>
      </c>
      <c r="P14" s="95" t="str">
        <f t="shared" si="8"/>
        <v>-</v>
      </c>
      <c r="Q14" s="39">
        <v>106</v>
      </c>
      <c r="R14" s="60">
        <v>164</v>
      </c>
      <c r="S14" s="40">
        <f t="shared" si="4"/>
        <v>154.71698113207546</v>
      </c>
      <c r="T14" s="39">
        <v>236</v>
      </c>
      <c r="U14" s="60">
        <v>296</v>
      </c>
      <c r="V14" s="40">
        <f t="shared" si="5"/>
        <v>125.42372881355932</v>
      </c>
      <c r="W14" s="39">
        <v>60</v>
      </c>
      <c r="X14" s="60">
        <v>135</v>
      </c>
      <c r="Y14" s="40">
        <f t="shared" si="6"/>
        <v>225</v>
      </c>
      <c r="Z14" s="39">
        <v>45</v>
      </c>
      <c r="AA14" s="60">
        <v>117</v>
      </c>
      <c r="AB14" s="40">
        <f t="shared" si="7"/>
        <v>260</v>
      </c>
      <c r="AC14" s="96"/>
      <c r="AD14" s="41"/>
    </row>
    <row r="15" spans="1:32" s="42" customFormat="1" ht="17" customHeight="1" x14ac:dyDescent="0.25">
      <c r="A15" s="61" t="s">
        <v>42</v>
      </c>
      <c r="B15" s="39">
        <v>3504</v>
      </c>
      <c r="C15" s="39">
        <v>3320</v>
      </c>
      <c r="D15" s="40">
        <f t="shared" si="0"/>
        <v>94.748858447488587</v>
      </c>
      <c r="E15" s="39">
        <v>286</v>
      </c>
      <c r="F15" s="39">
        <v>502</v>
      </c>
      <c r="G15" s="40">
        <f t="shared" si="1"/>
        <v>175.52447552447552</v>
      </c>
      <c r="H15" s="39">
        <v>141</v>
      </c>
      <c r="I15" s="39">
        <v>101</v>
      </c>
      <c r="J15" s="36">
        <f t="shared" si="2"/>
        <v>71.63120567375887</v>
      </c>
      <c r="K15" s="39">
        <v>38</v>
      </c>
      <c r="L15" s="39">
        <v>17</v>
      </c>
      <c r="M15" s="40">
        <f t="shared" si="3"/>
        <v>44.736842105263158</v>
      </c>
      <c r="N15" s="39">
        <v>0</v>
      </c>
      <c r="O15" s="39">
        <v>0</v>
      </c>
      <c r="P15" s="95" t="str">
        <f t="shared" si="8"/>
        <v>-</v>
      </c>
      <c r="Q15" s="39">
        <v>249</v>
      </c>
      <c r="R15" s="60">
        <v>221</v>
      </c>
      <c r="S15" s="40">
        <f t="shared" si="4"/>
        <v>88.755020080321287</v>
      </c>
      <c r="T15" s="39">
        <v>3283</v>
      </c>
      <c r="U15" s="60">
        <v>3091</v>
      </c>
      <c r="V15" s="40">
        <f t="shared" si="5"/>
        <v>94.151690526957054</v>
      </c>
      <c r="W15" s="39">
        <v>172</v>
      </c>
      <c r="X15" s="60">
        <v>370</v>
      </c>
      <c r="Y15" s="40">
        <f t="shared" si="6"/>
        <v>215.11627906976744</v>
      </c>
      <c r="Z15" s="39">
        <v>137</v>
      </c>
      <c r="AA15" s="60">
        <v>295</v>
      </c>
      <c r="AB15" s="40">
        <f t="shared" si="7"/>
        <v>215.32846715328466</v>
      </c>
      <c r="AC15" s="96"/>
      <c r="AD15" s="41"/>
    </row>
    <row r="16" spans="1:32" s="42" customFormat="1" ht="17" customHeight="1" x14ac:dyDescent="0.25">
      <c r="A16" s="61" t="s">
        <v>43</v>
      </c>
      <c r="B16" s="39">
        <v>1327</v>
      </c>
      <c r="C16" s="39">
        <v>1436</v>
      </c>
      <c r="D16" s="40">
        <f t="shared" si="0"/>
        <v>108.21401657874905</v>
      </c>
      <c r="E16" s="39">
        <v>321</v>
      </c>
      <c r="F16" s="39">
        <v>550</v>
      </c>
      <c r="G16" s="40">
        <f t="shared" si="1"/>
        <v>171.33956386292834</v>
      </c>
      <c r="H16" s="39">
        <v>275</v>
      </c>
      <c r="I16" s="39">
        <v>114</v>
      </c>
      <c r="J16" s="36">
        <f t="shared" si="2"/>
        <v>41.454545454545453</v>
      </c>
      <c r="K16" s="39">
        <v>66</v>
      </c>
      <c r="L16" s="39">
        <v>30</v>
      </c>
      <c r="M16" s="40">
        <f t="shared" si="3"/>
        <v>45.454545454545453</v>
      </c>
      <c r="N16" s="39">
        <v>14</v>
      </c>
      <c r="O16" s="39">
        <v>13</v>
      </c>
      <c r="P16" s="40">
        <f t="shared" si="8"/>
        <v>92.857142857142861</v>
      </c>
      <c r="Q16" s="39">
        <v>292</v>
      </c>
      <c r="R16" s="60">
        <v>336</v>
      </c>
      <c r="S16" s="40">
        <f t="shared" si="4"/>
        <v>115.06849315068493</v>
      </c>
      <c r="T16" s="39">
        <v>956</v>
      </c>
      <c r="U16" s="60">
        <v>1252</v>
      </c>
      <c r="V16" s="40">
        <f t="shared" si="5"/>
        <v>130.96234309623432</v>
      </c>
      <c r="W16" s="39">
        <v>192</v>
      </c>
      <c r="X16" s="60">
        <v>369</v>
      </c>
      <c r="Y16" s="40">
        <f t="shared" si="6"/>
        <v>192.1875</v>
      </c>
      <c r="Z16" s="39">
        <v>145</v>
      </c>
      <c r="AA16" s="60">
        <v>271</v>
      </c>
      <c r="AB16" s="40">
        <f t="shared" si="7"/>
        <v>186.89655172413794</v>
      </c>
      <c r="AC16" s="96"/>
      <c r="AD16" s="41"/>
    </row>
    <row r="17" spans="1:30" s="42" customFormat="1" ht="17" customHeight="1" x14ac:dyDescent="0.25">
      <c r="A17" s="61" t="s">
        <v>44</v>
      </c>
      <c r="B17" s="39">
        <v>2666</v>
      </c>
      <c r="C17" s="39">
        <v>2791</v>
      </c>
      <c r="D17" s="40">
        <f t="shared" si="0"/>
        <v>104.688672168042</v>
      </c>
      <c r="E17" s="39">
        <v>412</v>
      </c>
      <c r="F17" s="39">
        <v>720</v>
      </c>
      <c r="G17" s="40">
        <f t="shared" si="1"/>
        <v>174.75728155339806</v>
      </c>
      <c r="H17" s="39">
        <v>120</v>
      </c>
      <c r="I17" s="39">
        <v>54</v>
      </c>
      <c r="J17" s="36">
        <f t="shared" si="2"/>
        <v>45</v>
      </c>
      <c r="K17" s="39">
        <v>62</v>
      </c>
      <c r="L17" s="39">
        <v>25</v>
      </c>
      <c r="M17" s="40">
        <f t="shared" si="3"/>
        <v>40.322580645161288</v>
      </c>
      <c r="N17" s="39">
        <v>1</v>
      </c>
      <c r="O17" s="39">
        <v>1</v>
      </c>
      <c r="P17" s="95">
        <f t="shared" si="8"/>
        <v>100</v>
      </c>
      <c r="Q17" s="39">
        <v>223</v>
      </c>
      <c r="R17" s="60">
        <v>235</v>
      </c>
      <c r="S17" s="40">
        <f t="shared" si="4"/>
        <v>105.38116591928251</v>
      </c>
      <c r="T17" s="39">
        <v>2485</v>
      </c>
      <c r="U17" s="60">
        <v>2618</v>
      </c>
      <c r="V17" s="40">
        <f t="shared" si="5"/>
        <v>105.35211267605634</v>
      </c>
      <c r="W17" s="39">
        <v>287</v>
      </c>
      <c r="X17" s="60">
        <v>589</v>
      </c>
      <c r="Y17" s="40">
        <f t="shared" si="6"/>
        <v>205.22648083623693</v>
      </c>
      <c r="Z17" s="39">
        <v>244</v>
      </c>
      <c r="AA17" s="60">
        <v>518</v>
      </c>
      <c r="AB17" s="40">
        <f t="shared" si="7"/>
        <v>212.29508196721312</v>
      </c>
      <c r="AC17" s="96"/>
      <c r="AD17" s="41"/>
    </row>
    <row r="18" spans="1:30" s="42" customFormat="1" ht="17" customHeight="1" x14ac:dyDescent="0.25">
      <c r="A18" s="61" t="s">
        <v>45</v>
      </c>
      <c r="B18" s="39">
        <v>1953</v>
      </c>
      <c r="C18" s="39">
        <v>1003</v>
      </c>
      <c r="D18" s="40">
        <f t="shared" si="0"/>
        <v>51.356886840757809</v>
      </c>
      <c r="E18" s="39">
        <v>422</v>
      </c>
      <c r="F18" s="39">
        <v>553</v>
      </c>
      <c r="G18" s="40">
        <f t="shared" si="1"/>
        <v>131.04265402843603</v>
      </c>
      <c r="H18" s="39">
        <v>215</v>
      </c>
      <c r="I18" s="39">
        <v>85</v>
      </c>
      <c r="J18" s="36">
        <f t="shared" si="2"/>
        <v>39.534883720930232</v>
      </c>
      <c r="K18" s="39">
        <v>49</v>
      </c>
      <c r="L18" s="39">
        <v>7</v>
      </c>
      <c r="M18" s="40">
        <f t="shared" si="3"/>
        <v>14.285714285714286</v>
      </c>
      <c r="N18" s="39">
        <v>1</v>
      </c>
      <c r="O18" s="39">
        <v>1</v>
      </c>
      <c r="P18" s="40">
        <f t="shared" si="8"/>
        <v>100</v>
      </c>
      <c r="Q18" s="39">
        <v>322</v>
      </c>
      <c r="R18" s="60">
        <v>275</v>
      </c>
      <c r="S18" s="40">
        <f t="shared" si="4"/>
        <v>85.403726708074529</v>
      </c>
      <c r="T18" s="39">
        <v>605</v>
      </c>
      <c r="U18" s="60">
        <v>792</v>
      </c>
      <c r="V18" s="40">
        <f t="shared" si="5"/>
        <v>130.90909090909091</v>
      </c>
      <c r="W18" s="39">
        <v>284</v>
      </c>
      <c r="X18" s="60">
        <v>373</v>
      </c>
      <c r="Y18" s="40">
        <f t="shared" si="6"/>
        <v>131.33802816901408</v>
      </c>
      <c r="Z18" s="39">
        <v>246</v>
      </c>
      <c r="AA18" s="60">
        <v>329</v>
      </c>
      <c r="AB18" s="40">
        <f t="shared" si="7"/>
        <v>133.73983739837399</v>
      </c>
      <c r="AC18" s="96"/>
      <c r="AD18" s="41"/>
    </row>
    <row r="19" spans="1:30" s="42" customFormat="1" ht="17" customHeight="1" x14ac:dyDescent="0.25">
      <c r="A19" s="61" t="s">
        <v>46</v>
      </c>
      <c r="B19" s="39">
        <v>1523</v>
      </c>
      <c r="C19" s="39">
        <v>1536</v>
      </c>
      <c r="D19" s="40">
        <f t="shared" si="0"/>
        <v>100.85357846355876</v>
      </c>
      <c r="E19" s="39">
        <v>258</v>
      </c>
      <c r="F19" s="39">
        <v>384</v>
      </c>
      <c r="G19" s="40">
        <f t="shared" si="1"/>
        <v>148.83720930232559</v>
      </c>
      <c r="H19" s="39">
        <v>70</v>
      </c>
      <c r="I19" s="39">
        <v>74</v>
      </c>
      <c r="J19" s="36">
        <f t="shared" si="2"/>
        <v>105.71428571428571</v>
      </c>
      <c r="K19" s="39">
        <v>44</v>
      </c>
      <c r="L19" s="39">
        <v>17</v>
      </c>
      <c r="M19" s="40">
        <f t="shared" si="3"/>
        <v>38.636363636363633</v>
      </c>
      <c r="N19" s="39">
        <v>7</v>
      </c>
      <c r="O19" s="39">
        <v>2</v>
      </c>
      <c r="P19" s="40">
        <f t="shared" si="8"/>
        <v>28.571428571428573</v>
      </c>
      <c r="Q19" s="39">
        <v>205</v>
      </c>
      <c r="R19" s="60">
        <v>275</v>
      </c>
      <c r="S19" s="40">
        <f t="shared" si="4"/>
        <v>134.14634146341464</v>
      </c>
      <c r="T19" s="39">
        <v>1432</v>
      </c>
      <c r="U19" s="60">
        <v>1410</v>
      </c>
      <c r="V19" s="40">
        <f t="shared" si="5"/>
        <v>98.463687150837984</v>
      </c>
      <c r="W19" s="39">
        <v>170</v>
      </c>
      <c r="X19" s="60">
        <v>295</v>
      </c>
      <c r="Y19" s="40">
        <f t="shared" si="6"/>
        <v>173.52941176470588</v>
      </c>
      <c r="Z19" s="39">
        <v>136</v>
      </c>
      <c r="AA19" s="60">
        <v>250</v>
      </c>
      <c r="AB19" s="40">
        <f t="shared" si="7"/>
        <v>183.8235294117647</v>
      </c>
      <c r="AC19" s="96"/>
      <c r="AD19" s="41"/>
    </row>
    <row r="20" spans="1:30" s="42" customFormat="1" ht="17" customHeight="1" x14ac:dyDescent="0.25">
      <c r="A20" s="61" t="s">
        <v>47</v>
      </c>
      <c r="B20" s="39">
        <v>934</v>
      </c>
      <c r="C20" s="39">
        <v>973</v>
      </c>
      <c r="D20" s="40">
        <f t="shared" si="0"/>
        <v>104.17558886509636</v>
      </c>
      <c r="E20" s="39">
        <v>131</v>
      </c>
      <c r="F20" s="39">
        <v>234</v>
      </c>
      <c r="G20" s="40">
        <f t="shared" si="1"/>
        <v>178.62595419847329</v>
      </c>
      <c r="H20" s="39">
        <v>45</v>
      </c>
      <c r="I20" s="39">
        <v>22</v>
      </c>
      <c r="J20" s="36">
        <f t="shared" si="2"/>
        <v>48.888888888888886</v>
      </c>
      <c r="K20" s="39">
        <v>11</v>
      </c>
      <c r="L20" s="39">
        <v>0</v>
      </c>
      <c r="M20" s="40">
        <f t="shared" si="3"/>
        <v>0</v>
      </c>
      <c r="N20" s="39">
        <v>6</v>
      </c>
      <c r="O20" s="39">
        <v>1</v>
      </c>
      <c r="P20" s="40">
        <f t="shared" si="8"/>
        <v>16.666666666666668</v>
      </c>
      <c r="Q20" s="39">
        <v>108</v>
      </c>
      <c r="R20" s="60">
        <v>116</v>
      </c>
      <c r="S20" s="40">
        <f t="shared" si="4"/>
        <v>107.4074074074074</v>
      </c>
      <c r="T20" s="39">
        <v>890</v>
      </c>
      <c r="U20" s="60">
        <v>921</v>
      </c>
      <c r="V20" s="40">
        <f t="shared" si="5"/>
        <v>103.48314606741573</v>
      </c>
      <c r="W20" s="39">
        <v>89</v>
      </c>
      <c r="X20" s="60">
        <v>187</v>
      </c>
      <c r="Y20" s="40">
        <f t="shared" si="6"/>
        <v>210.11235955056179</v>
      </c>
      <c r="Z20" s="39">
        <v>78</v>
      </c>
      <c r="AA20" s="60">
        <v>169</v>
      </c>
      <c r="AB20" s="40">
        <f t="shared" si="7"/>
        <v>216.66666666666666</v>
      </c>
      <c r="AC20" s="96"/>
      <c r="AD20" s="41"/>
    </row>
    <row r="21" spans="1:30" s="42" customFormat="1" ht="17" customHeight="1" x14ac:dyDescent="0.25">
      <c r="A21" s="61" t="s">
        <v>48</v>
      </c>
      <c r="B21" s="39">
        <v>389</v>
      </c>
      <c r="C21" s="39">
        <v>499</v>
      </c>
      <c r="D21" s="40">
        <f t="shared" si="0"/>
        <v>128.27763496143959</v>
      </c>
      <c r="E21" s="39">
        <v>98</v>
      </c>
      <c r="F21" s="39">
        <v>203</v>
      </c>
      <c r="G21" s="40">
        <f t="shared" si="1"/>
        <v>207.14285714285714</v>
      </c>
      <c r="H21" s="39">
        <v>27</v>
      </c>
      <c r="I21" s="39">
        <v>20</v>
      </c>
      <c r="J21" s="36">
        <f t="shared" si="2"/>
        <v>74.074074074074076</v>
      </c>
      <c r="K21" s="39">
        <v>2</v>
      </c>
      <c r="L21" s="39">
        <v>1</v>
      </c>
      <c r="M21" s="40">
        <f t="shared" si="3"/>
        <v>50</v>
      </c>
      <c r="N21" s="39">
        <v>2</v>
      </c>
      <c r="O21" s="39">
        <v>0</v>
      </c>
      <c r="P21" s="95">
        <f t="shared" si="8"/>
        <v>0</v>
      </c>
      <c r="Q21" s="39">
        <v>92</v>
      </c>
      <c r="R21" s="60">
        <v>132</v>
      </c>
      <c r="S21" s="40">
        <f t="shared" si="4"/>
        <v>143.47826086956522</v>
      </c>
      <c r="T21" s="39">
        <v>340</v>
      </c>
      <c r="U21" s="60">
        <v>443</v>
      </c>
      <c r="V21" s="40">
        <f t="shared" si="5"/>
        <v>130.29411764705881</v>
      </c>
      <c r="W21" s="39">
        <v>69</v>
      </c>
      <c r="X21" s="60">
        <v>166</v>
      </c>
      <c r="Y21" s="40">
        <f t="shared" si="6"/>
        <v>240.57971014492753</v>
      </c>
      <c r="Z21" s="39">
        <v>56</v>
      </c>
      <c r="AA21" s="60">
        <v>142</v>
      </c>
      <c r="AB21" s="40">
        <f t="shared" si="7"/>
        <v>253.57142857142858</v>
      </c>
      <c r="AC21" s="96"/>
      <c r="AD21" s="41"/>
    </row>
    <row r="22" spans="1:30" s="42" customFormat="1" ht="17" customHeight="1" x14ac:dyDescent="0.25">
      <c r="A22" s="61" t="s">
        <v>49</v>
      </c>
      <c r="B22" s="39">
        <v>1364</v>
      </c>
      <c r="C22" s="39">
        <v>1448</v>
      </c>
      <c r="D22" s="40">
        <f t="shared" si="0"/>
        <v>106.158357771261</v>
      </c>
      <c r="E22" s="39">
        <v>363</v>
      </c>
      <c r="F22" s="39">
        <v>463</v>
      </c>
      <c r="G22" s="40">
        <f t="shared" si="1"/>
        <v>127.54820936639119</v>
      </c>
      <c r="H22" s="39">
        <v>101</v>
      </c>
      <c r="I22" s="39">
        <v>65</v>
      </c>
      <c r="J22" s="36">
        <f t="shared" si="2"/>
        <v>64.356435643564353</v>
      </c>
      <c r="K22" s="39">
        <v>30</v>
      </c>
      <c r="L22" s="39">
        <v>8</v>
      </c>
      <c r="M22" s="40">
        <f t="shared" si="3"/>
        <v>26.666666666666668</v>
      </c>
      <c r="N22" s="39">
        <v>0</v>
      </c>
      <c r="O22" s="39">
        <v>0</v>
      </c>
      <c r="P22" s="95" t="str">
        <f t="shared" si="8"/>
        <v>-</v>
      </c>
      <c r="Q22" s="39">
        <v>326</v>
      </c>
      <c r="R22" s="60">
        <v>252</v>
      </c>
      <c r="S22" s="40">
        <f t="shared" si="4"/>
        <v>77.300613496932513</v>
      </c>
      <c r="T22" s="39">
        <v>1253</v>
      </c>
      <c r="U22" s="60">
        <v>1308</v>
      </c>
      <c r="V22" s="40">
        <f t="shared" si="5"/>
        <v>104.38946528332004</v>
      </c>
      <c r="W22" s="39">
        <v>254</v>
      </c>
      <c r="X22" s="60">
        <v>359</v>
      </c>
      <c r="Y22" s="40">
        <f t="shared" si="6"/>
        <v>141.33858267716536</v>
      </c>
      <c r="Z22" s="39">
        <v>218</v>
      </c>
      <c r="AA22" s="60">
        <v>298</v>
      </c>
      <c r="AB22" s="40">
        <f t="shared" si="7"/>
        <v>136.69724770642202</v>
      </c>
      <c r="AC22" s="96"/>
      <c r="AD22" s="41"/>
    </row>
    <row r="23" spans="1:30" s="42" customFormat="1" ht="17" customHeight="1" x14ac:dyDescent="0.25">
      <c r="A23" s="61" t="s">
        <v>50</v>
      </c>
      <c r="B23" s="39">
        <v>596</v>
      </c>
      <c r="C23" s="39">
        <v>840</v>
      </c>
      <c r="D23" s="40">
        <f t="shared" si="0"/>
        <v>140.93959731543623</v>
      </c>
      <c r="E23" s="39">
        <v>266</v>
      </c>
      <c r="F23" s="39">
        <v>552</v>
      </c>
      <c r="G23" s="40">
        <f t="shared" si="1"/>
        <v>207.51879699248121</v>
      </c>
      <c r="H23" s="39">
        <v>59</v>
      </c>
      <c r="I23" s="39">
        <v>40</v>
      </c>
      <c r="J23" s="36">
        <f t="shared" si="2"/>
        <v>67.79661016949153</v>
      </c>
      <c r="K23" s="39">
        <v>18</v>
      </c>
      <c r="L23" s="39">
        <v>8</v>
      </c>
      <c r="M23" s="40">
        <f t="shared" si="3"/>
        <v>44.444444444444443</v>
      </c>
      <c r="N23" s="39">
        <v>2</v>
      </c>
      <c r="O23" s="39">
        <v>0</v>
      </c>
      <c r="P23" s="40">
        <f t="shared" si="8"/>
        <v>0</v>
      </c>
      <c r="Q23" s="39">
        <v>223</v>
      </c>
      <c r="R23" s="60">
        <v>339</v>
      </c>
      <c r="S23" s="40">
        <f t="shared" si="4"/>
        <v>152.01793721973095</v>
      </c>
      <c r="T23" s="39">
        <v>491</v>
      </c>
      <c r="U23" s="60">
        <v>721</v>
      </c>
      <c r="V23" s="40">
        <f t="shared" si="5"/>
        <v>146.84317718940937</v>
      </c>
      <c r="W23" s="39">
        <v>195</v>
      </c>
      <c r="X23" s="60">
        <v>437</v>
      </c>
      <c r="Y23" s="40">
        <f t="shared" si="6"/>
        <v>224.10256410256412</v>
      </c>
      <c r="Z23" s="39">
        <v>160</v>
      </c>
      <c r="AA23" s="60">
        <v>348</v>
      </c>
      <c r="AB23" s="40">
        <f t="shared" si="7"/>
        <v>217.5</v>
      </c>
      <c r="AC23" s="96"/>
      <c r="AD23" s="41"/>
    </row>
    <row r="24" spans="1:30" s="42" customFormat="1" ht="17" customHeight="1" x14ac:dyDescent="0.25">
      <c r="A24" s="61" t="s">
        <v>51</v>
      </c>
      <c r="B24" s="39">
        <v>920</v>
      </c>
      <c r="C24" s="39">
        <v>665</v>
      </c>
      <c r="D24" s="40">
        <f t="shared" si="0"/>
        <v>72.282608695652172</v>
      </c>
      <c r="E24" s="39">
        <v>265</v>
      </c>
      <c r="F24" s="39">
        <v>420</v>
      </c>
      <c r="G24" s="40">
        <f t="shared" si="1"/>
        <v>158.49056603773585</v>
      </c>
      <c r="H24" s="39">
        <v>78</v>
      </c>
      <c r="I24" s="39">
        <v>47</v>
      </c>
      <c r="J24" s="36">
        <f t="shared" si="2"/>
        <v>60.256410256410255</v>
      </c>
      <c r="K24" s="39">
        <v>18</v>
      </c>
      <c r="L24" s="39">
        <v>7</v>
      </c>
      <c r="M24" s="40">
        <f t="shared" si="3"/>
        <v>38.888888888888886</v>
      </c>
      <c r="N24" s="39">
        <v>1</v>
      </c>
      <c r="O24" s="39">
        <v>0</v>
      </c>
      <c r="P24" s="95">
        <f t="shared" si="8"/>
        <v>0</v>
      </c>
      <c r="Q24" s="39">
        <v>198</v>
      </c>
      <c r="R24" s="60">
        <v>273</v>
      </c>
      <c r="S24" s="40">
        <f t="shared" si="4"/>
        <v>137.87878787878788</v>
      </c>
      <c r="T24" s="39">
        <v>826</v>
      </c>
      <c r="U24" s="60">
        <v>549</v>
      </c>
      <c r="V24" s="40">
        <f t="shared" si="5"/>
        <v>66.464891041162232</v>
      </c>
      <c r="W24" s="39">
        <v>197</v>
      </c>
      <c r="X24" s="60">
        <v>315</v>
      </c>
      <c r="Y24" s="40">
        <f t="shared" si="6"/>
        <v>159.89847715736042</v>
      </c>
      <c r="Z24" s="39">
        <v>171</v>
      </c>
      <c r="AA24" s="60">
        <v>287</v>
      </c>
      <c r="AB24" s="40">
        <f t="shared" si="7"/>
        <v>167.83625730994152</v>
      </c>
      <c r="AC24" s="96"/>
      <c r="AD24" s="41"/>
    </row>
    <row r="25" spans="1:30" s="42" customFormat="1" ht="17" customHeight="1" x14ac:dyDescent="0.25">
      <c r="A25" s="61" t="s">
        <v>52</v>
      </c>
      <c r="B25" s="39">
        <v>2225</v>
      </c>
      <c r="C25" s="39">
        <v>2083</v>
      </c>
      <c r="D25" s="40">
        <f t="shared" si="0"/>
        <v>93.617977528089881</v>
      </c>
      <c r="E25" s="39">
        <v>97</v>
      </c>
      <c r="F25" s="39">
        <v>207</v>
      </c>
      <c r="G25" s="40">
        <f t="shared" si="1"/>
        <v>213.4020618556701</v>
      </c>
      <c r="H25" s="39">
        <v>68</v>
      </c>
      <c r="I25" s="39">
        <v>57</v>
      </c>
      <c r="J25" s="36">
        <f t="shared" si="2"/>
        <v>83.82352941176471</v>
      </c>
      <c r="K25" s="39">
        <v>11</v>
      </c>
      <c r="L25" s="39">
        <v>4</v>
      </c>
      <c r="M25" s="40">
        <f t="shared" si="3"/>
        <v>36.363636363636367</v>
      </c>
      <c r="N25" s="39">
        <v>0</v>
      </c>
      <c r="O25" s="39">
        <v>0</v>
      </c>
      <c r="P25" s="95" t="str">
        <f t="shared" si="8"/>
        <v>-</v>
      </c>
      <c r="Q25" s="39">
        <v>87</v>
      </c>
      <c r="R25" s="60">
        <v>125</v>
      </c>
      <c r="S25" s="40">
        <f t="shared" si="4"/>
        <v>143.67816091954023</v>
      </c>
      <c r="T25" s="39">
        <v>2094</v>
      </c>
      <c r="U25" s="60">
        <v>1990</v>
      </c>
      <c r="V25" s="40">
        <f t="shared" si="5"/>
        <v>95.0334288443171</v>
      </c>
      <c r="W25" s="39">
        <v>67</v>
      </c>
      <c r="X25" s="60">
        <v>162</v>
      </c>
      <c r="Y25" s="40">
        <f t="shared" si="6"/>
        <v>241.79104477611941</v>
      </c>
      <c r="Z25" s="39">
        <v>56</v>
      </c>
      <c r="AA25" s="60">
        <v>135</v>
      </c>
      <c r="AB25" s="40">
        <f t="shared" si="7"/>
        <v>241.07142857142858</v>
      </c>
      <c r="AC25" s="96"/>
      <c r="AD25" s="41"/>
    </row>
    <row r="26" spans="1:30" s="42" customFormat="1" ht="17" customHeight="1" x14ac:dyDescent="0.25">
      <c r="A26" s="61" t="s">
        <v>53</v>
      </c>
      <c r="B26" s="39">
        <v>852</v>
      </c>
      <c r="C26" s="39">
        <v>933</v>
      </c>
      <c r="D26" s="40">
        <f t="shared" si="0"/>
        <v>109.50704225352112</v>
      </c>
      <c r="E26" s="39">
        <v>281</v>
      </c>
      <c r="F26" s="39">
        <v>389</v>
      </c>
      <c r="G26" s="40">
        <f t="shared" si="1"/>
        <v>138.4341637010676</v>
      </c>
      <c r="H26" s="39">
        <v>68</v>
      </c>
      <c r="I26" s="39">
        <v>24</v>
      </c>
      <c r="J26" s="36">
        <f t="shared" si="2"/>
        <v>35.294117647058826</v>
      </c>
      <c r="K26" s="39">
        <v>24</v>
      </c>
      <c r="L26" s="39">
        <v>3</v>
      </c>
      <c r="M26" s="40">
        <f t="shared" si="3"/>
        <v>12.5</v>
      </c>
      <c r="N26" s="39">
        <v>0</v>
      </c>
      <c r="O26" s="39">
        <v>0</v>
      </c>
      <c r="P26" s="95" t="str">
        <f t="shared" si="8"/>
        <v>-</v>
      </c>
      <c r="Q26" s="39">
        <v>222</v>
      </c>
      <c r="R26" s="60">
        <v>235</v>
      </c>
      <c r="S26" s="40">
        <f t="shared" si="4"/>
        <v>105.85585585585585</v>
      </c>
      <c r="T26" s="39">
        <v>742</v>
      </c>
      <c r="U26" s="60">
        <v>862</v>
      </c>
      <c r="V26" s="40">
        <f t="shared" si="5"/>
        <v>116.17250673854447</v>
      </c>
      <c r="W26" s="39">
        <v>199</v>
      </c>
      <c r="X26" s="60">
        <v>317</v>
      </c>
      <c r="Y26" s="40">
        <f t="shared" si="6"/>
        <v>159.2964824120603</v>
      </c>
      <c r="Z26" s="39">
        <v>174</v>
      </c>
      <c r="AA26" s="60">
        <v>263</v>
      </c>
      <c r="AB26" s="40">
        <f t="shared" si="7"/>
        <v>151.14942528735631</v>
      </c>
      <c r="AC26" s="96"/>
      <c r="AD26" s="41"/>
    </row>
    <row r="27" spans="1:30" s="42" customFormat="1" ht="17" customHeight="1" x14ac:dyDescent="0.25">
      <c r="A27" s="61" t="s">
        <v>54</v>
      </c>
      <c r="B27" s="39">
        <v>585</v>
      </c>
      <c r="C27" s="39">
        <v>700</v>
      </c>
      <c r="D27" s="40">
        <f t="shared" si="0"/>
        <v>119.65811965811966</v>
      </c>
      <c r="E27" s="39">
        <v>119</v>
      </c>
      <c r="F27" s="39">
        <v>215</v>
      </c>
      <c r="G27" s="40">
        <f t="shared" si="1"/>
        <v>180.67226890756302</v>
      </c>
      <c r="H27" s="39">
        <v>47</v>
      </c>
      <c r="I27" s="39">
        <v>29</v>
      </c>
      <c r="J27" s="36">
        <f t="shared" si="2"/>
        <v>61.702127659574465</v>
      </c>
      <c r="K27" s="39">
        <v>9</v>
      </c>
      <c r="L27" s="39">
        <v>19</v>
      </c>
      <c r="M27" s="40">
        <f t="shared" si="3"/>
        <v>211.11111111111111</v>
      </c>
      <c r="N27" s="39">
        <v>0</v>
      </c>
      <c r="O27" s="39">
        <v>0</v>
      </c>
      <c r="P27" s="95" t="str">
        <f t="shared" si="8"/>
        <v>-</v>
      </c>
      <c r="Q27" s="39">
        <v>90</v>
      </c>
      <c r="R27" s="60">
        <v>109</v>
      </c>
      <c r="S27" s="40">
        <f t="shared" si="4"/>
        <v>121.11111111111111</v>
      </c>
      <c r="T27" s="39">
        <v>537</v>
      </c>
      <c r="U27" s="60">
        <v>632</v>
      </c>
      <c r="V27" s="40">
        <f t="shared" si="5"/>
        <v>117.69087523277467</v>
      </c>
      <c r="W27" s="39">
        <v>88</v>
      </c>
      <c r="X27" s="60">
        <v>156</v>
      </c>
      <c r="Y27" s="40">
        <f t="shared" si="6"/>
        <v>177.27272727272728</v>
      </c>
      <c r="Z27" s="39">
        <v>75</v>
      </c>
      <c r="AA27" s="60">
        <v>144</v>
      </c>
      <c r="AB27" s="40">
        <f t="shared" si="7"/>
        <v>192</v>
      </c>
      <c r="AC27" s="96"/>
      <c r="AD27" s="41"/>
    </row>
    <row r="28" spans="1:30" s="42" customFormat="1" ht="17" customHeight="1" x14ac:dyDescent="0.25">
      <c r="A28" s="61" t="s">
        <v>55</v>
      </c>
      <c r="B28" s="39">
        <v>697</v>
      </c>
      <c r="C28" s="39">
        <v>603</v>
      </c>
      <c r="D28" s="40">
        <f t="shared" si="0"/>
        <v>86.513629842180777</v>
      </c>
      <c r="E28" s="39">
        <v>136</v>
      </c>
      <c r="F28" s="39">
        <v>164</v>
      </c>
      <c r="G28" s="40">
        <f t="shared" si="1"/>
        <v>120.58823529411765</v>
      </c>
      <c r="H28" s="39">
        <v>99</v>
      </c>
      <c r="I28" s="39">
        <v>29</v>
      </c>
      <c r="J28" s="36">
        <f t="shared" si="2"/>
        <v>29.292929292929294</v>
      </c>
      <c r="K28" s="39">
        <v>13</v>
      </c>
      <c r="L28" s="39">
        <v>3</v>
      </c>
      <c r="M28" s="40">
        <f t="shared" si="3"/>
        <v>23.076923076923077</v>
      </c>
      <c r="N28" s="39">
        <v>5</v>
      </c>
      <c r="O28" s="39">
        <v>0</v>
      </c>
      <c r="P28" s="40">
        <f t="shared" si="8"/>
        <v>0</v>
      </c>
      <c r="Q28" s="39">
        <v>121</v>
      </c>
      <c r="R28" s="60">
        <v>141</v>
      </c>
      <c r="S28" s="40">
        <f t="shared" si="4"/>
        <v>116.52892561983471</v>
      </c>
      <c r="T28" s="39">
        <v>576</v>
      </c>
      <c r="U28" s="60">
        <v>553</v>
      </c>
      <c r="V28" s="40">
        <f t="shared" si="5"/>
        <v>96.006944444444443</v>
      </c>
      <c r="W28" s="39">
        <v>93</v>
      </c>
      <c r="X28" s="60">
        <v>130</v>
      </c>
      <c r="Y28" s="40">
        <f t="shared" si="6"/>
        <v>139.78494623655914</v>
      </c>
      <c r="Z28" s="39">
        <v>79</v>
      </c>
      <c r="AA28" s="60">
        <v>123</v>
      </c>
      <c r="AB28" s="40">
        <f t="shared" si="7"/>
        <v>155.69620253164558</v>
      </c>
      <c r="AC28" s="96"/>
      <c r="AD28" s="41"/>
    </row>
    <row r="29" spans="1:30" s="42" customFormat="1" ht="17" customHeight="1" x14ac:dyDescent="0.25">
      <c r="A29" s="61" t="s">
        <v>56</v>
      </c>
      <c r="B29" s="39">
        <v>574</v>
      </c>
      <c r="C29" s="39">
        <v>679</v>
      </c>
      <c r="D29" s="40">
        <f t="shared" si="0"/>
        <v>118.29268292682927</v>
      </c>
      <c r="E29" s="39">
        <v>238</v>
      </c>
      <c r="F29" s="39">
        <v>350</v>
      </c>
      <c r="G29" s="40">
        <f t="shared" si="1"/>
        <v>147.05882352941177</v>
      </c>
      <c r="H29" s="39">
        <v>44</v>
      </c>
      <c r="I29" s="39">
        <v>29</v>
      </c>
      <c r="J29" s="36">
        <f t="shared" si="2"/>
        <v>65.909090909090907</v>
      </c>
      <c r="K29" s="39">
        <v>35</v>
      </c>
      <c r="L29" s="39">
        <v>20</v>
      </c>
      <c r="M29" s="40">
        <f t="shared" si="3"/>
        <v>57.142857142857146</v>
      </c>
      <c r="N29" s="39">
        <v>11</v>
      </c>
      <c r="O29" s="39">
        <v>0</v>
      </c>
      <c r="P29" s="40">
        <f t="shared" si="8"/>
        <v>0</v>
      </c>
      <c r="Q29" s="39">
        <v>188</v>
      </c>
      <c r="R29" s="60">
        <v>200</v>
      </c>
      <c r="S29" s="40">
        <f t="shared" si="4"/>
        <v>106.38297872340425</v>
      </c>
      <c r="T29" s="39">
        <v>493</v>
      </c>
      <c r="U29" s="60">
        <v>566</v>
      </c>
      <c r="V29" s="40">
        <f t="shared" si="5"/>
        <v>114.80730223123732</v>
      </c>
      <c r="W29" s="39">
        <v>189</v>
      </c>
      <c r="X29" s="60">
        <v>262</v>
      </c>
      <c r="Y29" s="40">
        <f t="shared" si="6"/>
        <v>138.62433862433863</v>
      </c>
      <c r="Z29" s="39">
        <v>157</v>
      </c>
      <c r="AA29" s="60">
        <v>237</v>
      </c>
      <c r="AB29" s="40">
        <f t="shared" si="7"/>
        <v>150.95541401273886</v>
      </c>
      <c r="AC29" s="96"/>
      <c r="AD29" s="41"/>
    </row>
    <row r="30" spans="1:30" s="42" customFormat="1" ht="17" customHeight="1" x14ac:dyDescent="0.25">
      <c r="A30" s="61" t="s">
        <v>57</v>
      </c>
      <c r="B30" s="39">
        <v>1046</v>
      </c>
      <c r="C30" s="39">
        <v>1056</v>
      </c>
      <c r="D30" s="40">
        <f t="shared" si="0"/>
        <v>100.95602294455067</v>
      </c>
      <c r="E30" s="39">
        <v>96</v>
      </c>
      <c r="F30" s="39">
        <v>175</v>
      </c>
      <c r="G30" s="40">
        <f t="shared" si="1"/>
        <v>182.29166666666666</v>
      </c>
      <c r="H30" s="39">
        <v>44</v>
      </c>
      <c r="I30" s="39">
        <v>28</v>
      </c>
      <c r="J30" s="36">
        <f t="shared" si="2"/>
        <v>63.636363636363633</v>
      </c>
      <c r="K30" s="39">
        <v>4</v>
      </c>
      <c r="L30" s="39">
        <v>2</v>
      </c>
      <c r="M30" s="40">
        <f t="shared" si="3"/>
        <v>50</v>
      </c>
      <c r="N30" s="39">
        <v>1</v>
      </c>
      <c r="O30" s="39">
        <v>4</v>
      </c>
      <c r="P30" s="95">
        <f t="shared" si="8"/>
        <v>400</v>
      </c>
      <c r="Q30" s="39">
        <v>87</v>
      </c>
      <c r="R30" s="60">
        <v>126</v>
      </c>
      <c r="S30" s="40">
        <f t="shared" si="4"/>
        <v>144.82758620689654</v>
      </c>
      <c r="T30" s="39">
        <v>1028</v>
      </c>
      <c r="U30" s="60">
        <v>1018</v>
      </c>
      <c r="V30" s="40">
        <f t="shared" si="5"/>
        <v>99.027237354085599</v>
      </c>
      <c r="W30" s="39">
        <v>79</v>
      </c>
      <c r="X30" s="60">
        <v>139</v>
      </c>
      <c r="Y30" s="40">
        <f t="shared" si="6"/>
        <v>175.9493670886076</v>
      </c>
      <c r="Z30" s="39">
        <v>70</v>
      </c>
      <c r="AA30" s="60">
        <v>127</v>
      </c>
      <c r="AB30" s="40">
        <f t="shared" si="7"/>
        <v>181.42857142857142</v>
      </c>
      <c r="AC30" s="96"/>
      <c r="AD30" s="41"/>
    </row>
    <row r="31" spans="1:30" s="42" customFormat="1" ht="17" customHeight="1" x14ac:dyDescent="0.25">
      <c r="A31" s="61" t="s">
        <v>58</v>
      </c>
      <c r="B31" s="39">
        <v>1136</v>
      </c>
      <c r="C31" s="39">
        <v>1033</v>
      </c>
      <c r="D31" s="40">
        <f t="shared" si="0"/>
        <v>90.933098591549296</v>
      </c>
      <c r="E31" s="39">
        <v>143</v>
      </c>
      <c r="F31" s="39">
        <v>213</v>
      </c>
      <c r="G31" s="40">
        <f t="shared" si="1"/>
        <v>148.95104895104896</v>
      </c>
      <c r="H31" s="39">
        <v>86</v>
      </c>
      <c r="I31" s="39">
        <v>38</v>
      </c>
      <c r="J31" s="36">
        <f t="shared" si="2"/>
        <v>44.186046511627907</v>
      </c>
      <c r="K31" s="39">
        <v>12</v>
      </c>
      <c r="L31" s="39">
        <v>5</v>
      </c>
      <c r="M31" s="40">
        <f t="shared" si="3"/>
        <v>41.666666666666664</v>
      </c>
      <c r="N31" s="39">
        <v>1</v>
      </c>
      <c r="O31" s="39">
        <v>0</v>
      </c>
      <c r="P31" s="95">
        <f t="shared" si="8"/>
        <v>0</v>
      </c>
      <c r="Q31" s="39">
        <v>116</v>
      </c>
      <c r="R31" s="60">
        <v>157</v>
      </c>
      <c r="S31" s="40">
        <f t="shared" si="4"/>
        <v>135.34482758620689</v>
      </c>
      <c r="T31" s="39">
        <v>888</v>
      </c>
      <c r="U31" s="60">
        <v>924</v>
      </c>
      <c r="V31" s="40">
        <f t="shared" si="5"/>
        <v>104.05405405405405</v>
      </c>
      <c r="W31" s="39">
        <v>98</v>
      </c>
      <c r="X31" s="60">
        <v>167</v>
      </c>
      <c r="Y31" s="40">
        <f t="shared" si="6"/>
        <v>170.40816326530611</v>
      </c>
      <c r="Z31" s="39">
        <v>78</v>
      </c>
      <c r="AA31" s="60">
        <v>147</v>
      </c>
      <c r="AB31" s="40">
        <f t="shared" si="7"/>
        <v>188.46153846153845</v>
      </c>
      <c r="AC31" s="96"/>
      <c r="AD31" s="41"/>
    </row>
    <row r="32" spans="1:30" s="42" customFormat="1" ht="17" customHeight="1" x14ac:dyDescent="0.25">
      <c r="A32" s="61" t="s">
        <v>59</v>
      </c>
      <c r="B32" s="39">
        <v>1410</v>
      </c>
      <c r="C32" s="39">
        <v>1489</v>
      </c>
      <c r="D32" s="40">
        <f t="shared" si="0"/>
        <v>105.60283687943263</v>
      </c>
      <c r="E32" s="39">
        <v>178</v>
      </c>
      <c r="F32" s="39">
        <v>258</v>
      </c>
      <c r="G32" s="40">
        <f t="shared" si="1"/>
        <v>144.9438202247191</v>
      </c>
      <c r="H32" s="39">
        <v>82</v>
      </c>
      <c r="I32" s="39">
        <v>75</v>
      </c>
      <c r="J32" s="36">
        <f t="shared" si="2"/>
        <v>91.463414634146346</v>
      </c>
      <c r="K32" s="39">
        <v>32</v>
      </c>
      <c r="L32" s="39">
        <v>16</v>
      </c>
      <c r="M32" s="40">
        <f t="shared" si="3"/>
        <v>50</v>
      </c>
      <c r="N32" s="39">
        <v>1</v>
      </c>
      <c r="O32" s="39">
        <v>1</v>
      </c>
      <c r="P32" s="95">
        <f t="shared" si="8"/>
        <v>100</v>
      </c>
      <c r="Q32" s="39">
        <v>148</v>
      </c>
      <c r="R32" s="60">
        <v>143</v>
      </c>
      <c r="S32" s="40">
        <f t="shared" si="4"/>
        <v>96.621621621621628</v>
      </c>
      <c r="T32" s="39">
        <v>1292</v>
      </c>
      <c r="U32" s="60">
        <v>1350</v>
      </c>
      <c r="V32" s="40">
        <f t="shared" si="5"/>
        <v>104.48916408668731</v>
      </c>
      <c r="W32" s="39">
        <v>118</v>
      </c>
      <c r="X32" s="60">
        <v>170</v>
      </c>
      <c r="Y32" s="40">
        <f t="shared" si="6"/>
        <v>144.06779661016949</v>
      </c>
      <c r="Z32" s="39">
        <v>100</v>
      </c>
      <c r="AA32" s="60">
        <v>135</v>
      </c>
      <c r="AB32" s="40">
        <f t="shared" si="7"/>
        <v>135</v>
      </c>
      <c r="AC32" s="96"/>
      <c r="AD32" s="41"/>
    </row>
    <row r="33" spans="1:30" s="42" customFormat="1" ht="17" customHeight="1" x14ac:dyDescent="0.25">
      <c r="A33" s="61" t="s">
        <v>60</v>
      </c>
      <c r="B33" s="39">
        <v>828</v>
      </c>
      <c r="C33" s="39">
        <v>902</v>
      </c>
      <c r="D33" s="40">
        <f t="shared" si="0"/>
        <v>108.93719806763285</v>
      </c>
      <c r="E33" s="39">
        <v>379</v>
      </c>
      <c r="F33" s="39">
        <v>487</v>
      </c>
      <c r="G33" s="40">
        <f t="shared" si="1"/>
        <v>128.49604221635883</v>
      </c>
      <c r="H33" s="39">
        <v>57</v>
      </c>
      <c r="I33" s="39">
        <v>52</v>
      </c>
      <c r="J33" s="36">
        <f t="shared" si="2"/>
        <v>91.228070175438603</v>
      </c>
      <c r="K33" s="39">
        <v>21</v>
      </c>
      <c r="L33" s="39">
        <v>13</v>
      </c>
      <c r="M33" s="40">
        <f t="shared" si="3"/>
        <v>61.904761904761905</v>
      </c>
      <c r="N33" s="39">
        <v>2</v>
      </c>
      <c r="O33" s="39">
        <v>0</v>
      </c>
      <c r="P33" s="40">
        <f t="shared" si="8"/>
        <v>0</v>
      </c>
      <c r="Q33" s="39">
        <v>340</v>
      </c>
      <c r="R33" s="60">
        <v>323</v>
      </c>
      <c r="S33" s="40">
        <f t="shared" si="4"/>
        <v>95</v>
      </c>
      <c r="T33" s="39">
        <v>703</v>
      </c>
      <c r="U33" s="60">
        <v>781</v>
      </c>
      <c r="V33" s="40">
        <f t="shared" si="5"/>
        <v>111.09530583214794</v>
      </c>
      <c r="W33" s="39">
        <v>277</v>
      </c>
      <c r="X33" s="60">
        <v>386</v>
      </c>
      <c r="Y33" s="40">
        <f t="shared" si="6"/>
        <v>139.35018050541515</v>
      </c>
      <c r="Z33" s="39">
        <v>236</v>
      </c>
      <c r="AA33" s="60">
        <v>350</v>
      </c>
      <c r="AB33" s="40">
        <f t="shared" si="7"/>
        <v>148.30508474576271</v>
      </c>
      <c r="AC33" s="96"/>
      <c r="AD33" s="41"/>
    </row>
    <row r="34" spans="1:30" s="42" customFormat="1" ht="17" customHeight="1" x14ac:dyDescent="0.25">
      <c r="A34" s="61" t="s">
        <v>61</v>
      </c>
      <c r="B34" s="39">
        <v>819</v>
      </c>
      <c r="C34" s="39">
        <v>883</v>
      </c>
      <c r="D34" s="40">
        <f t="shared" si="0"/>
        <v>107.81440781440782</v>
      </c>
      <c r="E34" s="39">
        <v>324</v>
      </c>
      <c r="F34" s="39">
        <v>457</v>
      </c>
      <c r="G34" s="40">
        <f t="shared" si="1"/>
        <v>141.04938271604939</v>
      </c>
      <c r="H34" s="39">
        <v>83</v>
      </c>
      <c r="I34" s="39">
        <v>59</v>
      </c>
      <c r="J34" s="36">
        <f t="shared" si="2"/>
        <v>71.084337349397586</v>
      </c>
      <c r="K34" s="39">
        <v>14</v>
      </c>
      <c r="L34" s="39">
        <v>3</v>
      </c>
      <c r="M34" s="40">
        <f t="shared" si="3"/>
        <v>21.428571428571427</v>
      </c>
      <c r="N34" s="39">
        <v>4</v>
      </c>
      <c r="O34" s="39">
        <v>0</v>
      </c>
      <c r="P34" s="95">
        <f t="shared" si="8"/>
        <v>0</v>
      </c>
      <c r="Q34" s="39">
        <v>297</v>
      </c>
      <c r="R34" s="60">
        <v>307</v>
      </c>
      <c r="S34" s="40">
        <f t="shared" si="4"/>
        <v>103.36700336700336</v>
      </c>
      <c r="T34" s="39">
        <v>619</v>
      </c>
      <c r="U34" s="60">
        <v>767</v>
      </c>
      <c r="V34" s="40">
        <f t="shared" si="5"/>
        <v>123.90953150242326</v>
      </c>
      <c r="W34" s="39">
        <v>220</v>
      </c>
      <c r="X34" s="60">
        <v>364</v>
      </c>
      <c r="Y34" s="40">
        <f t="shared" si="6"/>
        <v>165.45454545454547</v>
      </c>
      <c r="Z34" s="39">
        <v>194</v>
      </c>
      <c r="AA34" s="60">
        <v>319</v>
      </c>
      <c r="AB34" s="40">
        <f t="shared" si="7"/>
        <v>164.43298969072166</v>
      </c>
      <c r="AC34" s="96"/>
      <c r="AD34" s="41"/>
    </row>
    <row r="35" spans="1:30" s="42" customFormat="1" ht="17" customHeight="1" x14ac:dyDescent="0.25">
      <c r="A35" s="61" t="s">
        <v>62</v>
      </c>
      <c r="B35" s="39">
        <v>467</v>
      </c>
      <c r="C35" s="39">
        <v>533</v>
      </c>
      <c r="D35" s="40">
        <f t="shared" si="0"/>
        <v>114.13276231263383</v>
      </c>
      <c r="E35" s="39">
        <v>169</v>
      </c>
      <c r="F35" s="39">
        <v>216</v>
      </c>
      <c r="G35" s="40">
        <f t="shared" si="1"/>
        <v>127.81065088757397</v>
      </c>
      <c r="H35" s="39">
        <v>74</v>
      </c>
      <c r="I35" s="39">
        <v>22</v>
      </c>
      <c r="J35" s="36">
        <f t="shared" si="2"/>
        <v>29.72972972972973</v>
      </c>
      <c r="K35" s="39">
        <v>20</v>
      </c>
      <c r="L35" s="39">
        <v>6</v>
      </c>
      <c r="M35" s="40">
        <f t="shared" si="3"/>
        <v>30</v>
      </c>
      <c r="N35" s="39">
        <v>5</v>
      </c>
      <c r="O35" s="39">
        <v>0</v>
      </c>
      <c r="P35" s="40">
        <f t="shared" si="8"/>
        <v>0</v>
      </c>
      <c r="Q35" s="39">
        <v>136</v>
      </c>
      <c r="R35" s="60">
        <v>93</v>
      </c>
      <c r="S35" s="40">
        <f t="shared" si="4"/>
        <v>68.382352941176464</v>
      </c>
      <c r="T35" s="39">
        <v>332</v>
      </c>
      <c r="U35" s="60">
        <v>468</v>
      </c>
      <c r="V35" s="40">
        <f t="shared" si="5"/>
        <v>140.96385542168676</v>
      </c>
      <c r="W35" s="39">
        <v>107</v>
      </c>
      <c r="X35" s="60">
        <v>153</v>
      </c>
      <c r="Y35" s="40">
        <f t="shared" si="6"/>
        <v>142.99065420560748</v>
      </c>
      <c r="Z35" s="39">
        <v>80</v>
      </c>
      <c r="AA35" s="60">
        <v>131</v>
      </c>
      <c r="AB35" s="40">
        <f t="shared" si="7"/>
        <v>163.75</v>
      </c>
      <c r="AC35" s="96"/>
      <c r="AD35" s="41"/>
    </row>
    <row r="36" spans="1:30" s="98" customFormat="1" ht="13.95" x14ac:dyDescent="0.3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8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8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8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8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8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8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8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8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8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8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8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8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8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8" customFormat="1" ht="13.7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8" customFormat="1" ht="13.7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8" customFormat="1" ht="13.7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8" customFormat="1" ht="13.7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8" customFormat="1" ht="13.7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8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8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8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8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8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8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8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8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8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8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8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8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8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8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8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8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8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8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8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8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8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8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8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8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8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8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B13" sqref="B13"/>
    </sheetView>
  </sheetViews>
  <sheetFormatPr defaultColWidth="8" defaultRowHeight="13.6" x14ac:dyDescent="0.25"/>
  <cols>
    <col min="1" max="1" width="52.625" style="3" customWidth="1"/>
    <col min="2" max="3" width="15.875" style="18" customWidth="1"/>
    <col min="4" max="4" width="9.625" style="3" customWidth="1"/>
    <col min="5" max="5" width="9.125" style="3" customWidth="1"/>
    <col min="6" max="6" width="14.5" style="3" customWidth="1"/>
    <col min="7" max="7" width="15.875" style="3" customWidth="1"/>
    <col min="8" max="8" width="10" style="3" customWidth="1"/>
    <col min="9" max="9" width="12.125" style="3" customWidth="1"/>
    <col min="10" max="10" width="13.125" style="3" bestFit="1" customWidth="1"/>
    <col min="11" max="11" width="11.375" style="3" bestFit="1" customWidth="1"/>
    <col min="12" max="16384" width="8" style="3"/>
  </cols>
  <sheetData>
    <row r="1" spans="1:11" ht="27" customHeight="1" x14ac:dyDescent="0.25">
      <c r="A1" s="99" t="s">
        <v>68</v>
      </c>
      <c r="B1" s="99"/>
      <c r="C1" s="99"/>
      <c r="D1" s="99"/>
      <c r="E1" s="99"/>
      <c r="F1" s="99"/>
      <c r="G1" s="99"/>
      <c r="H1" s="99"/>
      <c r="I1" s="99"/>
    </row>
    <row r="2" spans="1:11" ht="23.3" customHeight="1" x14ac:dyDescent="0.25">
      <c r="A2" s="99" t="s">
        <v>69</v>
      </c>
      <c r="B2" s="99"/>
      <c r="C2" s="99"/>
      <c r="D2" s="99"/>
      <c r="E2" s="99"/>
      <c r="F2" s="99"/>
      <c r="G2" s="99"/>
      <c r="H2" s="99"/>
      <c r="I2" s="99"/>
    </row>
    <row r="3" spans="1:11" ht="3.6" customHeight="1" x14ac:dyDescent="0.2">
      <c r="A3" s="124"/>
      <c r="B3" s="124"/>
      <c r="C3" s="124"/>
      <c r="D3" s="124"/>
      <c r="E3" s="124"/>
    </row>
    <row r="4" spans="1:11" s="4" customFormat="1" ht="25.5" customHeight="1" x14ac:dyDescent="0.25">
      <c r="A4" s="104" t="s">
        <v>0</v>
      </c>
      <c r="B4" s="129" t="s">
        <v>5</v>
      </c>
      <c r="C4" s="129"/>
      <c r="D4" s="129"/>
      <c r="E4" s="129"/>
      <c r="F4" s="129" t="s">
        <v>6</v>
      </c>
      <c r="G4" s="129"/>
      <c r="H4" s="129"/>
      <c r="I4" s="129"/>
    </row>
    <row r="5" spans="1:11" s="4" customFormat="1" ht="23.3" customHeight="1" x14ac:dyDescent="0.25">
      <c r="A5" s="128"/>
      <c r="B5" s="100" t="s">
        <v>72</v>
      </c>
      <c r="C5" s="100" t="s">
        <v>73</v>
      </c>
      <c r="D5" s="125" t="s">
        <v>1</v>
      </c>
      <c r="E5" s="126"/>
      <c r="F5" s="100" t="s">
        <v>72</v>
      </c>
      <c r="G5" s="100" t="s">
        <v>73</v>
      </c>
      <c r="H5" s="125" t="s">
        <v>1</v>
      </c>
      <c r="I5" s="126"/>
    </row>
    <row r="6" spans="1:11" s="4" customFormat="1" ht="31.25" customHeight="1" x14ac:dyDescent="0.25">
      <c r="A6" s="105"/>
      <c r="B6" s="101"/>
      <c r="C6" s="101"/>
      <c r="D6" s="5" t="s">
        <v>2</v>
      </c>
      <c r="E6" s="6" t="s">
        <v>26</v>
      </c>
      <c r="F6" s="101"/>
      <c r="G6" s="101"/>
      <c r="H6" s="5" t="s">
        <v>2</v>
      </c>
      <c r="I6" s="6" t="s">
        <v>26</v>
      </c>
    </row>
    <row r="7" spans="1:11" s="9" customFormat="1" ht="15.8" customHeight="1" x14ac:dyDescent="0.2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5" customHeight="1" x14ac:dyDescent="0.25">
      <c r="A8" s="10" t="s">
        <v>27</v>
      </c>
      <c r="B8" s="84">
        <f>'12-жінки-ЦЗ'!B7</f>
        <v>47385</v>
      </c>
      <c r="C8" s="84">
        <f>'12-жінки-ЦЗ'!C7</f>
        <v>55390</v>
      </c>
      <c r="D8" s="11">
        <f>C8*100/B8</f>
        <v>116.89353170834653</v>
      </c>
      <c r="E8" s="94">
        <f>C8-B8</f>
        <v>8005</v>
      </c>
      <c r="F8" s="74">
        <f>'13-чоловіки-ЦЗ'!B7</f>
        <v>49475</v>
      </c>
      <c r="G8" s="74">
        <f>'13-чоловіки-ЦЗ'!C7</f>
        <v>52234</v>
      </c>
      <c r="H8" s="11">
        <f>G8*100/F8</f>
        <v>105.57655381505811</v>
      </c>
      <c r="I8" s="94">
        <f>G8-F8</f>
        <v>2759</v>
      </c>
      <c r="J8" s="25"/>
      <c r="K8" s="23"/>
    </row>
    <row r="9" spans="1:11" s="4" customFormat="1" ht="28.55" customHeight="1" x14ac:dyDescent="0.25">
      <c r="A9" s="10" t="s">
        <v>28</v>
      </c>
      <c r="B9" s="74">
        <f>'12-жінки-ЦЗ'!E7</f>
        <v>11880</v>
      </c>
      <c r="C9" s="74">
        <f>'12-жінки-ЦЗ'!F7</f>
        <v>22443</v>
      </c>
      <c r="D9" s="11">
        <f t="shared" ref="D9:D13" si="0">C9*100/B9</f>
        <v>188.91414141414143</v>
      </c>
      <c r="E9" s="94">
        <f t="shared" ref="E9:E13" si="1">C9-B9</f>
        <v>10563</v>
      </c>
      <c r="F9" s="74">
        <f>'13-чоловіки-ЦЗ'!E7</f>
        <v>9085</v>
      </c>
      <c r="G9" s="74">
        <f>'13-чоловіки-ЦЗ'!F7</f>
        <v>14517</v>
      </c>
      <c r="H9" s="11">
        <f t="shared" ref="H9:H13" si="2">G9*100/F9</f>
        <v>159.79086406164006</v>
      </c>
      <c r="I9" s="94">
        <f t="shared" ref="I9:I13" si="3">G9-F9</f>
        <v>5432</v>
      </c>
      <c r="J9" s="23"/>
      <c r="K9" s="23"/>
    </row>
    <row r="10" spans="1:11" s="4" customFormat="1" ht="52.5" customHeight="1" x14ac:dyDescent="0.25">
      <c r="A10" s="14" t="s">
        <v>29</v>
      </c>
      <c r="B10" s="74">
        <f>'12-жінки-ЦЗ'!H7</f>
        <v>3296</v>
      </c>
      <c r="C10" s="74">
        <f>'12-жінки-ЦЗ'!I7</f>
        <v>2383</v>
      </c>
      <c r="D10" s="11">
        <f t="shared" si="0"/>
        <v>72.299757281553397</v>
      </c>
      <c r="E10" s="94">
        <f t="shared" si="1"/>
        <v>-913</v>
      </c>
      <c r="F10" s="74">
        <f>'13-чоловіки-ЦЗ'!H7</f>
        <v>3113</v>
      </c>
      <c r="G10" s="74">
        <f>'13-чоловіки-ЦЗ'!I7</f>
        <v>2276</v>
      </c>
      <c r="H10" s="11">
        <f t="shared" si="2"/>
        <v>73.112752971410217</v>
      </c>
      <c r="I10" s="94">
        <f t="shared" si="3"/>
        <v>-837</v>
      </c>
      <c r="J10" s="23"/>
      <c r="K10" s="23"/>
    </row>
    <row r="11" spans="1:11" s="4" customFormat="1" ht="31.6" customHeight="1" x14ac:dyDescent="0.25">
      <c r="A11" s="15" t="s">
        <v>30</v>
      </c>
      <c r="B11" s="74">
        <f>'12-жінки-ЦЗ'!K7</f>
        <v>1231</v>
      </c>
      <c r="C11" s="74">
        <f>'12-жінки-ЦЗ'!L7</f>
        <v>772</v>
      </c>
      <c r="D11" s="11">
        <f t="shared" si="0"/>
        <v>62.71324126726239</v>
      </c>
      <c r="E11" s="94">
        <f t="shared" si="1"/>
        <v>-459</v>
      </c>
      <c r="F11" s="74">
        <f>'13-чоловіки-ЦЗ'!K7</f>
        <v>763</v>
      </c>
      <c r="G11" s="74">
        <f>'13-чоловіки-ЦЗ'!L7</f>
        <v>297</v>
      </c>
      <c r="H11" s="11">
        <f t="shared" si="2"/>
        <v>38.925294888597641</v>
      </c>
      <c r="I11" s="94">
        <f t="shared" si="3"/>
        <v>-466</v>
      </c>
      <c r="J11" s="23"/>
      <c r="K11" s="23"/>
    </row>
    <row r="12" spans="1:11" s="4" customFormat="1" ht="45.7" customHeight="1" x14ac:dyDescent="0.25">
      <c r="A12" s="15" t="s">
        <v>20</v>
      </c>
      <c r="B12" s="74">
        <f>'12-жінки-ЦЗ'!N7</f>
        <v>126</v>
      </c>
      <c r="C12" s="74">
        <f>'12-жінки-ЦЗ'!O7</f>
        <v>46</v>
      </c>
      <c r="D12" s="11">
        <f t="shared" si="0"/>
        <v>36.507936507936506</v>
      </c>
      <c r="E12" s="94">
        <f t="shared" si="1"/>
        <v>-80</v>
      </c>
      <c r="F12" s="74">
        <f>'13-чоловіки-ЦЗ'!N7</f>
        <v>170</v>
      </c>
      <c r="G12" s="74">
        <f>'13-чоловіки-ЦЗ'!O7</f>
        <v>29</v>
      </c>
      <c r="H12" s="11">
        <f t="shared" si="2"/>
        <v>17.058823529411764</v>
      </c>
      <c r="I12" s="94">
        <f t="shared" si="3"/>
        <v>-141</v>
      </c>
      <c r="J12" s="23"/>
      <c r="K12" s="23"/>
    </row>
    <row r="13" spans="1:11" s="4" customFormat="1" ht="55.55" customHeight="1" x14ac:dyDescent="0.25">
      <c r="A13" s="15" t="s">
        <v>31</v>
      </c>
      <c r="B13" s="74">
        <f>'12-жінки-ЦЗ'!Q7</f>
        <v>9469</v>
      </c>
      <c r="C13" s="74">
        <f>'12-жінки-ЦЗ'!R7</f>
        <v>11164</v>
      </c>
      <c r="D13" s="11">
        <f t="shared" si="0"/>
        <v>117.90051747808639</v>
      </c>
      <c r="E13" s="94">
        <f t="shared" si="1"/>
        <v>1695</v>
      </c>
      <c r="F13" s="74">
        <f>'13-чоловіки-ЦЗ'!Q7</f>
        <v>7654</v>
      </c>
      <c r="G13" s="74">
        <f>'13-чоловіки-ЦЗ'!R7</f>
        <v>7440</v>
      </c>
      <c r="H13" s="11">
        <f t="shared" si="2"/>
        <v>97.204076299973863</v>
      </c>
      <c r="I13" s="94">
        <f t="shared" si="3"/>
        <v>-214</v>
      </c>
      <c r="J13" s="23"/>
      <c r="K13" s="23"/>
    </row>
    <row r="14" spans="1:11" s="4" customFormat="1" ht="12.75" customHeight="1" x14ac:dyDescent="0.25">
      <c r="A14" s="106" t="s">
        <v>4</v>
      </c>
      <c r="B14" s="107"/>
      <c r="C14" s="107"/>
      <c r="D14" s="107"/>
      <c r="E14" s="107"/>
      <c r="F14" s="107"/>
      <c r="G14" s="107"/>
      <c r="H14" s="107"/>
      <c r="I14" s="107"/>
      <c r="J14" s="23"/>
      <c r="K14" s="23"/>
    </row>
    <row r="15" spans="1:11" s="4" customFormat="1" ht="18" customHeight="1" x14ac:dyDescent="0.25">
      <c r="A15" s="108"/>
      <c r="B15" s="109"/>
      <c r="C15" s="109"/>
      <c r="D15" s="109"/>
      <c r="E15" s="109"/>
      <c r="F15" s="109"/>
      <c r="G15" s="109"/>
      <c r="H15" s="109"/>
      <c r="I15" s="109"/>
      <c r="J15" s="23"/>
      <c r="K15" s="23"/>
    </row>
    <row r="16" spans="1:11" s="4" customFormat="1" ht="20.25" customHeight="1" x14ac:dyDescent="0.25">
      <c r="A16" s="104" t="s">
        <v>0</v>
      </c>
      <c r="B16" s="110" t="s">
        <v>74</v>
      </c>
      <c r="C16" s="110" t="s">
        <v>75</v>
      </c>
      <c r="D16" s="125" t="s">
        <v>1</v>
      </c>
      <c r="E16" s="126"/>
      <c r="F16" s="110" t="s">
        <v>74</v>
      </c>
      <c r="G16" s="110" t="s">
        <v>75</v>
      </c>
      <c r="H16" s="125" t="s">
        <v>1</v>
      </c>
      <c r="I16" s="126"/>
      <c r="J16" s="23"/>
      <c r="K16" s="23"/>
    </row>
    <row r="17" spans="1:11" ht="35.35" customHeight="1" x14ac:dyDescent="0.35">
      <c r="A17" s="105"/>
      <c r="B17" s="110"/>
      <c r="C17" s="110"/>
      <c r="D17" s="21" t="s">
        <v>2</v>
      </c>
      <c r="E17" s="6" t="s">
        <v>26</v>
      </c>
      <c r="F17" s="110"/>
      <c r="G17" s="110"/>
      <c r="H17" s="21" t="s">
        <v>2</v>
      </c>
      <c r="I17" s="6" t="s">
        <v>26</v>
      </c>
      <c r="J17" s="24"/>
      <c r="K17" s="24"/>
    </row>
    <row r="18" spans="1:11" ht="23.95" customHeight="1" x14ac:dyDescent="0.35">
      <c r="A18" s="10" t="s">
        <v>32</v>
      </c>
      <c r="B18" s="86">
        <f>'12-жінки-ЦЗ'!T7</f>
        <v>41174</v>
      </c>
      <c r="C18" s="86">
        <f>'12-жінки-ЦЗ'!U7</f>
        <v>49342</v>
      </c>
      <c r="D18" s="17">
        <f t="shared" ref="D18:D20" si="4">C18*100/B18</f>
        <v>119.83776169427308</v>
      </c>
      <c r="E18" s="94">
        <f t="shared" ref="E18:E20" si="5">C18-B18</f>
        <v>8168</v>
      </c>
      <c r="F18" s="87">
        <f>'13-чоловіки-ЦЗ'!T7</f>
        <v>43639</v>
      </c>
      <c r="G18" s="87">
        <f>'13-чоловіки-ЦЗ'!U7</f>
        <v>48300</v>
      </c>
      <c r="H18" s="16">
        <f t="shared" ref="H18:H20" si="6">G18*100/F18</f>
        <v>110.68081303421252</v>
      </c>
      <c r="I18" s="94">
        <f t="shared" ref="I18:I20" si="7">G18-F18</f>
        <v>4661</v>
      </c>
      <c r="J18" s="24"/>
      <c r="K18" s="24"/>
    </row>
    <row r="19" spans="1:11" ht="25.5" customHeight="1" x14ac:dyDescent="0.35">
      <c r="A19" s="1" t="s">
        <v>28</v>
      </c>
      <c r="B19" s="86">
        <f>'12-жінки-ЦЗ'!W7</f>
        <v>8729</v>
      </c>
      <c r="C19" s="86">
        <f>'12-жінки-ЦЗ'!X7</f>
        <v>17202</v>
      </c>
      <c r="D19" s="17">
        <f t="shared" si="4"/>
        <v>197.06724710734335</v>
      </c>
      <c r="E19" s="94">
        <f t="shared" si="5"/>
        <v>8473</v>
      </c>
      <c r="F19" s="87">
        <f>'13-чоловіки-ЦЗ'!W7</f>
        <v>6733</v>
      </c>
      <c r="G19" s="87">
        <f>'13-чоловіки-ЦЗ'!X7</f>
        <v>11382</v>
      </c>
      <c r="H19" s="16">
        <f t="shared" si="6"/>
        <v>169.04797267191447</v>
      </c>
      <c r="I19" s="94">
        <f t="shared" si="7"/>
        <v>4649</v>
      </c>
      <c r="J19" s="24"/>
      <c r="K19" s="24"/>
    </row>
    <row r="20" spans="1:11" ht="21.1" x14ac:dyDescent="0.35">
      <c r="A20" s="1" t="s">
        <v>33</v>
      </c>
      <c r="B20" s="86">
        <f>'12-жінки-ЦЗ'!Z7</f>
        <v>7514</v>
      </c>
      <c r="C20" s="86">
        <f>'12-жінки-ЦЗ'!AA7</f>
        <v>14773</v>
      </c>
      <c r="D20" s="17">
        <f t="shared" si="4"/>
        <v>196.60633484162895</v>
      </c>
      <c r="E20" s="94">
        <f t="shared" si="5"/>
        <v>7259</v>
      </c>
      <c r="F20" s="87">
        <f>'13-чоловіки-ЦЗ'!Z7</f>
        <v>6031</v>
      </c>
      <c r="G20" s="87">
        <f>'13-чоловіки-ЦЗ'!AA7</f>
        <v>9831</v>
      </c>
      <c r="H20" s="16">
        <f t="shared" si="6"/>
        <v>163.00779306914276</v>
      </c>
      <c r="I20" s="94">
        <f t="shared" si="7"/>
        <v>3800</v>
      </c>
      <c r="J20" s="24"/>
      <c r="K20" s="24"/>
    </row>
    <row r="21" spans="1:11" ht="21.25" x14ac:dyDescent="0.3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70" zoomScaleNormal="75" zoomScaleSheetLayoutView="7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47385</v>
      </c>
      <c r="C7" s="35">
        <f>SUM(C8:C35)</f>
        <v>55390</v>
      </c>
      <c r="D7" s="36">
        <f>C7*100/B7</f>
        <v>116.89353170834653</v>
      </c>
      <c r="E7" s="35">
        <f>SUM(E8:E35)</f>
        <v>11880</v>
      </c>
      <c r="F7" s="35">
        <f>SUM(F8:F35)</f>
        <v>22443</v>
      </c>
      <c r="G7" s="36">
        <f>F7*100/E7</f>
        <v>188.91414141414143</v>
      </c>
      <c r="H7" s="35">
        <f>SUM(H8:H35)</f>
        <v>3296</v>
      </c>
      <c r="I7" s="35">
        <f>SUM(I8:I35)</f>
        <v>2383</v>
      </c>
      <c r="J7" s="36">
        <f>I7*100/H7</f>
        <v>72.299757281553397</v>
      </c>
      <c r="K7" s="35">
        <f>SUM(K8:K35)</f>
        <v>1231</v>
      </c>
      <c r="L7" s="35">
        <f>SUM(L8:L35)</f>
        <v>772</v>
      </c>
      <c r="M7" s="36">
        <f>L7*100/K7</f>
        <v>62.71324126726239</v>
      </c>
      <c r="N7" s="35">
        <f>SUM(N8:N35)</f>
        <v>126</v>
      </c>
      <c r="O7" s="35">
        <f>SUM(O8:O35)</f>
        <v>46</v>
      </c>
      <c r="P7" s="36">
        <f>O7*100/N7</f>
        <v>36.507936507936506</v>
      </c>
      <c r="Q7" s="35">
        <f>SUM(Q8:Q35)</f>
        <v>9469</v>
      </c>
      <c r="R7" s="35">
        <f>SUM(R8:R35)</f>
        <v>11164</v>
      </c>
      <c r="S7" s="36">
        <f>R7*100/Q7</f>
        <v>117.90051747808639</v>
      </c>
      <c r="T7" s="35">
        <f>SUM(T8:T35)</f>
        <v>41174</v>
      </c>
      <c r="U7" s="35">
        <f>SUM(U8:U35)</f>
        <v>49342</v>
      </c>
      <c r="V7" s="36">
        <f>U7*100/T7</f>
        <v>119.83776169427308</v>
      </c>
      <c r="W7" s="35">
        <f>SUM(W8:W35)</f>
        <v>8729</v>
      </c>
      <c r="X7" s="35">
        <f>SUM(X8:X35)</f>
        <v>17202</v>
      </c>
      <c r="Y7" s="36">
        <f>X7*100/W7</f>
        <v>197.06724710734335</v>
      </c>
      <c r="Z7" s="35">
        <f>SUM(Z8:Z35)</f>
        <v>7514</v>
      </c>
      <c r="AA7" s="35">
        <f>SUM(AA8:AA35)</f>
        <v>14773</v>
      </c>
      <c r="AB7" s="36">
        <f>AA7*100/Z7</f>
        <v>196.60633484162895</v>
      </c>
      <c r="AC7" s="37"/>
      <c r="AF7" s="42"/>
    </row>
    <row r="8" spans="1:32" s="42" customFormat="1" ht="17" customHeight="1" x14ac:dyDescent="0.25">
      <c r="A8" s="61" t="s">
        <v>35</v>
      </c>
      <c r="B8" s="39">
        <v>10365</v>
      </c>
      <c r="C8" s="39">
        <v>14314</v>
      </c>
      <c r="D8" s="40">
        <f t="shared" ref="D8:D35" si="0">C8*100/B8</f>
        <v>138.09937288953208</v>
      </c>
      <c r="E8" s="39">
        <v>2576</v>
      </c>
      <c r="F8" s="39">
        <v>6547</v>
      </c>
      <c r="G8" s="40">
        <f t="shared" ref="G8:G35" si="1">F8*100/E8</f>
        <v>254.15372670807454</v>
      </c>
      <c r="H8" s="39">
        <v>241</v>
      </c>
      <c r="I8" s="39">
        <v>252</v>
      </c>
      <c r="J8" s="40">
        <f t="shared" ref="J8:J35" si="2">I8*100/H8</f>
        <v>104.56431535269709</v>
      </c>
      <c r="K8" s="39">
        <v>240</v>
      </c>
      <c r="L8" s="39">
        <v>263</v>
      </c>
      <c r="M8" s="40">
        <f t="shared" ref="M8:M35" si="3">L8*100/K8</f>
        <v>109.58333333333333</v>
      </c>
      <c r="N8" s="39">
        <v>2</v>
      </c>
      <c r="O8" s="39">
        <v>0</v>
      </c>
      <c r="P8" s="95">
        <f>IF(ISERROR(O8*100/N8),"-",(O8*100/N8))</f>
        <v>0</v>
      </c>
      <c r="Q8" s="39">
        <v>1774</v>
      </c>
      <c r="R8" s="60">
        <v>1527</v>
      </c>
      <c r="S8" s="40">
        <f t="shared" ref="S8:S35" si="4">R8*100/Q8</f>
        <v>86.076662908680944</v>
      </c>
      <c r="T8" s="39">
        <v>9656</v>
      </c>
      <c r="U8" s="60">
        <v>12849</v>
      </c>
      <c r="V8" s="40">
        <f t="shared" ref="V8:V35" si="5">U8*100/T8</f>
        <v>133.0675227837614</v>
      </c>
      <c r="W8" s="39">
        <v>1961</v>
      </c>
      <c r="X8" s="60">
        <v>5122</v>
      </c>
      <c r="Y8" s="40">
        <f t="shared" ref="Y8:Y35" si="6">X8*100/W8</f>
        <v>261.19326874043855</v>
      </c>
      <c r="Z8" s="39">
        <v>1704</v>
      </c>
      <c r="AA8" s="60">
        <v>4289</v>
      </c>
      <c r="AB8" s="40">
        <f t="shared" ref="AB8:AB35" si="7">AA8*100/Z8</f>
        <v>251.70187793427229</v>
      </c>
      <c r="AC8" s="37"/>
      <c r="AD8" s="41"/>
    </row>
    <row r="9" spans="1:32" s="43" customFormat="1" ht="17" customHeight="1" x14ac:dyDescent="0.25">
      <c r="A9" s="61" t="s">
        <v>36</v>
      </c>
      <c r="B9" s="39">
        <v>1740</v>
      </c>
      <c r="C9" s="39">
        <v>2157</v>
      </c>
      <c r="D9" s="40">
        <f t="shared" si="0"/>
        <v>123.96551724137932</v>
      </c>
      <c r="E9" s="39">
        <v>356</v>
      </c>
      <c r="F9" s="39">
        <v>935</v>
      </c>
      <c r="G9" s="40">
        <f t="shared" si="1"/>
        <v>262.64044943820227</v>
      </c>
      <c r="H9" s="39">
        <v>153</v>
      </c>
      <c r="I9" s="39">
        <v>89</v>
      </c>
      <c r="J9" s="40">
        <f t="shared" si="2"/>
        <v>58.169934640522875</v>
      </c>
      <c r="K9" s="39">
        <v>39</v>
      </c>
      <c r="L9" s="39">
        <v>21</v>
      </c>
      <c r="M9" s="40">
        <f t="shared" si="3"/>
        <v>53.846153846153847</v>
      </c>
      <c r="N9" s="39">
        <v>3</v>
      </c>
      <c r="O9" s="39">
        <v>0</v>
      </c>
      <c r="P9" s="40">
        <f t="shared" ref="P9:P35" si="8">IF(ISERROR(O9*100/N9),"-",(O9*100/N9))</f>
        <v>0</v>
      </c>
      <c r="Q9" s="39">
        <v>315</v>
      </c>
      <c r="R9" s="60">
        <v>551</v>
      </c>
      <c r="S9" s="40">
        <f t="shared" si="4"/>
        <v>174.92063492063491</v>
      </c>
      <c r="T9" s="39">
        <v>1562</v>
      </c>
      <c r="U9" s="60">
        <v>1904</v>
      </c>
      <c r="V9" s="40">
        <f t="shared" si="5"/>
        <v>121.89500640204865</v>
      </c>
      <c r="W9" s="39">
        <v>263</v>
      </c>
      <c r="X9" s="60">
        <v>692</v>
      </c>
      <c r="Y9" s="40">
        <f t="shared" si="6"/>
        <v>263.11787072243345</v>
      </c>
      <c r="Z9" s="39">
        <v>192</v>
      </c>
      <c r="AA9" s="60">
        <v>531</v>
      </c>
      <c r="AB9" s="40">
        <f t="shared" si="7"/>
        <v>276.5625</v>
      </c>
      <c r="AC9" s="37"/>
      <c r="AD9" s="41"/>
    </row>
    <row r="10" spans="1:32" s="42" customFormat="1" ht="17" customHeight="1" x14ac:dyDescent="0.25">
      <c r="A10" s="61" t="s">
        <v>37</v>
      </c>
      <c r="B10" s="39">
        <v>176</v>
      </c>
      <c r="C10" s="39">
        <v>240</v>
      </c>
      <c r="D10" s="40">
        <f t="shared" si="0"/>
        <v>136.36363636363637</v>
      </c>
      <c r="E10" s="39">
        <v>73</v>
      </c>
      <c r="F10" s="39">
        <v>156</v>
      </c>
      <c r="G10" s="40">
        <f t="shared" si="1"/>
        <v>213.69863013698631</v>
      </c>
      <c r="H10" s="39">
        <v>28</v>
      </c>
      <c r="I10" s="39">
        <v>15</v>
      </c>
      <c r="J10" s="40">
        <f t="shared" si="2"/>
        <v>53.571428571428569</v>
      </c>
      <c r="K10" s="39">
        <v>5</v>
      </c>
      <c r="L10" s="39">
        <v>2</v>
      </c>
      <c r="M10" s="40">
        <f t="shared" si="3"/>
        <v>40</v>
      </c>
      <c r="N10" s="39">
        <v>0</v>
      </c>
      <c r="O10" s="39">
        <v>6</v>
      </c>
      <c r="P10" s="95" t="str">
        <f t="shared" si="8"/>
        <v>-</v>
      </c>
      <c r="Q10" s="39">
        <v>66</v>
      </c>
      <c r="R10" s="60">
        <v>102</v>
      </c>
      <c r="S10" s="40">
        <f t="shared" si="4"/>
        <v>154.54545454545453</v>
      </c>
      <c r="T10" s="39">
        <v>136</v>
      </c>
      <c r="U10" s="60">
        <v>185</v>
      </c>
      <c r="V10" s="40">
        <f t="shared" si="5"/>
        <v>136.02941176470588</v>
      </c>
      <c r="W10" s="39">
        <v>54</v>
      </c>
      <c r="X10" s="60">
        <v>104</v>
      </c>
      <c r="Y10" s="40">
        <f t="shared" si="6"/>
        <v>192.59259259259258</v>
      </c>
      <c r="Z10" s="39">
        <v>47</v>
      </c>
      <c r="AA10" s="60">
        <v>85</v>
      </c>
      <c r="AB10" s="40">
        <f t="shared" si="7"/>
        <v>180.85106382978722</v>
      </c>
      <c r="AC10" s="37"/>
      <c r="AD10" s="41"/>
    </row>
    <row r="11" spans="1:32" s="42" customFormat="1" ht="17" customHeight="1" x14ac:dyDescent="0.25">
      <c r="A11" s="61" t="s">
        <v>38</v>
      </c>
      <c r="B11" s="39">
        <v>978</v>
      </c>
      <c r="C11" s="39">
        <v>1013</v>
      </c>
      <c r="D11" s="40">
        <f t="shared" si="0"/>
        <v>103.57873210633947</v>
      </c>
      <c r="E11" s="39">
        <v>266</v>
      </c>
      <c r="F11" s="39">
        <v>381</v>
      </c>
      <c r="G11" s="40">
        <f t="shared" si="1"/>
        <v>143.23308270676691</v>
      </c>
      <c r="H11" s="39">
        <v>95</v>
      </c>
      <c r="I11" s="39">
        <v>68</v>
      </c>
      <c r="J11" s="40">
        <f t="shared" si="2"/>
        <v>71.578947368421055</v>
      </c>
      <c r="K11" s="39">
        <v>27</v>
      </c>
      <c r="L11" s="39">
        <v>9</v>
      </c>
      <c r="M11" s="40">
        <f t="shared" si="3"/>
        <v>33.333333333333336</v>
      </c>
      <c r="N11" s="39">
        <v>1</v>
      </c>
      <c r="O11" s="39">
        <v>2</v>
      </c>
      <c r="P11" s="40">
        <f t="shared" si="8"/>
        <v>200</v>
      </c>
      <c r="Q11" s="39">
        <v>239</v>
      </c>
      <c r="R11" s="60">
        <v>280</v>
      </c>
      <c r="S11" s="40">
        <f t="shared" si="4"/>
        <v>117.15481171548117</v>
      </c>
      <c r="T11" s="39">
        <v>830</v>
      </c>
      <c r="U11" s="60">
        <v>892</v>
      </c>
      <c r="V11" s="40">
        <f t="shared" si="5"/>
        <v>107.46987951807229</v>
      </c>
      <c r="W11" s="39">
        <v>198</v>
      </c>
      <c r="X11" s="60">
        <v>285</v>
      </c>
      <c r="Y11" s="40">
        <f t="shared" si="6"/>
        <v>143.93939393939394</v>
      </c>
      <c r="Z11" s="39">
        <v>168</v>
      </c>
      <c r="AA11" s="60">
        <v>243</v>
      </c>
      <c r="AB11" s="40">
        <f t="shared" si="7"/>
        <v>144.64285714285714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2001</v>
      </c>
      <c r="C12" s="39">
        <v>2169</v>
      </c>
      <c r="D12" s="40">
        <f t="shared" si="0"/>
        <v>108.39580209895053</v>
      </c>
      <c r="E12" s="39">
        <v>345</v>
      </c>
      <c r="F12" s="39">
        <v>624</v>
      </c>
      <c r="G12" s="40">
        <f t="shared" si="1"/>
        <v>180.86956521739131</v>
      </c>
      <c r="H12" s="39">
        <v>154</v>
      </c>
      <c r="I12" s="39">
        <v>118</v>
      </c>
      <c r="J12" s="40">
        <f t="shared" si="2"/>
        <v>76.623376623376629</v>
      </c>
      <c r="K12" s="39">
        <v>82</v>
      </c>
      <c r="L12" s="39">
        <v>61</v>
      </c>
      <c r="M12" s="40">
        <f t="shared" si="3"/>
        <v>74.390243902439025</v>
      </c>
      <c r="N12" s="39">
        <v>2</v>
      </c>
      <c r="O12" s="39">
        <v>3</v>
      </c>
      <c r="P12" s="95">
        <f t="shared" si="8"/>
        <v>150</v>
      </c>
      <c r="Q12" s="39">
        <v>272</v>
      </c>
      <c r="R12" s="60">
        <v>452</v>
      </c>
      <c r="S12" s="40">
        <f t="shared" si="4"/>
        <v>166.1764705882353</v>
      </c>
      <c r="T12" s="39">
        <v>1793</v>
      </c>
      <c r="U12" s="60">
        <v>1988</v>
      </c>
      <c r="V12" s="40">
        <f t="shared" si="5"/>
        <v>110.87562744004462</v>
      </c>
      <c r="W12" s="39">
        <v>243</v>
      </c>
      <c r="X12" s="60">
        <v>447</v>
      </c>
      <c r="Y12" s="40">
        <f t="shared" si="6"/>
        <v>183.95061728395061</v>
      </c>
      <c r="Z12" s="39">
        <v>195</v>
      </c>
      <c r="AA12" s="60">
        <v>333</v>
      </c>
      <c r="AB12" s="40">
        <f t="shared" si="7"/>
        <v>170.76923076923077</v>
      </c>
      <c r="AC12" s="37"/>
      <c r="AD12" s="41"/>
    </row>
    <row r="13" spans="1:32" s="42" customFormat="1" ht="17" customHeight="1" x14ac:dyDescent="0.25">
      <c r="A13" s="61" t="s">
        <v>40</v>
      </c>
      <c r="B13" s="39">
        <v>747</v>
      </c>
      <c r="C13" s="39">
        <v>820</v>
      </c>
      <c r="D13" s="40">
        <f t="shared" si="0"/>
        <v>109.77242302543507</v>
      </c>
      <c r="E13" s="39">
        <v>192</v>
      </c>
      <c r="F13" s="39">
        <v>348</v>
      </c>
      <c r="G13" s="40">
        <f t="shared" si="1"/>
        <v>181.25</v>
      </c>
      <c r="H13" s="39">
        <v>117</v>
      </c>
      <c r="I13" s="39">
        <v>34</v>
      </c>
      <c r="J13" s="40">
        <f t="shared" si="2"/>
        <v>29.05982905982906</v>
      </c>
      <c r="K13" s="39">
        <v>20</v>
      </c>
      <c r="L13" s="39">
        <v>8</v>
      </c>
      <c r="M13" s="40">
        <f t="shared" si="3"/>
        <v>40</v>
      </c>
      <c r="N13" s="39">
        <v>0</v>
      </c>
      <c r="O13" s="39">
        <v>2</v>
      </c>
      <c r="P13" s="95" t="str">
        <f t="shared" si="8"/>
        <v>-</v>
      </c>
      <c r="Q13" s="39">
        <v>165</v>
      </c>
      <c r="R13" s="60">
        <v>273</v>
      </c>
      <c r="S13" s="40">
        <f t="shared" si="4"/>
        <v>165.45454545454547</v>
      </c>
      <c r="T13" s="39">
        <v>597</v>
      </c>
      <c r="U13" s="60">
        <v>690</v>
      </c>
      <c r="V13" s="40">
        <f t="shared" si="5"/>
        <v>115.57788944723617</v>
      </c>
      <c r="W13" s="39">
        <v>101</v>
      </c>
      <c r="X13" s="60">
        <v>234</v>
      </c>
      <c r="Y13" s="40">
        <f t="shared" si="6"/>
        <v>231.68316831683168</v>
      </c>
      <c r="Z13" s="39">
        <v>81</v>
      </c>
      <c r="AA13" s="60">
        <v>204</v>
      </c>
      <c r="AB13" s="40">
        <f t="shared" si="7"/>
        <v>251.85185185185185</v>
      </c>
      <c r="AC13" s="37"/>
      <c r="AD13" s="41"/>
    </row>
    <row r="14" spans="1:32" s="42" customFormat="1" ht="17" customHeight="1" x14ac:dyDescent="0.25">
      <c r="A14" s="61" t="s">
        <v>41</v>
      </c>
      <c r="B14" s="39">
        <v>495</v>
      </c>
      <c r="C14" s="39">
        <v>594</v>
      </c>
      <c r="D14" s="40">
        <f t="shared" si="0"/>
        <v>120</v>
      </c>
      <c r="E14" s="39">
        <v>166</v>
      </c>
      <c r="F14" s="39">
        <v>340</v>
      </c>
      <c r="G14" s="40">
        <f t="shared" si="1"/>
        <v>204.81927710843374</v>
      </c>
      <c r="H14" s="39">
        <v>102</v>
      </c>
      <c r="I14" s="39">
        <v>37</v>
      </c>
      <c r="J14" s="40">
        <f t="shared" si="2"/>
        <v>36.274509803921568</v>
      </c>
      <c r="K14" s="39">
        <v>17</v>
      </c>
      <c r="L14" s="39">
        <v>2</v>
      </c>
      <c r="M14" s="40">
        <f t="shared" si="3"/>
        <v>11.764705882352942</v>
      </c>
      <c r="N14" s="39">
        <v>2</v>
      </c>
      <c r="O14" s="39">
        <v>0</v>
      </c>
      <c r="P14" s="40">
        <f t="shared" si="8"/>
        <v>0</v>
      </c>
      <c r="Q14" s="39">
        <v>158</v>
      </c>
      <c r="R14" s="60">
        <v>266</v>
      </c>
      <c r="S14" s="40">
        <f t="shared" si="4"/>
        <v>168.35443037974684</v>
      </c>
      <c r="T14" s="39">
        <v>364</v>
      </c>
      <c r="U14" s="60">
        <v>479</v>
      </c>
      <c r="V14" s="40">
        <f t="shared" si="5"/>
        <v>131.5934065934066</v>
      </c>
      <c r="W14" s="39">
        <v>104</v>
      </c>
      <c r="X14" s="60">
        <v>241</v>
      </c>
      <c r="Y14" s="40">
        <f t="shared" si="6"/>
        <v>231.73076923076923</v>
      </c>
      <c r="Z14" s="39">
        <v>92</v>
      </c>
      <c r="AA14" s="60">
        <v>205</v>
      </c>
      <c r="AB14" s="40">
        <f t="shared" si="7"/>
        <v>222.82608695652175</v>
      </c>
      <c r="AC14" s="37"/>
      <c r="AD14" s="41"/>
    </row>
    <row r="15" spans="1:32" s="42" customFormat="1" ht="17" customHeight="1" x14ac:dyDescent="0.25">
      <c r="A15" s="61" t="s">
        <v>42</v>
      </c>
      <c r="B15" s="39">
        <v>3755</v>
      </c>
      <c r="C15" s="39">
        <v>3848</v>
      </c>
      <c r="D15" s="40">
        <f t="shared" si="0"/>
        <v>102.47669773635153</v>
      </c>
      <c r="E15" s="39">
        <v>439</v>
      </c>
      <c r="F15" s="39">
        <v>848</v>
      </c>
      <c r="G15" s="40">
        <f t="shared" si="1"/>
        <v>193.16628701594533</v>
      </c>
      <c r="H15" s="39">
        <v>155</v>
      </c>
      <c r="I15" s="39">
        <v>101</v>
      </c>
      <c r="J15" s="40">
        <f t="shared" si="2"/>
        <v>65.161290322580641</v>
      </c>
      <c r="K15" s="39">
        <v>71</v>
      </c>
      <c r="L15" s="39">
        <v>35</v>
      </c>
      <c r="M15" s="40">
        <f t="shared" si="3"/>
        <v>49.29577464788732</v>
      </c>
      <c r="N15" s="39">
        <v>0</v>
      </c>
      <c r="O15" s="39">
        <v>0</v>
      </c>
      <c r="P15" s="95" t="str">
        <f t="shared" si="8"/>
        <v>-</v>
      </c>
      <c r="Q15" s="39">
        <v>381</v>
      </c>
      <c r="R15" s="60">
        <v>361</v>
      </c>
      <c r="S15" s="40">
        <f t="shared" si="4"/>
        <v>94.750656167979002</v>
      </c>
      <c r="T15" s="39">
        <v>3509</v>
      </c>
      <c r="U15" s="60">
        <v>3551</v>
      </c>
      <c r="V15" s="40">
        <f t="shared" si="5"/>
        <v>101.196922200057</v>
      </c>
      <c r="W15" s="39">
        <v>321</v>
      </c>
      <c r="X15" s="60">
        <v>652</v>
      </c>
      <c r="Y15" s="40">
        <f t="shared" si="6"/>
        <v>203.11526479750779</v>
      </c>
      <c r="Z15" s="39">
        <v>266</v>
      </c>
      <c r="AA15" s="60">
        <v>547</v>
      </c>
      <c r="AB15" s="40">
        <f t="shared" si="7"/>
        <v>205.6390977443609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1663</v>
      </c>
      <c r="C16" s="39">
        <v>1987</v>
      </c>
      <c r="D16" s="40">
        <f t="shared" si="0"/>
        <v>119.48286229705352</v>
      </c>
      <c r="E16" s="39">
        <v>496</v>
      </c>
      <c r="F16" s="39">
        <v>839</v>
      </c>
      <c r="G16" s="40">
        <f t="shared" si="1"/>
        <v>169.15322580645162</v>
      </c>
      <c r="H16" s="39">
        <v>332</v>
      </c>
      <c r="I16" s="39">
        <v>162</v>
      </c>
      <c r="J16" s="40">
        <f t="shared" si="2"/>
        <v>48.795180722891565</v>
      </c>
      <c r="K16" s="39">
        <v>97</v>
      </c>
      <c r="L16" s="39">
        <v>47</v>
      </c>
      <c r="M16" s="40">
        <f t="shared" si="3"/>
        <v>48.453608247422679</v>
      </c>
      <c r="N16" s="39">
        <v>36</v>
      </c>
      <c r="O16" s="39">
        <v>19</v>
      </c>
      <c r="P16" s="40">
        <f t="shared" si="8"/>
        <v>52.777777777777779</v>
      </c>
      <c r="Q16" s="39">
        <v>457</v>
      </c>
      <c r="R16" s="60">
        <v>553</v>
      </c>
      <c r="S16" s="40">
        <f t="shared" si="4"/>
        <v>121.00656455142231</v>
      </c>
      <c r="T16" s="39">
        <v>1233</v>
      </c>
      <c r="U16" s="60">
        <v>1716</v>
      </c>
      <c r="V16" s="40">
        <f t="shared" si="5"/>
        <v>139.17274939172751</v>
      </c>
      <c r="W16" s="39">
        <v>309</v>
      </c>
      <c r="X16" s="60">
        <v>571</v>
      </c>
      <c r="Y16" s="40">
        <f t="shared" si="6"/>
        <v>184.78964401294499</v>
      </c>
      <c r="Z16" s="39">
        <v>247</v>
      </c>
      <c r="AA16" s="60">
        <v>459</v>
      </c>
      <c r="AB16" s="40">
        <f t="shared" si="7"/>
        <v>185.82995951417004</v>
      </c>
      <c r="AC16" s="37"/>
      <c r="AD16" s="41"/>
    </row>
    <row r="17" spans="1:30" s="42" customFormat="1" ht="17" customHeight="1" x14ac:dyDescent="0.25">
      <c r="A17" s="61" t="s">
        <v>44</v>
      </c>
      <c r="B17" s="39">
        <v>3734</v>
      </c>
      <c r="C17" s="39">
        <v>4113</v>
      </c>
      <c r="D17" s="40">
        <f t="shared" si="0"/>
        <v>110.14997321906803</v>
      </c>
      <c r="E17" s="39">
        <v>589</v>
      </c>
      <c r="F17" s="39">
        <v>1124</v>
      </c>
      <c r="G17" s="40">
        <f t="shared" si="1"/>
        <v>190.83191850594227</v>
      </c>
      <c r="H17" s="39">
        <v>205</v>
      </c>
      <c r="I17" s="39">
        <v>82</v>
      </c>
      <c r="J17" s="40">
        <f t="shared" si="2"/>
        <v>40</v>
      </c>
      <c r="K17" s="39">
        <v>94</v>
      </c>
      <c r="L17" s="39">
        <v>36</v>
      </c>
      <c r="M17" s="40">
        <f t="shared" si="3"/>
        <v>38.297872340425535</v>
      </c>
      <c r="N17" s="39">
        <v>1</v>
      </c>
      <c r="O17" s="39">
        <v>2</v>
      </c>
      <c r="P17" s="95">
        <f t="shared" si="8"/>
        <v>200</v>
      </c>
      <c r="Q17" s="39">
        <v>310</v>
      </c>
      <c r="R17" s="60">
        <v>375</v>
      </c>
      <c r="S17" s="40">
        <f t="shared" si="4"/>
        <v>120.96774193548387</v>
      </c>
      <c r="T17" s="39">
        <v>3467</v>
      </c>
      <c r="U17" s="60">
        <v>3870</v>
      </c>
      <c r="V17" s="40">
        <f t="shared" si="5"/>
        <v>111.62388231900779</v>
      </c>
      <c r="W17" s="39">
        <v>439</v>
      </c>
      <c r="X17" s="60">
        <v>927</v>
      </c>
      <c r="Y17" s="40">
        <f t="shared" si="6"/>
        <v>211.16173120728931</v>
      </c>
      <c r="Z17" s="39">
        <v>382</v>
      </c>
      <c r="AA17" s="60">
        <v>835</v>
      </c>
      <c r="AB17" s="40">
        <f t="shared" si="7"/>
        <v>218.58638743455498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2034</v>
      </c>
      <c r="C18" s="39">
        <v>1276</v>
      </c>
      <c r="D18" s="40">
        <f t="shared" si="0"/>
        <v>62.733529990167156</v>
      </c>
      <c r="E18" s="39">
        <v>632</v>
      </c>
      <c r="F18" s="39">
        <v>785</v>
      </c>
      <c r="G18" s="40">
        <f t="shared" si="1"/>
        <v>124.20886075949367</v>
      </c>
      <c r="H18" s="39">
        <v>245</v>
      </c>
      <c r="I18" s="39">
        <v>121</v>
      </c>
      <c r="J18" s="40">
        <f t="shared" si="2"/>
        <v>49.387755102040813</v>
      </c>
      <c r="K18" s="39">
        <v>82</v>
      </c>
      <c r="L18" s="39">
        <v>22</v>
      </c>
      <c r="M18" s="40">
        <f t="shared" si="3"/>
        <v>26.829268292682926</v>
      </c>
      <c r="N18" s="39">
        <v>3</v>
      </c>
      <c r="O18" s="39">
        <v>1</v>
      </c>
      <c r="P18" s="40">
        <f t="shared" si="8"/>
        <v>33.333333333333336</v>
      </c>
      <c r="Q18" s="39">
        <v>500</v>
      </c>
      <c r="R18" s="60">
        <v>390</v>
      </c>
      <c r="S18" s="40">
        <f t="shared" si="4"/>
        <v>78</v>
      </c>
      <c r="T18" s="39">
        <v>783</v>
      </c>
      <c r="U18" s="60">
        <v>987</v>
      </c>
      <c r="V18" s="40">
        <f t="shared" si="5"/>
        <v>126.05363984674329</v>
      </c>
      <c r="W18" s="39">
        <v>438</v>
      </c>
      <c r="X18" s="60">
        <v>535</v>
      </c>
      <c r="Y18" s="40">
        <f t="shared" si="6"/>
        <v>122.14611872146119</v>
      </c>
      <c r="Z18" s="39">
        <v>377</v>
      </c>
      <c r="AA18" s="60">
        <v>492</v>
      </c>
      <c r="AB18" s="40">
        <f t="shared" si="7"/>
        <v>130.50397877984085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1893</v>
      </c>
      <c r="C19" s="39">
        <v>2147</v>
      </c>
      <c r="D19" s="40">
        <f t="shared" si="0"/>
        <v>113.41785525620708</v>
      </c>
      <c r="E19" s="39">
        <v>420</v>
      </c>
      <c r="F19" s="39">
        <v>685</v>
      </c>
      <c r="G19" s="40">
        <f t="shared" si="1"/>
        <v>163.0952380952381</v>
      </c>
      <c r="H19" s="39">
        <v>98</v>
      </c>
      <c r="I19" s="39">
        <v>129</v>
      </c>
      <c r="J19" s="40">
        <f t="shared" si="2"/>
        <v>131.63265306122449</v>
      </c>
      <c r="K19" s="39">
        <v>56</v>
      </c>
      <c r="L19" s="39">
        <v>24</v>
      </c>
      <c r="M19" s="40">
        <f t="shared" si="3"/>
        <v>42.857142857142854</v>
      </c>
      <c r="N19" s="39">
        <v>2</v>
      </c>
      <c r="O19" s="39">
        <v>3</v>
      </c>
      <c r="P19" s="40">
        <f t="shared" si="8"/>
        <v>150</v>
      </c>
      <c r="Q19" s="39">
        <v>321</v>
      </c>
      <c r="R19" s="60">
        <v>482</v>
      </c>
      <c r="S19" s="40">
        <f t="shared" si="4"/>
        <v>150.1557632398754</v>
      </c>
      <c r="T19" s="39">
        <v>1786</v>
      </c>
      <c r="U19" s="60">
        <v>1949</v>
      </c>
      <c r="V19" s="40">
        <f t="shared" si="5"/>
        <v>109.12653975363942</v>
      </c>
      <c r="W19" s="39">
        <v>316</v>
      </c>
      <c r="X19" s="60">
        <v>542</v>
      </c>
      <c r="Y19" s="40">
        <f t="shared" si="6"/>
        <v>171.51898734177215</v>
      </c>
      <c r="Z19" s="39">
        <v>275</v>
      </c>
      <c r="AA19" s="60">
        <v>439</v>
      </c>
      <c r="AB19" s="40">
        <f t="shared" si="7"/>
        <v>159.63636363636363</v>
      </c>
      <c r="AC19" s="37"/>
      <c r="AD19" s="41"/>
    </row>
    <row r="20" spans="1:30" s="42" customFormat="1" ht="17" customHeight="1" x14ac:dyDescent="0.25">
      <c r="A20" s="61" t="s">
        <v>47</v>
      </c>
      <c r="B20" s="39">
        <v>975</v>
      </c>
      <c r="C20" s="39">
        <v>1168</v>
      </c>
      <c r="D20" s="40">
        <f t="shared" si="0"/>
        <v>119.7948717948718</v>
      </c>
      <c r="E20" s="39">
        <v>206</v>
      </c>
      <c r="F20" s="39">
        <v>389</v>
      </c>
      <c r="G20" s="40">
        <f t="shared" si="1"/>
        <v>188.83495145631068</v>
      </c>
      <c r="H20" s="39">
        <v>43</v>
      </c>
      <c r="I20" s="39">
        <v>34</v>
      </c>
      <c r="J20" s="40">
        <f t="shared" si="2"/>
        <v>79.069767441860463</v>
      </c>
      <c r="K20" s="39">
        <v>14</v>
      </c>
      <c r="L20" s="39">
        <v>1</v>
      </c>
      <c r="M20" s="40">
        <f t="shared" si="3"/>
        <v>7.1428571428571432</v>
      </c>
      <c r="N20" s="39">
        <v>9</v>
      </c>
      <c r="O20" s="39">
        <v>1</v>
      </c>
      <c r="P20" s="40">
        <f t="shared" si="8"/>
        <v>11.111111111111111</v>
      </c>
      <c r="Q20" s="39">
        <v>170</v>
      </c>
      <c r="R20" s="60">
        <v>176</v>
      </c>
      <c r="S20" s="40">
        <f t="shared" si="4"/>
        <v>103.52941176470588</v>
      </c>
      <c r="T20" s="39">
        <v>923</v>
      </c>
      <c r="U20" s="60">
        <v>1080</v>
      </c>
      <c r="V20" s="40">
        <f t="shared" si="5"/>
        <v>117.00975081256772</v>
      </c>
      <c r="W20" s="39">
        <v>157</v>
      </c>
      <c r="X20" s="60">
        <v>305</v>
      </c>
      <c r="Y20" s="40">
        <f t="shared" si="6"/>
        <v>194.26751592356689</v>
      </c>
      <c r="Z20" s="39">
        <v>143</v>
      </c>
      <c r="AA20" s="60">
        <v>275</v>
      </c>
      <c r="AB20" s="40">
        <f t="shared" si="7"/>
        <v>192.30769230769232</v>
      </c>
      <c r="AC20" s="37"/>
      <c r="AD20" s="41"/>
    </row>
    <row r="21" spans="1:30" s="42" customFormat="1" ht="17" customHeight="1" x14ac:dyDescent="0.25">
      <c r="A21" s="61" t="s">
        <v>48</v>
      </c>
      <c r="B21" s="39">
        <v>566</v>
      </c>
      <c r="C21" s="39">
        <v>842</v>
      </c>
      <c r="D21" s="40">
        <f t="shared" si="0"/>
        <v>148.76325088339223</v>
      </c>
      <c r="E21" s="39">
        <v>210</v>
      </c>
      <c r="F21" s="39">
        <v>452</v>
      </c>
      <c r="G21" s="40">
        <f t="shared" si="1"/>
        <v>215.23809523809524</v>
      </c>
      <c r="H21" s="39">
        <v>57</v>
      </c>
      <c r="I21" s="39">
        <v>37</v>
      </c>
      <c r="J21" s="40">
        <f t="shared" si="2"/>
        <v>64.912280701754383</v>
      </c>
      <c r="K21" s="39">
        <v>6</v>
      </c>
      <c r="L21" s="39">
        <v>1</v>
      </c>
      <c r="M21" s="40">
        <f t="shared" si="3"/>
        <v>16.666666666666668</v>
      </c>
      <c r="N21" s="39">
        <v>2</v>
      </c>
      <c r="O21" s="39">
        <v>0</v>
      </c>
      <c r="P21" s="95">
        <f t="shared" si="8"/>
        <v>0</v>
      </c>
      <c r="Q21" s="39">
        <v>199</v>
      </c>
      <c r="R21" s="60">
        <v>319</v>
      </c>
      <c r="S21" s="40">
        <f t="shared" si="4"/>
        <v>160.30150753768845</v>
      </c>
      <c r="T21" s="39">
        <v>476</v>
      </c>
      <c r="U21" s="60">
        <v>738</v>
      </c>
      <c r="V21" s="40">
        <f t="shared" si="5"/>
        <v>155.0420168067227</v>
      </c>
      <c r="W21" s="39">
        <v>156</v>
      </c>
      <c r="X21" s="60">
        <v>379</v>
      </c>
      <c r="Y21" s="40">
        <f t="shared" si="6"/>
        <v>242.94871794871796</v>
      </c>
      <c r="Z21" s="39">
        <v>138</v>
      </c>
      <c r="AA21" s="60">
        <v>357</v>
      </c>
      <c r="AB21" s="40">
        <f t="shared" si="7"/>
        <v>258.69565217391306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1731</v>
      </c>
      <c r="C22" s="39">
        <v>2015</v>
      </c>
      <c r="D22" s="40">
        <f t="shared" si="0"/>
        <v>116.40670132871173</v>
      </c>
      <c r="E22" s="39">
        <v>550</v>
      </c>
      <c r="F22" s="39">
        <v>788</v>
      </c>
      <c r="G22" s="40">
        <f t="shared" si="1"/>
        <v>143.27272727272728</v>
      </c>
      <c r="H22" s="39">
        <v>100</v>
      </c>
      <c r="I22" s="39">
        <v>144</v>
      </c>
      <c r="J22" s="40">
        <f t="shared" si="2"/>
        <v>144</v>
      </c>
      <c r="K22" s="39">
        <v>49</v>
      </c>
      <c r="L22" s="39">
        <v>25</v>
      </c>
      <c r="M22" s="40">
        <f t="shared" si="3"/>
        <v>51.020408163265309</v>
      </c>
      <c r="N22" s="39">
        <v>0</v>
      </c>
      <c r="O22" s="39">
        <v>2</v>
      </c>
      <c r="P22" s="95" t="str">
        <f t="shared" si="8"/>
        <v>-</v>
      </c>
      <c r="Q22" s="39">
        <v>483</v>
      </c>
      <c r="R22" s="60">
        <v>404</v>
      </c>
      <c r="S22" s="40">
        <f t="shared" si="4"/>
        <v>83.643892339544507</v>
      </c>
      <c r="T22" s="39">
        <v>1600</v>
      </c>
      <c r="U22" s="60">
        <v>1801</v>
      </c>
      <c r="V22" s="40">
        <f t="shared" si="5"/>
        <v>112.5625</v>
      </c>
      <c r="W22" s="39">
        <v>419</v>
      </c>
      <c r="X22" s="60">
        <v>635</v>
      </c>
      <c r="Y22" s="40">
        <f t="shared" si="6"/>
        <v>151.55131264916469</v>
      </c>
      <c r="Z22" s="39">
        <v>365</v>
      </c>
      <c r="AA22" s="60">
        <v>525</v>
      </c>
      <c r="AB22" s="40">
        <f t="shared" si="7"/>
        <v>143.83561643835617</v>
      </c>
      <c r="AC22" s="37"/>
      <c r="AD22" s="41"/>
    </row>
    <row r="23" spans="1:30" s="42" customFormat="1" ht="17" customHeight="1" x14ac:dyDescent="0.25">
      <c r="A23" s="61" t="s">
        <v>50</v>
      </c>
      <c r="B23" s="39">
        <v>779</v>
      </c>
      <c r="C23" s="39">
        <v>1344</v>
      </c>
      <c r="D23" s="40">
        <f t="shared" si="0"/>
        <v>172.52888318356867</v>
      </c>
      <c r="E23" s="39">
        <v>458</v>
      </c>
      <c r="F23" s="39">
        <v>1030</v>
      </c>
      <c r="G23" s="40">
        <f t="shared" si="1"/>
        <v>224.89082969432314</v>
      </c>
      <c r="H23" s="39">
        <v>88</v>
      </c>
      <c r="I23" s="39">
        <v>80</v>
      </c>
      <c r="J23" s="40">
        <f t="shared" si="2"/>
        <v>90.909090909090907</v>
      </c>
      <c r="K23" s="39">
        <v>33</v>
      </c>
      <c r="L23" s="39">
        <v>10</v>
      </c>
      <c r="M23" s="40">
        <f t="shared" si="3"/>
        <v>30.303030303030305</v>
      </c>
      <c r="N23" s="39">
        <v>6</v>
      </c>
      <c r="O23" s="39">
        <v>0</v>
      </c>
      <c r="P23" s="40">
        <f t="shared" si="8"/>
        <v>0</v>
      </c>
      <c r="Q23" s="39">
        <v>397</v>
      </c>
      <c r="R23" s="60">
        <v>652</v>
      </c>
      <c r="S23" s="40">
        <f t="shared" si="4"/>
        <v>164.23173803526447</v>
      </c>
      <c r="T23" s="39">
        <v>641</v>
      </c>
      <c r="U23" s="60">
        <v>1164</v>
      </c>
      <c r="V23" s="40">
        <f t="shared" si="5"/>
        <v>181.59126365054601</v>
      </c>
      <c r="W23" s="39">
        <v>357</v>
      </c>
      <c r="X23" s="60">
        <v>855</v>
      </c>
      <c r="Y23" s="40">
        <f t="shared" si="6"/>
        <v>239.49579831932772</v>
      </c>
      <c r="Z23" s="39">
        <v>313</v>
      </c>
      <c r="AA23" s="60">
        <v>709</v>
      </c>
      <c r="AB23" s="40">
        <f t="shared" si="7"/>
        <v>226.51757188498402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1146</v>
      </c>
      <c r="C24" s="39">
        <v>1041</v>
      </c>
      <c r="D24" s="40">
        <f t="shared" si="0"/>
        <v>90.837696335078533</v>
      </c>
      <c r="E24" s="39">
        <v>460</v>
      </c>
      <c r="F24" s="39">
        <v>735</v>
      </c>
      <c r="G24" s="40">
        <f t="shared" si="1"/>
        <v>159.78260869565219</v>
      </c>
      <c r="H24" s="39">
        <v>78</v>
      </c>
      <c r="I24" s="39">
        <v>88</v>
      </c>
      <c r="J24" s="40">
        <f t="shared" si="2"/>
        <v>112.82051282051282</v>
      </c>
      <c r="K24" s="39">
        <v>13</v>
      </c>
      <c r="L24" s="39">
        <v>18</v>
      </c>
      <c r="M24" s="40">
        <f t="shared" si="3"/>
        <v>138.46153846153845</v>
      </c>
      <c r="N24" s="39">
        <v>1</v>
      </c>
      <c r="O24" s="39">
        <v>0</v>
      </c>
      <c r="P24" s="95">
        <f t="shared" si="8"/>
        <v>0</v>
      </c>
      <c r="Q24" s="39">
        <v>350</v>
      </c>
      <c r="R24" s="60">
        <v>510</v>
      </c>
      <c r="S24" s="40">
        <f t="shared" si="4"/>
        <v>145.71428571428572</v>
      </c>
      <c r="T24" s="39">
        <v>1027</v>
      </c>
      <c r="U24" s="60">
        <v>836</v>
      </c>
      <c r="V24" s="40">
        <f t="shared" si="5"/>
        <v>81.402142161635837</v>
      </c>
      <c r="W24" s="39">
        <v>372</v>
      </c>
      <c r="X24" s="60">
        <v>552</v>
      </c>
      <c r="Y24" s="40">
        <f t="shared" si="6"/>
        <v>148.38709677419354</v>
      </c>
      <c r="Z24" s="39">
        <v>339</v>
      </c>
      <c r="AA24" s="60">
        <v>514</v>
      </c>
      <c r="AB24" s="40">
        <f t="shared" si="7"/>
        <v>151.62241887905606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2147</v>
      </c>
      <c r="C25" s="39">
        <v>2208</v>
      </c>
      <c r="D25" s="40">
        <f t="shared" si="0"/>
        <v>102.84117373078715</v>
      </c>
      <c r="E25" s="39">
        <v>156</v>
      </c>
      <c r="F25" s="39">
        <v>380</v>
      </c>
      <c r="G25" s="40">
        <f t="shared" si="1"/>
        <v>243.58974358974359</v>
      </c>
      <c r="H25" s="39">
        <v>76</v>
      </c>
      <c r="I25" s="39">
        <v>76</v>
      </c>
      <c r="J25" s="40">
        <f t="shared" si="2"/>
        <v>100</v>
      </c>
      <c r="K25" s="39">
        <v>11</v>
      </c>
      <c r="L25" s="39">
        <v>6</v>
      </c>
      <c r="M25" s="40">
        <f t="shared" si="3"/>
        <v>54.545454545454547</v>
      </c>
      <c r="N25" s="39">
        <v>0</v>
      </c>
      <c r="O25" s="39">
        <v>0</v>
      </c>
      <c r="P25" s="95" t="str">
        <f t="shared" si="8"/>
        <v>-</v>
      </c>
      <c r="Q25" s="39">
        <v>137</v>
      </c>
      <c r="R25" s="60">
        <v>231</v>
      </c>
      <c r="S25" s="40">
        <f t="shared" si="4"/>
        <v>168.61313868613138</v>
      </c>
      <c r="T25" s="39">
        <v>1990</v>
      </c>
      <c r="U25" s="60">
        <v>2067</v>
      </c>
      <c r="V25" s="40">
        <f t="shared" si="5"/>
        <v>103.86934673366834</v>
      </c>
      <c r="W25" s="39">
        <v>117</v>
      </c>
      <c r="X25" s="60">
        <v>296</v>
      </c>
      <c r="Y25" s="40">
        <f t="shared" si="6"/>
        <v>252.991452991453</v>
      </c>
      <c r="Z25" s="39">
        <v>98</v>
      </c>
      <c r="AA25" s="60">
        <v>249</v>
      </c>
      <c r="AB25" s="40">
        <f t="shared" si="7"/>
        <v>254.08163265306123</v>
      </c>
      <c r="AC25" s="37"/>
      <c r="AD25" s="41"/>
    </row>
    <row r="26" spans="1:30" s="42" customFormat="1" ht="17" customHeight="1" x14ac:dyDescent="0.25">
      <c r="A26" s="61" t="s">
        <v>53</v>
      </c>
      <c r="B26" s="39">
        <v>934</v>
      </c>
      <c r="C26" s="39">
        <v>1085</v>
      </c>
      <c r="D26" s="40">
        <f t="shared" si="0"/>
        <v>116.16702355460386</v>
      </c>
      <c r="E26" s="39">
        <v>340</v>
      </c>
      <c r="F26" s="39">
        <v>491</v>
      </c>
      <c r="G26" s="40">
        <f t="shared" si="1"/>
        <v>144.41176470588235</v>
      </c>
      <c r="H26" s="39">
        <v>86</v>
      </c>
      <c r="I26" s="39">
        <v>37</v>
      </c>
      <c r="J26" s="40">
        <f t="shared" si="2"/>
        <v>43.02325581395349</v>
      </c>
      <c r="K26" s="39">
        <v>32</v>
      </c>
      <c r="L26" s="39">
        <v>11</v>
      </c>
      <c r="M26" s="40">
        <f t="shared" si="3"/>
        <v>34.375</v>
      </c>
      <c r="N26" s="39">
        <v>0</v>
      </c>
      <c r="O26" s="39">
        <v>0</v>
      </c>
      <c r="P26" s="95" t="str">
        <f t="shared" si="8"/>
        <v>-</v>
      </c>
      <c r="Q26" s="39">
        <v>269</v>
      </c>
      <c r="R26" s="60">
        <v>298</v>
      </c>
      <c r="S26" s="40">
        <f t="shared" si="4"/>
        <v>110.78066914498142</v>
      </c>
      <c r="T26" s="39">
        <v>812</v>
      </c>
      <c r="U26" s="60">
        <v>977</v>
      </c>
      <c r="V26" s="40">
        <f t="shared" si="5"/>
        <v>120.32019704433498</v>
      </c>
      <c r="W26" s="39">
        <v>260</v>
      </c>
      <c r="X26" s="60">
        <v>383</v>
      </c>
      <c r="Y26" s="40">
        <f t="shared" si="6"/>
        <v>147.30769230769232</v>
      </c>
      <c r="Z26" s="39">
        <v>226</v>
      </c>
      <c r="AA26" s="60">
        <v>333</v>
      </c>
      <c r="AB26" s="40">
        <f t="shared" si="7"/>
        <v>147.34513274336283</v>
      </c>
      <c r="AC26" s="37"/>
      <c r="AD26" s="41"/>
    </row>
    <row r="27" spans="1:30" s="42" customFormat="1" ht="17" customHeight="1" x14ac:dyDescent="0.25">
      <c r="A27" s="61" t="s">
        <v>54</v>
      </c>
      <c r="B27" s="39">
        <v>807</v>
      </c>
      <c r="C27" s="39">
        <v>1086</v>
      </c>
      <c r="D27" s="40">
        <f t="shared" si="0"/>
        <v>134.57249070631971</v>
      </c>
      <c r="E27" s="39">
        <v>211</v>
      </c>
      <c r="F27" s="39">
        <v>431</v>
      </c>
      <c r="G27" s="40">
        <f t="shared" si="1"/>
        <v>204.26540284360189</v>
      </c>
      <c r="H27" s="39">
        <v>82</v>
      </c>
      <c r="I27" s="39">
        <v>70</v>
      </c>
      <c r="J27" s="40">
        <f t="shared" si="2"/>
        <v>85.365853658536579</v>
      </c>
      <c r="K27" s="39">
        <v>33</v>
      </c>
      <c r="L27" s="39">
        <v>39</v>
      </c>
      <c r="M27" s="40">
        <f t="shared" si="3"/>
        <v>118.18181818181819</v>
      </c>
      <c r="N27" s="39">
        <v>0</v>
      </c>
      <c r="O27" s="39">
        <v>0</v>
      </c>
      <c r="P27" s="95" t="str">
        <f t="shared" si="8"/>
        <v>-</v>
      </c>
      <c r="Q27" s="39">
        <v>153</v>
      </c>
      <c r="R27" s="60">
        <v>210</v>
      </c>
      <c r="S27" s="40">
        <f t="shared" si="4"/>
        <v>137.25490196078431</v>
      </c>
      <c r="T27" s="39">
        <v>733</v>
      </c>
      <c r="U27" s="60">
        <v>937</v>
      </c>
      <c r="V27" s="40">
        <f t="shared" si="5"/>
        <v>127.83083219645293</v>
      </c>
      <c r="W27" s="39">
        <v>164</v>
      </c>
      <c r="X27" s="60">
        <v>304</v>
      </c>
      <c r="Y27" s="40">
        <f t="shared" si="6"/>
        <v>185.36585365853659</v>
      </c>
      <c r="Z27" s="39">
        <v>143</v>
      </c>
      <c r="AA27" s="60">
        <v>288</v>
      </c>
      <c r="AB27" s="40">
        <f t="shared" si="7"/>
        <v>201.39860139860139</v>
      </c>
      <c r="AC27" s="37"/>
      <c r="AD27" s="41"/>
    </row>
    <row r="28" spans="1:30" s="42" customFormat="1" ht="17" customHeight="1" x14ac:dyDescent="0.25">
      <c r="A28" s="61" t="s">
        <v>55</v>
      </c>
      <c r="B28" s="39">
        <v>849</v>
      </c>
      <c r="C28" s="39">
        <v>790</v>
      </c>
      <c r="D28" s="40">
        <f t="shared" si="0"/>
        <v>93.050647820965835</v>
      </c>
      <c r="E28" s="39">
        <v>296</v>
      </c>
      <c r="F28" s="39">
        <v>318</v>
      </c>
      <c r="G28" s="40">
        <f t="shared" si="1"/>
        <v>107.43243243243244</v>
      </c>
      <c r="H28" s="39">
        <v>120</v>
      </c>
      <c r="I28" s="39">
        <v>48</v>
      </c>
      <c r="J28" s="40">
        <f t="shared" si="2"/>
        <v>40</v>
      </c>
      <c r="K28" s="39">
        <v>22</v>
      </c>
      <c r="L28" s="39">
        <v>10</v>
      </c>
      <c r="M28" s="40">
        <f t="shared" si="3"/>
        <v>45.454545454545453</v>
      </c>
      <c r="N28" s="39">
        <v>7</v>
      </c>
      <c r="O28" s="39">
        <v>0</v>
      </c>
      <c r="P28" s="40">
        <f t="shared" si="8"/>
        <v>0</v>
      </c>
      <c r="Q28" s="39">
        <v>265</v>
      </c>
      <c r="R28" s="60">
        <v>278</v>
      </c>
      <c r="S28" s="40">
        <f t="shared" si="4"/>
        <v>104.90566037735849</v>
      </c>
      <c r="T28" s="39">
        <v>690</v>
      </c>
      <c r="U28" s="60">
        <v>681</v>
      </c>
      <c r="V28" s="40">
        <f t="shared" si="5"/>
        <v>98.695652173913047</v>
      </c>
      <c r="W28" s="39">
        <v>220</v>
      </c>
      <c r="X28" s="60">
        <v>229</v>
      </c>
      <c r="Y28" s="40">
        <f t="shared" si="6"/>
        <v>104.09090909090909</v>
      </c>
      <c r="Z28" s="39">
        <v>194</v>
      </c>
      <c r="AA28" s="60">
        <v>220</v>
      </c>
      <c r="AB28" s="40">
        <f t="shared" si="7"/>
        <v>113.4020618556701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873</v>
      </c>
      <c r="C29" s="39">
        <v>1208</v>
      </c>
      <c r="D29" s="40">
        <f t="shared" si="0"/>
        <v>138.37342497136311</v>
      </c>
      <c r="E29" s="39">
        <v>400</v>
      </c>
      <c r="F29" s="39">
        <v>744</v>
      </c>
      <c r="G29" s="40">
        <f t="shared" si="1"/>
        <v>186</v>
      </c>
      <c r="H29" s="39">
        <v>69</v>
      </c>
      <c r="I29" s="39">
        <v>45</v>
      </c>
      <c r="J29" s="40">
        <f t="shared" si="2"/>
        <v>65.217391304347828</v>
      </c>
      <c r="K29" s="39">
        <v>54</v>
      </c>
      <c r="L29" s="39">
        <v>34</v>
      </c>
      <c r="M29" s="40">
        <f t="shared" si="3"/>
        <v>62.962962962962962</v>
      </c>
      <c r="N29" s="39">
        <v>14</v>
      </c>
      <c r="O29" s="39">
        <v>1</v>
      </c>
      <c r="P29" s="40">
        <f t="shared" si="8"/>
        <v>7.1428571428571432</v>
      </c>
      <c r="Q29" s="39">
        <v>318</v>
      </c>
      <c r="R29" s="60">
        <v>446</v>
      </c>
      <c r="S29" s="40">
        <f t="shared" si="4"/>
        <v>140.25157232704402</v>
      </c>
      <c r="T29" s="39">
        <v>739</v>
      </c>
      <c r="U29" s="60">
        <v>997</v>
      </c>
      <c r="V29" s="40">
        <f t="shared" si="5"/>
        <v>134.91204330175913</v>
      </c>
      <c r="W29" s="39">
        <v>315</v>
      </c>
      <c r="X29" s="60">
        <v>556</v>
      </c>
      <c r="Y29" s="40">
        <f t="shared" si="6"/>
        <v>176.50793650793651</v>
      </c>
      <c r="Z29" s="39">
        <v>274</v>
      </c>
      <c r="AA29" s="60">
        <v>512</v>
      </c>
      <c r="AB29" s="40">
        <f t="shared" si="7"/>
        <v>186.86131386861314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1271</v>
      </c>
      <c r="C30" s="39">
        <v>1398</v>
      </c>
      <c r="D30" s="40">
        <f t="shared" si="0"/>
        <v>109.9921321793863</v>
      </c>
      <c r="E30" s="39">
        <v>173</v>
      </c>
      <c r="F30" s="39">
        <v>309</v>
      </c>
      <c r="G30" s="40">
        <f t="shared" si="1"/>
        <v>178.61271676300578</v>
      </c>
      <c r="H30" s="39">
        <v>51</v>
      </c>
      <c r="I30" s="39">
        <v>54</v>
      </c>
      <c r="J30" s="40">
        <f t="shared" si="2"/>
        <v>105.88235294117646</v>
      </c>
      <c r="K30" s="39">
        <v>12</v>
      </c>
      <c r="L30" s="39">
        <v>5</v>
      </c>
      <c r="M30" s="40">
        <f t="shared" si="3"/>
        <v>41.666666666666664</v>
      </c>
      <c r="N30" s="39">
        <v>1</v>
      </c>
      <c r="O30" s="39">
        <v>0</v>
      </c>
      <c r="P30" s="95">
        <f t="shared" si="8"/>
        <v>0</v>
      </c>
      <c r="Q30" s="39">
        <v>147</v>
      </c>
      <c r="R30" s="60">
        <v>213</v>
      </c>
      <c r="S30" s="40">
        <f t="shared" si="4"/>
        <v>144.89795918367346</v>
      </c>
      <c r="T30" s="39">
        <v>1234</v>
      </c>
      <c r="U30" s="60">
        <v>1328</v>
      </c>
      <c r="V30" s="40">
        <f t="shared" si="5"/>
        <v>107.61750405186386</v>
      </c>
      <c r="W30" s="39">
        <v>138</v>
      </c>
      <c r="X30" s="60">
        <v>239</v>
      </c>
      <c r="Y30" s="40">
        <f t="shared" si="6"/>
        <v>173.18840579710144</v>
      </c>
      <c r="Z30" s="39">
        <v>118</v>
      </c>
      <c r="AA30" s="60">
        <v>221</v>
      </c>
      <c r="AB30" s="40">
        <f t="shared" si="7"/>
        <v>187.28813559322035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1401</v>
      </c>
      <c r="C31" s="39">
        <v>1398</v>
      </c>
      <c r="D31" s="40">
        <f t="shared" si="0"/>
        <v>99.78586723768737</v>
      </c>
      <c r="E31" s="39">
        <v>210</v>
      </c>
      <c r="F31" s="39">
        <v>392</v>
      </c>
      <c r="G31" s="40">
        <f t="shared" si="1"/>
        <v>186.66666666666666</v>
      </c>
      <c r="H31" s="39">
        <v>94</v>
      </c>
      <c r="I31" s="39">
        <v>76</v>
      </c>
      <c r="J31" s="40">
        <f t="shared" si="2"/>
        <v>80.851063829787236</v>
      </c>
      <c r="K31" s="39">
        <v>11</v>
      </c>
      <c r="L31" s="39">
        <v>8</v>
      </c>
      <c r="M31" s="40">
        <f t="shared" si="3"/>
        <v>72.727272727272734</v>
      </c>
      <c r="N31" s="39">
        <v>1</v>
      </c>
      <c r="O31" s="39">
        <v>0</v>
      </c>
      <c r="P31" s="95">
        <f t="shared" si="8"/>
        <v>0</v>
      </c>
      <c r="Q31" s="39">
        <v>176</v>
      </c>
      <c r="R31" s="60">
        <v>313</v>
      </c>
      <c r="S31" s="40">
        <f t="shared" si="4"/>
        <v>177.84090909090909</v>
      </c>
      <c r="T31" s="39">
        <v>1081</v>
      </c>
      <c r="U31" s="60">
        <v>1250</v>
      </c>
      <c r="V31" s="40">
        <f t="shared" si="5"/>
        <v>115.63367252543941</v>
      </c>
      <c r="W31" s="39">
        <v>141</v>
      </c>
      <c r="X31" s="60">
        <v>319</v>
      </c>
      <c r="Y31" s="40">
        <f t="shared" si="6"/>
        <v>226.24113475177305</v>
      </c>
      <c r="Z31" s="39">
        <v>121</v>
      </c>
      <c r="AA31" s="60">
        <v>295</v>
      </c>
      <c r="AB31" s="40">
        <f t="shared" si="7"/>
        <v>243.80165289256198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1527</v>
      </c>
      <c r="C32" s="39">
        <v>1767</v>
      </c>
      <c r="D32" s="40">
        <f t="shared" si="0"/>
        <v>115.71709233791749</v>
      </c>
      <c r="E32" s="39">
        <v>273</v>
      </c>
      <c r="F32" s="39">
        <v>464</v>
      </c>
      <c r="G32" s="40">
        <f t="shared" si="1"/>
        <v>169.96336996336996</v>
      </c>
      <c r="H32" s="39">
        <v>114</v>
      </c>
      <c r="I32" s="39">
        <v>93</v>
      </c>
      <c r="J32" s="40">
        <f t="shared" si="2"/>
        <v>81.578947368421055</v>
      </c>
      <c r="K32" s="39">
        <v>38</v>
      </c>
      <c r="L32" s="39">
        <v>38</v>
      </c>
      <c r="M32" s="40">
        <f t="shared" si="3"/>
        <v>100</v>
      </c>
      <c r="N32" s="39">
        <v>8</v>
      </c>
      <c r="O32" s="39">
        <v>2</v>
      </c>
      <c r="P32" s="95">
        <f t="shared" si="8"/>
        <v>25</v>
      </c>
      <c r="Q32" s="39">
        <v>214</v>
      </c>
      <c r="R32" s="60">
        <v>276</v>
      </c>
      <c r="S32" s="40">
        <f t="shared" si="4"/>
        <v>128.97196261682242</v>
      </c>
      <c r="T32" s="39">
        <v>1370</v>
      </c>
      <c r="U32" s="60">
        <v>1588</v>
      </c>
      <c r="V32" s="40">
        <f t="shared" si="5"/>
        <v>115.91240875912409</v>
      </c>
      <c r="W32" s="39">
        <v>192</v>
      </c>
      <c r="X32" s="60">
        <v>335</v>
      </c>
      <c r="Y32" s="40">
        <f t="shared" si="6"/>
        <v>174.47916666666666</v>
      </c>
      <c r="Z32" s="39">
        <v>169</v>
      </c>
      <c r="AA32" s="60">
        <v>293</v>
      </c>
      <c r="AB32" s="40">
        <f t="shared" si="7"/>
        <v>173.37278106508876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1245</v>
      </c>
      <c r="C33" s="39">
        <v>1397</v>
      </c>
      <c r="D33" s="40">
        <f t="shared" si="0"/>
        <v>112.20883534136546</v>
      </c>
      <c r="E33" s="39">
        <v>628</v>
      </c>
      <c r="F33" s="39">
        <v>782</v>
      </c>
      <c r="G33" s="40">
        <f t="shared" si="1"/>
        <v>124.52229299363057</v>
      </c>
      <c r="H33" s="39">
        <v>97</v>
      </c>
      <c r="I33" s="39">
        <v>111</v>
      </c>
      <c r="J33" s="40">
        <f t="shared" si="2"/>
        <v>114.43298969072166</v>
      </c>
      <c r="K33" s="39">
        <v>36</v>
      </c>
      <c r="L33" s="39">
        <v>10</v>
      </c>
      <c r="M33" s="40">
        <f t="shared" si="3"/>
        <v>27.777777777777779</v>
      </c>
      <c r="N33" s="39">
        <v>9</v>
      </c>
      <c r="O33" s="39">
        <v>0</v>
      </c>
      <c r="P33" s="40">
        <f t="shared" si="8"/>
        <v>0</v>
      </c>
      <c r="Q33" s="39">
        <v>580</v>
      </c>
      <c r="R33" s="60">
        <v>549</v>
      </c>
      <c r="S33" s="40">
        <f t="shared" si="4"/>
        <v>94.65517241379311</v>
      </c>
      <c r="T33" s="39">
        <v>1032</v>
      </c>
      <c r="U33" s="60">
        <v>1175</v>
      </c>
      <c r="V33" s="40">
        <f t="shared" si="5"/>
        <v>113.85658914728683</v>
      </c>
      <c r="W33" s="39">
        <v>463</v>
      </c>
      <c r="X33" s="60">
        <v>612</v>
      </c>
      <c r="Y33" s="40">
        <f t="shared" si="6"/>
        <v>132.18142548596111</v>
      </c>
      <c r="Z33" s="39">
        <v>402</v>
      </c>
      <c r="AA33" s="60">
        <v>559</v>
      </c>
      <c r="AB33" s="40">
        <f t="shared" si="7"/>
        <v>139.05472636815921</v>
      </c>
      <c r="AC33" s="37"/>
      <c r="AD33" s="41"/>
    </row>
    <row r="34" spans="1:30" s="42" customFormat="1" ht="17" customHeight="1" x14ac:dyDescent="0.25">
      <c r="A34" s="61" t="s">
        <v>61</v>
      </c>
      <c r="B34" s="39">
        <v>916</v>
      </c>
      <c r="C34" s="39">
        <v>1112</v>
      </c>
      <c r="D34" s="40">
        <f t="shared" si="0"/>
        <v>121.39737991266375</v>
      </c>
      <c r="E34" s="39">
        <v>496</v>
      </c>
      <c r="F34" s="39">
        <v>696</v>
      </c>
      <c r="G34" s="40">
        <f t="shared" si="1"/>
        <v>140.32258064516128</v>
      </c>
      <c r="H34" s="39">
        <v>110</v>
      </c>
      <c r="I34" s="39">
        <v>98</v>
      </c>
      <c r="J34" s="40">
        <f t="shared" si="2"/>
        <v>89.090909090909093</v>
      </c>
      <c r="K34" s="39">
        <v>15</v>
      </c>
      <c r="L34" s="39">
        <v>7</v>
      </c>
      <c r="M34" s="40">
        <f t="shared" si="3"/>
        <v>46.666666666666664</v>
      </c>
      <c r="N34" s="39">
        <v>7</v>
      </c>
      <c r="O34" s="39">
        <v>0</v>
      </c>
      <c r="P34" s="95">
        <f t="shared" si="8"/>
        <v>0</v>
      </c>
      <c r="Q34" s="39">
        <v>448</v>
      </c>
      <c r="R34" s="60">
        <v>488</v>
      </c>
      <c r="S34" s="40">
        <f t="shared" si="4"/>
        <v>108.92857142857143</v>
      </c>
      <c r="T34" s="39">
        <v>674</v>
      </c>
      <c r="U34" s="60">
        <v>962</v>
      </c>
      <c r="V34" s="40">
        <f t="shared" si="5"/>
        <v>142.7299703264095</v>
      </c>
      <c r="W34" s="39">
        <v>348</v>
      </c>
      <c r="X34" s="60">
        <v>570</v>
      </c>
      <c r="Y34" s="40">
        <f t="shared" si="6"/>
        <v>163.79310344827587</v>
      </c>
      <c r="Z34" s="39">
        <v>318</v>
      </c>
      <c r="AA34" s="60">
        <v>498</v>
      </c>
      <c r="AB34" s="40">
        <f t="shared" si="7"/>
        <v>156.60377358490567</v>
      </c>
      <c r="AC34" s="37"/>
      <c r="AD34" s="41"/>
    </row>
    <row r="35" spans="1:30" s="42" customFormat="1" ht="17" customHeight="1" x14ac:dyDescent="0.25">
      <c r="A35" s="61" t="s">
        <v>62</v>
      </c>
      <c r="B35" s="39">
        <v>637</v>
      </c>
      <c r="C35" s="39">
        <v>853</v>
      </c>
      <c r="D35" s="40">
        <f t="shared" si="0"/>
        <v>133.90894819466249</v>
      </c>
      <c r="E35" s="39">
        <v>263</v>
      </c>
      <c r="F35" s="39">
        <v>430</v>
      </c>
      <c r="G35" s="40">
        <f t="shared" si="1"/>
        <v>163.49809885931558</v>
      </c>
      <c r="H35" s="39">
        <v>106</v>
      </c>
      <c r="I35" s="39">
        <v>84</v>
      </c>
      <c r="J35" s="40">
        <f t="shared" si="2"/>
        <v>79.245283018867923</v>
      </c>
      <c r="K35" s="39">
        <v>22</v>
      </c>
      <c r="L35" s="39">
        <v>19</v>
      </c>
      <c r="M35" s="40">
        <f t="shared" si="3"/>
        <v>86.36363636363636</v>
      </c>
      <c r="N35" s="39">
        <v>9</v>
      </c>
      <c r="O35" s="39">
        <v>2</v>
      </c>
      <c r="P35" s="40">
        <f t="shared" si="8"/>
        <v>22.222222222222221</v>
      </c>
      <c r="Q35" s="39">
        <v>205</v>
      </c>
      <c r="R35" s="60">
        <v>189</v>
      </c>
      <c r="S35" s="40">
        <f t="shared" si="4"/>
        <v>92.195121951219505</v>
      </c>
      <c r="T35" s="39">
        <v>436</v>
      </c>
      <c r="U35" s="60">
        <v>701</v>
      </c>
      <c r="V35" s="40">
        <f t="shared" si="5"/>
        <v>160.77981651376146</v>
      </c>
      <c r="W35" s="39">
        <v>163</v>
      </c>
      <c r="X35" s="60">
        <v>281</v>
      </c>
      <c r="Y35" s="40">
        <f t="shared" si="6"/>
        <v>172.39263803680981</v>
      </c>
      <c r="Z35" s="39">
        <v>127</v>
      </c>
      <c r="AA35" s="60">
        <v>263</v>
      </c>
      <c r="AB35" s="40">
        <f t="shared" si="7"/>
        <v>207.08661417322836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7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7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7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7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7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8" sqref="P8:P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76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49475</v>
      </c>
      <c r="C7" s="35">
        <f>SUM(C8:C35)</f>
        <v>52234</v>
      </c>
      <c r="D7" s="36">
        <f>C7*100/B7</f>
        <v>105.57655381505811</v>
      </c>
      <c r="E7" s="35">
        <f>SUM(E8:E35)</f>
        <v>9085</v>
      </c>
      <c r="F7" s="35">
        <f>SUM(F8:F35)</f>
        <v>14517</v>
      </c>
      <c r="G7" s="36">
        <f>F7*100/E7</f>
        <v>159.79086406164006</v>
      </c>
      <c r="H7" s="35">
        <f>SUM(H8:H35)</f>
        <v>3113</v>
      </c>
      <c r="I7" s="35">
        <f>SUM(I8:I35)</f>
        <v>2276</v>
      </c>
      <c r="J7" s="36">
        <f>I7*100/H7</f>
        <v>73.112752971410217</v>
      </c>
      <c r="K7" s="35">
        <f>SUM(K8:K35)</f>
        <v>763</v>
      </c>
      <c r="L7" s="35">
        <f>SUM(L8:L35)</f>
        <v>297</v>
      </c>
      <c r="M7" s="36">
        <f>L7*100/K7</f>
        <v>38.925294888597641</v>
      </c>
      <c r="N7" s="35">
        <f>SUM(N8:N35)</f>
        <v>170</v>
      </c>
      <c r="O7" s="35">
        <f>SUM(O8:O35)</f>
        <v>29</v>
      </c>
      <c r="P7" s="36">
        <f>O7*100/N7</f>
        <v>17.058823529411764</v>
      </c>
      <c r="Q7" s="35">
        <f>SUM(Q8:Q35)</f>
        <v>7654</v>
      </c>
      <c r="R7" s="35">
        <f>SUM(R8:R35)</f>
        <v>7440</v>
      </c>
      <c r="S7" s="36">
        <f>R7*100/Q7</f>
        <v>97.204076299973863</v>
      </c>
      <c r="T7" s="35">
        <f>SUM(T8:T35)</f>
        <v>43639</v>
      </c>
      <c r="U7" s="35">
        <f>SUM(U8:U35)</f>
        <v>48300</v>
      </c>
      <c r="V7" s="36">
        <f>U7*100/T7</f>
        <v>110.68081303421252</v>
      </c>
      <c r="W7" s="35">
        <f>SUM(W8:W35)</f>
        <v>6733</v>
      </c>
      <c r="X7" s="35">
        <f>SUM(X8:X35)</f>
        <v>11382</v>
      </c>
      <c r="Y7" s="36">
        <f>X7*100/W7</f>
        <v>169.04797267191447</v>
      </c>
      <c r="Z7" s="35">
        <f>SUM(Z8:Z35)</f>
        <v>6031</v>
      </c>
      <c r="AA7" s="35">
        <f>SUM(AA8:AA35)</f>
        <v>9831</v>
      </c>
      <c r="AB7" s="36">
        <f>AA7*100/Z7</f>
        <v>163.00779306914276</v>
      </c>
      <c r="AC7" s="37"/>
      <c r="AF7" s="42"/>
    </row>
    <row r="8" spans="1:32" s="42" customFormat="1" ht="17" customHeight="1" x14ac:dyDescent="0.25">
      <c r="A8" s="61" t="s">
        <v>35</v>
      </c>
      <c r="B8" s="39">
        <f>УСЬОГО!B8-'12-жінки-ЦЗ'!B8</f>
        <v>9339</v>
      </c>
      <c r="C8" s="39">
        <f>УСЬОГО!C8-'12-жінки-ЦЗ'!C8</f>
        <v>11764</v>
      </c>
      <c r="D8" s="36">
        <f t="shared" ref="D8:D35" si="0">C8*100/B8</f>
        <v>125.96637755648356</v>
      </c>
      <c r="E8" s="39">
        <f>УСЬОГО!E8-'12-жінки-ЦЗ'!E8</f>
        <v>1725</v>
      </c>
      <c r="F8" s="39">
        <f>УСЬОГО!F8-'12-жінки-ЦЗ'!F8</f>
        <v>3975</v>
      </c>
      <c r="G8" s="40">
        <f t="shared" ref="G8:G35" si="1">F8*100/E8</f>
        <v>230.43478260869566</v>
      </c>
      <c r="H8" s="39">
        <f>УСЬОГО!H8-'12-жінки-ЦЗ'!H8</f>
        <v>248</v>
      </c>
      <c r="I8" s="39">
        <f>УСЬОГО!I8-'12-жінки-ЦЗ'!I8</f>
        <v>425</v>
      </c>
      <c r="J8" s="40">
        <f t="shared" ref="J8:J35" si="2">I8*100/H8</f>
        <v>171.37096774193549</v>
      </c>
      <c r="K8" s="39">
        <f>УСЬОГО!K8-'12-жінки-ЦЗ'!K8</f>
        <v>135</v>
      </c>
      <c r="L8" s="39">
        <f>УСЬОГО!L8-'12-жінки-ЦЗ'!L8</f>
        <v>123</v>
      </c>
      <c r="M8" s="40">
        <f t="shared" ref="M8:M35" si="3">L8*100/K8</f>
        <v>91.111111111111114</v>
      </c>
      <c r="N8" s="39">
        <f>УСЬОГО!N8-'12-жінки-ЦЗ'!N8</f>
        <v>5</v>
      </c>
      <c r="O8" s="39">
        <f>УСЬОГО!O8-'12-жінки-ЦЗ'!O8</f>
        <v>1</v>
      </c>
      <c r="P8" s="40">
        <f>IF(ISERROR(O8*100/N8),"-",(O8*100/N8))</f>
        <v>20</v>
      </c>
      <c r="Q8" s="39">
        <f>УСЬОГО!Q8-'12-жінки-ЦЗ'!Q8</f>
        <v>1281</v>
      </c>
      <c r="R8" s="60">
        <f>УСЬОГО!R8-'12-жінки-ЦЗ'!R8</f>
        <v>1052</v>
      </c>
      <c r="S8" s="40">
        <f t="shared" ref="S8:S35" si="4">R8*100/Q8</f>
        <v>82.123341139734578</v>
      </c>
      <c r="T8" s="39">
        <f>УСЬОГО!T8-'12-жінки-ЦЗ'!T8</f>
        <v>8877</v>
      </c>
      <c r="U8" s="60">
        <f>УСЬОГО!U8-'12-жінки-ЦЗ'!U8</f>
        <v>10969</v>
      </c>
      <c r="V8" s="40">
        <f t="shared" ref="V8:V35" si="5">U8*100/T8</f>
        <v>123.56652022079531</v>
      </c>
      <c r="W8" s="39">
        <f>УСЬОГО!W8-'12-жінки-ЦЗ'!W8</f>
        <v>1337</v>
      </c>
      <c r="X8" s="60">
        <f>УСЬОГО!X8-'12-жінки-ЦЗ'!X8</f>
        <v>3207</v>
      </c>
      <c r="Y8" s="40">
        <f t="shared" ref="Y8:Y35" si="6">X8*100/W8</f>
        <v>239.86537023186239</v>
      </c>
      <c r="Z8" s="39">
        <f>УСЬОГО!Z8-'12-жінки-ЦЗ'!Z8</f>
        <v>1184</v>
      </c>
      <c r="AA8" s="60">
        <f>УСЬОГО!AA8-'12-жінки-ЦЗ'!AA8</f>
        <v>2637</v>
      </c>
      <c r="AB8" s="40">
        <f t="shared" ref="AB8:AB35" si="7">AA8*100/Z8</f>
        <v>222.71959459459458</v>
      </c>
      <c r="AC8" s="37"/>
      <c r="AD8" s="41"/>
    </row>
    <row r="9" spans="1:32" s="43" customFormat="1" ht="17" customHeight="1" x14ac:dyDescent="0.25">
      <c r="A9" s="61" t="s">
        <v>36</v>
      </c>
      <c r="B9" s="39">
        <f>УСЬОГО!B9-'12-жінки-ЦЗ'!B9</f>
        <v>1876</v>
      </c>
      <c r="C9" s="39">
        <f>УСЬОГО!C9-'12-жінки-ЦЗ'!C9</f>
        <v>2084</v>
      </c>
      <c r="D9" s="36">
        <f t="shared" si="0"/>
        <v>111.08742004264393</v>
      </c>
      <c r="E9" s="39">
        <f>УСЬОГО!E9-'12-жінки-ЦЗ'!E9</f>
        <v>298</v>
      </c>
      <c r="F9" s="39">
        <f>УСЬОГО!F9-'12-жінки-ЦЗ'!F9</f>
        <v>571</v>
      </c>
      <c r="G9" s="40">
        <f t="shared" si="1"/>
        <v>191.61073825503357</v>
      </c>
      <c r="H9" s="39">
        <f>УСЬОГО!H9-'12-жінки-ЦЗ'!H9</f>
        <v>139</v>
      </c>
      <c r="I9" s="39">
        <f>УСЬОГО!I9-'12-жінки-ЦЗ'!I9</f>
        <v>66</v>
      </c>
      <c r="J9" s="40">
        <f t="shared" si="2"/>
        <v>47.482014388489212</v>
      </c>
      <c r="K9" s="39">
        <f>УСЬОГО!K9-'12-жінки-ЦЗ'!K9</f>
        <v>6</v>
      </c>
      <c r="L9" s="39">
        <f>УСЬОГО!L9-'12-жінки-ЦЗ'!L9</f>
        <v>2</v>
      </c>
      <c r="M9" s="40">
        <f t="shared" si="3"/>
        <v>33.333333333333336</v>
      </c>
      <c r="N9" s="39">
        <f>УСЬОГО!N9-'12-жінки-ЦЗ'!N9</f>
        <v>2</v>
      </c>
      <c r="O9" s="39">
        <f>УСЬОГО!O9-'12-жінки-ЦЗ'!O9</f>
        <v>2</v>
      </c>
      <c r="P9" s="40">
        <f t="shared" ref="P9:P35" si="8">IF(ISERROR(O9*100/N9),"-",(O9*100/N9))</f>
        <v>100</v>
      </c>
      <c r="Q9" s="39">
        <f>УСЬОГО!Q9-'12-жінки-ЦЗ'!Q9</f>
        <v>257</v>
      </c>
      <c r="R9" s="60">
        <f>УСЬОГО!R9-'12-жінки-ЦЗ'!R9</f>
        <v>311</v>
      </c>
      <c r="S9" s="40">
        <f t="shared" si="4"/>
        <v>121.01167315175097</v>
      </c>
      <c r="T9" s="39">
        <f>УСЬОГО!T9-'12-жінки-ЦЗ'!T9</f>
        <v>1699</v>
      </c>
      <c r="U9" s="60">
        <f>УСЬОГО!U9-'12-жінки-ЦЗ'!U9</f>
        <v>1938</v>
      </c>
      <c r="V9" s="40">
        <f t="shared" si="5"/>
        <v>114.0670982931136</v>
      </c>
      <c r="W9" s="39">
        <f>УСЬОГО!W9-'12-жінки-ЦЗ'!W9</f>
        <v>210</v>
      </c>
      <c r="X9" s="60">
        <f>УСЬОГО!X9-'12-жінки-ЦЗ'!X9</f>
        <v>437</v>
      </c>
      <c r="Y9" s="40">
        <f t="shared" si="6"/>
        <v>208.0952380952381</v>
      </c>
      <c r="Z9" s="39">
        <f>УСЬОГО!Z9-'12-жінки-ЦЗ'!Z9</f>
        <v>152</v>
      </c>
      <c r="AA9" s="60">
        <f>УСЬОГО!AA9-'12-жінки-ЦЗ'!AA9</f>
        <v>289</v>
      </c>
      <c r="AB9" s="40">
        <f t="shared" si="7"/>
        <v>190.13157894736841</v>
      </c>
      <c r="AC9" s="37"/>
      <c r="AD9" s="41"/>
    </row>
    <row r="10" spans="1:32" s="42" customFormat="1" ht="17" customHeight="1" x14ac:dyDescent="0.25">
      <c r="A10" s="61" t="s">
        <v>37</v>
      </c>
      <c r="B10" s="39">
        <f>УСЬОГО!B10-'12-жінки-ЦЗ'!B10</f>
        <v>171</v>
      </c>
      <c r="C10" s="39">
        <f>УСЬОГО!C10-'12-жінки-ЦЗ'!C10</f>
        <v>207</v>
      </c>
      <c r="D10" s="36">
        <f t="shared" si="0"/>
        <v>121.05263157894737</v>
      </c>
      <c r="E10" s="39">
        <f>УСЬОГО!E10-'12-жінки-ЦЗ'!E10</f>
        <v>63</v>
      </c>
      <c r="F10" s="39">
        <f>УСЬОГО!F10-'12-жінки-ЦЗ'!F10</f>
        <v>105</v>
      </c>
      <c r="G10" s="40">
        <f t="shared" si="1"/>
        <v>166.66666666666666</v>
      </c>
      <c r="H10" s="39">
        <f>УСЬОГО!H10-'12-жінки-ЦЗ'!H10</f>
        <v>19</v>
      </c>
      <c r="I10" s="39">
        <f>УСЬОГО!I10-'12-жінки-ЦЗ'!I10</f>
        <v>16</v>
      </c>
      <c r="J10" s="40">
        <f t="shared" si="2"/>
        <v>84.21052631578948</v>
      </c>
      <c r="K10" s="39">
        <f>УСЬОГО!K10-'12-жінки-ЦЗ'!K10</f>
        <v>1</v>
      </c>
      <c r="L10" s="39">
        <f>УСЬОГО!L10-'12-жінки-ЦЗ'!L10</f>
        <v>1</v>
      </c>
      <c r="M10" s="40">
        <f t="shared" si="3"/>
        <v>100</v>
      </c>
      <c r="N10" s="39">
        <f>УСЬОГО!N10-'12-жінки-ЦЗ'!N10</f>
        <v>0</v>
      </c>
      <c r="O10" s="39">
        <f>УСЬОГО!O10-'12-жінки-ЦЗ'!O10</f>
        <v>1</v>
      </c>
      <c r="P10" s="95" t="str">
        <f t="shared" si="8"/>
        <v>-</v>
      </c>
      <c r="Q10" s="39">
        <f>УСЬОГО!Q10-'12-жінки-ЦЗ'!Q10</f>
        <v>58</v>
      </c>
      <c r="R10" s="60">
        <f>УСЬОГО!R10-'12-жінки-ЦЗ'!R10</f>
        <v>62</v>
      </c>
      <c r="S10" s="40">
        <f t="shared" si="4"/>
        <v>106.89655172413794</v>
      </c>
      <c r="T10" s="39">
        <f>УСЬОГО!T10-'12-жінки-ЦЗ'!T10</f>
        <v>136</v>
      </c>
      <c r="U10" s="60">
        <f>УСЬОГО!U10-'12-жінки-ЦЗ'!U10</f>
        <v>173</v>
      </c>
      <c r="V10" s="40">
        <f t="shared" si="5"/>
        <v>127.20588235294117</v>
      </c>
      <c r="W10" s="39">
        <f>УСЬОГО!W10-'12-жінки-ЦЗ'!W10</f>
        <v>43</v>
      </c>
      <c r="X10" s="60">
        <f>УСЬОГО!X10-'12-жінки-ЦЗ'!X10</f>
        <v>77</v>
      </c>
      <c r="Y10" s="40">
        <f t="shared" si="6"/>
        <v>179.06976744186048</v>
      </c>
      <c r="Z10" s="39">
        <f>УСЬОГО!Z10-'12-жінки-ЦЗ'!Z10</f>
        <v>40</v>
      </c>
      <c r="AA10" s="60">
        <f>УСЬОГО!AA10-'12-жінки-ЦЗ'!AA10</f>
        <v>71</v>
      </c>
      <c r="AB10" s="40">
        <f t="shared" si="7"/>
        <v>177.5</v>
      </c>
      <c r="AC10" s="37"/>
      <c r="AD10" s="41"/>
    </row>
    <row r="11" spans="1:32" s="42" customFormat="1" ht="17" customHeight="1" x14ac:dyDescent="0.25">
      <c r="A11" s="61" t="s">
        <v>38</v>
      </c>
      <c r="B11" s="39">
        <f>УСЬОГО!B11-'12-жінки-ЦЗ'!B11</f>
        <v>940</v>
      </c>
      <c r="C11" s="39">
        <f>УСЬОГО!C11-'12-жінки-ЦЗ'!C11</f>
        <v>924</v>
      </c>
      <c r="D11" s="36">
        <f t="shared" si="0"/>
        <v>98.297872340425528</v>
      </c>
      <c r="E11" s="39">
        <f>УСЬОГО!E11-'12-жінки-ЦЗ'!E11</f>
        <v>310</v>
      </c>
      <c r="F11" s="39">
        <f>УСЬОГО!F11-'12-жінки-ЦЗ'!F11</f>
        <v>335</v>
      </c>
      <c r="G11" s="40">
        <f t="shared" si="1"/>
        <v>108.06451612903226</v>
      </c>
      <c r="H11" s="39">
        <f>УСЬОГО!H11-'12-жінки-ЦЗ'!H11</f>
        <v>37</v>
      </c>
      <c r="I11" s="39">
        <f>УСЬОГО!I11-'12-жінки-ЦЗ'!I11</f>
        <v>38</v>
      </c>
      <c r="J11" s="40">
        <f t="shared" si="2"/>
        <v>102.70270270270271</v>
      </c>
      <c r="K11" s="39">
        <f>УСЬОГО!K11-'12-жінки-ЦЗ'!K11</f>
        <v>22</v>
      </c>
      <c r="L11" s="39">
        <f>УСЬОГО!L11-'12-жінки-ЦЗ'!L11</f>
        <v>1</v>
      </c>
      <c r="M11" s="40">
        <f t="shared" si="3"/>
        <v>4.5454545454545459</v>
      </c>
      <c r="N11" s="39">
        <f>УСЬОГО!N11-'12-жінки-ЦЗ'!N11</f>
        <v>1</v>
      </c>
      <c r="O11" s="39">
        <f>УСЬОГО!O11-'12-жінки-ЦЗ'!O11</f>
        <v>0</v>
      </c>
      <c r="P11" s="95">
        <f t="shared" si="8"/>
        <v>0</v>
      </c>
      <c r="Q11" s="39">
        <f>УСЬОГО!Q11-'12-жінки-ЦЗ'!Q11</f>
        <v>292</v>
      </c>
      <c r="R11" s="60">
        <f>УСЬОГО!R11-'12-жінки-ЦЗ'!R11</f>
        <v>219</v>
      </c>
      <c r="S11" s="40">
        <f t="shared" si="4"/>
        <v>75</v>
      </c>
      <c r="T11" s="39">
        <f>УСЬОГО!T11-'12-жінки-ЦЗ'!T11</f>
        <v>864</v>
      </c>
      <c r="U11" s="60">
        <f>УСЬОГО!U11-'12-жінки-ЦЗ'!U11</f>
        <v>799</v>
      </c>
      <c r="V11" s="40">
        <f t="shared" si="5"/>
        <v>92.476851851851848</v>
      </c>
      <c r="W11" s="39">
        <f>УСЬОГО!W11-'12-жінки-ЦЗ'!W11</f>
        <v>263</v>
      </c>
      <c r="X11" s="60">
        <f>УСЬОГО!X11-'12-жінки-ЦЗ'!X11</f>
        <v>224</v>
      </c>
      <c r="Y11" s="40">
        <f t="shared" si="6"/>
        <v>85.171102661596962</v>
      </c>
      <c r="Z11" s="39">
        <f>УСЬОГО!Z11-'12-жінки-ЦЗ'!Z11</f>
        <v>236</v>
      </c>
      <c r="AA11" s="60">
        <f>УСЬОГО!AA11-'12-жінки-ЦЗ'!AA11</f>
        <v>192</v>
      </c>
      <c r="AB11" s="40">
        <f t="shared" si="7"/>
        <v>81.355932203389827</v>
      </c>
      <c r="AC11" s="37"/>
      <c r="AD11" s="41"/>
    </row>
    <row r="12" spans="1:32" s="42" customFormat="1" ht="17" customHeight="1" x14ac:dyDescent="0.25">
      <c r="A12" s="61" t="s">
        <v>39</v>
      </c>
      <c r="B12" s="39">
        <f>УСЬОГО!B12-'12-жінки-ЦЗ'!B12</f>
        <v>2085</v>
      </c>
      <c r="C12" s="39">
        <f>УСЬОГО!C12-'12-жінки-ЦЗ'!C12</f>
        <v>2108</v>
      </c>
      <c r="D12" s="36">
        <f t="shared" si="0"/>
        <v>101.1031175059952</v>
      </c>
      <c r="E12" s="39">
        <f>УСЬОГО!E12-'12-жінки-ЦЗ'!E12</f>
        <v>216</v>
      </c>
      <c r="F12" s="39">
        <f>УСЬОГО!F12-'12-жінки-ЦЗ'!F12</f>
        <v>297</v>
      </c>
      <c r="G12" s="40">
        <f t="shared" si="1"/>
        <v>137.5</v>
      </c>
      <c r="H12" s="39">
        <f>УСЬОГО!H12-'12-жінки-ЦЗ'!H12</f>
        <v>163</v>
      </c>
      <c r="I12" s="39">
        <f>УСЬОГО!I12-'12-жінки-ЦЗ'!I12</f>
        <v>64</v>
      </c>
      <c r="J12" s="40">
        <f t="shared" si="2"/>
        <v>39.263803680981596</v>
      </c>
      <c r="K12" s="39">
        <f>УСЬОГО!K12-'12-жінки-ЦЗ'!K12</f>
        <v>21</v>
      </c>
      <c r="L12" s="39">
        <f>УСЬОГО!L12-'12-жінки-ЦЗ'!L12</f>
        <v>5</v>
      </c>
      <c r="M12" s="40">
        <f t="shared" si="3"/>
        <v>23.80952380952381</v>
      </c>
      <c r="N12" s="39">
        <f>УСЬОГО!N12-'12-жінки-ЦЗ'!N12</f>
        <v>27</v>
      </c>
      <c r="O12" s="39">
        <f>УСЬОГО!O12-'12-жінки-ЦЗ'!O12</f>
        <v>2</v>
      </c>
      <c r="P12" s="40">
        <f t="shared" si="8"/>
        <v>7.4074074074074074</v>
      </c>
      <c r="Q12" s="39">
        <f>УСЬОГО!Q12-'12-жінки-ЦЗ'!Q12</f>
        <v>168</v>
      </c>
      <c r="R12" s="60">
        <f>УСЬОГО!R12-'12-жінки-ЦЗ'!R12</f>
        <v>200</v>
      </c>
      <c r="S12" s="40">
        <f t="shared" si="4"/>
        <v>119.04761904761905</v>
      </c>
      <c r="T12" s="39">
        <f>УСЬОГО!T12-'12-жінки-ЦЗ'!T12</f>
        <v>1907</v>
      </c>
      <c r="U12" s="60">
        <f>УСЬОГО!U12-'12-жінки-ЦЗ'!U12</f>
        <v>2036</v>
      </c>
      <c r="V12" s="40">
        <f t="shared" si="5"/>
        <v>106.76455165180913</v>
      </c>
      <c r="W12" s="39">
        <f>УСЬОГО!W12-'12-жінки-ЦЗ'!W12</f>
        <v>145</v>
      </c>
      <c r="X12" s="60">
        <f>УСЬОГО!X12-'12-жінки-ЦЗ'!X12</f>
        <v>227</v>
      </c>
      <c r="Y12" s="40">
        <f t="shared" si="6"/>
        <v>156.55172413793105</v>
      </c>
      <c r="Z12" s="39">
        <f>УСЬОГО!Z12-'12-жінки-ЦЗ'!Z12</f>
        <v>123</v>
      </c>
      <c r="AA12" s="60">
        <f>УСЬОГО!AA12-'12-жінки-ЦЗ'!AA12</f>
        <v>188</v>
      </c>
      <c r="AB12" s="40">
        <f t="shared" si="7"/>
        <v>152.84552845528455</v>
      </c>
      <c r="AC12" s="37"/>
      <c r="AD12" s="41"/>
    </row>
    <row r="13" spans="1:32" s="42" customFormat="1" ht="17" customHeight="1" x14ac:dyDescent="0.25">
      <c r="A13" s="61" t="s">
        <v>40</v>
      </c>
      <c r="B13" s="39">
        <f>УСЬОГО!B13-'12-жінки-ЦЗ'!B13</f>
        <v>605</v>
      </c>
      <c r="C13" s="39">
        <f>УСЬОГО!C13-'12-жінки-ЦЗ'!C13</f>
        <v>644</v>
      </c>
      <c r="D13" s="36">
        <f t="shared" si="0"/>
        <v>106.44628099173553</v>
      </c>
      <c r="E13" s="39">
        <f>УСЬОГО!E13-'12-жінки-ЦЗ'!E13</f>
        <v>138</v>
      </c>
      <c r="F13" s="39">
        <f>УСЬОГО!F13-'12-жінки-ЦЗ'!F13</f>
        <v>233</v>
      </c>
      <c r="G13" s="40">
        <f t="shared" si="1"/>
        <v>168.84057971014494</v>
      </c>
      <c r="H13" s="39">
        <f>УСЬОГО!H13-'12-жінки-ЦЗ'!H13</f>
        <v>59</v>
      </c>
      <c r="I13" s="39">
        <f>УСЬОГО!I13-'12-жінки-ЦЗ'!I13</f>
        <v>32</v>
      </c>
      <c r="J13" s="40">
        <f t="shared" si="2"/>
        <v>54.237288135593218</v>
      </c>
      <c r="K13" s="39">
        <f>УСЬОГО!K13-'12-жінки-ЦЗ'!K13</f>
        <v>7</v>
      </c>
      <c r="L13" s="39">
        <f>УСЬОГО!L13-'12-жінки-ЦЗ'!L13</f>
        <v>5</v>
      </c>
      <c r="M13" s="40">
        <f t="shared" si="3"/>
        <v>71.428571428571431</v>
      </c>
      <c r="N13" s="39">
        <f>УСЬОГО!N13-'12-жінки-ЦЗ'!N13</f>
        <v>0</v>
      </c>
      <c r="O13" s="39">
        <f>УСЬОГО!O13-'12-жінки-ЦЗ'!O13</f>
        <v>1</v>
      </c>
      <c r="P13" s="95" t="str">
        <f t="shared" si="8"/>
        <v>-</v>
      </c>
      <c r="Q13" s="39">
        <f>УСЬОГО!Q13-'12-жінки-ЦЗ'!Q13</f>
        <v>130</v>
      </c>
      <c r="R13" s="60">
        <f>УСЬОГО!R13-'12-жінки-ЦЗ'!R13</f>
        <v>188</v>
      </c>
      <c r="S13" s="40">
        <f t="shared" si="4"/>
        <v>144.61538461538461</v>
      </c>
      <c r="T13" s="39">
        <f>УСЬОГО!T13-'12-жінки-ЦЗ'!T13</f>
        <v>512</v>
      </c>
      <c r="U13" s="60">
        <f>УСЬОГО!U13-'12-жінки-ЦЗ'!U13</f>
        <v>564</v>
      </c>
      <c r="V13" s="40">
        <f t="shared" si="5"/>
        <v>110.15625</v>
      </c>
      <c r="W13" s="39">
        <f>УСЬОГО!W13-'12-жінки-ЦЗ'!W13</f>
        <v>89</v>
      </c>
      <c r="X13" s="60">
        <f>УСЬОГО!X13-'12-жінки-ЦЗ'!X13</f>
        <v>162</v>
      </c>
      <c r="Y13" s="40">
        <f t="shared" si="6"/>
        <v>182.02247191011236</v>
      </c>
      <c r="Z13" s="39">
        <f>УСЬОГО!Z13-'12-жінки-ЦЗ'!Z13</f>
        <v>76</v>
      </c>
      <c r="AA13" s="60">
        <f>УСЬОГО!AA13-'12-жінки-ЦЗ'!AA13</f>
        <v>138</v>
      </c>
      <c r="AB13" s="40">
        <f t="shared" si="7"/>
        <v>181.57894736842104</v>
      </c>
      <c r="AC13" s="37"/>
      <c r="AD13" s="41"/>
    </row>
    <row r="14" spans="1:32" s="42" customFormat="1" ht="17" customHeight="1" x14ac:dyDescent="0.25">
      <c r="A14" s="61" t="s">
        <v>41</v>
      </c>
      <c r="B14" s="39">
        <f>УСЬОГО!B14-'12-жінки-ЦЗ'!B14</f>
        <v>377</v>
      </c>
      <c r="C14" s="39">
        <f>УСЬОГО!C14-'12-жінки-ЦЗ'!C14</f>
        <v>484</v>
      </c>
      <c r="D14" s="36">
        <f t="shared" si="0"/>
        <v>128.38196286472149</v>
      </c>
      <c r="E14" s="39">
        <f>УСЬОГО!E14-'12-жінки-ЦЗ'!E14</f>
        <v>108</v>
      </c>
      <c r="F14" s="39">
        <f>УСЬОГО!F14-'12-жінки-ЦЗ'!F14</f>
        <v>234</v>
      </c>
      <c r="G14" s="40">
        <f t="shared" si="1"/>
        <v>216.66666666666666</v>
      </c>
      <c r="H14" s="39">
        <f>УСЬОГО!H14-'12-жінки-ЦЗ'!H14</f>
        <v>71</v>
      </c>
      <c r="I14" s="39">
        <f>УСЬОГО!I14-'12-жінки-ЦЗ'!I14</f>
        <v>29</v>
      </c>
      <c r="J14" s="40">
        <f t="shared" si="2"/>
        <v>40.845070422535208</v>
      </c>
      <c r="K14" s="39">
        <f>УСЬОГО!K14-'12-жінки-ЦЗ'!K14</f>
        <v>7</v>
      </c>
      <c r="L14" s="39">
        <f>УСЬОГО!L14-'12-жінки-ЦЗ'!L14</f>
        <v>2</v>
      </c>
      <c r="M14" s="40">
        <f t="shared" si="3"/>
        <v>28.571428571428573</v>
      </c>
      <c r="N14" s="39">
        <f>УСЬОГО!N14-'12-жінки-ЦЗ'!N14</f>
        <v>0</v>
      </c>
      <c r="O14" s="39">
        <f>УСЬОГО!O14-'12-жінки-ЦЗ'!O14</f>
        <v>0</v>
      </c>
      <c r="P14" s="95" t="str">
        <f t="shared" si="8"/>
        <v>-</v>
      </c>
      <c r="Q14" s="39">
        <f>УСЬОГО!Q14-'12-жінки-ЦЗ'!Q14</f>
        <v>100</v>
      </c>
      <c r="R14" s="60">
        <f>УСЬОГО!R14-'12-жінки-ЦЗ'!R14</f>
        <v>194</v>
      </c>
      <c r="S14" s="40">
        <f t="shared" si="4"/>
        <v>194</v>
      </c>
      <c r="T14" s="39">
        <f>УСЬОГО!T14-'12-жінки-ЦЗ'!T14</f>
        <v>293</v>
      </c>
      <c r="U14" s="60">
        <f>УСЬОГО!U14-'12-жінки-ЦЗ'!U14</f>
        <v>411</v>
      </c>
      <c r="V14" s="40">
        <f t="shared" si="5"/>
        <v>140.27303754266211</v>
      </c>
      <c r="W14" s="39">
        <f>УСЬОГО!W14-'12-жінки-ЦЗ'!W14</f>
        <v>60</v>
      </c>
      <c r="X14" s="60">
        <f>УСЬОГО!X14-'12-жінки-ЦЗ'!X14</f>
        <v>168</v>
      </c>
      <c r="Y14" s="40">
        <f t="shared" si="6"/>
        <v>280</v>
      </c>
      <c r="Z14" s="39">
        <f>УСЬОГО!Z14-'12-жінки-ЦЗ'!Z14</f>
        <v>49</v>
      </c>
      <c r="AA14" s="60">
        <f>УСЬОГО!AA14-'12-жінки-ЦЗ'!AA14</f>
        <v>144</v>
      </c>
      <c r="AB14" s="40">
        <f t="shared" si="7"/>
        <v>293.87755102040819</v>
      </c>
      <c r="AC14" s="37"/>
      <c r="AD14" s="41"/>
    </row>
    <row r="15" spans="1:32" s="42" customFormat="1" ht="17" customHeight="1" x14ac:dyDescent="0.25">
      <c r="A15" s="61" t="s">
        <v>42</v>
      </c>
      <c r="B15" s="39">
        <f>УСЬОГО!B15-'12-жінки-ЦЗ'!B15</f>
        <v>4566</v>
      </c>
      <c r="C15" s="39">
        <f>УСЬОГО!C15-'12-жінки-ЦЗ'!C15</f>
        <v>4483</v>
      </c>
      <c r="D15" s="36">
        <f t="shared" si="0"/>
        <v>98.182216381953566</v>
      </c>
      <c r="E15" s="39">
        <f>УСЬОГО!E15-'12-жінки-ЦЗ'!E15</f>
        <v>262</v>
      </c>
      <c r="F15" s="39">
        <f>УСЬОГО!F15-'12-жінки-ЦЗ'!F15</f>
        <v>390</v>
      </c>
      <c r="G15" s="40">
        <f t="shared" si="1"/>
        <v>148.85496183206106</v>
      </c>
      <c r="H15" s="39">
        <f>УСЬОГО!H15-'12-жінки-ЦЗ'!H15</f>
        <v>212</v>
      </c>
      <c r="I15" s="39">
        <f>УСЬОГО!I15-'12-жінки-ЦЗ'!I15</f>
        <v>139</v>
      </c>
      <c r="J15" s="40">
        <f t="shared" si="2"/>
        <v>65.566037735849051</v>
      </c>
      <c r="K15" s="39">
        <f>УСЬОГО!K15-'12-жінки-ЦЗ'!K15</f>
        <v>14</v>
      </c>
      <c r="L15" s="39">
        <f>УСЬОГО!L15-'12-жінки-ЦЗ'!L15</f>
        <v>6</v>
      </c>
      <c r="M15" s="40">
        <f t="shared" si="3"/>
        <v>42.857142857142854</v>
      </c>
      <c r="N15" s="39">
        <f>УСЬОГО!N15-'12-жінки-ЦЗ'!N15</f>
        <v>0</v>
      </c>
      <c r="O15" s="39">
        <f>УСЬОГО!O15-'12-жінки-ЦЗ'!O15</f>
        <v>1</v>
      </c>
      <c r="P15" s="95" t="str">
        <f t="shared" si="8"/>
        <v>-</v>
      </c>
      <c r="Q15" s="39">
        <f>УСЬОГО!Q15-'12-жінки-ЦЗ'!Q15</f>
        <v>228</v>
      </c>
      <c r="R15" s="60">
        <f>УСЬОГО!R15-'12-жінки-ЦЗ'!R15</f>
        <v>171</v>
      </c>
      <c r="S15" s="40">
        <f t="shared" si="4"/>
        <v>75</v>
      </c>
      <c r="T15" s="39">
        <f>УСЬОГО!T15-'12-жінки-ЦЗ'!T15</f>
        <v>4323</v>
      </c>
      <c r="U15" s="60">
        <f>УСЬОГО!U15-'12-жінки-ЦЗ'!U15</f>
        <v>4265</v>
      </c>
      <c r="V15" s="40">
        <f t="shared" si="5"/>
        <v>98.658339116354384</v>
      </c>
      <c r="W15" s="39">
        <f>УСЬОГО!W15-'12-жінки-ЦЗ'!W15</f>
        <v>143</v>
      </c>
      <c r="X15" s="60">
        <f>УСЬОГО!X15-'12-жінки-ЦЗ'!X15</f>
        <v>305</v>
      </c>
      <c r="Y15" s="40">
        <f t="shared" si="6"/>
        <v>213.28671328671328</v>
      </c>
      <c r="Z15" s="39">
        <f>УСЬОГО!Z15-'12-жінки-ЦЗ'!Z15</f>
        <v>117</v>
      </c>
      <c r="AA15" s="60">
        <f>УСЬОГО!AA15-'12-жінки-ЦЗ'!AA15</f>
        <v>255</v>
      </c>
      <c r="AB15" s="40">
        <f t="shared" si="7"/>
        <v>217.94871794871796</v>
      </c>
      <c r="AC15" s="37"/>
      <c r="AD15" s="41"/>
    </row>
    <row r="16" spans="1:32" s="42" customFormat="1" ht="17" customHeight="1" x14ac:dyDescent="0.25">
      <c r="A16" s="61" t="s">
        <v>43</v>
      </c>
      <c r="B16" s="39">
        <f>УСЬОГО!B16-'12-жінки-ЦЗ'!B16</f>
        <v>1793</v>
      </c>
      <c r="C16" s="39">
        <f>УСЬОГО!C16-'12-жінки-ЦЗ'!C16</f>
        <v>1884</v>
      </c>
      <c r="D16" s="36">
        <f t="shared" si="0"/>
        <v>105.07529280535415</v>
      </c>
      <c r="E16" s="39">
        <f>УСЬОГО!E16-'12-жінки-ЦЗ'!E16</f>
        <v>339</v>
      </c>
      <c r="F16" s="39">
        <f>УСЬОГО!F16-'12-жінки-ЦЗ'!F16</f>
        <v>547</v>
      </c>
      <c r="G16" s="40">
        <f t="shared" si="1"/>
        <v>161.35693215339234</v>
      </c>
      <c r="H16" s="39">
        <f>УСЬОГО!H16-'12-жінки-ЦЗ'!H16</f>
        <v>304</v>
      </c>
      <c r="I16" s="39">
        <f>УСЬОГО!I16-'12-жінки-ЦЗ'!I16</f>
        <v>152</v>
      </c>
      <c r="J16" s="40">
        <f t="shared" si="2"/>
        <v>50</v>
      </c>
      <c r="K16" s="39">
        <f>УСЬОГО!K16-'12-жінки-ЦЗ'!K16</f>
        <v>55</v>
      </c>
      <c r="L16" s="39">
        <f>УСЬОГО!L16-'12-жінки-ЦЗ'!L16</f>
        <v>19</v>
      </c>
      <c r="M16" s="40">
        <f t="shared" si="3"/>
        <v>34.545454545454547</v>
      </c>
      <c r="N16" s="39">
        <f>УСЬОГО!N16-'12-жінки-ЦЗ'!N16</f>
        <v>9</v>
      </c>
      <c r="O16" s="39">
        <f>УСЬОГО!O16-'12-жінки-ЦЗ'!O16</f>
        <v>4</v>
      </c>
      <c r="P16" s="40">
        <f t="shared" si="8"/>
        <v>44.444444444444443</v>
      </c>
      <c r="Q16" s="39">
        <f>УСЬОГО!Q16-'12-жінки-ЦЗ'!Q16</f>
        <v>323</v>
      </c>
      <c r="R16" s="60">
        <f>УСЬОГО!R16-'12-жінки-ЦЗ'!R16</f>
        <v>350</v>
      </c>
      <c r="S16" s="40">
        <f t="shared" si="4"/>
        <v>108.35913312693498</v>
      </c>
      <c r="T16" s="39">
        <f>УСЬОГО!T16-'12-жінки-ЦЗ'!T16</f>
        <v>1321</v>
      </c>
      <c r="U16" s="60">
        <f>УСЬОГО!U16-'12-жінки-ЦЗ'!U16</f>
        <v>1724</v>
      </c>
      <c r="V16" s="40">
        <f t="shared" si="5"/>
        <v>130.50719152157455</v>
      </c>
      <c r="W16" s="39">
        <f>УСЬОГО!W16-'12-жінки-ЦЗ'!W16</f>
        <v>222</v>
      </c>
      <c r="X16" s="60">
        <f>УСЬОГО!X16-'12-жінки-ЦЗ'!X16</f>
        <v>391</v>
      </c>
      <c r="Y16" s="40">
        <f t="shared" si="6"/>
        <v>176.12612612612614</v>
      </c>
      <c r="Z16" s="39">
        <f>УСЬОГО!Z16-'12-жінки-ЦЗ'!Z16</f>
        <v>199</v>
      </c>
      <c r="AA16" s="60">
        <f>УСЬОГО!AA16-'12-жінки-ЦЗ'!AA16</f>
        <v>308</v>
      </c>
      <c r="AB16" s="40">
        <f t="shared" si="7"/>
        <v>154.77386934673368</v>
      </c>
      <c r="AC16" s="37"/>
      <c r="AD16" s="41"/>
    </row>
    <row r="17" spans="1:30" s="42" customFormat="1" ht="17" customHeight="1" x14ac:dyDescent="0.25">
      <c r="A17" s="61" t="s">
        <v>44</v>
      </c>
      <c r="B17" s="39">
        <f>УСЬОГО!B17-'12-жінки-ЦЗ'!B17</f>
        <v>3611</v>
      </c>
      <c r="C17" s="39">
        <f>УСЬОГО!C17-'12-жінки-ЦЗ'!C17</f>
        <v>3818</v>
      </c>
      <c r="D17" s="36">
        <f t="shared" si="0"/>
        <v>105.73248407643312</v>
      </c>
      <c r="E17" s="39">
        <f>УСЬОГО!E17-'12-жінки-ЦЗ'!E17</f>
        <v>442</v>
      </c>
      <c r="F17" s="39">
        <f>УСЬОГО!F17-'12-жінки-ЦЗ'!F17</f>
        <v>704</v>
      </c>
      <c r="G17" s="40">
        <f t="shared" si="1"/>
        <v>159.27601809954751</v>
      </c>
      <c r="H17" s="39">
        <f>УСЬОГО!H17-'12-жінки-ЦЗ'!H17</f>
        <v>153</v>
      </c>
      <c r="I17" s="39">
        <f>УСЬОГО!I17-'12-жінки-ЦЗ'!I17</f>
        <v>103</v>
      </c>
      <c r="J17" s="40">
        <f t="shared" si="2"/>
        <v>67.320261437908499</v>
      </c>
      <c r="K17" s="39">
        <f>УСЬОГО!K17-'12-жінки-ЦЗ'!K17</f>
        <v>71</v>
      </c>
      <c r="L17" s="39">
        <f>УСЬОГО!L17-'12-жінки-ЦЗ'!L17</f>
        <v>18</v>
      </c>
      <c r="M17" s="40">
        <f t="shared" si="3"/>
        <v>25.35211267605634</v>
      </c>
      <c r="N17" s="39">
        <f>УСЬОГО!N17-'12-жінки-ЦЗ'!N17</f>
        <v>14</v>
      </c>
      <c r="O17" s="39">
        <f>УСЬОГО!O17-'12-жінки-ЦЗ'!O17</f>
        <v>1</v>
      </c>
      <c r="P17" s="95">
        <f t="shared" si="8"/>
        <v>7.1428571428571432</v>
      </c>
      <c r="Q17" s="39">
        <f>УСЬОГО!Q17-'12-жінки-ЦЗ'!Q17</f>
        <v>254</v>
      </c>
      <c r="R17" s="60">
        <f>УСЬОГО!R17-'12-жінки-ЦЗ'!R17</f>
        <v>231</v>
      </c>
      <c r="S17" s="40">
        <f t="shared" si="4"/>
        <v>90.944881889763778</v>
      </c>
      <c r="T17" s="39">
        <f>УСЬОГО!T17-'12-жінки-ЦЗ'!T17</f>
        <v>3412</v>
      </c>
      <c r="U17" s="60">
        <f>УСЬОГО!U17-'12-жінки-ЦЗ'!U17</f>
        <v>3620</v>
      </c>
      <c r="V17" s="40">
        <f t="shared" si="5"/>
        <v>106.09613130128956</v>
      </c>
      <c r="W17" s="39">
        <f>УСЬОГО!W17-'12-жінки-ЦЗ'!W17</f>
        <v>334</v>
      </c>
      <c r="X17" s="60">
        <f>УСЬОГО!X17-'12-жінки-ЦЗ'!X17</f>
        <v>564</v>
      </c>
      <c r="Y17" s="40">
        <f t="shared" si="6"/>
        <v>168.86227544910179</v>
      </c>
      <c r="Z17" s="39">
        <f>УСЬОГО!Z17-'12-жінки-ЦЗ'!Z17</f>
        <v>302</v>
      </c>
      <c r="AA17" s="60">
        <f>УСЬОГО!AA17-'12-жінки-ЦЗ'!AA17</f>
        <v>501</v>
      </c>
      <c r="AB17" s="40">
        <f t="shared" si="7"/>
        <v>165.89403973509934</v>
      </c>
      <c r="AC17" s="37"/>
      <c r="AD17" s="41"/>
    </row>
    <row r="18" spans="1:30" s="42" customFormat="1" ht="17" customHeight="1" x14ac:dyDescent="0.25">
      <c r="A18" s="61" t="s">
        <v>45</v>
      </c>
      <c r="B18" s="39">
        <f>УСЬОГО!B18-'12-жінки-ЦЗ'!B18</f>
        <v>2456</v>
      </c>
      <c r="C18" s="39">
        <f>УСЬОГО!C18-'12-жінки-ЦЗ'!C18</f>
        <v>1243</v>
      </c>
      <c r="D18" s="36">
        <f t="shared" si="0"/>
        <v>50.61074918566775</v>
      </c>
      <c r="E18" s="39">
        <f>УСЬОГО!E18-'12-жінки-ЦЗ'!E18</f>
        <v>484</v>
      </c>
      <c r="F18" s="39">
        <f>УСЬОГО!F18-'12-жінки-ЦЗ'!F18</f>
        <v>655</v>
      </c>
      <c r="G18" s="40">
        <f t="shared" si="1"/>
        <v>135.3305785123967</v>
      </c>
      <c r="H18" s="39">
        <f>УСЬОГО!H18-'12-жінки-ЦЗ'!H18</f>
        <v>231</v>
      </c>
      <c r="I18" s="39">
        <f>УСЬОГО!I18-'12-жінки-ЦЗ'!I18</f>
        <v>106</v>
      </c>
      <c r="J18" s="40">
        <f t="shared" si="2"/>
        <v>45.887445887445885</v>
      </c>
      <c r="K18" s="39">
        <f>УСЬОГО!K18-'12-жінки-ЦЗ'!K18</f>
        <v>65</v>
      </c>
      <c r="L18" s="39">
        <f>УСЬОГО!L18-'12-жінки-ЦЗ'!L18</f>
        <v>1</v>
      </c>
      <c r="M18" s="40">
        <f t="shared" si="3"/>
        <v>1.5384615384615385</v>
      </c>
      <c r="N18" s="39">
        <f>УСЬОГО!N18-'12-жінки-ЦЗ'!N18</f>
        <v>3</v>
      </c>
      <c r="O18" s="39">
        <f>УСЬОГО!O18-'12-жінки-ЦЗ'!O18</f>
        <v>1</v>
      </c>
      <c r="P18" s="40">
        <f t="shared" si="8"/>
        <v>33.333333333333336</v>
      </c>
      <c r="Q18" s="39">
        <f>УСЬОГО!Q18-'12-жінки-ЦЗ'!Q18</f>
        <v>391</v>
      </c>
      <c r="R18" s="60">
        <f>УСЬОГО!R18-'12-жінки-ЦЗ'!R18</f>
        <v>312</v>
      </c>
      <c r="S18" s="40">
        <f t="shared" si="4"/>
        <v>79.795396419437338</v>
      </c>
      <c r="T18" s="39">
        <f>УСЬОГО!T18-'12-жінки-ЦЗ'!T18</f>
        <v>764</v>
      </c>
      <c r="U18" s="60">
        <f>УСЬОГО!U18-'12-жінки-ЦЗ'!U18</f>
        <v>1041</v>
      </c>
      <c r="V18" s="40">
        <f t="shared" si="5"/>
        <v>136.2565445026178</v>
      </c>
      <c r="W18" s="39">
        <f>УСЬОГО!W18-'12-жінки-ЦЗ'!W18</f>
        <v>360</v>
      </c>
      <c r="X18" s="60">
        <f>УСЬОГО!X18-'12-жінки-ЦЗ'!X18</f>
        <v>479</v>
      </c>
      <c r="Y18" s="40">
        <f t="shared" si="6"/>
        <v>133.05555555555554</v>
      </c>
      <c r="Z18" s="39">
        <f>УСЬОГО!Z18-'12-жінки-ЦЗ'!Z18</f>
        <v>339</v>
      </c>
      <c r="AA18" s="60">
        <f>УСЬОГО!AA18-'12-жінки-ЦЗ'!AA18</f>
        <v>442</v>
      </c>
      <c r="AB18" s="40">
        <f t="shared" si="7"/>
        <v>130.38348082595871</v>
      </c>
      <c r="AC18" s="37"/>
      <c r="AD18" s="41"/>
    </row>
    <row r="19" spans="1:30" s="42" customFormat="1" ht="17" customHeight="1" x14ac:dyDescent="0.25">
      <c r="A19" s="61" t="s">
        <v>46</v>
      </c>
      <c r="B19" s="39">
        <f>УСЬОГО!B19-'12-жінки-ЦЗ'!B19</f>
        <v>2029</v>
      </c>
      <c r="C19" s="39">
        <f>УСЬОГО!C19-'12-жінки-ЦЗ'!C19</f>
        <v>2088</v>
      </c>
      <c r="D19" s="36">
        <f t="shared" si="0"/>
        <v>102.90783637259734</v>
      </c>
      <c r="E19" s="39">
        <f>УСЬОГО!E19-'12-жінки-ЦЗ'!E19</f>
        <v>394</v>
      </c>
      <c r="F19" s="39">
        <f>УСЬОГО!F19-'12-жінки-ЦЗ'!F19</f>
        <v>488</v>
      </c>
      <c r="G19" s="40">
        <f t="shared" si="1"/>
        <v>123.85786802030456</v>
      </c>
      <c r="H19" s="39">
        <f>УСЬОГО!H19-'12-жінки-ЦЗ'!H19</f>
        <v>85</v>
      </c>
      <c r="I19" s="39">
        <f>УСЬОГО!I19-'12-жінки-ЦЗ'!I19</f>
        <v>133</v>
      </c>
      <c r="J19" s="40">
        <f t="shared" si="2"/>
        <v>156.47058823529412</v>
      </c>
      <c r="K19" s="39">
        <f>УСЬОГО!K19-'12-жінки-ЦЗ'!K19</f>
        <v>33</v>
      </c>
      <c r="L19" s="39">
        <f>УСЬОГО!L19-'12-жінки-ЦЗ'!L19</f>
        <v>9</v>
      </c>
      <c r="M19" s="40">
        <f t="shared" si="3"/>
        <v>27.272727272727273</v>
      </c>
      <c r="N19" s="39">
        <f>УСЬОГО!N19-'12-жінки-ЦЗ'!N19</f>
        <v>17</v>
      </c>
      <c r="O19" s="39">
        <f>УСЬОГО!O19-'12-жінки-ЦЗ'!O19</f>
        <v>0</v>
      </c>
      <c r="P19" s="40">
        <f t="shared" si="8"/>
        <v>0</v>
      </c>
      <c r="Q19" s="39">
        <f>УСЬОГО!Q19-'12-жінки-ЦЗ'!Q19</f>
        <v>324</v>
      </c>
      <c r="R19" s="60">
        <f>УСЬОГО!R19-'12-жінки-ЦЗ'!R19</f>
        <v>355</v>
      </c>
      <c r="S19" s="40">
        <f t="shared" si="4"/>
        <v>109.5679012345679</v>
      </c>
      <c r="T19" s="39">
        <f>УСЬОГО!T19-'12-жінки-ЦЗ'!T19</f>
        <v>1926</v>
      </c>
      <c r="U19" s="60">
        <f>УСЬОГО!U19-'12-жінки-ЦЗ'!U19</f>
        <v>1907</v>
      </c>
      <c r="V19" s="40">
        <f t="shared" si="5"/>
        <v>99.013499480789207</v>
      </c>
      <c r="W19" s="39">
        <f>УСЬОГО!W19-'12-жінки-ЦЗ'!W19</f>
        <v>293</v>
      </c>
      <c r="X19" s="60">
        <f>УСЬОГО!X19-'12-жінки-ЦЗ'!X19</f>
        <v>363</v>
      </c>
      <c r="Y19" s="40">
        <f t="shared" si="6"/>
        <v>123.89078498293516</v>
      </c>
      <c r="Z19" s="39">
        <f>УСЬОГО!Z19-'12-жінки-ЦЗ'!Z19</f>
        <v>268</v>
      </c>
      <c r="AA19" s="60">
        <f>УСЬОГО!AA19-'12-жінки-ЦЗ'!AA19</f>
        <v>321</v>
      </c>
      <c r="AB19" s="40">
        <f t="shared" si="7"/>
        <v>119.77611940298507</v>
      </c>
      <c r="AC19" s="37"/>
      <c r="AD19" s="41"/>
    </row>
    <row r="20" spans="1:30" s="42" customFormat="1" ht="17" customHeight="1" x14ac:dyDescent="0.25">
      <c r="A20" s="61" t="s">
        <v>47</v>
      </c>
      <c r="B20" s="39">
        <f>УСЬОГО!B20-'12-жінки-ЦЗ'!B20</f>
        <v>1209</v>
      </c>
      <c r="C20" s="39">
        <f>УСЬОГО!C20-'12-жінки-ЦЗ'!C20</f>
        <v>1333</v>
      </c>
      <c r="D20" s="36">
        <f t="shared" si="0"/>
        <v>110.25641025641026</v>
      </c>
      <c r="E20" s="39">
        <f>УСЬОГО!E20-'12-жінки-ЦЗ'!E20</f>
        <v>185</v>
      </c>
      <c r="F20" s="39">
        <f>УСЬОГО!F20-'12-жінки-ЦЗ'!F20</f>
        <v>296</v>
      </c>
      <c r="G20" s="40">
        <f t="shared" si="1"/>
        <v>160</v>
      </c>
      <c r="H20" s="39">
        <f>УСЬОГО!H20-'12-жінки-ЦЗ'!H20</f>
        <v>42</v>
      </c>
      <c r="I20" s="39">
        <f>УСЬОГО!I20-'12-жінки-ЦЗ'!I20</f>
        <v>44</v>
      </c>
      <c r="J20" s="40">
        <f t="shared" si="2"/>
        <v>104.76190476190476</v>
      </c>
      <c r="K20" s="39">
        <f>УСЬОГО!K20-'12-жінки-ЦЗ'!K20</f>
        <v>24</v>
      </c>
      <c r="L20" s="39">
        <f>УСЬОГО!L20-'12-жінки-ЦЗ'!L20</f>
        <v>1</v>
      </c>
      <c r="M20" s="40">
        <f t="shared" si="3"/>
        <v>4.166666666666667</v>
      </c>
      <c r="N20" s="39">
        <f>УСЬОГО!N20-'12-жінки-ЦЗ'!N20</f>
        <v>8</v>
      </c>
      <c r="O20" s="39">
        <f>УСЬОГО!O20-'12-жінки-ЦЗ'!O20</f>
        <v>1</v>
      </c>
      <c r="P20" s="40">
        <f t="shared" si="8"/>
        <v>12.5</v>
      </c>
      <c r="Q20" s="39">
        <f>УСЬОГО!Q20-'12-жінки-ЦЗ'!Q20</f>
        <v>163</v>
      </c>
      <c r="R20" s="60">
        <f>УСЬОГО!R20-'12-жінки-ЦЗ'!R20</f>
        <v>140</v>
      </c>
      <c r="S20" s="40">
        <f t="shared" si="4"/>
        <v>85.889570552147234</v>
      </c>
      <c r="T20" s="39">
        <f>УСЬОГО!T20-'12-жінки-ЦЗ'!T20</f>
        <v>1172</v>
      </c>
      <c r="U20" s="60">
        <f>УСЬОГО!U20-'12-жінки-ЦЗ'!U20</f>
        <v>1268</v>
      </c>
      <c r="V20" s="40">
        <f t="shared" si="5"/>
        <v>108.19112627986348</v>
      </c>
      <c r="W20" s="39">
        <f>УСЬОГО!W20-'12-жінки-ЦЗ'!W20</f>
        <v>149</v>
      </c>
      <c r="X20" s="60">
        <f>УСЬОГО!X20-'12-жінки-ЦЗ'!X20</f>
        <v>240</v>
      </c>
      <c r="Y20" s="40">
        <f t="shared" si="6"/>
        <v>161.07382550335569</v>
      </c>
      <c r="Z20" s="39">
        <f>УСЬОГО!Z20-'12-жінки-ЦЗ'!Z20</f>
        <v>142</v>
      </c>
      <c r="AA20" s="60">
        <f>УСЬОГО!AA20-'12-жінки-ЦЗ'!AA20</f>
        <v>220</v>
      </c>
      <c r="AB20" s="40">
        <f t="shared" si="7"/>
        <v>154.92957746478874</v>
      </c>
      <c r="AC20" s="37"/>
      <c r="AD20" s="41"/>
    </row>
    <row r="21" spans="1:30" s="42" customFormat="1" ht="17" customHeight="1" x14ac:dyDescent="0.25">
      <c r="A21" s="61" t="s">
        <v>48</v>
      </c>
      <c r="B21" s="39">
        <f>УСЬОГО!B21-'12-жінки-ЦЗ'!B21</f>
        <v>559</v>
      </c>
      <c r="C21" s="39">
        <f>УСЬОГО!C21-'12-жінки-ЦЗ'!C21</f>
        <v>714</v>
      </c>
      <c r="D21" s="36">
        <f t="shared" si="0"/>
        <v>127.72808586762075</v>
      </c>
      <c r="E21" s="39">
        <f>УСЬОГО!E21-'12-жінки-ЦЗ'!E21</f>
        <v>169</v>
      </c>
      <c r="F21" s="39">
        <f>УСЬОГО!F21-'12-жінки-ЦЗ'!F21</f>
        <v>285</v>
      </c>
      <c r="G21" s="40">
        <f t="shared" si="1"/>
        <v>168.63905325443787</v>
      </c>
      <c r="H21" s="39">
        <f>УСЬОГО!H21-'12-жінки-ЦЗ'!H21</f>
        <v>38</v>
      </c>
      <c r="I21" s="39">
        <f>УСЬОГО!I21-'12-жінки-ЦЗ'!I21</f>
        <v>37</v>
      </c>
      <c r="J21" s="40">
        <f t="shared" si="2"/>
        <v>97.368421052631575</v>
      </c>
      <c r="K21" s="39">
        <f>УСЬОГО!K21-'12-жінки-ЦЗ'!K21</f>
        <v>2</v>
      </c>
      <c r="L21" s="39">
        <f>УСЬОГО!L21-'12-жінки-ЦЗ'!L21</f>
        <v>2</v>
      </c>
      <c r="M21" s="40">
        <f t="shared" si="3"/>
        <v>100</v>
      </c>
      <c r="N21" s="39">
        <f>УСЬОГО!N21-'12-жінки-ЦЗ'!N21</f>
        <v>1</v>
      </c>
      <c r="O21" s="39">
        <f>УСЬОГО!O21-'12-жінки-ЦЗ'!O21</f>
        <v>0</v>
      </c>
      <c r="P21" s="95">
        <f t="shared" si="8"/>
        <v>0</v>
      </c>
      <c r="Q21" s="39">
        <f>УСЬОГО!Q21-'12-жінки-ЦЗ'!Q21</f>
        <v>157</v>
      </c>
      <c r="R21" s="60">
        <f>УСЬОГО!R21-'12-жінки-ЦЗ'!R21</f>
        <v>201</v>
      </c>
      <c r="S21" s="40">
        <f t="shared" si="4"/>
        <v>128.02547770700636</v>
      </c>
      <c r="T21" s="39">
        <f>УСЬОГО!T21-'12-жінки-ЦЗ'!T21</f>
        <v>502</v>
      </c>
      <c r="U21" s="60">
        <f>УСЬОГО!U21-'12-жінки-ЦЗ'!U21</f>
        <v>656</v>
      </c>
      <c r="V21" s="40">
        <f t="shared" si="5"/>
        <v>130.67729083665338</v>
      </c>
      <c r="W21" s="39">
        <f>УСЬОГО!W21-'12-жінки-ЦЗ'!W21</f>
        <v>131</v>
      </c>
      <c r="X21" s="60">
        <f>УСЬОГО!X21-'12-жінки-ЦЗ'!X21</f>
        <v>246</v>
      </c>
      <c r="Y21" s="40">
        <f t="shared" si="6"/>
        <v>187.78625954198472</v>
      </c>
      <c r="Z21" s="39">
        <f>УСЬОГО!Z21-'12-жінки-ЦЗ'!Z21</f>
        <v>120</v>
      </c>
      <c r="AA21" s="60">
        <f>УСЬОГО!AA21-'12-жінки-ЦЗ'!AA21</f>
        <v>225</v>
      </c>
      <c r="AB21" s="40">
        <f t="shared" si="7"/>
        <v>187.5</v>
      </c>
      <c r="AC21" s="37"/>
      <c r="AD21" s="41"/>
    </row>
    <row r="22" spans="1:30" s="42" customFormat="1" ht="17" customHeight="1" x14ac:dyDescent="0.25">
      <c r="A22" s="61" t="s">
        <v>49</v>
      </c>
      <c r="B22" s="39">
        <f>УСЬОГО!B22-'12-жінки-ЦЗ'!B22</f>
        <v>2277</v>
      </c>
      <c r="C22" s="39">
        <f>УСЬОГО!C22-'12-жінки-ЦЗ'!C22</f>
        <v>2382</v>
      </c>
      <c r="D22" s="36">
        <f t="shared" si="0"/>
        <v>104.61133069828722</v>
      </c>
      <c r="E22" s="39">
        <f>УСЬОГО!E22-'12-жінки-ЦЗ'!E22</f>
        <v>526</v>
      </c>
      <c r="F22" s="39">
        <f>УСЬОГО!F22-'12-жінки-ЦЗ'!F22</f>
        <v>640</v>
      </c>
      <c r="G22" s="40">
        <f t="shared" si="1"/>
        <v>121.67300380228137</v>
      </c>
      <c r="H22" s="39">
        <f>УСЬОГО!H22-'12-жінки-ЦЗ'!H22</f>
        <v>154</v>
      </c>
      <c r="I22" s="39">
        <f>УСЬОГО!I22-'12-жінки-ЦЗ'!I22</f>
        <v>147</v>
      </c>
      <c r="J22" s="40">
        <f t="shared" si="2"/>
        <v>95.454545454545453</v>
      </c>
      <c r="K22" s="39">
        <f>УСЬОГО!K22-'12-жінки-ЦЗ'!K22</f>
        <v>39</v>
      </c>
      <c r="L22" s="39">
        <f>УСЬОГО!L22-'12-жінки-ЦЗ'!L22</f>
        <v>5</v>
      </c>
      <c r="M22" s="40">
        <f t="shared" si="3"/>
        <v>12.820512820512821</v>
      </c>
      <c r="N22" s="39">
        <f>УСЬОГО!N22-'12-жінки-ЦЗ'!N22</f>
        <v>1</v>
      </c>
      <c r="O22" s="39">
        <f>УСЬОГО!O22-'12-жінки-ЦЗ'!O22</f>
        <v>0</v>
      </c>
      <c r="P22" s="40">
        <f t="shared" si="8"/>
        <v>0</v>
      </c>
      <c r="Q22" s="39">
        <f>УСЬОГО!Q22-'12-жінки-ЦЗ'!Q22</f>
        <v>493</v>
      </c>
      <c r="R22" s="60">
        <f>УСЬОГО!R22-'12-жінки-ЦЗ'!R22</f>
        <v>371</v>
      </c>
      <c r="S22" s="40">
        <f t="shared" si="4"/>
        <v>75.253549695740361</v>
      </c>
      <c r="T22" s="39">
        <f>УСЬОГО!T22-'12-жінки-ЦЗ'!T22</f>
        <v>2122</v>
      </c>
      <c r="U22" s="60">
        <f>УСЬОГО!U22-'12-жінки-ЦЗ'!U22</f>
        <v>2142</v>
      </c>
      <c r="V22" s="40">
        <f t="shared" si="5"/>
        <v>100.94250706880301</v>
      </c>
      <c r="W22" s="39">
        <f>УСЬОГО!W22-'12-жінки-ЦЗ'!W22</f>
        <v>380</v>
      </c>
      <c r="X22" s="60">
        <f>УСЬОГО!X22-'12-жінки-ЦЗ'!X22</f>
        <v>491</v>
      </c>
      <c r="Y22" s="40">
        <f t="shared" si="6"/>
        <v>129.21052631578948</v>
      </c>
      <c r="Z22" s="39">
        <f>УСЬОГО!Z22-'12-жінки-ЦЗ'!Z22</f>
        <v>336</v>
      </c>
      <c r="AA22" s="60">
        <f>УСЬОГО!AA22-'12-жінки-ЦЗ'!AA22</f>
        <v>422</v>
      </c>
      <c r="AB22" s="40">
        <f t="shared" si="7"/>
        <v>125.5952380952381</v>
      </c>
      <c r="AC22" s="37"/>
      <c r="AD22" s="41"/>
    </row>
    <row r="23" spans="1:30" s="42" customFormat="1" ht="17" customHeight="1" x14ac:dyDescent="0.25">
      <c r="A23" s="61" t="s">
        <v>50</v>
      </c>
      <c r="B23" s="39">
        <f>УСЬОГО!B23-'12-жінки-ЦЗ'!B23</f>
        <v>740</v>
      </c>
      <c r="C23" s="39">
        <f>УСЬОГО!C23-'12-жінки-ЦЗ'!C23</f>
        <v>968</v>
      </c>
      <c r="D23" s="36">
        <f t="shared" si="0"/>
        <v>130.81081081081081</v>
      </c>
      <c r="E23" s="39">
        <f>УСЬОГО!E23-'12-жінки-ЦЗ'!E23</f>
        <v>325</v>
      </c>
      <c r="F23" s="39">
        <f>УСЬОГО!F23-'12-жінки-ЦЗ'!F23</f>
        <v>569</v>
      </c>
      <c r="G23" s="40">
        <f t="shared" si="1"/>
        <v>175.07692307692307</v>
      </c>
      <c r="H23" s="39">
        <f>УСЬОГО!H23-'12-жінки-ЦЗ'!H23</f>
        <v>66</v>
      </c>
      <c r="I23" s="39">
        <f>УСЬОГО!I23-'12-жінки-ЦЗ'!I23</f>
        <v>53</v>
      </c>
      <c r="J23" s="40">
        <f t="shared" si="2"/>
        <v>80.303030303030297</v>
      </c>
      <c r="K23" s="39">
        <f>УСЬОГО!K23-'12-жінки-ЦЗ'!K23</f>
        <v>20</v>
      </c>
      <c r="L23" s="39">
        <f>УСЬОГО!L23-'12-жінки-ЦЗ'!L23</f>
        <v>4</v>
      </c>
      <c r="M23" s="40">
        <f t="shared" si="3"/>
        <v>20</v>
      </c>
      <c r="N23" s="39">
        <f>УСЬОГО!N23-'12-жінки-ЦЗ'!N23</f>
        <v>10</v>
      </c>
      <c r="O23" s="39">
        <f>УСЬОГО!O23-'12-жінки-ЦЗ'!O23</f>
        <v>1</v>
      </c>
      <c r="P23" s="40">
        <f t="shared" si="8"/>
        <v>10</v>
      </c>
      <c r="Q23" s="39">
        <f>УСЬОГО!Q23-'12-жінки-ЦЗ'!Q23</f>
        <v>278</v>
      </c>
      <c r="R23" s="60">
        <f>УСЬОГО!R23-'12-жінки-ЦЗ'!R23</f>
        <v>329</v>
      </c>
      <c r="S23" s="40">
        <f t="shared" si="4"/>
        <v>118.34532374100719</v>
      </c>
      <c r="T23" s="39">
        <f>УСЬОГО!T23-'12-жінки-ЦЗ'!T23</f>
        <v>639</v>
      </c>
      <c r="U23" s="60">
        <f>УСЬОГО!U23-'12-жінки-ЦЗ'!U23</f>
        <v>849</v>
      </c>
      <c r="V23" s="40">
        <f t="shared" si="5"/>
        <v>132.86384976525821</v>
      </c>
      <c r="W23" s="39">
        <f>УСЬОГО!W23-'12-жінки-ЦЗ'!W23</f>
        <v>257</v>
      </c>
      <c r="X23" s="60">
        <f>УСЬОГО!X23-'12-жінки-ЦЗ'!X23</f>
        <v>453</v>
      </c>
      <c r="Y23" s="40">
        <f t="shared" si="6"/>
        <v>176.26459143968873</v>
      </c>
      <c r="Z23" s="39">
        <f>УСЬОГО!Z23-'12-жінки-ЦЗ'!Z23</f>
        <v>215</v>
      </c>
      <c r="AA23" s="60">
        <f>УСЬОГО!AA23-'12-жінки-ЦЗ'!AA23</f>
        <v>383</v>
      </c>
      <c r="AB23" s="40">
        <f t="shared" si="7"/>
        <v>178.13953488372093</v>
      </c>
      <c r="AC23" s="37"/>
      <c r="AD23" s="41"/>
    </row>
    <row r="24" spans="1:30" s="42" customFormat="1" ht="17" customHeight="1" x14ac:dyDescent="0.25">
      <c r="A24" s="61" t="s">
        <v>51</v>
      </c>
      <c r="B24" s="39">
        <f>УСЬОГО!B24-'12-жінки-ЦЗ'!B24</f>
        <v>1258</v>
      </c>
      <c r="C24" s="39">
        <f>УСЬОГО!C24-'12-жінки-ЦЗ'!C24</f>
        <v>837</v>
      </c>
      <c r="D24" s="36">
        <f t="shared" si="0"/>
        <v>66.534181240063589</v>
      </c>
      <c r="E24" s="39">
        <f>УСЬОГО!E24-'12-жінки-ЦЗ'!E24</f>
        <v>365</v>
      </c>
      <c r="F24" s="39">
        <f>УСЬОГО!F24-'12-жінки-ЦЗ'!F24</f>
        <v>500</v>
      </c>
      <c r="G24" s="40">
        <f t="shared" si="1"/>
        <v>136.98630136986301</v>
      </c>
      <c r="H24" s="39">
        <f>УСЬОГО!H24-'12-жінки-ЦЗ'!H24</f>
        <v>111</v>
      </c>
      <c r="I24" s="39">
        <f>УСЬОГО!I24-'12-жінки-ЦЗ'!I24</f>
        <v>75</v>
      </c>
      <c r="J24" s="40">
        <f t="shared" si="2"/>
        <v>67.567567567567565</v>
      </c>
      <c r="K24" s="39">
        <f>УСЬОГО!K24-'12-жінки-ЦЗ'!K24</f>
        <v>17</v>
      </c>
      <c r="L24" s="39">
        <f>УСЬОГО!L24-'12-жінки-ЦЗ'!L24</f>
        <v>2</v>
      </c>
      <c r="M24" s="40">
        <f t="shared" si="3"/>
        <v>11.764705882352942</v>
      </c>
      <c r="N24" s="39">
        <f>УСЬОГО!N24-'12-жінки-ЦЗ'!N24</f>
        <v>5</v>
      </c>
      <c r="O24" s="39">
        <f>УСЬОГО!O24-'12-жінки-ЦЗ'!O24</f>
        <v>0</v>
      </c>
      <c r="P24" s="95">
        <f t="shared" si="8"/>
        <v>0</v>
      </c>
      <c r="Q24" s="39">
        <f>УСЬОГО!Q24-'12-жінки-ЦЗ'!Q24</f>
        <v>300</v>
      </c>
      <c r="R24" s="60">
        <f>УСЬОГО!R24-'12-жінки-ЦЗ'!R24</f>
        <v>347</v>
      </c>
      <c r="S24" s="40">
        <f t="shared" si="4"/>
        <v>115.66666666666667</v>
      </c>
      <c r="T24" s="39">
        <f>УСЬОГО!T24-'12-жінки-ЦЗ'!T24</f>
        <v>1151</v>
      </c>
      <c r="U24" s="60">
        <f>УСЬОГО!U24-'12-жінки-ЦЗ'!U24</f>
        <v>714</v>
      </c>
      <c r="V24" s="40">
        <f t="shared" si="5"/>
        <v>62.033014769765423</v>
      </c>
      <c r="W24" s="39">
        <f>УСЬОГО!W24-'12-жінки-ЦЗ'!W24</f>
        <v>288</v>
      </c>
      <c r="X24" s="60">
        <f>УСЬОГО!X24-'12-жінки-ЦЗ'!X24</f>
        <v>396</v>
      </c>
      <c r="Y24" s="40">
        <f t="shared" si="6"/>
        <v>137.5</v>
      </c>
      <c r="Z24" s="39">
        <f>УСЬОГО!Z24-'12-жінки-ЦЗ'!Z24</f>
        <v>264</v>
      </c>
      <c r="AA24" s="60">
        <f>УСЬОГО!AA24-'12-жінки-ЦЗ'!AA24</f>
        <v>384</v>
      </c>
      <c r="AB24" s="40">
        <f t="shared" si="7"/>
        <v>145.45454545454547</v>
      </c>
      <c r="AC24" s="37"/>
      <c r="AD24" s="41"/>
    </row>
    <row r="25" spans="1:30" s="42" customFormat="1" ht="17" customHeight="1" x14ac:dyDescent="0.25">
      <c r="A25" s="61" t="s">
        <v>52</v>
      </c>
      <c r="B25" s="39">
        <f>УСЬОГО!B25-'12-жінки-ЦЗ'!B25</f>
        <v>3045</v>
      </c>
      <c r="C25" s="39">
        <f>УСЬОГО!C25-'12-жінки-ЦЗ'!C25</f>
        <v>2988</v>
      </c>
      <c r="D25" s="36">
        <f t="shared" si="0"/>
        <v>98.128078817733993</v>
      </c>
      <c r="E25" s="39">
        <f>УСЬОГО!E25-'12-жінки-ЦЗ'!E25</f>
        <v>125</v>
      </c>
      <c r="F25" s="39">
        <f>УСЬОГО!F25-'12-жінки-ЦЗ'!F25</f>
        <v>265</v>
      </c>
      <c r="G25" s="40">
        <f t="shared" si="1"/>
        <v>212</v>
      </c>
      <c r="H25" s="39">
        <f>УСЬОГО!H25-'12-жінки-ЦЗ'!H25</f>
        <v>95</v>
      </c>
      <c r="I25" s="39">
        <f>УСЬОГО!I25-'12-жінки-ЦЗ'!I25</f>
        <v>71</v>
      </c>
      <c r="J25" s="40">
        <f t="shared" si="2"/>
        <v>74.736842105263165</v>
      </c>
      <c r="K25" s="39">
        <f>УСЬОГО!K25-'12-жінки-ЦЗ'!K25</f>
        <v>8</v>
      </c>
      <c r="L25" s="39">
        <f>УСЬОГО!L25-'12-жінки-ЦЗ'!L25</f>
        <v>3</v>
      </c>
      <c r="M25" s="40">
        <f t="shared" si="3"/>
        <v>37.5</v>
      </c>
      <c r="N25" s="39">
        <f>УСЬОГО!N25-'12-жінки-ЦЗ'!N25</f>
        <v>1</v>
      </c>
      <c r="O25" s="39">
        <f>УСЬОГО!O25-'12-жінки-ЦЗ'!O25</f>
        <v>0</v>
      </c>
      <c r="P25" s="95">
        <f t="shared" si="8"/>
        <v>0</v>
      </c>
      <c r="Q25" s="39">
        <f>УСЬОГО!Q25-'12-жінки-ЦЗ'!Q25</f>
        <v>112</v>
      </c>
      <c r="R25" s="60">
        <f>УСЬОГО!R25-'12-жінки-ЦЗ'!R25</f>
        <v>159</v>
      </c>
      <c r="S25" s="40">
        <f t="shared" si="4"/>
        <v>141.96428571428572</v>
      </c>
      <c r="T25" s="39">
        <f>УСЬОГО!T25-'12-жінки-ЦЗ'!T25</f>
        <v>2876</v>
      </c>
      <c r="U25" s="60">
        <f>УСЬОГО!U25-'12-жінки-ЦЗ'!U25</f>
        <v>2893</v>
      </c>
      <c r="V25" s="40">
        <f t="shared" si="5"/>
        <v>100.59109874826147</v>
      </c>
      <c r="W25" s="39">
        <f>УСЬОГО!W25-'12-жінки-ЦЗ'!W25</f>
        <v>79</v>
      </c>
      <c r="X25" s="60">
        <f>УСЬОГО!X25-'12-жінки-ЦЗ'!X25</f>
        <v>216</v>
      </c>
      <c r="Y25" s="40">
        <f t="shared" si="6"/>
        <v>273.41772151898732</v>
      </c>
      <c r="Z25" s="39">
        <f>УСЬОГО!Z25-'12-жінки-ЦЗ'!Z25</f>
        <v>72</v>
      </c>
      <c r="AA25" s="60">
        <f>УСЬОГО!AA25-'12-жінки-ЦЗ'!AA25</f>
        <v>194</v>
      </c>
      <c r="AB25" s="40">
        <f t="shared" si="7"/>
        <v>269.44444444444446</v>
      </c>
      <c r="AC25" s="37"/>
      <c r="AD25" s="41"/>
    </row>
    <row r="26" spans="1:30" s="42" customFormat="1" ht="17" customHeight="1" x14ac:dyDescent="0.25">
      <c r="A26" s="61" t="s">
        <v>53</v>
      </c>
      <c r="B26" s="39">
        <f>УСЬОГО!B26-'12-жінки-ЦЗ'!B26</f>
        <v>1155</v>
      </c>
      <c r="C26" s="39">
        <f>УСЬОГО!C26-'12-жінки-ЦЗ'!C26</f>
        <v>1342</v>
      </c>
      <c r="D26" s="36">
        <f t="shared" si="0"/>
        <v>116.19047619047619</v>
      </c>
      <c r="E26" s="39">
        <f>УСЬОГО!E26-'12-жінки-ЦЗ'!E26</f>
        <v>366</v>
      </c>
      <c r="F26" s="39">
        <f>УСЬОГО!F26-'12-жінки-ЦЗ'!F26</f>
        <v>504</v>
      </c>
      <c r="G26" s="40">
        <f t="shared" si="1"/>
        <v>137.70491803278688</v>
      </c>
      <c r="H26" s="39">
        <f>УСЬОГО!H26-'12-жінки-ЦЗ'!H26</f>
        <v>98</v>
      </c>
      <c r="I26" s="39">
        <f>УСЬОГО!I26-'12-жінки-ЦЗ'!I26</f>
        <v>58</v>
      </c>
      <c r="J26" s="40">
        <f t="shared" si="2"/>
        <v>59.183673469387756</v>
      </c>
      <c r="K26" s="39">
        <f>УСЬОГО!K26-'12-жінки-ЦЗ'!K26</f>
        <v>19</v>
      </c>
      <c r="L26" s="39">
        <f>УСЬОГО!L26-'12-жінки-ЦЗ'!L26</f>
        <v>4</v>
      </c>
      <c r="M26" s="40">
        <f t="shared" si="3"/>
        <v>21.05263157894737</v>
      </c>
      <c r="N26" s="39">
        <f>УСЬОГО!N26-'12-жінки-ЦЗ'!N26</f>
        <v>4</v>
      </c>
      <c r="O26" s="39">
        <f>УСЬОГО!O26-'12-жінки-ЦЗ'!O26</f>
        <v>0</v>
      </c>
      <c r="P26" s="40">
        <f t="shared" si="8"/>
        <v>0</v>
      </c>
      <c r="Q26" s="39">
        <f>УСЬОГО!Q26-'12-жінки-ЦЗ'!Q26</f>
        <v>319</v>
      </c>
      <c r="R26" s="60">
        <f>УСЬОГО!R26-'12-жінки-ЦЗ'!R26</f>
        <v>317</v>
      </c>
      <c r="S26" s="40">
        <f t="shared" si="4"/>
        <v>99.373040752351102</v>
      </c>
      <c r="T26" s="39">
        <f>УСЬОГО!T26-'12-жінки-ЦЗ'!T26</f>
        <v>1020</v>
      </c>
      <c r="U26" s="60">
        <f>УСЬОГО!U26-'12-жінки-ЦЗ'!U26</f>
        <v>1271</v>
      </c>
      <c r="V26" s="40">
        <f t="shared" si="5"/>
        <v>124.6078431372549</v>
      </c>
      <c r="W26" s="39">
        <f>УСЬОГО!W26-'12-жінки-ЦЗ'!W26</f>
        <v>282</v>
      </c>
      <c r="X26" s="60">
        <f>УСЬОГО!X26-'12-жінки-ЦЗ'!X26</f>
        <v>434</v>
      </c>
      <c r="Y26" s="40">
        <f t="shared" si="6"/>
        <v>153.90070921985816</v>
      </c>
      <c r="Z26" s="39">
        <f>УСЬОГО!Z26-'12-жінки-ЦЗ'!Z26</f>
        <v>261</v>
      </c>
      <c r="AA26" s="60">
        <f>УСЬОГО!AA26-'12-жінки-ЦЗ'!AA26</f>
        <v>381</v>
      </c>
      <c r="AB26" s="40">
        <f t="shared" si="7"/>
        <v>145.97701149425288</v>
      </c>
      <c r="AC26" s="37"/>
      <c r="AD26" s="41"/>
    </row>
    <row r="27" spans="1:30" s="42" customFormat="1" ht="17" customHeight="1" x14ac:dyDescent="0.25">
      <c r="A27" s="61" t="s">
        <v>54</v>
      </c>
      <c r="B27" s="39">
        <f>УСЬОГО!B27-'12-жінки-ЦЗ'!B27</f>
        <v>611</v>
      </c>
      <c r="C27" s="39">
        <f>УСЬОГО!C27-'12-жінки-ЦЗ'!C27</f>
        <v>736</v>
      </c>
      <c r="D27" s="36">
        <f t="shared" si="0"/>
        <v>120.45826513911621</v>
      </c>
      <c r="E27" s="39">
        <f>УСЬОГО!E27-'12-жінки-ЦЗ'!E27</f>
        <v>147</v>
      </c>
      <c r="F27" s="39">
        <f>УСЬОГО!F27-'12-жінки-ЦЗ'!F27</f>
        <v>245</v>
      </c>
      <c r="G27" s="40">
        <f t="shared" si="1"/>
        <v>166.66666666666666</v>
      </c>
      <c r="H27" s="39">
        <f>УСЬОГО!H27-'12-жінки-ЦЗ'!H27</f>
        <v>50</v>
      </c>
      <c r="I27" s="39">
        <f>УСЬОГО!I27-'12-жінки-ЦЗ'!I27</f>
        <v>30</v>
      </c>
      <c r="J27" s="40">
        <f t="shared" si="2"/>
        <v>60</v>
      </c>
      <c r="K27" s="39">
        <f>УСЬОГО!K27-'12-жінки-ЦЗ'!K27</f>
        <v>17</v>
      </c>
      <c r="L27" s="39">
        <f>УСЬОГО!L27-'12-жінки-ЦЗ'!L27</f>
        <v>4</v>
      </c>
      <c r="M27" s="40">
        <f t="shared" si="3"/>
        <v>23.529411764705884</v>
      </c>
      <c r="N27" s="39">
        <f>УСЬОГО!N27-'12-жінки-ЦЗ'!N27</f>
        <v>19</v>
      </c>
      <c r="O27" s="39">
        <f>УСЬОГО!O27-'12-жінки-ЦЗ'!O27</f>
        <v>0</v>
      </c>
      <c r="P27" s="40">
        <f t="shared" si="8"/>
        <v>0</v>
      </c>
      <c r="Q27" s="39">
        <f>УСЬОГО!Q27-'12-жінки-ЦЗ'!Q27</f>
        <v>125</v>
      </c>
      <c r="R27" s="60">
        <f>УСЬОГО!R27-'12-жінки-ЦЗ'!R27</f>
        <v>139</v>
      </c>
      <c r="S27" s="40">
        <f t="shared" si="4"/>
        <v>111.2</v>
      </c>
      <c r="T27" s="39">
        <f>УСЬОГО!T27-'12-жінки-ЦЗ'!T27</f>
        <v>564</v>
      </c>
      <c r="U27" s="60">
        <f>УСЬОГО!U27-'12-жінки-ЦЗ'!U27</f>
        <v>677</v>
      </c>
      <c r="V27" s="40">
        <f t="shared" si="5"/>
        <v>120.0354609929078</v>
      </c>
      <c r="W27" s="39">
        <f>УСЬОГО!W27-'12-жінки-ЦЗ'!W27</f>
        <v>116</v>
      </c>
      <c r="X27" s="60">
        <f>УСЬОГО!X27-'12-жінки-ЦЗ'!X27</f>
        <v>191</v>
      </c>
      <c r="Y27" s="40">
        <f t="shared" si="6"/>
        <v>164.65517241379311</v>
      </c>
      <c r="Z27" s="39">
        <f>УСЬОГО!Z27-'12-жінки-ЦЗ'!Z27</f>
        <v>110</v>
      </c>
      <c r="AA27" s="60">
        <f>УСЬОГО!AA27-'12-жінки-ЦЗ'!AA27</f>
        <v>186</v>
      </c>
      <c r="AB27" s="40">
        <f t="shared" si="7"/>
        <v>169.09090909090909</v>
      </c>
      <c r="AC27" s="37"/>
      <c r="AD27" s="41"/>
    </row>
    <row r="28" spans="1:30" s="42" customFormat="1" ht="17" customHeight="1" x14ac:dyDescent="0.25">
      <c r="A28" s="61" t="s">
        <v>55</v>
      </c>
      <c r="B28" s="39">
        <f>УСЬОГО!B28-'12-жінки-ЦЗ'!B28</f>
        <v>702</v>
      </c>
      <c r="C28" s="39">
        <f>УСЬОГО!C28-'12-жінки-ЦЗ'!C28</f>
        <v>648</v>
      </c>
      <c r="D28" s="36">
        <f t="shared" si="0"/>
        <v>92.307692307692307</v>
      </c>
      <c r="E28" s="39">
        <f>УСЬОГО!E28-'12-жінки-ЦЗ'!E28</f>
        <v>230</v>
      </c>
      <c r="F28" s="39">
        <f>УСЬОГО!F28-'12-жінки-ЦЗ'!F28</f>
        <v>260</v>
      </c>
      <c r="G28" s="40">
        <f t="shared" si="1"/>
        <v>113.04347826086956</v>
      </c>
      <c r="H28" s="39">
        <f>УСЬОГО!H28-'12-жінки-ЦЗ'!H28</f>
        <v>102</v>
      </c>
      <c r="I28" s="39">
        <f>УСЬОГО!I28-'12-жінки-ЦЗ'!I28</f>
        <v>41</v>
      </c>
      <c r="J28" s="40">
        <f t="shared" si="2"/>
        <v>40.196078431372548</v>
      </c>
      <c r="K28" s="39">
        <f>УСЬОГО!K28-'12-жінки-ЦЗ'!K28</f>
        <v>16</v>
      </c>
      <c r="L28" s="39">
        <f>УСЬОГО!L28-'12-жінки-ЦЗ'!L28</f>
        <v>3</v>
      </c>
      <c r="M28" s="40">
        <f t="shared" si="3"/>
        <v>18.75</v>
      </c>
      <c r="N28" s="39">
        <f>УСЬОГО!N28-'12-жінки-ЦЗ'!N28</f>
        <v>11</v>
      </c>
      <c r="O28" s="39">
        <f>УСЬОГО!O28-'12-жінки-ЦЗ'!O28</f>
        <v>2</v>
      </c>
      <c r="P28" s="40">
        <f t="shared" si="8"/>
        <v>18.181818181818183</v>
      </c>
      <c r="Q28" s="39">
        <f>УСЬОГО!Q28-'12-жінки-ЦЗ'!Q28</f>
        <v>220</v>
      </c>
      <c r="R28" s="60">
        <f>УСЬОГО!R28-'12-жінки-ЦЗ'!R28</f>
        <v>235</v>
      </c>
      <c r="S28" s="40">
        <f t="shared" si="4"/>
        <v>106.81818181818181</v>
      </c>
      <c r="T28" s="39">
        <f>УСЬОГО!T28-'12-жінки-ЦЗ'!T28</f>
        <v>572</v>
      </c>
      <c r="U28" s="60">
        <f>УСЬОГО!U28-'12-жінки-ЦЗ'!U28</f>
        <v>565</v>
      </c>
      <c r="V28" s="40">
        <f t="shared" si="5"/>
        <v>98.776223776223773</v>
      </c>
      <c r="W28" s="39">
        <f>УСЬОГО!W28-'12-жінки-ЦЗ'!W28</f>
        <v>176</v>
      </c>
      <c r="X28" s="60">
        <f>УСЬОГО!X28-'12-жінки-ЦЗ'!X28</f>
        <v>207</v>
      </c>
      <c r="Y28" s="40">
        <f t="shared" si="6"/>
        <v>117.61363636363636</v>
      </c>
      <c r="Z28" s="39">
        <f>УСЬОГО!Z28-'12-жінки-ЦЗ'!Z28</f>
        <v>165</v>
      </c>
      <c r="AA28" s="60">
        <f>УСЬОГО!AA28-'12-жінки-ЦЗ'!AA28</f>
        <v>200</v>
      </c>
      <c r="AB28" s="40">
        <f t="shared" si="7"/>
        <v>121.21212121212122</v>
      </c>
      <c r="AC28" s="37"/>
      <c r="AD28" s="41"/>
    </row>
    <row r="29" spans="1:30" s="42" customFormat="1" ht="17" customHeight="1" x14ac:dyDescent="0.25">
      <c r="A29" s="61" t="s">
        <v>56</v>
      </c>
      <c r="B29" s="39">
        <f>УСЬОГО!B29-'12-жінки-ЦЗ'!B29</f>
        <v>875</v>
      </c>
      <c r="C29" s="39">
        <f>УСЬОГО!C29-'12-жінки-ЦЗ'!C29</f>
        <v>958</v>
      </c>
      <c r="D29" s="36">
        <f t="shared" si="0"/>
        <v>109.48571428571428</v>
      </c>
      <c r="E29" s="39">
        <f>УСЬОГО!E29-'12-жінки-ЦЗ'!E29</f>
        <v>326</v>
      </c>
      <c r="F29" s="39">
        <f>УСЬОГО!F29-'12-жінки-ЦЗ'!F29</f>
        <v>396</v>
      </c>
      <c r="G29" s="40">
        <f t="shared" si="1"/>
        <v>121.47239263803681</v>
      </c>
      <c r="H29" s="39">
        <f>УСЬОГО!H29-'12-жінки-ЦЗ'!H29</f>
        <v>108</v>
      </c>
      <c r="I29" s="39">
        <f>УСЬОГО!I29-'12-жінки-ЦЗ'!I29</f>
        <v>75</v>
      </c>
      <c r="J29" s="40">
        <f t="shared" si="2"/>
        <v>69.444444444444443</v>
      </c>
      <c r="K29" s="39">
        <f>УСЬОГО!K29-'12-жінки-ЦЗ'!K29</f>
        <v>23</v>
      </c>
      <c r="L29" s="39">
        <f>УСЬОГО!L29-'12-жінки-ЦЗ'!L29</f>
        <v>16</v>
      </c>
      <c r="M29" s="40">
        <f t="shared" si="3"/>
        <v>69.565217391304344</v>
      </c>
      <c r="N29" s="39">
        <f>УСЬОГО!N29-'12-жінки-ЦЗ'!N29</f>
        <v>5</v>
      </c>
      <c r="O29" s="39">
        <f>УСЬОГО!O29-'12-жінки-ЦЗ'!O29</f>
        <v>0</v>
      </c>
      <c r="P29" s="40">
        <f t="shared" si="8"/>
        <v>0</v>
      </c>
      <c r="Q29" s="39">
        <f>УСЬОГО!Q29-'12-жінки-ЦЗ'!Q29</f>
        <v>270</v>
      </c>
      <c r="R29" s="60">
        <f>УСЬОГО!R29-'12-жінки-ЦЗ'!R29</f>
        <v>228</v>
      </c>
      <c r="S29" s="40">
        <f t="shared" si="4"/>
        <v>84.444444444444443</v>
      </c>
      <c r="T29" s="39">
        <f>УСЬОГО!T29-'12-жінки-ЦЗ'!T29</f>
        <v>763</v>
      </c>
      <c r="U29" s="60">
        <f>УСЬОГО!U29-'12-жінки-ЦЗ'!U29</f>
        <v>843</v>
      </c>
      <c r="V29" s="40">
        <f t="shared" si="5"/>
        <v>110.48492791612058</v>
      </c>
      <c r="W29" s="39">
        <f>УСЬОГО!W29-'12-жінки-ЦЗ'!W29</f>
        <v>271</v>
      </c>
      <c r="X29" s="60">
        <f>УСЬОГО!X29-'12-жінки-ЦЗ'!X29</f>
        <v>308</v>
      </c>
      <c r="Y29" s="40">
        <f t="shared" si="6"/>
        <v>113.65313653136532</v>
      </c>
      <c r="Z29" s="39">
        <f>УСЬОГО!Z29-'12-жінки-ЦЗ'!Z29</f>
        <v>256</v>
      </c>
      <c r="AA29" s="60">
        <f>УСЬОГО!AA29-'12-жінки-ЦЗ'!AA29</f>
        <v>291</v>
      </c>
      <c r="AB29" s="40">
        <f t="shared" si="7"/>
        <v>113.671875</v>
      </c>
      <c r="AC29" s="37"/>
      <c r="AD29" s="41"/>
    </row>
    <row r="30" spans="1:30" s="42" customFormat="1" ht="17" customHeight="1" x14ac:dyDescent="0.25">
      <c r="A30" s="61" t="s">
        <v>57</v>
      </c>
      <c r="B30" s="39">
        <f>УСЬОГО!B30-'12-жінки-ЦЗ'!B30</f>
        <v>1637</v>
      </c>
      <c r="C30" s="39">
        <f>УСЬОГО!C30-'12-жінки-ЦЗ'!C30</f>
        <v>1750</v>
      </c>
      <c r="D30" s="36">
        <f t="shared" si="0"/>
        <v>106.90287110568113</v>
      </c>
      <c r="E30" s="39">
        <f>УСЬОГО!E30-'12-жінки-ЦЗ'!E30</f>
        <v>188</v>
      </c>
      <c r="F30" s="39">
        <f>УСЬОГО!F30-'12-жінки-ЦЗ'!F30</f>
        <v>317</v>
      </c>
      <c r="G30" s="40">
        <f t="shared" si="1"/>
        <v>168.61702127659575</v>
      </c>
      <c r="H30" s="39">
        <f>УСЬОГО!H30-'12-жінки-ЦЗ'!H30</f>
        <v>54</v>
      </c>
      <c r="I30" s="39">
        <f>УСЬОГО!I30-'12-жінки-ЦЗ'!I30</f>
        <v>51</v>
      </c>
      <c r="J30" s="40">
        <f t="shared" si="2"/>
        <v>94.444444444444443</v>
      </c>
      <c r="K30" s="39">
        <f>УСЬОГО!K30-'12-жінки-ЦЗ'!K30</f>
        <v>5</v>
      </c>
      <c r="L30" s="39">
        <f>УСЬОГО!L30-'12-жінки-ЦЗ'!L30</f>
        <v>2</v>
      </c>
      <c r="M30" s="95" t="s">
        <v>70</v>
      </c>
      <c r="N30" s="39">
        <f>УСЬОГО!N30-'12-жінки-ЦЗ'!N30</f>
        <v>5</v>
      </c>
      <c r="O30" s="39">
        <f>УСЬОГО!O30-'12-жінки-ЦЗ'!O30</f>
        <v>8</v>
      </c>
      <c r="P30" s="40">
        <f t="shared" si="8"/>
        <v>160</v>
      </c>
      <c r="Q30" s="39">
        <f>УСЬОГО!Q30-'12-жінки-ЦЗ'!Q30</f>
        <v>170</v>
      </c>
      <c r="R30" s="60">
        <f>УСЬОГО!R30-'12-жінки-ЦЗ'!R30</f>
        <v>241</v>
      </c>
      <c r="S30" s="40">
        <f t="shared" si="4"/>
        <v>141.76470588235293</v>
      </c>
      <c r="T30" s="39">
        <f>УСЬОГО!T30-'12-жінки-ЦЗ'!T30</f>
        <v>1607</v>
      </c>
      <c r="U30" s="60">
        <f>УСЬОГО!U30-'12-жінки-ЦЗ'!U30</f>
        <v>1693</v>
      </c>
      <c r="V30" s="40">
        <f t="shared" si="5"/>
        <v>105.35158680771625</v>
      </c>
      <c r="W30" s="39">
        <f>УСЬОГО!W30-'12-жінки-ЦЗ'!W30</f>
        <v>159</v>
      </c>
      <c r="X30" s="60">
        <f>УСЬОГО!X30-'12-жінки-ЦЗ'!X30</f>
        <v>264</v>
      </c>
      <c r="Y30" s="40">
        <f t="shared" si="6"/>
        <v>166.03773584905662</v>
      </c>
      <c r="Z30" s="39">
        <f>УСЬОГО!Z30-'12-жінки-ЦЗ'!Z30</f>
        <v>154</v>
      </c>
      <c r="AA30" s="60">
        <f>УСЬОГО!AA30-'12-жінки-ЦЗ'!AA30</f>
        <v>247</v>
      </c>
      <c r="AB30" s="40">
        <f t="shared" si="7"/>
        <v>160.3896103896104</v>
      </c>
      <c r="AC30" s="37"/>
      <c r="AD30" s="41"/>
    </row>
    <row r="31" spans="1:30" s="42" customFormat="1" ht="17" customHeight="1" x14ac:dyDescent="0.25">
      <c r="A31" s="61" t="s">
        <v>58</v>
      </c>
      <c r="B31" s="39">
        <f>УСЬОГО!B31-'12-жінки-ЦЗ'!B31</f>
        <v>1407</v>
      </c>
      <c r="C31" s="39">
        <f>УСЬОГО!C31-'12-жінки-ЦЗ'!C31</f>
        <v>1291</v>
      </c>
      <c r="D31" s="36">
        <f t="shared" si="0"/>
        <v>91.755508173418619</v>
      </c>
      <c r="E31" s="39">
        <f>УСЬОГО!E31-'12-жінки-ЦЗ'!E31</f>
        <v>179</v>
      </c>
      <c r="F31" s="39">
        <f>УСЬОГО!F31-'12-жінки-ЦЗ'!F31</f>
        <v>262</v>
      </c>
      <c r="G31" s="40">
        <f t="shared" si="1"/>
        <v>146.36871508379889</v>
      </c>
      <c r="H31" s="39">
        <f>УСЬОГО!H31-'12-жінки-ЦЗ'!H31</f>
        <v>111</v>
      </c>
      <c r="I31" s="39">
        <f>УСЬОГО!I31-'12-жінки-ЦЗ'!I31</f>
        <v>64</v>
      </c>
      <c r="J31" s="40">
        <f t="shared" si="2"/>
        <v>57.657657657657658</v>
      </c>
      <c r="K31" s="39">
        <f>УСЬОГО!K31-'12-жінки-ЦЗ'!K31</f>
        <v>20</v>
      </c>
      <c r="L31" s="39">
        <f>УСЬОГО!L31-'12-жінки-ЦЗ'!L31</f>
        <v>3</v>
      </c>
      <c r="M31" s="40">
        <f t="shared" si="3"/>
        <v>15</v>
      </c>
      <c r="N31" s="39">
        <f>УСЬОГО!N31-'12-жінки-ЦЗ'!N31</f>
        <v>0</v>
      </c>
      <c r="O31" s="39">
        <f>УСЬОГО!O31-'12-жінки-ЦЗ'!O31</f>
        <v>0</v>
      </c>
      <c r="P31" s="95" t="str">
        <f t="shared" si="8"/>
        <v>-</v>
      </c>
      <c r="Q31" s="39">
        <f>УСЬОГО!Q31-'12-жінки-ЦЗ'!Q31</f>
        <v>151</v>
      </c>
      <c r="R31" s="60">
        <f>УСЬОГО!R31-'12-жінки-ЦЗ'!R31</f>
        <v>196</v>
      </c>
      <c r="S31" s="40">
        <f t="shared" si="4"/>
        <v>129.80132450331126</v>
      </c>
      <c r="T31" s="39">
        <f>УСЬОГО!T31-'12-жінки-ЦЗ'!T31</f>
        <v>1096</v>
      </c>
      <c r="U31" s="60">
        <f>УСЬОГО!U31-'12-жінки-ЦЗ'!U31</f>
        <v>1175</v>
      </c>
      <c r="V31" s="40">
        <f t="shared" si="5"/>
        <v>107.20802919708029</v>
      </c>
      <c r="W31" s="39">
        <f>УСЬОГО!W31-'12-жінки-ЦЗ'!W31</f>
        <v>124</v>
      </c>
      <c r="X31" s="60">
        <f>УСЬОГО!X31-'12-жінки-ЦЗ'!X31</f>
        <v>210</v>
      </c>
      <c r="Y31" s="40">
        <f t="shared" si="6"/>
        <v>169.35483870967741</v>
      </c>
      <c r="Z31" s="39">
        <f>УСЬОГО!Z31-'12-жінки-ЦЗ'!Z31</f>
        <v>105</v>
      </c>
      <c r="AA31" s="60">
        <f>УСЬОГО!AA31-'12-жінки-ЦЗ'!AA31</f>
        <v>187</v>
      </c>
      <c r="AB31" s="40">
        <f t="shared" si="7"/>
        <v>178.0952380952381</v>
      </c>
      <c r="AC31" s="37"/>
      <c r="AD31" s="41"/>
    </row>
    <row r="32" spans="1:30" s="42" customFormat="1" ht="17" customHeight="1" x14ac:dyDescent="0.25">
      <c r="A32" s="61" t="s">
        <v>59</v>
      </c>
      <c r="B32" s="39">
        <f>УСЬОГО!B32-'12-жінки-ЦЗ'!B32</f>
        <v>1819</v>
      </c>
      <c r="C32" s="39">
        <f>УСЬОГО!C32-'12-жінки-ЦЗ'!C32</f>
        <v>1923</v>
      </c>
      <c r="D32" s="36">
        <f t="shared" si="0"/>
        <v>105.717427157779</v>
      </c>
      <c r="E32" s="39">
        <f>УСЬОГО!E32-'12-жінки-ЦЗ'!E32</f>
        <v>239</v>
      </c>
      <c r="F32" s="39">
        <f>УСЬОГО!F32-'12-жінки-ЦЗ'!F32</f>
        <v>284</v>
      </c>
      <c r="G32" s="40">
        <f t="shared" si="1"/>
        <v>118.82845188284519</v>
      </c>
      <c r="H32" s="39">
        <f>УСЬОГО!H32-'12-жінки-ЦЗ'!H32</f>
        <v>107</v>
      </c>
      <c r="I32" s="39">
        <f>УСЬОГО!I32-'12-жінки-ЦЗ'!I32</f>
        <v>61</v>
      </c>
      <c r="J32" s="40">
        <f t="shared" si="2"/>
        <v>57.009345794392523</v>
      </c>
      <c r="K32" s="39">
        <f>УСЬОГО!K32-'12-жінки-ЦЗ'!K32</f>
        <v>53</v>
      </c>
      <c r="L32" s="39">
        <f>УСЬОГО!L32-'12-жінки-ЦЗ'!L32</f>
        <v>27</v>
      </c>
      <c r="M32" s="40">
        <f t="shared" si="3"/>
        <v>50.943396226415096</v>
      </c>
      <c r="N32" s="39">
        <f>УСЬОГО!N32-'12-жінки-ЦЗ'!N32</f>
        <v>2</v>
      </c>
      <c r="O32" s="39">
        <f>УСЬОГО!O32-'12-жінки-ЦЗ'!O32</f>
        <v>3</v>
      </c>
      <c r="P32" s="95">
        <f t="shared" si="8"/>
        <v>150</v>
      </c>
      <c r="Q32" s="39">
        <f>УСЬОГО!Q32-'12-жінки-ЦЗ'!Q32</f>
        <v>225</v>
      </c>
      <c r="R32" s="60">
        <f>УСЬОГО!R32-'12-жінки-ЦЗ'!R32</f>
        <v>176</v>
      </c>
      <c r="S32" s="40">
        <f t="shared" si="4"/>
        <v>78.222222222222229</v>
      </c>
      <c r="T32" s="39">
        <f>УСЬОГО!T32-'12-жінки-ЦЗ'!T32</f>
        <v>1671</v>
      </c>
      <c r="U32" s="60">
        <f>УСЬОГО!U32-'12-жінки-ЦЗ'!U32</f>
        <v>1776</v>
      </c>
      <c r="V32" s="40">
        <f t="shared" si="5"/>
        <v>106.28366247755835</v>
      </c>
      <c r="W32" s="39">
        <f>УСЬОГО!W32-'12-жінки-ЦЗ'!W32</f>
        <v>176</v>
      </c>
      <c r="X32" s="60">
        <f>УСЬОГО!X32-'12-жінки-ЦЗ'!X32</f>
        <v>206</v>
      </c>
      <c r="Y32" s="40">
        <f t="shared" si="6"/>
        <v>117.04545454545455</v>
      </c>
      <c r="Z32" s="39">
        <f>УСЬОГО!Z32-'12-жінки-ЦЗ'!Z32</f>
        <v>162</v>
      </c>
      <c r="AA32" s="60">
        <f>УСЬОГО!AA32-'12-жінки-ЦЗ'!AA32</f>
        <v>174</v>
      </c>
      <c r="AB32" s="40">
        <f t="shared" si="7"/>
        <v>107.4074074074074</v>
      </c>
      <c r="AC32" s="37"/>
      <c r="AD32" s="41"/>
    </row>
    <row r="33" spans="1:30" s="42" customFormat="1" ht="17" customHeight="1" x14ac:dyDescent="0.25">
      <c r="A33" s="61" t="s">
        <v>60</v>
      </c>
      <c r="B33" s="39">
        <f>УСЬОГО!B33-'12-жінки-ЦЗ'!B33</f>
        <v>889</v>
      </c>
      <c r="C33" s="39">
        <f>УСЬОГО!C33-'12-жінки-ЦЗ'!C33</f>
        <v>967</v>
      </c>
      <c r="D33" s="36">
        <f t="shared" si="0"/>
        <v>108.77390326209223</v>
      </c>
      <c r="E33" s="39">
        <f>УСЬОГО!E33-'12-жінки-ЦЗ'!E33</f>
        <v>409</v>
      </c>
      <c r="F33" s="39">
        <f>УСЬОГО!F33-'12-жінки-ЦЗ'!F33</f>
        <v>468</v>
      </c>
      <c r="G33" s="40">
        <f t="shared" si="1"/>
        <v>114.42542787286064</v>
      </c>
      <c r="H33" s="39">
        <f>УСЬОГО!H33-'12-жінки-ЦЗ'!H33</f>
        <v>70</v>
      </c>
      <c r="I33" s="39">
        <f>УСЬОГО!I33-'12-жінки-ЦЗ'!I33</f>
        <v>64</v>
      </c>
      <c r="J33" s="40">
        <f t="shared" si="2"/>
        <v>91.428571428571431</v>
      </c>
      <c r="K33" s="39">
        <f>УСЬОГО!K33-'12-жінки-ЦЗ'!K33</f>
        <v>34</v>
      </c>
      <c r="L33" s="39">
        <f>УСЬОГО!L33-'12-жінки-ЦЗ'!L33</f>
        <v>24</v>
      </c>
      <c r="M33" s="40">
        <f t="shared" si="3"/>
        <v>70.588235294117652</v>
      </c>
      <c r="N33" s="39">
        <f>УСЬОГО!N33-'12-жінки-ЦЗ'!N33</f>
        <v>7</v>
      </c>
      <c r="O33" s="39">
        <f>УСЬОГО!O33-'12-жінки-ЦЗ'!O33</f>
        <v>0</v>
      </c>
      <c r="P33" s="95">
        <f t="shared" si="8"/>
        <v>0</v>
      </c>
      <c r="Q33" s="39">
        <f>УСЬОГО!Q33-'12-жінки-ЦЗ'!Q33</f>
        <v>386</v>
      </c>
      <c r="R33" s="60">
        <f>УСЬОГО!R33-'12-жінки-ЦЗ'!R33</f>
        <v>303</v>
      </c>
      <c r="S33" s="40">
        <f t="shared" si="4"/>
        <v>78.497409326424872</v>
      </c>
      <c r="T33" s="39">
        <f>УСЬОГО!T33-'12-жінки-ЦЗ'!T33</f>
        <v>739</v>
      </c>
      <c r="U33" s="60">
        <f>УСЬОГО!U33-'12-жінки-ЦЗ'!U33</f>
        <v>853</v>
      </c>
      <c r="V33" s="40">
        <f t="shared" si="5"/>
        <v>115.42625169147496</v>
      </c>
      <c r="W33" s="39">
        <f>УСЬОГО!W33-'12-жінки-ЦЗ'!W33</f>
        <v>292</v>
      </c>
      <c r="X33" s="60">
        <f>УСЬОГО!X33-'12-жінки-ЦЗ'!X33</f>
        <v>380</v>
      </c>
      <c r="Y33" s="40">
        <f t="shared" si="6"/>
        <v>130.13698630136986</v>
      </c>
      <c r="Z33" s="39">
        <f>УСЬОГО!Z33-'12-жінки-ЦЗ'!Z33</f>
        <v>271</v>
      </c>
      <c r="AA33" s="60">
        <f>УСЬОГО!AA33-'12-жінки-ЦЗ'!AA33</f>
        <v>361</v>
      </c>
      <c r="AB33" s="40">
        <f t="shared" si="7"/>
        <v>133.21033210332104</v>
      </c>
      <c r="AC33" s="37"/>
      <c r="AD33" s="41"/>
    </row>
    <row r="34" spans="1:30" s="42" customFormat="1" ht="17" customHeight="1" x14ac:dyDescent="0.25">
      <c r="A34" s="61" t="s">
        <v>61</v>
      </c>
      <c r="B34" s="39">
        <f>УСЬОГО!B34-'12-жінки-ЦЗ'!B34</f>
        <v>952</v>
      </c>
      <c r="C34" s="39">
        <f>УСЬОГО!C34-'12-жінки-ЦЗ'!C34</f>
        <v>1064</v>
      </c>
      <c r="D34" s="36">
        <f t="shared" si="0"/>
        <v>111.76470588235294</v>
      </c>
      <c r="E34" s="39">
        <f>УСЬОГО!E34-'12-жінки-ЦЗ'!E34</f>
        <v>343</v>
      </c>
      <c r="F34" s="39">
        <f>УСЬОГО!F34-'12-жінки-ЦЗ'!F34</f>
        <v>473</v>
      </c>
      <c r="G34" s="40">
        <f t="shared" si="1"/>
        <v>137.9008746355685</v>
      </c>
      <c r="H34" s="39">
        <f>УСЬОГО!H34-'12-жінки-ЦЗ'!H34</f>
        <v>87</v>
      </c>
      <c r="I34" s="39">
        <f>УСЬОГО!I34-'12-жінки-ЦЗ'!I34</f>
        <v>78</v>
      </c>
      <c r="J34" s="40">
        <f t="shared" si="2"/>
        <v>89.65517241379311</v>
      </c>
      <c r="K34" s="39">
        <f>УСЬОГО!K34-'12-жінки-ЦЗ'!K34</f>
        <v>11</v>
      </c>
      <c r="L34" s="39">
        <f>УСЬОГО!L34-'12-жінки-ЦЗ'!L34</f>
        <v>0</v>
      </c>
      <c r="M34" s="40">
        <f t="shared" si="3"/>
        <v>0</v>
      </c>
      <c r="N34" s="39">
        <f>УСЬОГО!N34-'12-жінки-ЦЗ'!N34</f>
        <v>8</v>
      </c>
      <c r="O34" s="39">
        <f>УСЬОГО!O34-'12-жінки-ЦЗ'!O34</f>
        <v>0</v>
      </c>
      <c r="P34" s="95">
        <f t="shared" si="8"/>
        <v>0</v>
      </c>
      <c r="Q34" s="39">
        <f>УСЬОГО!Q34-'12-жінки-ЦЗ'!Q34</f>
        <v>323</v>
      </c>
      <c r="R34" s="60">
        <f>УСЬОГО!R34-'12-жінки-ЦЗ'!R34</f>
        <v>314</v>
      </c>
      <c r="S34" s="40">
        <f t="shared" si="4"/>
        <v>97.213622291021679</v>
      </c>
      <c r="T34" s="39">
        <f>УСЬОГО!T34-'12-жінки-ЦЗ'!T34</f>
        <v>736</v>
      </c>
      <c r="U34" s="60">
        <f>УСЬОГО!U34-'12-жінки-ЦЗ'!U34</f>
        <v>939</v>
      </c>
      <c r="V34" s="40">
        <f t="shared" si="5"/>
        <v>127.58152173913044</v>
      </c>
      <c r="W34" s="39">
        <f>УСЬОГО!W34-'12-жінки-ЦЗ'!W34</f>
        <v>239</v>
      </c>
      <c r="X34" s="60">
        <f>УСЬОГО!X34-'12-жінки-ЦЗ'!X34</f>
        <v>377</v>
      </c>
      <c r="Y34" s="40">
        <f t="shared" si="6"/>
        <v>157.74058577405859</v>
      </c>
      <c r="Z34" s="39">
        <f>УСЬОГО!Z34-'12-жінки-ЦЗ'!Z34</f>
        <v>215</v>
      </c>
      <c r="AA34" s="60">
        <f>УСЬОГО!AA34-'12-жінки-ЦЗ'!AA34</f>
        <v>349</v>
      </c>
      <c r="AB34" s="40">
        <f t="shared" si="7"/>
        <v>162.32558139534885</v>
      </c>
      <c r="AC34" s="37"/>
      <c r="AD34" s="41"/>
    </row>
    <row r="35" spans="1:30" s="42" customFormat="1" ht="17" customHeight="1" x14ac:dyDescent="0.25">
      <c r="A35" s="61" t="s">
        <v>62</v>
      </c>
      <c r="B35" s="39">
        <f>УСЬОГО!B35-'12-жінки-ЦЗ'!B35</f>
        <v>492</v>
      </c>
      <c r="C35" s="39">
        <f>УСЬОГО!C35-'12-жінки-ЦЗ'!C35</f>
        <v>602</v>
      </c>
      <c r="D35" s="36">
        <f t="shared" si="0"/>
        <v>122.35772357723577</v>
      </c>
      <c r="E35" s="39">
        <f>УСЬОГО!E35-'12-жінки-ЦЗ'!E35</f>
        <v>184</v>
      </c>
      <c r="F35" s="39">
        <f>УСЬОГО!F35-'12-жінки-ЦЗ'!F35</f>
        <v>219</v>
      </c>
      <c r="G35" s="40">
        <f t="shared" si="1"/>
        <v>119.02173913043478</v>
      </c>
      <c r="H35" s="39">
        <f>УСЬОГО!H35-'12-жінки-ЦЗ'!H35</f>
        <v>99</v>
      </c>
      <c r="I35" s="39">
        <f>УСЬОГО!I35-'12-жінки-ЦЗ'!I35</f>
        <v>24</v>
      </c>
      <c r="J35" s="40">
        <f t="shared" si="2"/>
        <v>24.242424242424242</v>
      </c>
      <c r="K35" s="39">
        <f>УСЬОГО!K35-'12-жінки-ЦЗ'!K35</f>
        <v>18</v>
      </c>
      <c r="L35" s="39">
        <f>УСЬОГО!L35-'12-жінки-ЦЗ'!L35</f>
        <v>5</v>
      </c>
      <c r="M35" s="40">
        <f t="shared" si="3"/>
        <v>27.777777777777779</v>
      </c>
      <c r="N35" s="39">
        <f>УСЬОГО!N35-'12-жінки-ЦЗ'!N35</f>
        <v>5</v>
      </c>
      <c r="O35" s="39">
        <f>УСЬОГО!O35-'12-жінки-ЦЗ'!O35</f>
        <v>0</v>
      </c>
      <c r="P35" s="40">
        <f t="shared" si="8"/>
        <v>0</v>
      </c>
      <c r="Q35" s="39">
        <f>УСЬОГО!Q35-'12-жінки-ЦЗ'!Q35</f>
        <v>156</v>
      </c>
      <c r="R35" s="60">
        <f>УСЬОГО!R35-'12-жінки-ЦЗ'!R35</f>
        <v>99</v>
      </c>
      <c r="S35" s="40">
        <f t="shared" si="4"/>
        <v>63.46153846153846</v>
      </c>
      <c r="T35" s="39">
        <f>УСЬОГО!T35-'12-жінки-ЦЗ'!T35</f>
        <v>375</v>
      </c>
      <c r="U35" s="60">
        <f>УСЬОГО!U35-'12-жінки-ЦЗ'!U35</f>
        <v>539</v>
      </c>
      <c r="V35" s="40">
        <f t="shared" si="5"/>
        <v>143.73333333333332</v>
      </c>
      <c r="W35" s="39">
        <f>УСЬОГО!W35-'12-жінки-ЦЗ'!W35</f>
        <v>115</v>
      </c>
      <c r="X35" s="60">
        <f>УСЬОГО!X35-'12-жінки-ЦЗ'!X35</f>
        <v>159</v>
      </c>
      <c r="Y35" s="40">
        <f t="shared" si="6"/>
        <v>138.2608695652174</v>
      </c>
      <c r="Z35" s="39">
        <f>УСЬОГО!Z35-'12-жінки-ЦЗ'!Z35</f>
        <v>98</v>
      </c>
      <c r="AA35" s="60">
        <f>УСЬОГО!AA35-'12-жінки-ЦЗ'!AA35</f>
        <v>141</v>
      </c>
      <c r="AB35" s="40">
        <f t="shared" si="7"/>
        <v>143.87755102040816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tabSelected="1" view="pageBreakPreview" zoomScale="80" zoomScaleNormal="70" zoomScaleSheetLayoutView="80" workbookViewId="0">
      <selection activeCell="U12" sqref="U12"/>
    </sheetView>
  </sheetViews>
  <sheetFormatPr defaultColWidth="8" defaultRowHeight="13.6" x14ac:dyDescent="0.25"/>
  <cols>
    <col min="1" max="1" width="57.375" style="52" customWidth="1"/>
    <col min="2" max="3" width="13.875" style="18" customWidth="1"/>
    <col min="4" max="4" width="8.875" style="52" customWidth="1"/>
    <col min="5" max="5" width="9.875" style="52" customWidth="1"/>
    <col min="6" max="7" width="13.875" style="52" customWidth="1"/>
    <col min="8" max="8" width="8.875" style="52" customWidth="1"/>
    <col min="9" max="10" width="10.875" style="52" customWidth="1"/>
    <col min="11" max="11" width="11.125" style="52" customWidth="1"/>
    <col min="12" max="12" width="11.875" style="52" customWidth="1"/>
    <col min="13" max="16384" width="8" style="52"/>
  </cols>
  <sheetData>
    <row r="1" spans="1:19" ht="27" customHeight="1" x14ac:dyDescent="0.25">
      <c r="A1" s="130" t="s">
        <v>68</v>
      </c>
      <c r="B1" s="130"/>
      <c r="C1" s="130"/>
      <c r="D1" s="130"/>
      <c r="E1" s="130"/>
      <c r="F1" s="130"/>
      <c r="G1" s="130"/>
      <c r="H1" s="130"/>
      <c r="I1" s="130"/>
      <c r="J1" s="62"/>
    </row>
    <row r="2" spans="1:19" ht="23.3" customHeight="1" x14ac:dyDescent="0.25">
      <c r="A2" s="131" t="s">
        <v>17</v>
      </c>
      <c r="B2" s="130"/>
      <c r="C2" s="130"/>
      <c r="D2" s="130"/>
      <c r="E2" s="130"/>
      <c r="F2" s="130"/>
      <c r="G2" s="130"/>
      <c r="H2" s="130"/>
      <c r="I2" s="130"/>
      <c r="J2" s="62"/>
    </row>
    <row r="3" spans="1:19" ht="13.6" customHeight="1" x14ac:dyDescent="0.2">
      <c r="A3" s="132"/>
      <c r="B3" s="132"/>
      <c r="C3" s="132"/>
      <c r="D3" s="132"/>
      <c r="E3" s="132"/>
    </row>
    <row r="4" spans="1:19" s="47" customFormat="1" ht="30.75" customHeight="1" x14ac:dyDescent="0.25">
      <c r="A4" s="104" t="s">
        <v>0</v>
      </c>
      <c r="B4" s="133" t="s">
        <v>18</v>
      </c>
      <c r="C4" s="134"/>
      <c r="D4" s="134"/>
      <c r="E4" s="135"/>
      <c r="F4" s="133" t="s">
        <v>19</v>
      </c>
      <c r="G4" s="134"/>
      <c r="H4" s="134"/>
      <c r="I4" s="135"/>
      <c r="J4" s="63"/>
    </row>
    <row r="5" spans="1:19" s="47" customFormat="1" ht="23.3" customHeight="1" x14ac:dyDescent="0.25">
      <c r="A5" s="128"/>
      <c r="B5" s="100" t="s">
        <v>72</v>
      </c>
      <c r="C5" s="100" t="s">
        <v>73</v>
      </c>
      <c r="D5" s="102" t="s">
        <v>1</v>
      </c>
      <c r="E5" s="103"/>
      <c r="F5" s="100" t="s">
        <v>72</v>
      </c>
      <c r="G5" s="100" t="s">
        <v>73</v>
      </c>
      <c r="H5" s="102" t="s">
        <v>1</v>
      </c>
      <c r="I5" s="103"/>
      <c r="J5" s="64"/>
    </row>
    <row r="6" spans="1:19" s="47" customFormat="1" ht="36.700000000000003" customHeight="1" x14ac:dyDescent="0.25">
      <c r="A6" s="105"/>
      <c r="B6" s="101"/>
      <c r="C6" s="101"/>
      <c r="D6" s="5" t="s">
        <v>2</v>
      </c>
      <c r="E6" s="6" t="s">
        <v>26</v>
      </c>
      <c r="F6" s="101"/>
      <c r="G6" s="101"/>
      <c r="H6" s="5" t="s">
        <v>2</v>
      </c>
      <c r="I6" s="6" t="s">
        <v>26</v>
      </c>
      <c r="J6" s="65"/>
    </row>
    <row r="7" spans="1:19" s="53" customFormat="1" ht="15.8" customHeight="1" x14ac:dyDescent="0.2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.049999999999997" customHeight="1" x14ac:dyDescent="0.25">
      <c r="A8" s="54" t="s">
        <v>27</v>
      </c>
      <c r="B8" s="84">
        <f>'15-місто-ЦЗ'!B7</f>
        <v>57227</v>
      </c>
      <c r="C8" s="84">
        <f>'15-місто-ЦЗ'!C7</f>
        <v>65657</v>
      </c>
      <c r="D8" s="11">
        <f>C8*100/B8</f>
        <v>114.73080888391843</v>
      </c>
      <c r="E8" s="76">
        <f>C8-B8</f>
        <v>8430</v>
      </c>
      <c r="F8" s="74">
        <f>'16-село-ЦЗ'!B7</f>
        <v>39633</v>
      </c>
      <c r="G8" s="74">
        <f>'16-село-ЦЗ'!C7</f>
        <v>41967</v>
      </c>
      <c r="H8" s="11">
        <f>G8*100/F8</f>
        <v>105.88903186738324</v>
      </c>
      <c r="I8" s="76">
        <f>G8-F8</f>
        <v>2334</v>
      </c>
      <c r="J8" s="67"/>
      <c r="K8" s="140"/>
      <c r="L8" s="140"/>
      <c r="M8" s="55"/>
      <c r="R8" s="68"/>
      <c r="S8" s="68"/>
    </row>
    <row r="9" spans="1:19" s="47" customFormat="1" ht="38.049999999999997" customHeight="1" x14ac:dyDescent="0.25">
      <c r="A9" s="54" t="s">
        <v>28</v>
      </c>
      <c r="B9" s="74">
        <f>'15-місто-ЦЗ'!E7</f>
        <v>12127</v>
      </c>
      <c r="C9" s="74">
        <f>'15-місто-ЦЗ'!F7</f>
        <v>22875</v>
      </c>
      <c r="D9" s="11">
        <f t="shared" ref="D9:D13" si="0">C9*100/B9</f>
        <v>188.62867980539292</v>
      </c>
      <c r="E9" s="94">
        <f t="shared" ref="E9:E13" si="1">C9-B9</f>
        <v>10748</v>
      </c>
      <c r="F9" s="74">
        <f>'16-село-ЦЗ'!E7</f>
        <v>8838</v>
      </c>
      <c r="G9" s="74">
        <f>'16-село-ЦЗ'!F7</f>
        <v>14085</v>
      </c>
      <c r="H9" s="11">
        <f t="shared" ref="H9:H13" si="2">G9*100/F9</f>
        <v>159.36863543788186</v>
      </c>
      <c r="I9" s="76">
        <f t="shared" ref="I9:I13" si="3">G9-F9</f>
        <v>5247</v>
      </c>
      <c r="J9" s="67"/>
      <c r="K9" s="140"/>
      <c r="L9" s="140"/>
      <c r="M9" s="56"/>
      <c r="R9" s="68"/>
      <c r="S9" s="68"/>
    </row>
    <row r="10" spans="1:19" s="47" customFormat="1" ht="45" customHeight="1" x14ac:dyDescent="0.25">
      <c r="A10" s="57" t="s">
        <v>29</v>
      </c>
      <c r="B10" s="74">
        <f>'15-місто-ЦЗ'!H7</f>
        <v>3848</v>
      </c>
      <c r="C10" s="74">
        <f>'15-місто-ЦЗ'!I7</f>
        <v>2866</v>
      </c>
      <c r="D10" s="11">
        <f t="shared" si="0"/>
        <v>74.480249480249483</v>
      </c>
      <c r="E10" s="76">
        <f t="shared" si="1"/>
        <v>-982</v>
      </c>
      <c r="F10" s="74">
        <f>'16-село-ЦЗ'!H7</f>
        <v>2561</v>
      </c>
      <c r="G10" s="74">
        <f>'16-село-ЦЗ'!I7</f>
        <v>1793</v>
      </c>
      <c r="H10" s="11">
        <f t="shared" si="2"/>
        <v>70.011714174150725</v>
      </c>
      <c r="I10" s="76">
        <f t="shared" si="3"/>
        <v>-768</v>
      </c>
      <c r="J10" s="67"/>
      <c r="K10" s="140"/>
      <c r="L10" s="140"/>
      <c r="M10" s="56"/>
      <c r="R10" s="68"/>
      <c r="S10" s="68"/>
    </row>
    <row r="11" spans="1:19" s="47" customFormat="1" ht="38.049999999999997" customHeight="1" x14ac:dyDescent="0.25">
      <c r="A11" s="54" t="s">
        <v>30</v>
      </c>
      <c r="B11" s="74">
        <f>'15-місто-ЦЗ'!K7</f>
        <v>1227</v>
      </c>
      <c r="C11" s="74">
        <f>'15-місто-ЦЗ'!L7</f>
        <v>736</v>
      </c>
      <c r="D11" s="11">
        <f t="shared" si="0"/>
        <v>59.983700081499592</v>
      </c>
      <c r="E11" s="76">
        <f t="shared" si="1"/>
        <v>-491</v>
      </c>
      <c r="F11" s="74">
        <f>'16-село-ЦЗ'!K7</f>
        <v>767</v>
      </c>
      <c r="G11" s="74">
        <f>'16-село-ЦЗ'!L7</f>
        <v>333</v>
      </c>
      <c r="H11" s="11">
        <f t="shared" si="2"/>
        <v>43.415906127770533</v>
      </c>
      <c r="I11" s="76">
        <f t="shared" si="3"/>
        <v>-434</v>
      </c>
      <c r="J11" s="67"/>
      <c r="K11" s="140"/>
      <c r="L11" s="140"/>
      <c r="M11" s="56"/>
      <c r="R11" s="68"/>
      <c r="S11" s="68"/>
    </row>
    <row r="12" spans="1:19" s="47" customFormat="1" ht="45.7" customHeight="1" x14ac:dyDescent="0.25">
      <c r="A12" s="54" t="s">
        <v>20</v>
      </c>
      <c r="B12" s="74">
        <f>'15-місто-ЦЗ'!N7</f>
        <v>135</v>
      </c>
      <c r="C12" s="74">
        <f>'15-місто-ЦЗ'!O7</f>
        <v>45</v>
      </c>
      <c r="D12" s="11">
        <f t="shared" si="0"/>
        <v>33.333333333333336</v>
      </c>
      <c r="E12" s="76">
        <f t="shared" si="1"/>
        <v>-90</v>
      </c>
      <c r="F12" s="74">
        <f>'16-село-ЦЗ'!N7</f>
        <v>161</v>
      </c>
      <c r="G12" s="74">
        <f>'16-село-ЦЗ'!O7</f>
        <v>30</v>
      </c>
      <c r="H12" s="11">
        <f t="shared" si="2"/>
        <v>18.633540372670808</v>
      </c>
      <c r="I12" s="76">
        <f t="shared" si="3"/>
        <v>-131</v>
      </c>
      <c r="J12" s="67"/>
      <c r="K12" s="140"/>
      <c r="L12" s="140"/>
      <c r="M12" s="56"/>
      <c r="R12" s="68"/>
      <c r="S12" s="68"/>
    </row>
    <row r="13" spans="1:19" s="47" customFormat="1" ht="49.6" customHeight="1" x14ac:dyDescent="0.25">
      <c r="A13" s="54" t="s">
        <v>31</v>
      </c>
      <c r="B13" s="74">
        <f>'15-місто-ЦЗ'!Q7</f>
        <v>9694</v>
      </c>
      <c r="C13" s="74">
        <f>'15-місто-ЦЗ'!R7</f>
        <v>10414</v>
      </c>
      <c r="D13" s="11">
        <f t="shared" si="0"/>
        <v>107.42727460284712</v>
      </c>
      <c r="E13" s="76">
        <f t="shared" si="1"/>
        <v>720</v>
      </c>
      <c r="F13" s="74">
        <f>'16-село-ЦЗ'!Q7</f>
        <v>7429</v>
      </c>
      <c r="G13" s="74">
        <f>'16-село-ЦЗ'!R7</f>
        <v>8190</v>
      </c>
      <c r="H13" s="11">
        <f t="shared" si="2"/>
        <v>110.24363979001211</v>
      </c>
      <c r="I13" s="76">
        <f t="shared" si="3"/>
        <v>761</v>
      </c>
      <c r="J13" s="67"/>
      <c r="K13" s="140"/>
      <c r="L13" s="140"/>
      <c r="M13" s="56"/>
      <c r="R13" s="68"/>
      <c r="S13" s="68"/>
    </row>
    <row r="14" spans="1:19" s="47" customFormat="1" ht="12.75" customHeight="1" x14ac:dyDescent="0.25">
      <c r="A14" s="106" t="s">
        <v>4</v>
      </c>
      <c r="B14" s="107"/>
      <c r="C14" s="107"/>
      <c r="D14" s="107"/>
      <c r="E14" s="107"/>
      <c r="F14" s="107"/>
      <c r="G14" s="107"/>
      <c r="H14" s="107"/>
      <c r="I14" s="107"/>
      <c r="J14" s="69"/>
      <c r="K14" s="25"/>
      <c r="L14" s="25"/>
      <c r="M14" s="56"/>
    </row>
    <row r="15" spans="1:19" s="47" customFormat="1" ht="18" customHeight="1" x14ac:dyDescent="0.25">
      <c r="A15" s="108"/>
      <c r="B15" s="109"/>
      <c r="C15" s="109"/>
      <c r="D15" s="109"/>
      <c r="E15" s="109"/>
      <c r="F15" s="109"/>
      <c r="G15" s="109"/>
      <c r="H15" s="109"/>
      <c r="I15" s="109"/>
      <c r="J15" s="69"/>
      <c r="K15" s="25"/>
      <c r="L15" s="25"/>
      <c r="M15" s="56"/>
    </row>
    <row r="16" spans="1:19" s="47" customFormat="1" ht="20.25" customHeight="1" x14ac:dyDescent="0.25">
      <c r="A16" s="104" t="s">
        <v>0</v>
      </c>
      <c r="B16" s="104" t="s">
        <v>74</v>
      </c>
      <c r="C16" s="104" t="s">
        <v>75</v>
      </c>
      <c r="D16" s="102" t="s">
        <v>1</v>
      </c>
      <c r="E16" s="103"/>
      <c r="F16" s="104" t="s">
        <v>74</v>
      </c>
      <c r="G16" s="104" t="s">
        <v>75</v>
      </c>
      <c r="H16" s="102" t="s">
        <v>1</v>
      </c>
      <c r="I16" s="103"/>
      <c r="J16" s="64"/>
      <c r="K16" s="25"/>
      <c r="L16" s="25"/>
      <c r="M16" s="56"/>
    </row>
    <row r="17" spans="1:13" ht="27" customHeight="1" x14ac:dyDescent="0.35">
      <c r="A17" s="105"/>
      <c r="B17" s="105"/>
      <c r="C17" s="105"/>
      <c r="D17" s="21" t="s">
        <v>2</v>
      </c>
      <c r="E17" s="6" t="s">
        <v>26</v>
      </c>
      <c r="F17" s="105"/>
      <c r="G17" s="105"/>
      <c r="H17" s="21" t="s">
        <v>2</v>
      </c>
      <c r="I17" s="6" t="s">
        <v>26</v>
      </c>
      <c r="J17" s="65"/>
      <c r="K17" s="70"/>
      <c r="L17" s="70"/>
      <c r="M17" s="58"/>
    </row>
    <row r="18" spans="1:13" ht="21.1" x14ac:dyDescent="0.35">
      <c r="A18" s="54" t="s">
        <v>32</v>
      </c>
      <c r="B18" s="86">
        <f>'15-місто-ЦЗ'!T7</f>
        <v>50400</v>
      </c>
      <c r="C18" s="86">
        <f>'15-місто-ЦЗ'!U7</f>
        <v>59497</v>
      </c>
      <c r="D18" s="17">
        <f t="shared" ref="D18:D20" si="4">C18*100/B18</f>
        <v>118.04960317460318</v>
      </c>
      <c r="E18" s="76">
        <f t="shared" ref="E18:E20" si="5">C18-B18</f>
        <v>9097</v>
      </c>
      <c r="F18" s="87">
        <f>'16-село-ЦЗ'!T7</f>
        <v>34413</v>
      </c>
      <c r="G18" s="87">
        <f>'16-село-ЦЗ'!U7</f>
        <v>38145</v>
      </c>
      <c r="H18" s="16">
        <f t="shared" ref="H18:H20" si="6">G18*100/F18</f>
        <v>110.84473890680847</v>
      </c>
      <c r="I18" s="76">
        <f t="shared" ref="I18:I20" si="7">G18-F18</f>
        <v>3732</v>
      </c>
      <c r="J18" s="71"/>
      <c r="K18" s="141"/>
      <c r="L18" s="141"/>
      <c r="M18" s="58"/>
    </row>
    <row r="19" spans="1:13" ht="21.1" x14ac:dyDescent="0.35">
      <c r="A19" s="2" t="s">
        <v>28</v>
      </c>
      <c r="B19" s="86">
        <f>'15-місто-ЦЗ'!W7</f>
        <v>8811</v>
      </c>
      <c r="C19" s="86">
        <f>'15-місто-ЦЗ'!X7</f>
        <v>17553</v>
      </c>
      <c r="D19" s="17">
        <f t="shared" si="4"/>
        <v>199.21688798093294</v>
      </c>
      <c r="E19" s="76">
        <f t="shared" si="5"/>
        <v>8742</v>
      </c>
      <c r="F19" s="87">
        <f>'16-село-ЦЗ'!W7</f>
        <v>6651</v>
      </c>
      <c r="G19" s="87">
        <f>'16-село-ЦЗ'!X7</f>
        <v>11031</v>
      </c>
      <c r="H19" s="16">
        <f t="shared" si="6"/>
        <v>165.85475868290482</v>
      </c>
      <c r="I19" s="76">
        <f t="shared" si="7"/>
        <v>4380</v>
      </c>
      <c r="J19" s="71"/>
      <c r="K19" s="141"/>
      <c r="L19" s="141"/>
      <c r="M19" s="58"/>
    </row>
    <row r="20" spans="1:13" ht="21.1" x14ac:dyDescent="0.35">
      <c r="A20" s="2" t="s">
        <v>33</v>
      </c>
      <c r="B20" s="86">
        <f>'15-місто-ЦЗ'!Z7</f>
        <v>7585</v>
      </c>
      <c r="C20" s="86">
        <f>'15-місто-ЦЗ'!AA7</f>
        <v>14775</v>
      </c>
      <c r="D20" s="17">
        <f t="shared" si="4"/>
        <v>194.7923533289387</v>
      </c>
      <c r="E20" s="76">
        <f t="shared" si="5"/>
        <v>7190</v>
      </c>
      <c r="F20" s="87">
        <f>'16-село-ЦЗ'!Z7</f>
        <v>5960</v>
      </c>
      <c r="G20" s="87">
        <f>'16-село-ЦЗ'!AA7</f>
        <v>9829</v>
      </c>
      <c r="H20" s="16">
        <f t="shared" si="6"/>
        <v>164.91610738255034</v>
      </c>
      <c r="I20" s="76">
        <f t="shared" si="7"/>
        <v>3869</v>
      </c>
      <c r="J20" s="72"/>
      <c r="K20" s="141"/>
      <c r="L20" s="141"/>
      <c r="M20" s="58"/>
    </row>
    <row r="21" spans="1:13" ht="21.25" x14ac:dyDescent="0.35">
      <c r="C21" s="19"/>
      <c r="K21" s="70"/>
      <c r="L21" s="70"/>
      <c r="M21" s="58"/>
    </row>
    <row r="22" spans="1:13" x14ac:dyDescent="0.25">
      <c r="K22" s="18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8" sqref="P8:P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77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57227</v>
      </c>
      <c r="C7" s="35">
        <f>SUM(C8:C35)</f>
        <v>65657</v>
      </c>
      <c r="D7" s="36">
        <f>C7*100/B7</f>
        <v>114.73080888391843</v>
      </c>
      <c r="E7" s="35">
        <f>SUM(E8:E35)</f>
        <v>12127</v>
      </c>
      <c r="F7" s="35">
        <f>SUM(F8:F35)</f>
        <v>22875</v>
      </c>
      <c r="G7" s="36">
        <f>F7*100/E7</f>
        <v>188.62867980539292</v>
      </c>
      <c r="H7" s="35">
        <f>SUM(H8:H35)</f>
        <v>3848</v>
      </c>
      <c r="I7" s="35">
        <f>SUM(I8:I35)</f>
        <v>2866</v>
      </c>
      <c r="J7" s="36">
        <f>I7*100/H7</f>
        <v>74.480249480249483</v>
      </c>
      <c r="K7" s="35">
        <f>SUM(K8:K35)</f>
        <v>1227</v>
      </c>
      <c r="L7" s="35">
        <f>SUM(L8:L35)</f>
        <v>736</v>
      </c>
      <c r="M7" s="36">
        <f>L7*100/K7</f>
        <v>59.983700081499592</v>
      </c>
      <c r="N7" s="35">
        <f>SUM(N8:N35)</f>
        <v>135</v>
      </c>
      <c r="O7" s="35">
        <f>SUM(O8:O35)</f>
        <v>45</v>
      </c>
      <c r="P7" s="36">
        <f>O7*100/N7</f>
        <v>33.333333333333336</v>
      </c>
      <c r="Q7" s="35">
        <f>SUM(Q8:Q35)</f>
        <v>9694</v>
      </c>
      <c r="R7" s="35">
        <f>SUM(R8:R35)</f>
        <v>10414</v>
      </c>
      <c r="S7" s="36">
        <f>R7*100/Q7</f>
        <v>107.42727460284712</v>
      </c>
      <c r="T7" s="35">
        <f>SUM(T8:T35)</f>
        <v>50400</v>
      </c>
      <c r="U7" s="35">
        <f>SUM(U8:U35)</f>
        <v>59497</v>
      </c>
      <c r="V7" s="36">
        <f>U7*100/T7</f>
        <v>118.04960317460318</v>
      </c>
      <c r="W7" s="35">
        <f>SUM(W8:W35)</f>
        <v>8811</v>
      </c>
      <c r="X7" s="35">
        <f>SUM(X8:X35)</f>
        <v>17553</v>
      </c>
      <c r="Y7" s="36">
        <f>X7*100/W7</f>
        <v>199.21688798093294</v>
      </c>
      <c r="Z7" s="35">
        <f>SUM(Z8:Z35)</f>
        <v>7585</v>
      </c>
      <c r="AA7" s="35">
        <f>SUM(AA8:AA35)</f>
        <v>14775</v>
      </c>
      <c r="AB7" s="36">
        <f>AA7*100/Z7</f>
        <v>194.7923533289387</v>
      </c>
      <c r="AC7" s="37"/>
      <c r="AF7" s="42"/>
    </row>
    <row r="8" spans="1:32" s="42" customFormat="1" ht="17" customHeight="1" x14ac:dyDescent="0.25">
      <c r="A8" s="61" t="s">
        <v>35</v>
      </c>
      <c r="B8" s="39">
        <f>УСЬОГО!B8-'16-село-ЦЗ'!B8</f>
        <v>17761</v>
      </c>
      <c r="C8" s="39">
        <f>УСЬОГО!C8-'16-село-ЦЗ'!C8</f>
        <v>23336</v>
      </c>
      <c r="D8" s="36">
        <f t="shared" ref="D8:D35" si="0">C8*100/B8</f>
        <v>131.38899836720904</v>
      </c>
      <c r="E8" s="39">
        <f>УСЬОГО!E8-'16-село-ЦЗ'!E8</f>
        <v>3770</v>
      </c>
      <c r="F8" s="39">
        <f>УСЬОГО!F8-'16-село-ЦЗ'!F8</f>
        <v>9252</v>
      </c>
      <c r="G8" s="40">
        <f t="shared" ref="G8:G35" si="1">F8*100/E8</f>
        <v>245.41114058355438</v>
      </c>
      <c r="H8" s="39">
        <f>УСЬОГО!H8-'16-село-ЦЗ'!H8</f>
        <v>426</v>
      </c>
      <c r="I8" s="39">
        <f>УСЬОГО!I8-'16-село-ЦЗ'!I8</f>
        <v>636</v>
      </c>
      <c r="J8" s="40">
        <f t="shared" ref="J8:J35" si="2">I8*100/H8</f>
        <v>149.29577464788733</v>
      </c>
      <c r="K8" s="39">
        <f>УСЬОГО!K8-'16-село-ЦЗ'!K8</f>
        <v>311</v>
      </c>
      <c r="L8" s="39">
        <f>УСЬОГО!L8-'16-село-ЦЗ'!L8</f>
        <v>330</v>
      </c>
      <c r="M8" s="40">
        <f t="shared" ref="M8:M35" si="3">L8*100/K8</f>
        <v>106.10932475884245</v>
      </c>
      <c r="N8" s="39">
        <f>УСЬОГО!N8-'16-село-ЦЗ'!N8</f>
        <v>7</v>
      </c>
      <c r="O8" s="39">
        <f>УСЬОГО!O8-'16-село-ЦЗ'!O8</f>
        <v>1</v>
      </c>
      <c r="P8" s="40">
        <f>IF(ISERROR(O8*100/N8),"-",(O8*100/N8))</f>
        <v>14.285714285714286</v>
      </c>
      <c r="Q8" s="39">
        <f>УСЬОГО!Q8-'16-село-ЦЗ'!Q8</f>
        <v>2674</v>
      </c>
      <c r="R8" s="60">
        <f>УСЬОГО!R8-'16-село-ЦЗ'!R8</f>
        <v>2259</v>
      </c>
      <c r="S8" s="40">
        <f t="shared" ref="S8:S35" si="4">R8*100/Q8</f>
        <v>84.480179506357516</v>
      </c>
      <c r="T8" s="39">
        <f>УСЬОГО!T8-'16-село-ЦЗ'!T8</f>
        <v>16753</v>
      </c>
      <c r="U8" s="60">
        <f>УСЬОГО!U8-'16-село-ЦЗ'!U8</f>
        <v>21350</v>
      </c>
      <c r="V8" s="40">
        <f t="shared" ref="V8:V35" si="5">U8*100/T8</f>
        <v>127.43986151734018</v>
      </c>
      <c r="W8" s="39">
        <f>УСЬОГО!W8-'16-село-ЦЗ'!W8</f>
        <v>2910</v>
      </c>
      <c r="X8" s="60">
        <f>УСЬОГО!X8-'16-село-ЦЗ'!X8</f>
        <v>7319</v>
      </c>
      <c r="Y8" s="40">
        <f t="shared" ref="Y8:Y35" si="6">X8*100/W8</f>
        <v>251.51202749140893</v>
      </c>
      <c r="Z8" s="39">
        <f>УСЬОГО!Z8-'16-село-ЦЗ'!Z8</f>
        <v>2536</v>
      </c>
      <c r="AA8" s="60">
        <f>УСЬОГО!AA8-'16-село-ЦЗ'!AA8</f>
        <v>6075</v>
      </c>
      <c r="AB8" s="40">
        <f t="shared" ref="AB8:AB35" si="7">AA8*100/Z8</f>
        <v>239.55047318611989</v>
      </c>
      <c r="AC8" s="37"/>
      <c r="AD8" s="41"/>
    </row>
    <row r="9" spans="1:32" s="43" customFormat="1" ht="17" customHeight="1" x14ac:dyDescent="0.25">
      <c r="A9" s="61" t="s">
        <v>36</v>
      </c>
      <c r="B9" s="39">
        <f>УСЬОГО!B9-'16-село-ЦЗ'!B9</f>
        <v>2901</v>
      </c>
      <c r="C9" s="39">
        <f>УСЬОГО!C9-'16-село-ЦЗ'!C9</f>
        <v>3368</v>
      </c>
      <c r="D9" s="36">
        <f t="shared" si="0"/>
        <v>116.09789727680111</v>
      </c>
      <c r="E9" s="39">
        <f>УСЬОГО!E9-'16-село-ЦЗ'!E9</f>
        <v>552</v>
      </c>
      <c r="F9" s="39">
        <f>УСЬОГО!F9-'16-село-ЦЗ'!F9</f>
        <v>1234</v>
      </c>
      <c r="G9" s="40">
        <f t="shared" si="1"/>
        <v>223.55072463768116</v>
      </c>
      <c r="H9" s="39">
        <f>УСЬОГО!H9-'16-село-ЦЗ'!H9</f>
        <v>237</v>
      </c>
      <c r="I9" s="39">
        <f>УСЬОГО!I9-'16-село-ЦЗ'!I9</f>
        <v>137</v>
      </c>
      <c r="J9" s="40">
        <f t="shared" si="2"/>
        <v>57.805907172995781</v>
      </c>
      <c r="K9" s="39">
        <f>УСЬОГО!K9-'16-село-ЦЗ'!K9</f>
        <v>34</v>
      </c>
      <c r="L9" s="39">
        <f>УСЬОГО!L9-'16-село-ЦЗ'!L9</f>
        <v>21</v>
      </c>
      <c r="M9" s="40">
        <f t="shared" si="3"/>
        <v>61.764705882352942</v>
      </c>
      <c r="N9" s="39">
        <f>УСЬОГО!N9-'16-село-ЦЗ'!N9</f>
        <v>5</v>
      </c>
      <c r="O9" s="39">
        <f>УСЬОГО!O9-'16-село-ЦЗ'!O9</f>
        <v>2</v>
      </c>
      <c r="P9" s="40">
        <f t="shared" ref="P9:P35" si="8">IF(ISERROR(O9*100/N9),"-",(O9*100/N9))</f>
        <v>40</v>
      </c>
      <c r="Q9" s="39">
        <f>УСЬОГО!Q9-'16-село-ЦЗ'!Q9</f>
        <v>477</v>
      </c>
      <c r="R9" s="60">
        <f>УСЬОГО!R9-'16-село-ЦЗ'!R9</f>
        <v>711</v>
      </c>
      <c r="S9" s="40">
        <f t="shared" si="4"/>
        <v>149.0566037735849</v>
      </c>
      <c r="T9" s="39">
        <f>УСЬОГО!T9-'16-село-ЦЗ'!T9</f>
        <v>2597</v>
      </c>
      <c r="U9" s="60">
        <f>УСЬОГО!U9-'16-село-ЦЗ'!U9</f>
        <v>3041</v>
      </c>
      <c r="V9" s="40">
        <f t="shared" si="5"/>
        <v>117.09664998074702</v>
      </c>
      <c r="W9" s="39">
        <f>УСЬОГО!W9-'16-село-ЦЗ'!W9</f>
        <v>390</v>
      </c>
      <c r="X9" s="60">
        <f>УСЬОГО!X9-'16-село-ЦЗ'!X9</f>
        <v>923</v>
      </c>
      <c r="Y9" s="40">
        <f t="shared" si="6"/>
        <v>236.66666666666666</v>
      </c>
      <c r="Z9" s="39">
        <f>УСЬОГО!Z9-'16-село-ЦЗ'!Z9</f>
        <v>279</v>
      </c>
      <c r="AA9" s="60">
        <f>УСЬОГО!AA9-'16-село-ЦЗ'!AA9</f>
        <v>662</v>
      </c>
      <c r="AB9" s="40">
        <f t="shared" si="7"/>
        <v>237.27598566308242</v>
      </c>
      <c r="AC9" s="37"/>
      <c r="AD9" s="41"/>
    </row>
    <row r="10" spans="1:32" s="42" customFormat="1" ht="17" customHeight="1" x14ac:dyDescent="0.25">
      <c r="A10" s="61" t="s">
        <v>37</v>
      </c>
      <c r="B10" s="39">
        <f>УСЬОГО!B10-'16-село-ЦЗ'!B10</f>
        <v>147</v>
      </c>
      <c r="C10" s="39">
        <f>УСЬОГО!C10-'16-село-ЦЗ'!C10</f>
        <v>197</v>
      </c>
      <c r="D10" s="36">
        <f t="shared" si="0"/>
        <v>134.01360544217687</v>
      </c>
      <c r="E10" s="39">
        <f>УСЬОГО!E10-'16-село-ЦЗ'!E10</f>
        <v>50</v>
      </c>
      <c r="F10" s="39">
        <f>УСЬОГО!F10-'16-село-ЦЗ'!F10</f>
        <v>118</v>
      </c>
      <c r="G10" s="40">
        <f t="shared" si="1"/>
        <v>236</v>
      </c>
      <c r="H10" s="39">
        <f>УСЬОГО!H10-'16-село-ЦЗ'!H10</f>
        <v>22</v>
      </c>
      <c r="I10" s="39">
        <f>УСЬОГО!I10-'16-село-ЦЗ'!I10</f>
        <v>13</v>
      </c>
      <c r="J10" s="40">
        <f t="shared" si="2"/>
        <v>59.090909090909093</v>
      </c>
      <c r="K10" s="39">
        <f>УСЬОГО!K10-'16-село-ЦЗ'!K10</f>
        <v>2</v>
      </c>
      <c r="L10" s="39">
        <f>УСЬОГО!L10-'16-село-ЦЗ'!L10</f>
        <v>0</v>
      </c>
      <c r="M10" s="40">
        <f t="shared" si="3"/>
        <v>0</v>
      </c>
      <c r="N10" s="39">
        <f>УСЬОГО!N10-'16-село-ЦЗ'!N10</f>
        <v>0</v>
      </c>
      <c r="O10" s="39">
        <f>УСЬОГО!O10-'16-село-ЦЗ'!O10</f>
        <v>2</v>
      </c>
      <c r="P10" s="40" t="str">
        <f t="shared" si="8"/>
        <v>-</v>
      </c>
      <c r="Q10" s="39">
        <f>УСЬОГО!Q10-'16-село-ЦЗ'!Q10</f>
        <v>44</v>
      </c>
      <c r="R10" s="60">
        <f>УСЬОГО!R10-'16-село-ЦЗ'!R10</f>
        <v>70</v>
      </c>
      <c r="S10" s="40">
        <f t="shared" si="4"/>
        <v>159.09090909090909</v>
      </c>
      <c r="T10" s="39">
        <f>УСЬОГО!T10-'16-село-ЦЗ'!T10</f>
        <v>115</v>
      </c>
      <c r="U10" s="60">
        <f>УСЬОГО!U10-'16-село-ЦЗ'!U10</f>
        <v>158</v>
      </c>
      <c r="V10" s="40">
        <f t="shared" si="5"/>
        <v>137.39130434782609</v>
      </c>
      <c r="W10" s="39">
        <f>УСЬОГО!W10-'16-село-ЦЗ'!W10</f>
        <v>33</v>
      </c>
      <c r="X10" s="60">
        <f>УСЬОГО!X10-'16-село-ЦЗ'!X10</f>
        <v>81</v>
      </c>
      <c r="Y10" s="40">
        <f t="shared" si="6"/>
        <v>245.45454545454547</v>
      </c>
      <c r="Z10" s="39">
        <f>УСЬОГО!Z10-'16-село-ЦЗ'!Z10</f>
        <v>27</v>
      </c>
      <c r="AA10" s="60">
        <f>УСЬОГО!AA10-'16-село-ЦЗ'!AA10</f>
        <v>72</v>
      </c>
      <c r="AB10" s="40">
        <f t="shared" si="7"/>
        <v>266.66666666666669</v>
      </c>
      <c r="AC10" s="37"/>
      <c r="AD10" s="41"/>
    </row>
    <row r="11" spans="1:32" s="42" customFormat="1" ht="17" customHeight="1" x14ac:dyDescent="0.25">
      <c r="A11" s="61" t="s">
        <v>38</v>
      </c>
      <c r="B11" s="39">
        <f>УСЬОГО!B11-'16-село-ЦЗ'!B11</f>
        <v>1369</v>
      </c>
      <c r="C11" s="39">
        <f>УСЬОГО!C11-'16-село-ЦЗ'!C11</f>
        <v>1375</v>
      </c>
      <c r="D11" s="36">
        <f t="shared" si="0"/>
        <v>100.43827611395179</v>
      </c>
      <c r="E11" s="39">
        <f>УСЬОГО!E11-'16-село-ЦЗ'!E11</f>
        <v>443</v>
      </c>
      <c r="F11" s="39">
        <f>УСЬОГО!F11-'16-село-ЦЗ'!F11</f>
        <v>552</v>
      </c>
      <c r="G11" s="40">
        <f t="shared" si="1"/>
        <v>124.60496613995485</v>
      </c>
      <c r="H11" s="39">
        <f>УСЬОГО!H11-'16-село-ЦЗ'!H11</f>
        <v>108</v>
      </c>
      <c r="I11" s="39">
        <f>УСЬОГО!I11-'16-село-ЦЗ'!I11</f>
        <v>74</v>
      </c>
      <c r="J11" s="40">
        <f t="shared" si="2"/>
        <v>68.518518518518519</v>
      </c>
      <c r="K11" s="39">
        <f>УСЬОГО!K11-'16-село-ЦЗ'!K11</f>
        <v>46</v>
      </c>
      <c r="L11" s="39">
        <f>УСЬОГО!L11-'16-село-ЦЗ'!L11</f>
        <v>9</v>
      </c>
      <c r="M11" s="40">
        <f t="shared" si="3"/>
        <v>19.565217391304348</v>
      </c>
      <c r="N11" s="39">
        <f>УСЬОГО!N11-'16-село-ЦЗ'!N11</f>
        <v>0</v>
      </c>
      <c r="O11" s="39">
        <f>УСЬОГО!O11-'16-село-ЦЗ'!O11</f>
        <v>2</v>
      </c>
      <c r="P11" s="40" t="str">
        <f t="shared" si="8"/>
        <v>-</v>
      </c>
      <c r="Q11" s="39">
        <f>УСЬОГО!Q11-'16-село-ЦЗ'!Q11</f>
        <v>405</v>
      </c>
      <c r="R11" s="60">
        <f>УСЬОГО!R11-'16-село-ЦЗ'!R11</f>
        <v>392</v>
      </c>
      <c r="S11" s="40">
        <f t="shared" si="4"/>
        <v>96.790123456790127</v>
      </c>
      <c r="T11" s="39">
        <f>УСЬОГО!T11-'16-село-ЦЗ'!T11</f>
        <v>1192</v>
      </c>
      <c r="U11" s="60">
        <f>УСЬОГО!U11-'16-село-ЦЗ'!U11</f>
        <v>1200</v>
      </c>
      <c r="V11" s="40">
        <f t="shared" si="5"/>
        <v>100.67114093959732</v>
      </c>
      <c r="W11" s="39">
        <f>УСЬОГО!W11-'16-село-ЦЗ'!W11</f>
        <v>343</v>
      </c>
      <c r="X11" s="60">
        <f>УСЬОГО!X11-'16-село-ЦЗ'!X11</f>
        <v>402</v>
      </c>
      <c r="Y11" s="40">
        <f t="shared" si="6"/>
        <v>117.20116618075802</v>
      </c>
      <c r="Z11" s="39">
        <f>УСЬОГО!Z11-'16-село-ЦЗ'!Z11</f>
        <v>301</v>
      </c>
      <c r="AA11" s="60">
        <f>УСЬОГО!AA11-'16-село-ЦЗ'!AA11</f>
        <v>343</v>
      </c>
      <c r="AB11" s="40">
        <f t="shared" si="7"/>
        <v>113.95348837209302</v>
      </c>
      <c r="AC11" s="37"/>
      <c r="AD11" s="41"/>
    </row>
    <row r="12" spans="1:32" s="42" customFormat="1" ht="17" customHeight="1" x14ac:dyDescent="0.25">
      <c r="A12" s="61" t="s">
        <v>39</v>
      </c>
      <c r="B12" s="39">
        <f>УСЬОГО!B12-'16-село-ЦЗ'!B12</f>
        <v>2823</v>
      </c>
      <c r="C12" s="39">
        <f>УСЬОГО!C12-'16-село-ЦЗ'!C12</f>
        <v>2868</v>
      </c>
      <c r="D12" s="36">
        <f t="shared" si="0"/>
        <v>101.59404888416579</v>
      </c>
      <c r="E12" s="39">
        <f>УСЬОГО!E12-'16-село-ЦЗ'!E12</f>
        <v>433</v>
      </c>
      <c r="F12" s="39">
        <f>УСЬОГО!F12-'16-село-ЦЗ'!F12</f>
        <v>632</v>
      </c>
      <c r="G12" s="40">
        <f t="shared" si="1"/>
        <v>145.95842956120092</v>
      </c>
      <c r="H12" s="39">
        <f>УСЬОГО!H12-'16-село-ЦЗ'!H12</f>
        <v>225</v>
      </c>
      <c r="I12" s="39">
        <f>УСЬОГО!I12-'16-село-ЦЗ'!I12</f>
        <v>120</v>
      </c>
      <c r="J12" s="40">
        <f t="shared" si="2"/>
        <v>53.333333333333336</v>
      </c>
      <c r="K12" s="39">
        <f>УСЬОГО!K12-'16-село-ЦЗ'!K12</f>
        <v>82</v>
      </c>
      <c r="L12" s="39">
        <f>УСЬОГО!L12-'16-село-ЦЗ'!L12</f>
        <v>53</v>
      </c>
      <c r="M12" s="40">
        <f t="shared" si="3"/>
        <v>64.634146341463421</v>
      </c>
      <c r="N12" s="39">
        <f>УСЬОГО!N12-'16-село-ЦЗ'!N12</f>
        <v>24</v>
      </c>
      <c r="O12" s="39">
        <f>УСЬОГО!O12-'16-село-ЦЗ'!O12</f>
        <v>5</v>
      </c>
      <c r="P12" s="40">
        <f t="shared" si="8"/>
        <v>20.833333333333332</v>
      </c>
      <c r="Q12" s="39">
        <f>УСЬОГО!Q12-'16-село-ЦЗ'!Q12</f>
        <v>340</v>
      </c>
      <c r="R12" s="60">
        <f>УСЬОГО!R12-'16-село-ЦЗ'!R12</f>
        <v>444</v>
      </c>
      <c r="S12" s="40">
        <f t="shared" si="4"/>
        <v>130.58823529411765</v>
      </c>
      <c r="T12" s="39">
        <f>УСЬОГО!T12-'16-село-ЦЗ'!T12</f>
        <v>2547</v>
      </c>
      <c r="U12" s="60">
        <f>УСЬОГО!U12-'16-село-ЦЗ'!U12</f>
        <v>2684</v>
      </c>
      <c r="V12" s="40">
        <f t="shared" si="5"/>
        <v>105.37887711032587</v>
      </c>
      <c r="W12" s="39">
        <f>УСЬОГО!W12-'16-село-ЦЗ'!W12</f>
        <v>302</v>
      </c>
      <c r="X12" s="60">
        <f>УСЬОГО!X12-'16-село-ЦЗ'!X12</f>
        <v>452</v>
      </c>
      <c r="Y12" s="40">
        <f t="shared" si="6"/>
        <v>149.66887417218544</v>
      </c>
      <c r="Z12" s="39">
        <f>УСЬОГО!Z12-'16-село-ЦЗ'!Z12</f>
        <v>241</v>
      </c>
      <c r="AA12" s="60">
        <f>УСЬОГО!AA12-'16-село-ЦЗ'!AA12</f>
        <v>355</v>
      </c>
      <c r="AB12" s="40">
        <f t="shared" si="7"/>
        <v>147.30290456431536</v>
      </c>
      <c r="AC12" s="37"/>
      <c r="AD12" s="41"/>
    </row>
    <row r="13" spans="1:32" s="42" customFormat="1" ht="17" customHeight="1" x14ac:dyDescent="0.25">
      <c r="A13" s="61" t="s">
        <v>40</v>
      </c>
      <c r="B13" s="39">
        <f>УСЬОГО!B13-'16-село-ЦЗ'!B13</f>
        <v>1060</v>
      </c>
      <c r="C13" s="39">
        <f>УСЬОГО!C13-'16-село-ЦЗ'!C13</f>
        <v>1133</v>
      </c>
      <c r="D13" s="36">
        <f t="shared" si="0"/>
        <v>106.88679245283019</v>
      </c>
      <c r="E13" s="39">
        <f>УСЬОГО!E13-'16-село-ЦЗ'!E13</f>
        <v>258</v>
      </c>
      <c r="F13" s="39">
        <f>УСЬОГО!F13-'16-село-ЦЗ'!F13</f>
        <v>436</v>
      </c>
      <c r="G13" s="40">
        <f t="shared" si="1"/>
        <v>168.99224806201551</v>
      </c>
      <c r="H13" s="39">
        <f>УСЬОГО!H13-'16-село-ЦЗ'!H13</f>
        <v>150</v>
      </c>
      <c r="I13" s="39">
        <f>УСЬОГО!I13-'16-село-ЦЗ'!I13</f>
        <v>55</v>
      </c>
      <c r="J13" s="40">
        <f t="shared" si="2"/>
        <v>36.666666666666664</v>
      </c>
      <c r="K13" s="39">
        <f>УСЬОГО!K13-'16-село-ЦЗ'!K13</f>
        <v>20</v>
      </c>
      <c r="L13" s="39">
        <f>УСЬОГО!L13-'16-село-ЦЗ'!L13</f>
        <v>12</v>
      </c>
      <c r="M13" s="40">
        <f t="shared" si="3"/>
        <v>60</v>
      </c>
      <c r="N13" s="39">
        <f>УСЬОГО!N13-'16-село-ЦЗ'!N13</f>
        <v>0</v>
      </c>
      <c r="O13" s="39">
        <f>УСЬОГО!O13-'16-село-ЦЗ'!O13</f>
        <v>3</v>
      </c>
      <c r="P13" s="40" t="str">
        <f t="shared" si="8"/>
        <v>-</v>
      </c>
      <c r="Q13" s="39">
        <f>УСЬОГО!Q13-'16-село-ЦЗ'!Q13</f>
        <v>233</v>
      </c>
      <c r="R13" s="60">
        <f>УСЬОГО!R13-'16-село-ЦЗ'!R13</f>
        <v>344</v>
      </c>
      <c r="S13" s="40">
        <f t="shared" si="4"/>
        <v>147.63948497854076</v>
      </c>
      <c r="T13" s="39">
        <f>УСЬОГО!T13-'16-село-ЦЗ'!T13</f>
        <v>857</v>
      </c>
      <c r="U13" s="60">
        <f>УСЬОГО!U13-'16-село-ЦЗ'!U13</f>
        <v>965</v>
      </c>
      <c r="V13" s="40">
        <f t="shared" si="5"/>
        <v>112.60210035005834</v>
      </c>
      <c r="W13" s="39">
        <f>УСЬОГО!W13-'16-село-ЦЗ'!W13</f>
        <v>136</v>
      </c>
      <c r="X13" s="60">
        <f>УСЬОГО!X13-'16-село-ЦЗ'!X13</f>
        <v>287</v>
      </c>
      <c r="Y13" s="40">
        <f t="shared" si="6"/>
        <v>211.02941176470588</v>
      </c>
      <c r="Z13" s="39">
        <f>УСЬОГО!Z13-'16-село-ЦЗ'!Z13</f>
        <v>112</v>
      </c>
      <c r="AA13" s="60">
        <f>УСЬОГО!AA13-'16-село-ЦЗ'!AA13</f>
        <v>248</v>
      </c>
      <c r="AB13" s="40">
        <f t="shared" si="7"/>
        <v>221.42857142857142</v>
      </c>
      <c r="AC13" s="37"/>
      <c r="AD13" s="41"/>
    </row>
    <row r="14" spans="1:32" s="42" customFormat="1" ht="17" customHeight="1" x14ac:dyDescent="0.25">
      <c r="A14" s="61" t="s">
        <v>41</v>
      </c>
      <c r="B14" s="39">
        <f>УСЬОГО!B14-'16-село-ЦЗ'!B14</f>
        <v>733</v>
      </c>
      <c r="C14" s="39">
        <f>УСЬОГО!C14-'16-село-ЦЗ'!C14</f>
        <v>921</v>
      </c>
      <c r="D14" s="36">
        <f t="shared" si="0"/>
        <v>125.64802182810368</v>
      </c>
      <c r="E14" s="39">
        <f>УСЬОГО!E14-'16-село-ЦЗ'!E14</f>
        <v>254</v>
      </c>
      <c r="F14" s="39">
        <f>УСЬОГО!F14-'16-село-ЦЗ'!F14</f>
        <v>519</v>
      </c>
      <c r="G14" s="40">
        <f t="shared" si="1"/>
        <v>204.33070866141733</v>
      </c>
      <c r="H14" s="39">
        <f>УСЬОГО!H14-'16-село-ЦЗ'!H14</f>
        <v>144</v>
      </c>
      <c r="I14" s="39">
        <f>УСЬОГО!I14-'16-село-ЦЗ'!I14</f>
        <v>50</v>
      </c>
      <c r="J14" s="40">
        <f t="shared" si="2"/>
        <v>34.722222222222221</v>
      </c>
      <c r="K14" s="39">
        <f>УСЬОГО!K14-'16-село-ЦЗ'!K14</f>
        <v>23</v>
      </c>
      <c r="L14" s="39">
        <f>УСЬОГО!L14-'16-село-ЦЗ'!L14</f>
        <v>3</v>
      </c>
      <c r="M14" s="40">
        <f t="shared" si="3"/>
        <v>13.043478260869565</v>
      </c>
      <c r="N14" s="39">
        <f>УСЬОГО!N14-'16-село-ЦЗ'!N14</f>
        <v>2</v>
      </c>
      <c r="O14" s="39">
        <f>УСЬОГО!O14-'16-село-ЦЗ'!O14</f>
        <v>0</v>
      </c>
      <c r="P14" s="40">
        <f t="shared" si="8"/>
        <v>0</v>
      </c>
      <c r="Q14" s="39">
        <f>УСЬОГО!Q14-'16-село-ЦЗ'!Q14</f>
        <v>239</v>
      </c>
      <c r="R14" s="60">
        <f>УСЬОГО!R14-'16-село-ЦЗ'!R14</f>
        <v>412</v>
      </c>
      <c r="S14" s="40">
        <f t="shared" si="4"/>
        <v>172.38493723849373</v>
      </c>
      <c r="T14" s="39">
        <f>УСЬОГО!T14-'16-село-ЦЗ'!T14</f>
        <v>556</v>
      </c>
      <c r="U14" s="60">
        <f>УСЬОГО!U14-'16-село-ЦЗ'!U14</f>
        <v>763</v>
      </c>
      <c r="V14" s="40">
        <f t="shared" si="5"/>
        <v>137.23021582733813</v>
      </c>
      <c r="W14" s="39">
        <f>УСЬОГО!W14-'16-село-ЦЗ'!W14</f>
        <v>150</v>
      </c>
      <c r="X14" s="60">
        <f>УСЬОГО!X14-'16-село-ЦЗ'!X14</f>
        <v>375</v>
      </c>
      <c r="Y14" s="40">
        <f t="shared" si="6"/>
        <v>250</v>
      </c>
      <c r="Z14" s="39">
        <f>УСЬОГО!Z14-'16-село-ЦЗ'!Z14</f>
        <v>129</v>
      </c>
      <c r="AA14" s="60">
        <f>УСЬОГО!AA14-'16-село-ЦЗ'!AA14</f>
        <v>316</v>
      </c>
      <c r="AB14" s="40">
        <f t="shared" si="7"/>
        <v>244.96124031007753</v>
      </c>
      <c r="AC14" s="37"/>
      <c r="AD14" s="41"/>
    </row>
    <row r="15" spans="1:32" s="42" customFormat="1" ht="17" customHeight="1" x14ac:dyDescent="0.25">
      <c r="A15" s="61" t="s">
        <v>42</v>
      </c>
      <c r="B15" s="39">
        <f>УСЬОГО!B15-'16-село-ЦЗ'!B15</f>
        <v>6121</v>
      </c>
      <c r="C15" s="39">
        <f>УСЬОГО!C15-'16-село-ЦЗ'!C15</f>
        <v>6096</v>
      </c>
      <c r="D15" s="36">
        <f t="shared" si="0"/>
        <v>99.591570004901158</v>
      </c>
      <c r="E15" s="39">
        <f>УСЬОГО!E15-'16-село-ЦЗ'!E15</f>
        <v>574</v>
      </c>
      <c r="F15" s="39">
        <f>УСЬОГО!F15-'16-село-ЦЗ'!F15</f>
        <v>1019</v>
      </c>
      <c r="G15" s="40">
        <f t="shared" si="1"/>
        <v>177.5261324041812</v>
      </c>
      <c r="H15" s="39">
        <f>УСЬОГО!H15-'16-село-ЦЗ'!H15</f>
        <v>281</v>
      </c>
      <c r="I15" s="39">
        <f>УСЬОГО!I15-'16-село-ЦЗ'!I15</f>
        <v>183</v>
      </c>
      <c r="J15" s="40">
        <f t="shared" si="2"/>
        <v>65.12455516014235</v>
      </c>
      <c r="K15" s="39">
        <f>УСЬОГО!K15-'16-село-ЦЗ'!K15</f>
        <v>72</v>
      </c>
      <c r="L15" s="39">
        <f>УСЬОГО!L15-'16-село-ЦЗ'!L15</f>
        <v>35</v>
      </c>
      <c r="M15" s="40">
        <f t="shared" si="3"/>
        <v>48.611111111111114</v>
      </c>
      <c r="N15" s="39">
        <f>УСЬОГО!N15-'16-село-ЦЗ'!N15</f>
        <v>0</v>
      </c>
      <c r="O15" s="39">
        <f>УСЬОГО!O15-'16-село-ЦЗ'!O15</f>
        <v>0</v>
      </c>
      <c r="P15" s="40" t="str">
        <f t="shared" si="8"/>
        <v>-</v>
      </c>
      <c r="Q15" s="39">
        <f>УСЬОГО!Q15-'16-село-ЦЗ'!Q15</f>
        <v>496</v>
      </c>
      <c r="R15" s="60">
        <f>УСЬОГО!R15-'16-село-ЦЗ'!R15</f>
        <v>432</v>
      </c>
      <c r="S15" s="40">
        <f t="shared" si="4"/>
        <v>87.096774193548384</v>
      </c>
      <c r="T15" s="39">
        <f>УСЬОГО!T15-'16-село-ЦЗ'!T15</f>
        <v>5734</v>
      </c>
      <c r="U15" s="60">
        <f>УСЬОГО!U15-'16-село-ЦЗ'!U15</f>
        <v>5690</v>
      </c>
      <c r="V15" s="40">
        <f t="shared" si="5"/>
        <v>99.232647366585283</v>
      </c>
      <c r="W15" s="39">
        <f>УСЬОГО!W15-'16-село-ЦЗ'!W15</f>
        <v>379</v>
      </c>
      <c r="X15" s="60">
        <f>УСЬОГО!X15-'16-село-ЦЗ'!X15</f>
        <v>783</v>
      </c>
      <c r="Y15" s="40">
        <f t="shared" si="6"/>
        <v>206.59630606860159</v>
      </c>
      <c r="Z15" s="39">
        <f>УСЬОГО!Z15-'16-село-ЦЗ'!Z15</f>
        <v>312</v>
      </c>
      <c r="AA15" s="60">
        <f>УСЬОГО!AA15-'16-село-ЦЗ'!AA15</f>
        <v>651</v>
      </c>
      <c r="AB15" s="40">
        <f t="shared" si="7"/>
        <v>208.65384615384616</v>
      </c>
      <c r="AC15" s="37"/>
      <c r="AD15" s="41"/>
    </row>
    <row r="16" spans="1:32" s="42" customFormat="1" ht="17" customHeight="1" x14ac:dyDescent="0.25">
      <c r="A16" s="61" t="s">
        <v>43</v>
      </c>
      <c r="B16" s="39">
        <f>УСЬОГО!B16-'16-село-ЦЗ'!B16</f>
        <v>2138</v>
      </c>
      <c r="C16" s="39">
        <f>УСЬОГО!C16-'16-село-ЦЗ'!C16</f>
        <v>2442</v>
      </c>
      <c r="D16" s="36">
        <f t="shared" si="0"/>
        <v>114.21889616463984</v>
      </c>
      <c r="E16" s="39">
        <f>УСЬОГО!E16-'16-село-ЦЗ'!E16</f>
        <v>562</v>
      </c>
      <c r="F16" s="39">
        <f>УСЬОГО!F16-'16-село-ЦЗ'!F16</f>
        <v>906</v>
      </c>
      <c r="G16" s="40">
        <f t="shared" si="1"/>
        <v>161.20996441281139</v>
      </c>
      <c r="H16" s="39">
        <f>УСЬОГО!H16-'16-село-ЦЗ'!H16</f>
        <v>389</v>
      </c>
      <c r="I16" s="39">
        <f>УСЬОГО!I16-'16-село-ЦЗ'!I16</f>
        <v>207</v>
      </c>
      <c r="J16" s="40">
        <f t="shared" si="2"/>
        <v>53.213367609254497</v>
      </c>
      <c r="K16" s="39">
        <f>УСЬОГО!K16-'16-село-ЦЗ'!K16</f>
        <v>113</v>
      </c>
      <c r="L16" s="39">
        <f>УСЬОГО!L16-'16-село-ЦЗ'!L16</f>
        <v>42</v>
      </c>
      <c r="M16" s="40">
        <f t="shared" si="3"/>
        <v>37.168141592920357</v>
      </c>
      <c r="N16" s="39">
        <f>УСЬОГО!N16-'16-село-ЦЗ'!N16</f>
        <v>24</v>
      </c>
      <c r="O16" s="39">
        <f>УСЬОГО!O16-'16-село-ЦЗ'!O16</f>
        <v>18</v>
      </c>
      <c r="P16" s="40">
        <f t="shared" si="8"/>
        <v>75</v>
      </c>
      <c r="Q16" s="39">
        <f>УСЬОГО!Q16-'16-село-ЦЗ'!Q16</f>
        <v>522</v>
      </c>
      <c r="R16" s="60">
        <f>УСЬОГО!R16-'16-село-ЦЗ'!R16</f>
        <v>602</v>
      </c>
      <c r="S16" s="40">
        <f t="shared" si="4"/>
        <v>115.32567049808429</v>
      </c>
      <c r="T16" s="39">
        <f>УСЬОГО!T16-'16-село-ЦЗ'!T16</f>
        <v>1591</v>
      </c>
      <c r="U16" s="60">
        <f>УСЬОГО!U16-'16-село-ЦЗ'!U16</f>
        <v>2156</v>
      </c>
      <c r="V16" s="40">
        <f t="shared" si="5"/>
        <v>135.51225644248899</v>
      </c>
      <c r="W16" s="39">
        <f>УСЬОГО!W16-'16-село-ЦЗ'!W16</f>
        <v>358</v>
      </c>
      <c r="X16" s="60">
        <f>УСЬОГО!X16-'16-село-ЦЗ'!X16</f>
        <v>625</v>
      </c>
      <c r="Y16" s="40">
        <f t="shared" si="6"/>
        <v>174.58100558659217</v>
      </c>
      <c r="Z16" s="39">
        <f>УСЬОГО!Z16-'16-село-ЦЗ'!Z16</f>
        <v>303</v>
      </c>
      <c r="AA16" s="60">
        <f>УСЬОГО!AA16-'16-село-ЦЗ'!AA16</f>
        <v>484</v>
      </c>
      <c r="AB16" s="40">
        <f t="shared" si="7"/>
        <v>159.73597359735973</v>
      </c>
      <c r="AC16" s="37"/>
      <c r="AD16" s="41"/>
    </row>
    <row r="17" spans="1:30" s="42" customFormat="1" ht="17" customHeight="1" x14ac:dyDescent="0.25">
      <c r="A17" s="61" t="s">
        <v>44</v>
      </c>
      <c r="B17" s="39">
        <f>УСЬОГО!B17-'16-село-ЦЗ'!B17</f>
        <v>3291</v>
      </c>
      <c r="C17" s="39">
        <f>УСЬОГО!C17-'16-село-ЦЗ'!C17</f>
        <v>3618</v>
      </c>
      <c r="D17" s="36">
        <f t="shared" si="0"/>
        <v>109.93618960802188</v>
      </c>
      <c r="E17" s="39">
        <f>УСЬОГО!E17-'16-село-ЦЗ'!E17</f>
        <v>543</v>
      </c>
      <c r="F17" s="39">
        <f>УСЬОГО!F17-'16-село-ЦЗ'!F17</f>
        <v>902</v>
      </c>
      <c r="G17" s="40">
        <f t="shared" si="1"/>
        <v>166.11418047882137</v>
      </c>
      <c r="H17" s="39">
        <f>УСЬОГО!H17-'16-село-ЦЗ'!H17</f>
        <v>187</v>
      </c>
      <c r="I17" s="39">
        <f>УСЬОГО!I17-'16-село-ЦЗ'!I17</f>
        <v>100</v>
      </c>
      <c r="J17" s="40">
        <f t="shared" si="2"/>
        <v>53.475935828877006</v>
      </c>
      <c r="K17" s="39">
        <f>УСЬОГО!K17-'16-село-ЦЗ'!K17</f>
        <v>83</v>
      </c>
      <c r="L17" s="39">
        <f>УСЬОГО!L17-'16-село-ЦЗ'!L17</f>
        <v>25</v>
      </c>
      <c r="M17" s="40">
        <f t="shared" si="3"/>
        <v>30.120481927710845</v>
      </c>
      <c r="N17" s="39">
        <f>УСЬОГО!N17-'16-село-ЦЗ'!N17</f>
        <v>3</v>
      </c>
      <c r="O17" s="39">
        <f>УСЬОГО!O17-'16-село-ЦЗ'!O17</f>
        <v>1</v>
      </c>
      <c r="P17" s="40">
        <f t="shared" si="8"/>
        <v>33.333333333333336</v>
      </c>
      <c r="Q17" s="39">
        <f>УСЬОГО!Q17-'16-село-ЦЗ'!Q17</f>
        <v>303</v>
      </c>
      <c r="R17" s="60">
        <f>УСЬОГО!R17-'16-село-ЦЗ'!R17</f>
        <v>285</v>
      </c>
      <c r="S17" s="40">
        <f t="shared" si="4"/>
        <v>94.059405940594061</v>
      </c>
      <c r="T17" s="39">
        <f>УСЬОГО!T17-'16-село-ЦЗ'!T17</f>
        <v>3057</v>
      </c>
      <c r="U17" s="60">
        <f>УСЬОГО!U17-'16-село-ЦЗ'!U17</f>
        <v>3399</v>
      </c>
      <c r="V17" s="40">
        <f t="shared" si="5"/>
        <v>111.1874386653582</v>
      </c>
      <c r="W17" s="39">
        <f>УСЬОГО!W17-'16-село-ЦЗ'!W17</f>
        <v>411</v>
      </c>
      <c r="X17" s="60">
        <f>УСЬОГО!X17-'16-село-ЦЗ'!X17</f>
        <v>732</v>
      </c>
      <c r="Y17" s="40">
        <f t="shared" si="6"/>
        <v>178.10218978102191</v>
      </c>
      <c r="Z17" s="39">
        <f>УСЬОГО!Z17-'16-село-ЦЗ'!Z17</f>
        <v>360</v>
      </c>
      <c r="AA17" s="60">
        <f>УСЬОГО!AA17-'16-село-ЦЗ'!AA17</f>
        <v>648</v>
      </c>
      <c r="AB17" s="40">
        <f t="shared" si="7"/>
        <v>180</v>
      </c>
      <c r="AC17" s="37"/>
      <c r="AD17" s="41"/>
    </row>
    <row r="18" spans="1:30" s="42" customFormat="1" ht="17" customHeight="1" x14ac:dyDescent="0.25">
      <c r="A18" s="61" t="s">
        <v>45</v>
      </c>
      <c r="B18" s="39">
        <f>УСЬОГО!B18-'16-село-ЦЗ'!B18</f>
        <v>2382</v>
      </c>
      <c r="C18" s="39">
        <f>УСЬОГО!C18-'16-село-ЦЗ'!C18</f>
        <v>1340</v>
      </c>
      <c r="D18" s="36">
        <f t="shared" si="0"/>
        <v>56.255247691015953</v>
      </c>
      <c r="E18" s="39">
        <f>УСЬОГО!E18-'16-село-ЦЗ'!E18</f>
        <v>592</v>
      </c>
      <c r="F18" s="39">
        <f>УСЬОГО!F18-'16-село-ЦЗ'!F18</f>
        <v>815</v>
      </c>
      <c r="G18" s="40">
        <f t="shared" si="1"/>
        <v>137.66891891891891</v>
      </c>
      <c r="H18" s="39">
        <f>УСЬОГО!H18-'16-село-ЦЗ'!H18</f>
        <v>254</v>
      </c>
      <c r="I18" s="39">
        <f>УСЬОГО!I18-'16-село-ЦЗ'!I18</f>
        <v>131</v>
      </c>
      <c r="J18" s="40">
        <f t="shared" si="2"/>
        <v>51.574803149606296</v>
      </c>
      <c r="K18" s="39">
        <f>УСЬОГО!K18-'16-село-ЦЗ'!K18</f>
        <v>63</v>
      </c>
      <c r="L18" s="39">
        <f>УСЬОГО!L18-'16-село-ЦЗ'!L18</f>
        <v>18</v>
      </c>
      <c r="M18" s="40">
        <f t="shared" si="3"/>
        <v>28.571428571428573</v>
      </c>
      <c r="N18" s="39">
        <f>УСЬОГО!N18-'16-село-ЦЗ'!N18</f>
        <v>4</v>
      </c>
      <c r="O18" s="39">
        <f>УСЬОГО!O18-'16-село-ЦЗ'!O18</f>
        <v>1</v>
      </c>
      <c r="P18" s="40">
        <f t="shared" si="8"/>
        <v>25</v>
      </c>
      <c r="Q18" s="39">
        <f>УСЬОГО!Q18-'16-село-ЦЗ'!Q18</f>
        <v>455</v>
      </c>
      <c r="R18" s="60">
        <f>УСЬОГО!R18-'16-село-ЦЗ'!R18</f>
        <v>377</v>
      </c>
      <c r="S18" s="40">
        <f t="shared" si="4"/>
        <v>82.857142857142861</v>
      </c>
      <c r="T18" s="39">
        <f>УСЬОГО!T18-'16-село-ЦЗ'!T18</f>
        <v>774</v>
      </c>
      <c r="U18" s="60">
        <f>УСЬОГО!U18-'16-село-ЦЗ'!U18</f>
        <v>1047</v>
      </c>
      <c r="V18" s="40">
        <f t="shared" si="5"/>
        <v>135.27131782945736</v>
      </c>
      <c r="W18" s="39">
        <f>УСЬОГО!W18-'16-село-ЦЗ'!W18</f>
        <v>406</v>
      </c>
      <c r="X18" s="60">
        <f>УСЬОГО!X18-'16-село-ЦЗ'!X18</f>
        <v>543</v>
      </c>
      <c r="Y18" s="40">
        <f t="shared" si="6"/>
        <v>133.74384236453201</v>
      </c>
      <c r="Z18" s="39">
        <f>УСЬОГО!Z18-'16-село-ЦЗ'!Z18</f>
        <v>352</v>
      </c>
      <c r="AA18" s="60">
        <f>УСЬОГО!AA18-'16-село-ЦЗ'!AA18</f>
        <v>483</v>
      </c>
      <c r="AB18" s="40">
        <f t="shared" si="7"/>
        <v>137.21590909090909</v>
      </c>
      <c r="AC18" s="37"/>
      <c r="AD18" s="41"/>
    </row>
    <row r="19" spans="1:30" s="42" customFormat="1" ht="17" customHeight="1" x14ac:dyDescent="0.25">
      <c r="A19" s="61" t="s">
        <v>46</v>
      </c>
      <c r="B19" s="39">
        <f>УСЬОГО!B19-'16-село-ЦЗ'!B19</f>
        <v>1931</v>
      </c>
      <c r="C19" s="39">
        <f>УСЬОГО!C19-'16-село-ЦЗ'!C19</f>
        <v>2058</v>
      </c>
      <c r="D19" s="36">
        <f t="shared" si="0"/>
        <v>106.57690315898498</v>
      </c>
      <c r="E19" s="39">
        <f>УСЬОГО!E19-'16-село-ЦЗ'!E19</f>
        <v>373</v>
      </c>
      <c r="F19" s="39">
        <f>УСЬОГО!F19-'16-село-ЦЗ'!F19</f>
        <v>500</v>
      </c>
      <c r="G19" s="40">
        <f t="shared" si="1"/>
        <v>134.04825737265415</v>
      </c>
      <c r="H19" s="39">
        <f>УСЬОГО!H19-'16-село-ЦЗ'!H19</f>
        <v>108</v>
      </c>
      <c r="I19" s="39">
        <f>УСЬОГО!I19-'16-село-ЦЗ'!I19</f>
        <v>131</v>
      </c>
      <c r="J19" s="40">
        <f t="shared" si="2"/>
        <v>121.29629629629629</v>
      </c>
      <c r="K19" s="39">
        <f>УСЬОГО!K19-'16-село-ЦЗ'!K19</f>
        <v>48</v>
      </c>
      <c r="L19" s="39">
        <f>УСЬОГО!L19-'16-село-ЦЗ'!L19</f>
        <v>20</v>
      </c>
      <c r="M19" s="40">
        <f t="shared" si="3"/>
        <v>41.666666666666664</v>
      </c>
      <c r="N19" s="39">
        <f>УСЬОГО!N19-'16-село-ЦЗ'!N19</f>
        <v>9</v>
      </c>
      <c r="O19" s="39">
        <f>УСЬОГО!O19-'16-село-ЦЗ'!O19</f>
        <v>0</v>
      </c>
      <c r="P19" s="40">
        <f t="shared" si="8"/>
        <v>0</v>
      </c>
      <c r="Q19" s="39">
        <f>УСЬОГО!Q19-'16-село-ЦЗ'!Q19</f>
        <v>307</v>
      </c>
      <c r="R19" s="60">
        <f>УСЬОГО!R19-'16-село-ЦЗ'!R19</f>
        <v>352</v>
      </c>
      <c r="S19" s="40">
        <f t="shared" si="4"/>
        <v>114.65798045602605</v>
      </c>
      <c r="T19" s="39">
        <f>УСЬОГО!T19-'16-село-ЦЗ'!T19</f>
        <v>1824</v>
      </c>
      <c r="U19" s="60">
        <f>УСЬОГО!U19-'16-село-ЦЗ'!U19</f>
        <v>1870</v>
      </c>
      <c r="V19" s="40">
        <f t="shared" si="5"/>
        <v>102.5219298245614</v>
      </c>
      <c r="W19" s="39">
        <f>УСЬОГО!W19-'16-село-ЦЗ'!W19</f>
        <v>269</v>
      </c>
      <c r="X19" s="60">
        <f>УСЬОГО!X19-'16-село-ЦЗ'!X19</f>
        <v>375</v>
      </c>
      <c r="Y19" s="40">
        <f t="shared" si="6"/>
        <v>139.40520446096653</v>
      </c>
      <c r="Z19" s="39">
        <f>УСЬОГО!Z19-'16-село-ЦЗ'!Z19</f>
        <v>238</v>
      </c>
      <c r="AA19" s="60">
        <f>УСЬОГО!AA19-'16-село-ЦЗ'!AA19</f>
        <v>308</v>
      </c>
      <c r="AB19" s="40">
        <f t="shared" si="7"/>
        <v>129.41176470588235</v>
      </c>
      <c r="AC19" s="37"/>
      <c r="AD19" s="41"/>
    </row>
    <row r="20" spans="1:30" s="42" customFormat="1" ht="17" customHeight="1" x14ac:dyDescent="0.25">
      <c r="A20" s="61" t="s">
        <v>47</v>
      </c>
      <c r="B20" s="39">
        <f>УСЬОГО!B20-'16-село-ЦЗ'!B20</f>
        <v>564</v>
      </c>
      <c r="C20" s="39">
        <f>УСЬОГО!C20-'16-село-ЦЗ'!C20</f>
        <v>993</v>
      </c>
      <c r="D20" s="36">
        <f t="shared" si="0"/>
        <v>176.06382978723406</v>
      </c>
      <c r="E20" s="39">
        <f>УСЬОГО!E20-'16-село-ЦЗ'!E20</f>
        <v>133</v>
      </c>
      <c r="F20" s="39">
        <f>УСЬОГО!F20-'16-село-ЦЗ'!F20</f>
        <v>309</v>
      </c>
      <c r="G20" s="40">
        <f t="shared" si="1"/>
        <v>232.33082706766916</v>
      </c>
      <c r="H20" s="39">
        <f>УСЬОГО!H20-'16-село-ЦЗ'!H20</f>
        <v>24</v>
      </c>
      <c r="I20" s="39">
        <f>УСЬОГО!I20-'16-село-ЦЗ'!I20</f>
        <v>37</v>
      </c>
      <c r="J20" s="40">
        <f t="shared" si="2"/>
        <v>154.16666666666666</v>
      </c>
      <c r="K20" s="39">
        <f>УСЬОГО!K20-'16-село-ЦЗ'!K20</f>
        <v>11</v>
      </c>
      <c r="L20" s="39">
        <f>УСЬОГО!L20-'16-село-ЦЗ'!L20</f>
        <v>2</v>
      </c>
      <c r="M20" s="40">
        <f t="shared" si="3"/>
        <v>18.181818181818183</v>
      </c>
      <c r="N20" s="39">
        <f>УСЬОГО!N20-'16-село-ЦЗ'!N20</f>
        <v>7</v>
      </c>
      <c r="O20" s="39">
        <f>УСЬОГО!O20-'16-село-ЦЗ'!O20</f>
        <v>1</v>
      </c>
      <c r="P20" s="40">
        <f t="shared" si="8"/>
        <v>14.285714285714286</v>
      </c>
      <c r="Q20" s="39">
        <f>УСЬОГО!Q20-'16-село-ЦЗ'!Q20</f>
        <v>113</v>
      </c>
      <c r="R20" s="60">
        <f>УСЬОГО!R20-'16-село-ЦЗ'!R20</f>
        <v>144</v>
      </c>
      <c r="S20" s="40">
        <f t="shared" si="4"/>
        <v>127.43362831858407</v>
      </c>
      <c r="T20" s="39">
        <f>УСЬОГО!T20-'16-село-ЦЗ'!T20</f>
        <v>535</v>
      </c>
      <c r="U20" s="60">
        <f>УСЬОГО!U20-'16-село-ЦЗ'!U20</f>
        <v>923</v>
      </c>
      <c r="V20" s="40">
        <f t="shared" si="5"/>
        <v>172.52336448598132</v>
      </c>
      <c r="W20" s="39">
        <f>УСЬОГО!W20-'16-село-ЦЗ'!W20</f>
        <v>104</v>
      </c>
      <c r="X20" s="60">
        <f>УСЬОГО!X20-'16-село-ЦЗ'!X20</f>
        <v>244</v>
      </c>
      <c r="Y20" s="40">
        <f t="shared" si="6"/>
        <v>234.61538461538461</v>
      </c>
      <c r="Z20" s="39">
        <f>УСЬОГО!Z20-'16-село-ЦЗ'!Z20</f>
        <v>95</v>
      </c>
      <c r="AA20" s="60">
        <f>УСЬОГО!AA20-'16-село-ЦЗ'!AA20</f>
        <v>221</v>
      </c>
      <c r="AB20" s="40">
        <f t="shared" si="7"/>
        <v>232.63157894736841</v>
      </c>
      <c r="AC20" s="37"/>
      <c r="AD20" s="41"/>
    </row>
    <row r="21" spans="1:30" s="42" customFormat="1" ht="17" customHeight="1" x14ac:dyDescent="0.25">
      <c r="A21" s="61" t="s">
        <v>48</v>
      </c>
      <c r="B21" s="39">
        <f>УСЬОГО!B21-'16-село-ЦЗ'!B21</f>
        <v>432</v>
      </c>
      <c r="C21" s="39">
        <f>УСЬОГО!C21-'16-село-ЦЗ'!C21</f>
        <v>685</v>
      </c>
      <c r="D21" s="36">
        <f t="shared" si="0"/>
        <v>158.56481481481481</v>
      </c>
      <c r="E21" s="39">
        <f>УСЬОГО!E21-'16-село-ЦЗ'!E21</f>
        <v>146</v>
      </c>
      <c r="F21" s="39">
        <f>УСЬОГО!F21-'16-село-ЦЗ'!F21</f>
        <v>330</v>
      </c>
      <c r="G21" s="40">
        <f t="shared" si="1"/>
        <v>226.02739726027397</v>
      </c>
      <c r="H21" s="39">
        <f>УСЬОГО!H21-'16-село-ЦЗ'!H21</f>
        <v>37</v>
      </c>
      <c r="I21" s="39">
        <f>УСЬОГО!I21-'16-село-ЦЗ'!I21</f>
        <v>48</v>
      </c>
      <c r="J21" s="40">
        <f t="shared" si="2"/>
        <v>129.72972972972974</v>
      </c>
      <c r="K21" s="39">
        <f>УСЬОГО!K21-'16-село-ЦЗ'!K21</f>
        <v>7</v>
      </c>
      <c r="L21" s="39">
        <f>УСЬОГО!L21-'16-село-ЦЗ'!L21</f>
        <v>1</v>
      </c>
      <c r="M21" s="40">
        <f t="shared" si="3"/>
        <v>14.285714285714286</v>
      </c>
      <c r="N21" s="39">
        <f>УСЬОГО!N21-'16-село-ЦЗ'!N21</f>
        <v>1</v>
      </c>
      <c r="O21" s="39">
        <f>УСЬОГО!O21-'16-село-ЦЗ'!O21</f>
        <v>0</v>
      </c>
      <c r="P21" s="40">
        <f t="shared" si="8"/>
        <v>0</v>
      </c>
      <c r="Q21" s="39">
        <f>УСЬОГО!Q21-'16-село-ЦЗ'!Q21</f>
        <v>132</v>
      </c>
      <c r="R21" s="60">
        <f>УСЬОГО!R21-'16-село-ЦЗ'!R21</f>
        <v>233</v>
      </c>
      <c r="S21" s="40">
        <f t="shared" si="4"/>
        <v>176.5151515151515</v>
      </c>
      <c r="T21" s="39">
        <f>УСЬОГО!T21-'16-село-ЦЗ'!T21</f>
        <v>371</v>
      </c>
      <c r="U21" s="60">
        <f>УСЬОГО!U21-'16-село-ЦЗ'!U21</f>
        <v>603</v>
      </c>
      <c r="V21" s="40">
        <f t="shared" si="5"/>
        <v>162.53369272237197</v>
      </c>
      <c r="W21" s="39">
        <f>УСЬОГО!W21-'16-село-ЦЗ'!W21</f>
        <v>103</v>
      </c>
      <c r="X21" s="60">
        <f>УСЬОГО!X21-'16-село-ЦЗ'!X21</f>
        <v>276</v>
      </c>
      <c r="Y21" s="40">
        <f t="shared" si="6"/>
        <v>267.96116504854371</v>
      </c>
      <c r="Z21" s="39">
        <f>УСЬОГО!Z21-'16-село-ЦЗ'!Z21</f>
        <v>94</v>
      </c>
      <c r="AA21" s="60">
        <f>УСЬОГО!AA21-'16-село-ЦЗ'!AA21</f>
        <v>251</v>
      </c>
      <c r="AB21" s="40">
        <f t="shared" si="7"/>
        <v>267.02127659574467</v>
      </c>
      <c r="AC21" s="37"/>
      <c r="AD21" s="41"/>
    </row>
    <row r="22" spans="1:30" s="42" customFormat="1" ht="17" customHeight="1" x14ac:dyDescent="0.25">
      <c r="A22" s="61" t="s">
        <v>49</v>
      </c>
      <c r="B22" s="39">
        <f>УСЬОГО!B22-'16-село-ЦЗ'!B22</f>
        <v>2048</v>
      </c>
      <c r="C22" s="39">
        <f>УСЬОГО!C22-'16-село-ЦЗ'!C22</f>
        <v>2299</v>
      </c>
      <c r="D22" s="36">
        <f t="shared" si="0"/>
        <v>112.255859375</v>
      </c>
      <c r="E22" s="39">
        <f>УСЬОГО!E22-'16-село-ЦЗ'!E22</f>
        <v>472</v>
      </c>
      <c r="F22" s="39">
        <f>УСЬОГО!F22-'16-село-ЦЗ'!F22</f>
        <v>675</v>
      </c>
      <c r="G22" s="40">
        <f t="shared" si="1"/>
        <v>143.0084745762712</v>
      </c>
      <c r="H22" s="39">
        <f>УСЬОГО!H22-'16-село-ЦЗ'!H22</f>
        <v>145</v>
      </c>
      <c r="I22" s="39">
        <f>УСЬОГО!I22-'16-село-ЦЗ'!I22</f>
        <v>168</v>
      </c>
      <c r="J22" s="40">
        <f t="shared" si="2"/>
        <v>115.86206896551724</v>
      </c>
      <c r="K22" s="39">
        <f>УСЬОГО!K22-'16-село-ЦЗ'!K22</f>
        <v>45</v>
      </c>
      <c r="L22" s="39">
        <f>УСЬОГО!L22-'16-село-ЦЗ'!L22</f>
        <v>17</v>
      </c>
      <c r="M22" s="40">
        <f t="shared" si="3"/>
        <v>37.777777777777779</v>
      </c>
      <c r="N22" s="39">
        <f>УСЬОГО!N22-'16-село-ЦЗ'!N22</f>
        <v>1</v>
      </c>
      <c r="O22" s="39">
        <f>УСЬОГО!O22-'16-село-ЦЗ'!O22</f>
        <v>1</v>
      </c>
      <c r="P22" s="40">
        <f t="shared" si="8"/>
        <v>100</v>
      </c>
      <c r="Q22" s="39">
        <f>УСЬОГО!Q22-'16-село-ЦЗ'!Q22</f>
        <v>431</v>
      </c>
      <c r="R22" s="60">
        <f>УСЬОГО!R22-'16-село-ЦЗ'!R22</f>
        <v>374</v>
      </c>
      <c r="S22" s="40">
        <f t="shared" si="4"/>
        <v>86.774941995359626</v>
      </c>
      <c r="T22" s="39">
        <f>УСЬОГО!T22-'16-село-ЦЗ'!T22</f>
        <v>1905</v>
      </c>
      <c r="U22" s="60">
        <f>УСЬОГО!U22-'16-село-ЦЗ'!U22</f>
        <v>2061</v>
      </c>
      <c r="V22" s="40">
        <f t="shared" si="5"/>
        <v>108.18897637795276</v>
      </c>
      <c r="W22" s="39">
        <f>УСЬОГО!W22-'16-село-ЦЗ'!W22</f>
        <v>336</v>
      </c>
      <c r="X22" s="60">
        <f>УСЬОГО!X22-'16-село-ЦЗ'!X22</f>
        <v>525</v>
      </c>
      <c r="Y22" s="40">
        <f t="shared" si="6"/>
        <v>156.25</v>
      </c>
      <c r="Z22" s="39">
        <f>УСЬОГО!Z22-'16-село-ЦЗ'!Z22</f>
        <v>291</v>
      </c>
      <c r="AA22" s="60">
        <f>УСЬОГО!AA22-'16-село-ЦЗ'!AA22</f>
        <v>444</v>
      </c>
      <c r="AB22" s="40">
        <f t="shared" si="7"/>
        <v>152.57731958762886</v>
      </c>
      <c r="AC22" s="37"/>
      <c r="AD22" s="41"/>
    </row>
    <row r="23" spans="1:30" s="42" customFormat="1" ht="17" customHeight="1" x14ac:dyDescent="0.25">
      <c r="A23" s="61" t="s">
        <v>50</v>
      </c>
      <c r="B23" s="39">
        <f>УСЬОГО!B23-'16-село-ЦЗ'!B23</f>
        <v>672</v>
      </c>
      <c r="C23" s="39">
        <f>УСЬОГО!C23-'16-село-ЦЗ'!C23</f>
        <v>966</v>
      </c>
      <c r="D23" s="36">
        <f t="shared" si="0"/>
        <v>143.75</v>
      </c>
      <c r="E23" s="39">
        <f>УСЬОГО!E23-'16-село-ЦЗ'!E23</f>
        <v>318</v>
      </c>
      <c r="F23" s="39">
        <f>УСЬОГО!F23-'16-село-ЦЗ'!F23</f>
        <v>654</v>
      </c>
      <c r="G23" s="40">
        <f t="shared" si="1"/>
        <v>205.66037735849056</v>
      </c>
      <c r="H23" s="39">
        <f>УСЬОГО!H23-'16-село-ЦЗ'!H23</f>
        <v>75</v>
      </c>
      <c r="I23" s="39">
        <f>УСЬОГО!I23-'16-село-ЦЗ'!I23</f>
        <v>59</v>
      </c>
      <c r="J23" s="40">
        <f t="shared" si="2"/>
        <v>78.666666666666671</v>
      </c>
      <c r="K23" s="39">
        <f>УСЬОГО!K23-'16-село-ЦЗ'!K23</f>
        <v>27</v>
      </c>
      <c r="L23" s="39">
        <f>УСЬОГО!L23-'16-село-ЦЗ'!L23</f>
        <v>3</v>
      </c>
      <c r="M23" s="40">
        <f t="shared" si="3"/>
        <v>11.111111111111111</v>
      </c>
      <c r="N23" s="39">
        <f>УСЬОГО!N23-'16-село-ЦЗ'!N23</f>
        <v>1</v>
      </c>
      <c r="O23" s="39">
        <f>УСЬОГО!O23-'16-село-ЦЗ'!O23</f>
        <v>0</v>
      </c>
      <c r="P23" s="40">
        <f t="shared" si="8"/>
        <v>0</v>
      </c>
      <c r="Q23" s="39">
        <f>УСЬОГО!Q23-'16-село-ЦЗ'!Q23</f>
        <v>261</v>
      </c>
      <c r="R23" s="60">
        <f>УСЬОГО!R23-'16-село-ЦЗ'!R23</f>
        <v>395</v>
      </c>
      <c r="S23" s="40">
        <f t="shared" si="4"/>
        <v>151.34099616858236</v>
      </c>
      <c r="T23" s="39">
        <f>УСЬОГО!T23-'16-село-ЦЗ'!T23</f>
        <v>563</v>
      </c>
      <c r="U23" s="60">
        <f>УСЬОГО!U23-'16-село-ЦЗ'!U23</f>
        <v>843</v>
      </c>
      <c r="V23" s="40">
        <f t="shared" si="5"/>
        <v>149.73357015985789</v>
      </c>
      <c r="W23" s="39">
        <f>УСЬОГО!W23-'16-село-ЦЗ'!W23</f>
        <v>238</v>
      </c>
      <c r="X23" s="60">
        <f>УСЬОГО!X23-'16-село-ЦЗ'!X23</f>
        <v>532</v>
      </c>
      <c r="Y23" s="40">
        <f t="shared" si="6"/>
        <v>223.52941176470588</v>
      </c>
      <c r="Z23" s="39">
        <f>УСЬОГО!Z23-'16-село-ЦЗ'!Z23</f>
        <v>208</v>
      </c>
      <c r="AA23" s="60">
        <f>УСЬОГО!AA23-'16-село-ЦЗ'!AA23</f>
        <v>438</v>
      </c>
      <c r="AB23" s="40">
        <f t="shared" si="7"/>
        <v>210.57692307692307</v>
      </c>
      <c r="AC23" s="37"/>
      <c r="AD23" s="41"/>
    </row>
    <row r="24" spans="1:30" s="42" customFormat="1" ht="17" customHeight="1" x14ac:dyDescent="0.25">
      <c r="A24" s="61" t="s">
        <v>51</v>
      </c>
      <c r="B24" s="39">
        <f>УСЬОГО!B24-'16-село-ЦЗ'!B24</f>
        <v>1004</v>
      </c>
      <c r="C24" s="39">
        <f>УСЬОГО!C24-'16-село-ЦЗ'!C24</f>
        <v>775</v>
      </c>
      <c r="D24" s="36">
        <f t="shared" si="0"/>
        <v>77.191235059760956</v>
      </c>
      <c r="E24" s="39">
        <f>УСЬОГО!E24-'16-село-ЦЗ'!E24</f>
        <v>344</v>
      </c>
      <c r="F24" s="39">
        <f>УСЬОГО!F24-'16-село-ЦЗ'!F24</f>
        <v>527</v>
      </c>
      <c r="G24" s="40">
        <f t="shared" si="1"/>
        <v>153.19767441860466</v>
      </c>
      <c r="H24" s="39">
        <f>УСЬОГО!H24-'16-село-ЦЗ'!H24</f>
        <v>96</v>
      </c>
      <c r="I24" s="39">
        <f>УСЬОГО!I24-'16-село-ЦЗ'!I24</f>
        <v>69</v>
      </c>
      <c r="J24" s="40">
        <f t="shared" si="2"/>
        <v>71.875</v>
      </c>
      <c r="K24" s="39">
        <f>УСЬОГО!K24-'16-село-ЦЗ'!K24</f>
        <v>12</v>
      </c>
      <c r="L24" s="39">
        <f>УСЬОГО!L24-'16-село-ЦЗ'!L24</f>
        <v>5</v>
      </c>
      <c r="M24" s="40">
        <f t="shared" si="3"/>
        <v>41.666666666666664</v>
      </c>
      <c r="N24" s="39">
        <f>УСЬОГО!N24-'16-село-ЦЗ'!N24</f>
        <v>2</v>
      </c>
      <c r="O24" s="39">
        <f>УСЬОГО!O24-'16-село-ЦЗ'!O24</f>
        <v>0</v>
      </c>
      <c r="P24" s="40">
        <f t="shared" si="8"/>
        <v>0</v>
      </c>
      <c r="Q24" s="39">
        <f>УСЬОГО!Q24-'16-село-ЦЗ'!Q24</f>
        <v>261</v>
      </c>
      <c r="R24" s="60">
        <f>УСЬОГО!R24-'16-село-ЦЗ'!R24</f>
        <v>372</v>
      </c>
      <c r="S24" s="40">
        <f t="shared" si="4"/>
        <v>142.5287356321839</v>
      </c>
      <c r="T24" s="39">
        <f>УСЬОГО!T24-'16-село-ЦЗ'!T24</f>
        <v>886</v>
      </c>
      <c r="U24" s="60">
        <f>УСЬОГО!U24-'16-село-ЦЗ'!U24</f>
        <v>631</v>
      </c>
      <c r="V24" s="40">
        <f t="shared" si="5"/>
        <v>71.218961625282162</v>
      </c>
      <c r="W24" s="39">
        <f>УСЬОГО!W24-'16-село-ЦЗ'!W24</f>
        <v>262</v>
      </c>
      <c r="X24" s="60">
        <f>УСЬОГО!X24-'16-село-ЦЗ'!X24</f>
        <v>394</v>
      </c>
      <c r="Y24" s="40">
        <f t="shared" si="6"/>
        <v>150.38167938931298</v>
      </c>
      <c r="Z24" s="39">
        <f>УСЬОГО!Z24-'16-село-ЦЗ'!Z24</f>
        <v>242</v>
      </c>
      <c r="AA24" s="60">
        <f>УСЬОГО!AA24-'16-село-ЦЗ'!AA24</f>
        <v>374</v>
      </c>
      <c r="AB24" s="40">
        <f t="shared" si="7"/>
        <v>154.54545454545453</v>
      </c>
      <c r="AC24" s="37"/>
      <c r="AD24" s="41"/>
    </row>
    <row r="25" spans="1:30" s="42" customFormat="1" ht="17" customHeight="1" x14ac:dyDescent="0.25">
      <c r="A25" s="61" t="s">
        <v>52</v>
      </c>
      <c r="B25" s="39">
        <f>УСЬОГО!B25-'16-село-ЦЗ'!B25</f>
        <v>2386</v>
      </c>
      <c r="C25" s="39">
        <f>УСЬОГО!C25-'16-село-ЦЗ'!C25</f>
        <v>2282</v>
      </c>
      <c r="D25" s="36">
        <f t="shared" si="0"/>
        <v>95.641240569991623</v>
      </c>
      <c r="E25" s="39">
        <f>УСЬОГО!E25-'16-село-ЦЗ'!E25</f>
        <v>148</v>
      </c>
      <c r="F25" s="39">
        <f>УСЬОГО!F25-'16-село-ЦЗ'!F25</f>
        <v>319</v>
      </c>
      <c r="G25" s="40">
        <f t="shared" si="1"/>
        <v>215.54054054054055</v>
      </c>
      <c r="H25" s="39">
        <f>УСЬОГО!H25-'16-село-ЦЗ'!H25</f>
        <v>79</v>
      </c>
      <c r="I25" s="39">
        <f>УСЬОГО!I25-'16-село-ЦЗ'!I25</f>
        <v>58</v>
      </c>
      <c r="J25" s="40">
        <f t="shared" si="2"/>
        <v>73.417721518987335</v>
      </c>
      <c r="K25" s="39">
        <f>УСЬОГО!K25-'16-село-ЦЗ'!K25</f>
        <v>10</v>
      </c>
      <c r="L25" s="39">
        <f>УСЬОГО!L25-'16-село-ЦЗ'!L25</f>
        <v>5</v>
      </c>
      <c r="M25" s="40">
        <f t="shared" si="3"/>
        <v>50</v>
      </c>
      <c r="N25" s="39">
        <f>УСЬОГО!N25-'16-село-ЦЗ'!N25</f>
        <v>0</v>
      </c>
      <c r="O25" s="39">
        <f>УСЬОГО!O25-'16-село-ЦЗ'!O25</f>
        <v>0</v>
      </c>
      <c r="P25" s="40" t="str">
        <f t="shared" si="8"/>
        <v>-</v>
      </c>
      <c r="Q25" s="39">
        <f>УСЬОГО!Q25-'16-село-ЦЗ'!Q25</f>
        <v>135</v>
      </c>
      <c r="R25" s="60">
        <f>УСЬОГО!R25-'16-село-ЦЗ'!R25</f>
        <v>189</v>
      </c>
      <c r="S25" s="40">
        <f t="shared" si="4"/>
        <v>140</v>
      </c>
      <c r="T25" s="39">
        <f>УСЬОГО!T25-'16-село-ЦЗ'!T25</f>
        <v>2226</v>
      </c>
      <c r="U25" s="60">
        <f>УСЬОГО!U25-'16-село-ЦЗ'!U25</f>
        <v>2179</v>
      </c>
      <c r="V25" s="40">
        <f t="shared" si="5"/>
        <v>97.888589398023356</v>
      </c>
      <c r="W25" s="39">
        <f>УСЬОГО!W25-'16-село-ЦЗ'!W25</f>
        <v>116</v>
      </c>
      <c r="X25" s="60">
        <f>УСЬОГО!X25-'16-село-ЦЗ'!X25</f>
        <v>256</v>
      </c>
      <c r="Y25" s="40">
        <f t="shared" si="6"/>
        <v>220.68965517241378</v>
      </c>
      <c r="Z25" s="39">
        <f>УСЬОГО!Z25-'16-село-ЦЗ'!Z25</f>
        <v>99</v>
      </c>
      <c r="AA25" s="60">
        <f>УСЬОГО!AA25-'16-село-ЦЗ'!AA25</f>
        <v>215</v>
      </c>
      <c r="AB25" s="40">
        <f t="shared" si="7"/>
        <v>217.17171717171718</v>
      </c>
      <c r="AC25" s="37"/>
      <c r="AD25" s="41"/>
    </row>
    <row r="26" spans="1:30" s="42" customFormat="1" ht="17" customHeight="1" x14ac:dyDescent="0.25">
      <c r="A26" s="61" t="s">
        <v>53</v>
      </c>
      <c r="B26" s="39">
        <f>УСЬОГО!B26-'16-село-ЦЗ'!B26</f>
        <v>776</v>
      </c>
      <c r="C26" s="39">
        <f>УСЬОГО!C26-'16-село-ЦЗ'!C26</f>
        <v>891</v>
      </c>
      <c r="D26" s="36">
        <f t="shared" si="0"/>
        <v>114.81958762886597</v>
      </c>
      <c r="E26" s="39">
        <f>УСЬОГО!E26-'16-село-ЦЗ'!E26</f>
        <v>245</v>
      </c>
      <c r="F26" s="39">
        <f>УСЬОГО!F26-'16-село-ЦЗ'!F26</f>
        <v>344</v>
      </c>
      <c r="G26" s="40">
        <f t="shared" si="1"/>
        <v>140.40816326530611</v>
      </c>
      <c r="H26" s="39">
        <f>УСЬОГО!H26-'16-село-ЦЗ'!H26</f>
        <v>74</v>
      </c>
      <c r="I26" s="39">
        <f>УСЬОГО!I26-'16-село-ЦЗ'!I26</f>
        <v>44</v>
      </c>
      <c r="J26" s="40">
        <f t="shared" si="2"/>
        <v>59.45945945945946</v>
      </c>
      <c r="K26" s="39">
        <f>УСЬОГО!K26-'16-село-ЦЗ'!K26</f>
        <v>22</v>
      </c>
      <c r="L26" s="39">
        <f>УСЬОГО!L26-'16-село-ЦЗ'!L26</f>
        <v>8</v>
      </c>
      <c r="M26" s="40">
        <f t="shared" si="3"/>
        <v>36.363636363636367</v>
      </c>
      <c r="N26" s="39">
        <f>УСЬОГО!N26-'16-село-ЦЗ'!N26</f>
        <v>0</v>
      </c>
      <c r="O26" s="39">
        <f>УСЬОГО!O26-'16-село-ЦЗ'!O26</f>
        <v>0</v>
      </c>
      <c r="P26" s="40" t="str">
        <f t="shared" si="8"/>
        <v>-</v>
      </c>
      <c r="Q26" s="39">
        <f>УСЬОГО!Q26-'16-село-ЦЗ'!Q26</f>
        <v>196</v>
      </c>
      <c r="R26" s="60">
        <f>УСЬОГО!R26-'16-село-ЦЗ'!R26</f>
        <v>212</v>
      </c>
      <c r="S26" s="40">
        <f t="shared" si="4"/>
        <v>108.16326530612245</v>
      </c>
      <c r="T26" s="39">
        <f>УСЬОГО!T26-'16-село-ЦЗ'!T26</f>
        <v>681</v>
      </c>
      <c r="U26" s="60">
        <f>УСЬОГО!U26-'16-село-ЦЗ'!U26</f>
        <v>830</v>
      </c>
      <c r="V26" s="40">
        <f t="shared" si="5"/>
        <v>121.87958883994126</v>
      </c>
      <c r="W26" s="39">
        <f>УСЬОГО!W26-'16-село-ЦЗ'!W26</f>
        <v>187</v>
      </c>
      <c r="X26" s="60">
        <f>УСЬОГО!X26-'16-село-ЦЗ'!X26</f>
        <v>285</v>
      </c>
      <c r="Y26" s="40">
        <f t="shared" si="6"/>
        <v>152.40641711229947</v>
      </c>
      <c r="Z26" s="39">
        <f>УСЬОГО!Z26-'16-село-ЦЗ'!Z26</f>
        <v>159</v>
      </c>
      <c r="AA26" s="60">
        <f>УСЬОГО!AA26-'16-село-ЦЗ'!AA26</f>
        <v>236</v>
      </c>
      <c r="AB26" s="40">
        <f t="shared" si="7"/>
        <v>148.42767295597486</v>
      </c>
      <c r="AC26" s="37"/>
      <c r="AD26" s="41"/>
    </row>
    <row r="27" spans="1:30" s="42" customFormat="1" ht="17" customHeight="1" x14ac:dyDescent="0.25">
      <c r="A27" s="61" t="s">
        <v>54</v>
      </c>
      <c r="B27" s="39">
        <f>УСЬОГО!B27-'16-село-ЦЗ'!B27</f>
        <v>493</v>
      </c>
      <c r="C27" s="39">
        <f>УСЬОГО!C27-'16-село-ЦЗ'!C27</f>
        <v>655</v>
      </c>
      <c r="D27" s="36">
        <f t="shared" si="0"/>
        <v>132.86004056795133</v>
      </c>
      <c r="E27" s="39">
        <f>УСЬОГО!E27-'16-село-ЦЗ'!E27</f>
        <v>162</v>
      </c>
      <c r="F27" s="39">
        <f>УСЬОГО!F27-'16-село-ЦЗ'!F27</f>
        <v>286</v>
      </c>
      <c r="G27" s="40">
        <f t="shared" si="1"/>
        <v>176.54320987654322</v>
      </c>
      <c r="H27" s="39">
        <f>УСЬОГО!H27-'16-село-ЦЗ'!H27</f>
        <v>51</v>
      </c>
      <c r="I27" s="39">
        <f>УСЬОГО!I27-'16-село-ЦЗ'!I27</f>
        <v>54</v>
      </c>
      <c r="J27" s="40">
        <f t="shared" si="2"/>
        <v>105.88235294117646</v>
      </c>
      <c r="K27" s="39">
        <f>УСЬОГО!K27-'16-село-ЦЗ'!K27</f>
        <v>14</v>
      </c>
      <c r="L27" s="39">
        <f>УСЬОГО!L27-'16-село-ЦЗ'!L27</f>
        <v>21</v>
      </c>
      <c r="M27" s="40">
        <f t="shared" si="3"/>
        <v>150</v>
      </c>
      <c r="N27" s="39">
        <f>УСЬОГО!N27-'16-село-ЦЗ'!N27</f>
        <v>1</v>
      </c>
      <c r="O27" s="39">
        <f>УСЬОГО!O27-'16-село-ЦЗ'!O27</f>
        <v>0</v>
      </c>
      <c r="P27" s="40">
        <f t="shared" si="8"/>
        <v>0</v>
      </c>
      <c r="Q27" s="39">
        <f>УСЬОГО!Q27-'16-село-ЦЗ'!Q27</f>
        <v>124</v>
      </c>
      <c r="R27" s="60">
        <f>УСЬОГО!R27-'16-село-ЦЗ'!R27</f>
        <v>143</v>
      </c>
      <c r="S27" s="40">
        <f t="shared" si="4"/>
        <v>115.3225806451613</v>
      </c>
      <c r="T27" s="39">
        <f>УСЬОГО!T27-'16-село-ЦЗ'!T27</f>
        <v>444</v>
      </c>
      <c r="U27" s="60">
        <f>УСЬОГО!U27-'16-село-ЦЗ'!U27</f>
        <v>557</v>
      </c>
      <c r="V27" s="40">
        <f t="shared" si="5"/>
        <v>125.45045045045045</v>
      </c>
      <c r="W27" s="39">
        <f>УСЬОГО!W27-'16-село-ЦЗ'!W27</f>
        <v>129</v>
      </c>
      <c r="X27" s="60">
        <f>УСЬОГО!X27-'16-село-ЦЗ'!X27</f>
        <v>203</v>
      </c>
      <c r="Y27" s="40">
        <f t="shared" si="6"/>
        <v>157.36434108527132</v>
      </c>
      <c r="Z27" s="39">
        <f>УСЬОГО!Z27-'16-село-ЦЗ'!Z27</f>
        <v>117</v>
      </c>
      <c r="AA27" s="60">
        <f>УСЬОГО!AA27-'16-село-ЦЗ'!AA27</f>
        <v>195</v>
      </c>
      <c r="AB27" s="40">
        <f t="shared" si="7"/>
        <v>166.66666666666666</v>
      </c>
      <c r="AC27" s="37"/>
      <c r="AD27" s="41"/>
    </row>
    <row r="28" spans="1:30" s="42" customFormat="1" ht="17" customHeight="1" x14ac:dyDescent="0.25">
      <c r="A28" s="61" t="s">
        <v>55</v>
      </c>
      <c r="B28" s="39">
        <f>УСЬОГО!B28-'16-село-ЦЗ'!B28</f>
        <v>709</v>
      </c>
      <c r="C28" s="39">
        <f>УСЬОГО!C28-'16-село-ЦЗ'!C28</f>
        <v>615</v>
      </c>
      <c r="D28" s="36">
        <f t="shared" si="0"/>
        <v>86.741889985895625</v>
      </c>
      <c r="E28" s="39">
        <f>УСЬОГО!E28-'16-село-ЦЗ'!E28</f>
        <v>206</v>
      </c>
      <c r="F28" s="39">
        <f>УСЬОГО!F28-'16-село-ЦЗ'!F28</f>
        <v>206</v>
      </c>
      <c r="G28" s="40">
        <f t="shared" si="1"/>
        <v>100</v>
      </c>
      <c r="H28" s="39">
        <f>УСЬОГО!H28-'16-село-ЦЗ'!H28</f>
        <v>103</v>
      </c>
      <c r="I28" s="39">
        <f>УСЬОГО!I28-'16-село-ЦЗ'!I28</f>
        <v>35</v>
      </c>
      <c r="J28" s="40">
        <f t="shared" si="2"/>
        <v>33.980582524271846</v>
      </c>
      <c r="K28" s="39">
        <f>УСЬОГО!K28-'16-село-ЦЗ'!K28</f>
        <v>14</v>
      </c>
      <c r="L28" s="39">
        <f>УСЬОГО!L28-'16-село-ЦЗ'!L28</f>
        <v>6</v>
      </c>
      <c r="M28" s="40">
        <f t="shared" si="3"/>
        <v>42.857142857142854</v>
      </c>
      <c r="N28" s="39">
        <f>УСЬОГО!N28-'16-село-ЦЗ'!N28</f>
        <v>12</v>
      </c>
      <c r="O28" s="39">
        <f>УСЬОГО!O28-'16-село-ЦЗ'!O28</f>
        <v>2</v>
      </c>
      <c r="P28" s="40">
        <f t="shared" si="8"/>
        <v>16.666666666666668</v>
      </c>
      <c r="Q28" s="39">
        <f>УСЬОГО!Q28-'16-село-ЦЗ'!Q28</f>
        <v>188</v>
      </c>
      <c r="R28" s="60">
        <f>УСЬОГО!R28-'16-село-ЦЗ'!R28</f>
        <v>180</v>
      </c>
      <c r="S28" s="40">
        <f t="shared" si="4"/>
        <v>95.744680851063833</v>
      </c>
      <c r="T28" s="39">
        <f>УСЬОГО!T28-'16-село-ЦЗ'!T28</f>
        <v>585</v>
      </c>
      <c r="U28" s="60">
        <f>УСЬОГО!U28-'16-село-ЦЗ'!U28</f>
        <v>543</v>
      </c>
      <c r="V28" s="40">
        <f t="shared" si="5"/>
        <v>92.820512820512818</v>
      </c>
      <c r="W28" s="39">
        <f>УСЬОГО!W28-'16-село-ЦЗ'!W28</f>
        <v>152</v>
      </c>
      <c r="X28" s="60">
        <f>УСЬОГО!X28-'16-село-ЦЗ'!X28</f>
        <v>151</v>
      </c>
      <c r="Y28" s="40">
        <f t="shared" si="6"/>
        <v>99.34210526315789</v>
      </c>
      <c r="Z28" s="39">
        <f>УСЬОГО!Z28-'16-село-ЦЗ'!Z28</f>
        <v>136</v>
      </c>
      <c r="AA28" s="60">
        <f>УСЬОГО!AA28-'16-село-ЦЗ'!AA28</f>
        <v>143</v>
      </c>
      <c r="AB28" s="40">
        <f t="shared" si="7"/>
        <v>105.14705882352941</v>
      </c>
      <c r="AC28" s="37"/>
      <c r="AD28" s="41"/>
    </row>
    <row r="29" spans="1:30" s="42" customFormat="1" ht="17" customHeight="1" x14ac:dyDescent="0.25">
      <c r="A29" s="61" t="s">
        <v>56</v>
      </c>
      <c r="B29" s="39">
        <f>УСЬОГО!B29-'16-село-ЦЗ'!B29</f>
        <v>470</v>
      </c>
      <c r="C29" s="39">
        <f>УСЬОГО!C29-'16-село-ЦЗ'!C29</f>
        <v>691</v>
      </c>
      <c r="D29" s="36">
        <f t="shared" si="0"/>
        <v>147.02127659574469</v>
      </c>
      <c r="E29" s="39">
        <f>УСЬОГО!E29-'16-село-ЦЗ'!E29</f>
        <v>246</v>
      </c>
      <c r="F29" s="39">
        <f>УСЬОГО!F29-'16-село-ЦЗ'!F29</f>
        <v>413</v>
      </c>
      <c r="G29" s="40">
        <f t="shared" si="1"/>
        <v>167.88617886178861</v>
      </c>
      <c r="H29" s="39">
        <f>УСЬОГО!H29-'16-село-ЦЗ'!H29</f>
        <v>112</v>
      </c>
      <c r="I29" s="39">
        <f>УСЬОГО!I29-'16-село-ЦЗ'!I29</f>
        <v>89</v>
      </c>
      <c r="J29" s="40">
        <f t="shared" si="2"/>
        <v>79.464285714285708</v>
      </c>
      <c r="K29" s="39">
        <f>УСЬОГО!K29-'16-село-ЦЗ'!K29</f>
        <v>24</v>
      </c>
      <c r="L29" s="39">
        <f>УСЬОГО!L29-'16-село-ЦЗ'!L29</f>
        <v>19</v>
      </c>
      <c r="M29" s="40">
        <f t="shared" si="3"/>
        <v>79.166666666666671</v>
      </c>
      <c r="N29" s="39">
        <f>УСЬОГО!N29-'16-село-ЦЗ'!N29</f>
        <v>6</v>
      </c>
      <c r="O29" s="39">
        <f>УСЬОГО!O29-'16-село-ЦЗ'!O29</f>
        <v>1</v>
      </c>
      <c r="P29" s="40">
        <f t="shared" si="8"/>
        <v>16.666666666666668</v>
      </c>
      <c r="Q29" s="39">
        <f>УСЬОГО!Q29-'16-село-ЦЗ'!Q29</f>
        <v>199</v>
      </c>
      <c r="R29" s="60">
        <f>УСЬОГО!R29-'16-село-ЦЗ'!R29</f>
        <v>258</v>
      </c>
      <c r="S29" s="40">
        <f t="shared" si="4"/>
        <v>129.64824120603015</v>
      </c>
      <c r="T29" s="39">
        <f>УСЬОГО!T29-'16-село-ЦЗ'!T29</f>
        <v>363</v>
      </c>
      <c r="U29" s="60">
        <f>УСЬОГО!U29-'16-село-ЦЗ'!U29</f>
        <v>556</v>
      </c>
      <c r="V29" s="40">
        <f t="shared" si="5"/>
        <v>153.16804407713499</v>
      </c>
      <c r="W29" s="39">
        <f>УСЬОГО!W29-'16-село-ЦЗ'!W29</f>
        <v>193</v>
      </c>
      <c r="X29" s="60">
        <f>УСЬОГО!X29-'16-село-ЦЗ'!X29</f>
        <v>313</v>
      </c>
      <c r="Y29" s="40">
        <f t="shared" si="6"/>
        <v>162.1761658031088</v>
      </c>
      <c r="Z29" s="39">
        <f>УСЬОГО!Z29-'16-село-ЦЗ'!Z29</f>
        <v>172</v>
      </c>
      <c r="AA29" s="60">
        <f>УСЬОГО!AA29-'16-село-ЦЗ'!AA29</f>
        <v>289</v>
      </c>
      <c r="AB29" s="40">
        <f t="shared" si="7"/>
        <v>168.02325581395348</v>
      </c>
      <c r="AC29" s="37"/>
      <c r="AD29" s="41"/>
    </row>
    <row r="30" spans="1:30" s="42" customFormat="1" ht="17" customHeight="1" x14ac:dyDescent="0.25">
      <c r="A30" s="61" t="s">
        <v>57</v>
      </c>
      <c r="B30" s="39">
        <f>УСЬОГО!B30-'16-село-ЦЗ'!B30</f>
        <v>665</v>
      </c>
      <c r="C30" s="39">
        <f>УСЬОГО!C30-'16-село-ЦЗ'!C30</f>
        <v>916</v>
      </c>
      <c r="D30" s="36">
        <f t="shared" si="0"/>
        <v>137.74436090225564</v>
      </c>
      <c r="E30" s="39">
        <f>УСЬОГО!E30-'16-село-ЦЗ'!E30</f>
        <v>75</v>
      </c>
      <c r="F30" s="39">
        <f>УСЬОГО!F30-'16-село-ЦЗ'!F30</f>
        <v>193</v>
      </c>
      <c r="G30" s="40">
        <f t="shared" si="1"/>
        <v>257.33333333333331</v>
      </c>
      <c r="H30" s="39">
        <f>УСЬОГО!H30-'16-село-ЦЗ'!H30</f>
        <v>35</v>
      </c>
      <c r="I30" s="39">
        <f>УСЬОГО!I30-'16-село-ЦЗ'!I30</f>
        <v>28</v>
      </c>
      <c r="J30" s="40">
        <f t="shared" si="2"/>
        <v>80</v>
      </c>
      <c r="K30" s="39">
        <f>УСЬОГО!K30-'16-село-ЦЗ'!K30</f>
        <v>4</v>
      </c>
      <c r="L30" s="39">
        <f>УСЬОГО!L30-'16-село-ЦЗ'!L30</f>
        <v>2</v>
      </c>
      <c r="M30" s="40">
        <f t="shared" si="3"/>
        <v>50</v>
      </c>
      <c r="N30" s="39">
        <f>УСЬОГО!N30-'16-село-ЦЗ'!N30</f>
        <v>0</v>
      </c>
      <c r="O30" s="39">
        <f>УСЬОГО!O30-'16-село-ЦЗ'!O30</f>
        <v>1</v>
      </c>
      <c r="P30" s="40" t="str">
        <f t="shared" si="8"/>
        <v>-</v>
      </c>
      <c r="Q30" s="39">
        <f>УСЬОГО!Q30-'16-село-ЦЗ'!Q30</f>
        <v>68</v>
      </c>
      <c r="R30" s="60">
        <f>УСЬОГО!R30-'16-село-ЦЗ'!R30</f>
        <v>129</v>
      </c>
      <c r="S30" s="40">
        <f t="shared" si="4"/>
        <v>189.70588235294119</v>
      </c>
      <c r="T30" s="39">
        <f>УСЬОГО!T30-'16-село-ЦЗ'!T30</f>
        <v>647</v>
      </c>
      <c r="U30" s="60">
        <f>УСЬОГО!U30-'16-село-ЦЗ'!U30</f>
        <v>880</v>
      </c>
      <c r="V30" s="40">
        <f t="shared" si="5"/>
        <v>136.01236476043277</v>
      </c>
      <c r="W30" s="39">
        <f>УСЬОГО!W30-'16-село-ЦЗ'!W30</f>
        <v>60</v>
      </c>
      <c r="X30" s="60">
        <f>УСЬОГО!X30-'16-село-ЦЗ'!X30</f>
        <v>158</v>
      </c>
      <c r="Y30" s="40">
        <f t="shared" si="6"/>
        <v>263.33333333333331</v>
      </c>
      <c r="Z30" s="39">
        <f>УСЬОГО!Z30-'16-село-ЦЗ'!Z30</f>
        <v>51</v>
      </c>
      <c r="AA30" s="60">
        <f>УСЬОГО!AA30-'16-село-ЦЗ'!AA30</f>
        <v>150</v>
      </c>
      <c r="AB30" s="40">
        <f t="shared" si="7"/>
        <v>294.11764705882354</v>
      </c>
      <c r="AC30" s="37"/>
      <c r="AD30" s="41"/>
    </row>
    <row r="31" spans="1:30" s="42" customFormat="1" ht="17" customHeight="1" x14ac:dyDescent="0.25">
      <c r="A31" s="61" t="s">
        <v>58</v>
      </c>
      <c r="B31" s="39">
        <f>УСЬОГО!B31-'16-село-ЦЗ'!B31</f>
        <v>556</v>
      </c>
      <c r="C31" s="39">
        <f>УСЬОГО!C31-'16-село-ЦЗ'!C31</f>
        <v>882</v>
      </c>
      <c r="D31" s="36">
        <f t="shared" si="0"/>
        <v>158.63309352517985</v>
      </c>
      <c r="E31" s="39">
        <f>УСЬОГО!E31-'16-село-ЦЗ'!E31</f>
        <v>114</v>
      </c>
      <c r="F31" s="39">
        <f>УСЬОГО!F31-'16-село-ЦЗ'!F31</f>
        <v>268</v>
      </c>
      <c r="G31" s="40">
        <f t="shared" si="1"/>
        <v>235.08771929824562</v>
      </c>
      <c r="H31" s="39">
        <f>УСЬОГО!H31-'16-село-ЦЗ'!H31</f>
        <v>59</v>
      </c>
      <c r="I31" s="39">
        <f>УСЬОГО!I31-'16-село-ЦЗ'!I31</f>
        <v>53</v>
      </c>
      <c r="J31" s="40">
        <f t="shared" si="2"/>
        <v>89.830508474576277</v>
      </c>
      <c r="K31" s="39">
        <f>УСЬОГО!K31-'16-село-ЦЗ'!K31</f>
        <v>17</v>
      </c>
      <c r="L31" s="39">
        <f>УСЬОГО!L31-'16-село-ЦЗ'!L31</f>
        <v>6</v>
      </c>
      <c r="M31" s="40">
        <f t="shared" si="3"/>
        <v>35.294117647058826</v>
      </c>
      <c r="N31" s="39">
        <f>УСЬОГО!N31-'16-село-ЦЗ'!N31</f>
        <v>0</v>
      </c>
      <c r="O31" s="39">
        <f>УСЬОГО!O31-'16-село-ЦЗ'!O31</f>
        <v>0</v>
      </c>
      <c r="P31" s="40" t="str">
        <f t="shared" si="8"/>
        <v>-</v>
      </c>
      <c r="Q31" s="39">
        <f>УСЬОГО!Q31-'16-село-ЦЗ'!Q31</f>
        <v>97</v>
      </c>
      <c r="R31" s="60">
        <f>УСЬОГО!R31-'16-село-ЦЗ'!R31</f>
        <v>211</v>
      </c>
      <c r="S31" s="40">
        <f t="shared" si="4"/>
        <v>217.5257731958763</v>
      </c>
      <c r="T31" s="39">
        <f>УСЬОГО!T31-'16-село-ЦЗ'!T31</f>
        <v>434</v>
      </c>
      <c r="U31" s="60">
        <f>УСЬОГО!U31-'16-село-ЦЗ'!U31</f>
        <v>802</v>
      </c>
      <c r="V31" s="40">
        <f t="shared" si="5"/>
        <v>184.7926267281106</v>
      </c>
      <c r="W31" s="39">
        <f>УСЬОГО!W31-'16-село-ЦЗ'!W31</f>
        <v>79</v>
      </c>
      <c r="X31" s="60">
        <f>УСЬОГО!X31-'16-село-ЦЗ'!X31</f>
        <v>223</v>
      </c>
      <c r="Y31" s="40">
        <f t="shared" si="6"/>
        <v>282.27848101265823</v>
      </c>
      <c r="Z31" s="39">
        <f>УСЬОГО!Z31-'16-село-ЦЗ'!Z31</f>
        <v>63</v>
      </c>
      <c r="AA31" s="60">
        <f>УСЬОГО!AA31-'16-село-ЦЗ'!AA31</f>
        <v>201</v>
      </c>
      <c r="AB31" s="40">
        <f t="shared" si="7"/>
        <v>319.04761904761904</v>
      </c>
      <c r="AC31" s="37"/>
      <c r="AD31" s="41"/>
    </row>
    <row r="32" spans="1:30" s="42" customFormat="1" ht="17" customHeight="1" x14ac:dyDescent="0.25">
      <c r="A32" s="61" t="s">
        <v>59</v>
      </c>
      <c r="B32" s="39">
        <f>УСЬОГО!B32-'16-село-ЦЗ'!B32</f>
        <v>1806</v>
      </c>
      <c r="C32" s="39">
        <f>УСЬОГО!C32-'16-село-ЦЗ'!C32</f>
        <v>1921</v>
      </c>
      <c r="D32" s="36">
        <f t="shared" si="0"/>
        <v>106.36766334440753</v>
      </c>
      <c r="E32" s="39">
        <f>УСЬОГО!E32-'16-село-ЦЗ'!E32</f>
        <v>285</v>
      </c>
      <c r="F32" s="39">
        <f>УСЬОГО!F32-'16-село-ЦЗ'!F32</f>
        <v>379</v>
      </c>
      <c r="G32" s="40">
        <f t="shared" si="1"/>
        <v>132.98245614035088</v>
      </c>
      <c r="H32" s="39">
        <f>УСЬОГО!H32-'16-село-ЦЗ'!H32</f>
        <v>124</v>
      </c>
      <c r="I32" s="39">
        <f>УСЬОГО!I32-'16-село-ЦЗ'!I32</f>
        <v>91</v>
      </c>
      <c r="J32" s="40">
        <f t="shared" si="2"/>
        <v>73.387096774193552</v>
      </c>
      <c r="K32" s="39">
        <f>УСЬОГО!K32-'16-село-ЦЗ'!K32</f>
        <v>56</v>
      </c>
      <c r="L32" s="39">
        <f>УСЬОГО!L32-'16-село-ЦЗ'!L32</f>
        <v>38</v>
      </c>
      <c r="M32" s="40">
        <f t="shared" si="3"/>
        <v>67.857142857142861</v>
      </c>
      <c r="N32" s="39">
        <f>УСЬОГО!N32-'16-село-ЦЗ'!N32</f>
        <v>6</v>
      </c>
      <c r="O32" s="39">
        <f>УСЬОГО!O32-'16-село-ЦЗ'!O32</f>
        <v>2</v>
      </c>
      <c r="P32" s="40">
        <f t="shared" si="8"/>
        <v>33.333333333333336</v>
      </c>
      <c r="Q32" s="39">
        <f>УСЬОГО!Q32-'16-село-ЦЗ'!Q32</f>
        <v>248</v>
      </c>
      <c r="R32" s="60">
        <f>УСЬОГО!R32-'16-село-ЦЗ'!R32</f>
        <v>243</v>
      </c>
      <c r="S32" s="40">
        <f t="shared" si="4"/>
        <v>97.983870967741936</v>
      </c>
      <c r="T32" s="39">
        <f>УСЬОГО!T32-'16-село-ЦЗ'!T32</f>
        <v>1642</v>
      </c>
      <c r="U32" s="60">
        <f>УСЬОГО!U32-'16-село-ЦЗ'!U32</f>
        <v>1747</v>
      </c>
      <c r="V32" s="40">
        <f t="shared" si="5"/>
        <v>106.394640682095</v>
      </c>
      <c r="W32" s="39">
        <f>УСЬОГО!W32-'16-село-ЦЗ'!W32</f>
        <v>206</v>
      </c>
      <c r="X32" s="60">
        <f>УСЬОГО!X32-'16-село-ЦЗ'!X32</f>
        <v>270</v>
      </c>
      <c r="Y32" s="40">
        <f t="shared" si="6"/>
        <v>131.06796116504853</v>
      </c>
      <c r="Z32" s="39">
        <f>УСЬОГО!Z32-'16-село-ЦЗ'!Z32</f>
        <v>185</v>
      </c>
      <c r="AA32" s="60">
        <f>УСЬОГО!AA32-'16-село-ЦЗ'!AA32</f>
        <v>230</v>
      </c>
      <c r="AB32" s="40">
        <f t="shared" si="7"/>
        <v>124.32432432432432</v>
      </c>
      <c r="AC32" s="37"/>
      <c r="AD32" s="41"/>
    </row>
    <row r="33" spans="1:30" s="42" customFormat="1" ht="17" customHeight="1" x14ac:dyDescent="0.25">
      <c r="A33" s="61" t="s">
        <v>60</v>
      </c>
      <c r="B33" s="39">
        <f>УСЬОГО!B33-'16-село-ЦЗ'!B33</f>
        <v>729</v>
      </c>
      <c r="C33" s="39">
        <f>УСЬОГО!C33-'16-село-ЦЗ'!C33</f>
        <v>811</v>
      </c>
      <c r="D33" s="36">
        <f t="shared" si="0"/>
        <v>111.24828532235939</v>
      </c>
      <c r="E33" s="39">
        <f>УСЬОГО!E33-'16-село-ЦЗ'!E33</f>
        <v>376</v>
      </c>
      <c r="F33" s="39">
        <f>УСЬОГО!F33-'16-село-ЦЗ'!F33</f>
        <v>454</v>
      </c>
      <c r="G33" s="40">
        <f t="shared" si="1"/>
        <v>120.74468085106383</v>
      </c>
      <c r="H33" s="39">
        <f>УСЬОГО!H33-'16-село-ЦЗ'!H33</f>
        <v>84</v>
      </c>
      <c r="I33" s="39">
        <f>УСЬОГО!I33-'16-село-ЦЗ'!I33</f>
        <v>72</v>
      </c>
      <c r="J33" s="40">
        <f t="shared" si="2"/>
        <v>85.714285714285708</v>
      </c>
      <c r="K33" s="39">
        <f>УСЬОГО!K33-'16-село-ЦЗ'!K33</f>
        <v>30</v>
      </c>
      <c r="L33" s="39">
        <f>УСЬОГО!L33-'16-село-ЦЗ'!L33</f>
        <v>17</v>
      </c>
      <c r="M33" s="40">
        <f t="shared" si="3"/>
        <v>56.666666666666664</v>
      </c>
      <c r="N33" s="39">
        <f>УСЬОГО!N33-'16-село-ЦЗ'!N33</f>
        <v>6</v>
      </c>
      <c r="O33" s="39">
        <f>УСЬОГО!O33-'16-село-ЦЗ'!O33</f>
        <v>0</v>
      </c>
      <c r="P33" s="40">
        <f t="shared" si="8"/>
        <v>0</v>
      </c>
      <c r="Q33" s="39">
        <f>УСЬОГО!Q33-'16-село-ЦЗ'!Q33</f>
        <v>357</v>
      </c>
      <c r="R33" s="60">
        <f>УСЬОГО!R33-'16-село-ЦЗ'!R33</f>
        <v>326</v>
      </c>
      <c r="S33" s="40">
        <f t="shared" si="4"/>
        <v>91.31652661064426</v>
      </c>
      <c r="T33" s="39">
        <f>УСЬОГО!T33-'16-село-ЦЗ'!T33</f>
        <v>583</v>
      </c>
      <c r="U33" s="60">
        <f>УСЬОГО!U33-'16-село-ЦЗ'!U33</f>
        <v>686</v>
      </c>
      <c r="V33" s="40">
        <f t="shared" si="5"/>
        <v>117.6672384219554</v>
      </c>
      <c r="W33" s="39">
        <f>УСЬОГО!W33-'16-село-ЦЗ'!W33</f>
        <v>259</v>
      </c>
      <c r="X33" s="60">
        <f>УСЬОГО!X33-'16-село-ЦЗ'!X33</f>
        <v>355</v>
      </c>
      <c r="Y33" s="40">
        <f t="shared" si="6"/>
        <v>137.06563706563708</v>
      </c>
      <c r="Z33" s="39">
        <f>УСЬОГО!Z33-'16-село-ЦЗ'!Z33</f>
        <v>229</v>
      </c>
      <c r="AA33" s="60">
        <f>УСЬОГО!AA33-'16-село-ЦЗ'!AA33</f>
        <v>324</v>
      </c>
      <c r="AB33" s="40">
        <f t="shared" si="7"/>
        <v>141.48471615720524</v>
      </c>
      <c r="AC33" s="37"/>
      <c r="AD33" s="41"/>
    </row>
    <row r="34" spans="1:30" s="42" customFormat="1" ht="17" customHeight="1" x14ac:dyDescent="0.25">
      <c r="A34" s="61" t="s">
        <v>61</v>
      </c>
      <c r="B34" s="39">
        <f>УСЬОГО!B34-'16-село-ЦЗ'!B34</f>
        <v>687</v>
      </c>
      <c r="C34" s="39">
        <f>УСЬОГО!C34-'16-село-ЦЗ'!C34</f>
        <v>849</v>
      </c>
      <c r="D34" s="36">
        <f t="shared" si="0"/>
        <v>123.58078602620087</v>
      </c>
      <c r="E34" s="39">
        <f>УСЬОГО!E34-'16-село-ЦЗ'!E34</f>
        <v>236</v>
      </c>
      <c r="F34" s="39">
        <f>УСЬОГО!F34-'16-село-ЦЗ'!F34</f>
        <v>328</v>
      </c>
      <c r="G34" s="40">
        <f t="shared" si="1"/>
        <v>138.98305084745763</v>
      </c>
      <c r="H34" s="39">
        <f>УСЬОГО!H34-'16-село-ЦЗ'!H34</f>
        <v>89</v>
      </c>
      <c r="I34" s="39">
        <f>УСЬОГО!I34-'16-село-ЦЗ'!I34</f>
        <v>67</v>
      </c>
      <c r="J34" s="40">
        <f t="shared" si="2"/>
        <v>75.280898876404493</v>
      </c>
      <c r="K34" s="39">
        <f>УСЬОГО!K34-'16-село-ЦЗ'!K34</f>
        <v>11</v>
      </c>
      <c r="L34" s="39">
        <f>УСЬОГО!L34-'16-село-ЦЗ'!L34</f>
        <v>6</v>
      </c>
      <c r="M34" s="40">
        <f t="shared" si="3"/>
        <v>54.545454545454547</v>
      </c>
      <c r="N34" s="39">
        <f>УСЬОГО!N34-'16-село-ЦЗ'!N34</f>
        <v>8</v>
      </c>
      <c r="O34" s="39">
        <f>УСЬОГО!O34-'16-село-ЦЗ'!O34</f>
        <v>0</v>
      </c>
      <c r="P34" s="40">
        <f t="shared" si="8"/>
        <v>0</v>
      </c>
      <c r="Q34" s="39">
        <f>УСЬОГО!Q34-'16-село-ЦЗ'!Q34</f>
        <v>219</v>
      </c>
      <c r="R34" s="60">
        <f>УСЬОГО!R34-'16-село-ЦЗ'!R34</f>
        <v>201</v>
      </c>
      <c r="S34" s="40">
        <f t="shared" si="4"/>
        <v>91.780821917808225</v>
      </c>
      <c r="T34" s="39">
        <f>УСЬОГО!T34-'16-село-ЦЗ'!T34</f>
        <v>532</v>
      </c>
      <c r="U34" s="60">
        <f>УСЬОГО!U34-'16-село-ЦЗ'!U34</f>
        <v>762</v>
      </c>
      <c r="V34" s="40">
        <f t="shared" si="5"/>
        <v>143.23308270676691</v>
      </c>
      <c r="W34" s="39">
        <f>УСЬОГО!W34-'16-село-ЦЗ'!W34</f>
        <v>167</v>
      </c>
      <c r="X34" s="60">
        <f>УСЬОГО!X34-'16-село-ЦЗ'!X34</f>
        <v>266</v>
      </c>
      <c r="Y34" s="40">
        <f t="shared" si="6"/>
        <v>159.28143712574851</v>
      </c>
      <c r="Z34" s="39">
        <f>УСЬОГО!Z34-'16-село-ЦЗ'!Z34</f>
        <v>152</v>
      </c>
      <c r="AA34" s="60">
        <f>УСЬОГО!AA34-'16-село-ЦЗ'!AA34</f>
        <v>240</v>
      </c>
      <c r="AB34" s="40">
        <f t="shared" si="7"/>
        <v>157.89473684210526</v>
      </c>
      <c r="AC34" s="37"/>
      <c r="AD34" s="41"/>
    </row>
    <row r="35" spans="1:30" s="42" customFormat="1" ht="17" customHeight="1" x14ac:dyDescent="0.25">
      <c r="A35" s="61" t="s">
        <v>62</v>
      </c>
      <c r="B35" s="39">
        <f>УСЬОГО!B35-'16-село-ЦЗ'!B35</f>
        <v>573</v>
      </c>
      <c r="C35" s="39">
        <f>УСЬОГО!C35-'16-село-ЦЗ'!C35</f>
        <v>674</v>
      </c>
      <c r="D35" s="36">
        <f t="shared" si="0"/>
        <v>117.62652705061082</v>
      </c>
      <c r="E35" s="39">
        <f>УСЬОГО!E35-'16-село-ЦЗ'!E35</f>
        <v>217</v>
      </c>
      <c r="F35" s="39">
        <f>УСЬОГО!F35-'16-село-ЦЗ'!F35</f>
        <v>305</v>
      </c>
      <c r="G35" s="40">
        <f t="shared" si="1"/>
        <v>140.55299539170508</v>
      </c>
      <c r="H35" s="39">
        <f>УСЬОГО!H35-'16-село-ЦЗ'!H35</f>
        <v>130</v>
      </c>
      <c r="I35" s="39">
        <f>УСЬОГО!I35-'16-село-ЦЗ'!I35</f>
        <v>57</v>
      </c>
      <c r="J35" s="40">
        <f t="shared" si="2"/>
        <v>43.846153846153847</v>
      </c>
      <c r="K35" s="39">
        <f>УСЬОГО!K35-'16-село-ЦЗ'!K35</f>
        <v>26</v>
      </c>
      <c r="L35" s="39">
        <f>УСЬОГО!L35-'16-село-ЦЗ'!L35</f>
        <v>12</v>
      </c>
      <c r="M35" s="40">
        <f t="shared" si="3"/>
        <v>46.153846153846153</v>
      </c>
      <c r="N35" s="39">
        <f>УСЬОГО!N35-'16-село-ЦЗ'!N35</f>
        <v>6</v>
      </c>
      <c r="O35" s="39">
        <f>УСЬОГО!O35-'16-село-ЦЗ'!O35</f>
        <v>2</v>
      </c>
      <c r="P35" s="40">
        <f t="shared" si="8"/>
        <v>33.333333333333336</v>
      </c>
      <c r="Q35" s="39">
        <f>УСЬОГО!Q35-'16-село-ЦЗ'!Q35</f>
        <v>170</v>
      </c>
      <c r="R35" s="60">
        <f>УСЬОГО!R35-'16-село-ЦЗ'!R35</f>
        <v>124</v>
      </c>
      <c r="S35" s="40">
        <f t="shared" si="4"/>
        <v>72.941176470588232</v>
      </c>
      <c r="T35" s="39">
        <f>УСЬОГО!T35-'16-село-ЦЗ'!T35</f>
        <v>406</v>
      </c>
      <c r="U35" s="60">
        <f>УСЬОГО!U35-'16-село-ЦЗ'!U35</f>
        <v>571</v>
      </c>
      <c r="V35" s="40">
        <f t="shared" si="5"/>
        <v>140.64039408866995</v>
      </c>
      <c r="W35" s="39">
        <f>УСЬОГО!W35-'16-село-ЦЗ'!W35</f>
        <v>133</v>
      </c>
      <c r="X35" s="60">
        <f>УСЬОГО!X35-'16-село-ЦЗ'!X35</f>
        <v>205</v>
      </c>
      <c r="Y35" s="40">
        <f t="shared" si="6"/>
        <v>154.13533834586465</v>
      </c>
      <c r="Z35" s="39">
        <f>УСЬОГО!Z35-'16-село-ЦЗ'!Z35</f>
        <v>102</v>
      </c>
      <c r="AA35" s="60">
        <f>УСЬОГО!AA35-'16-село-ЦЗ'!AA35</f>
        <v>179</v>
      </c>
      <c r="AB35" s="40">
        <f t="shared" si="7"/>
        <v>175.49019607843138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8" sqref="P8:P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78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39633</v>
      </c>
      <c r="C7" s="35">
        <f>SUM(C8:C35)</f>
        <v>41967</v>
      </c>
      <c r="D7" s="36">
        <f>C7*100/B7</f>
        <v>105.88903186738324</v>
      </c>
      <c r="E7" s="35">
        <f>SUM(E8:E35)</f>
        <v>8838</v>
      </c>
      <c r="F7" s="35">
        <f>SUM(F8:F35)</f>
        <v>14085</v>
      </c>
      <c r="G7" s="36">
        <f>F7*100/E7</f>
        <v>159.36863543788186</v>
      </c>
      <c r="H7" s="35">
        <f>SUM(H8:H35)</f>
        <v>2561</v>
      </c>
      <c r="I7" s="35">
        <f>SUM(I8:I35)</f>
        <v>1793</v>
      </c>
      <c r="J7" s="36">
        <f>I7*100/H7</f>
        <v>70.011714174150725</v>
      </c>
      <c r="K7" s="35">
        <f>SUM(K8:K35)</f>
        <v>767</v>
      </c>
      <c r="L7" s="35">
        <f>SUM(L8:L35)</f>
        <v>333</v>
      </c>
      <c r="M7" s="36">
        <f>L7*100/K7</f>
        <v>43.415906127770533</v>
      </c>
      <c r="N7" s="35">
        <f>SUM(N8:N35)</f>
        <v>161</v>
      </c>
      <c r="O7" s="35">
        <f>SUM(O8:O35)</f>
        <v>30</v>
      </c>
      <c r="P7" s="36">
        <f>O7*100/N7</f>
        <v>18.633540372670808</v>
      </c>
      <c r="Q7" s="35">
        <f>SUM(Q8:Q35)</f>
        <v>7429</v>
      </c>
      <c r="R7" s="35">
        <f>SUM(R8:R35)</f>
        <v>8190</v>
      </c>
      <c r="S7" s="36">
        <f>R7*100/Q7</f>
        <v>110.24363979001211</v>
      </c>
      <c r="T7" s="35">
        <f>SUM(T8:T35)</f>
        <v>34413</v>
      </c>
      <c r="U7" s="35">
        <f>SUM(U8:U35)</f>
        <v>38145</v>
      </c>
      <c r="V7" s="36">
        <f>U7*100/T7</f>
        <v>110.84473890680847</v>
      </c>
      <c r="W7" s="35">
        <f>SUM(W8:W35)</f>
        <v>6651</v>
      </c>
      <c r="X7" s="35">
        <f>SUM(X8:X35)</f>
        <v>11031</v>
      </c>
      <c r="Y7" s="36">
        <f>X7*100/W7</f>
        <v>165.85475868290482</v>
      </c>
      <c r="Z7" s="35">
        <f>SUM(Z8:Z35)</f>
        <v>5960</v>
      </c>
      <c r="AA7" s="35">
        <f>SUM(AA8:AA35)</f>
        <v>9829</v>
      </c>
      <c r="AB7" s="36">
        <f>AA7*100/Z7</f>
        <v>164.91610738255034</v>
      </c>
      <c r="AC7" s="37"/>
      <c r="AF7" s="42"/>
    </row>
    <row r="8" spans="1:32" s="42" customFormat="1" ht="17" customHeight="1" x14ac:dyDescent="0.25">
      <c r="A8" s="61" t="s">
        <v>35</v>
      </c>
      <c r="B8" s="39">
        <v>1943</v>
      </c>
      <c r="C8" s="39">
        <v>2742</v>
      </c>
      <c r="D8" s="36">
        <f t="shared" ref="D8:D35" si="0">C8*100/B8</f>
        <v>141.1219763252702</v>
      </c>
      <c r="E8" s="39">
        <v>531</v>
      </c>
      <c r="F8" s="39">
        <v>1270</v>
      </c>
      <c r="G8" s="40">
        <f t="shared" ref="G8:G35" si="1">F8*100/E8</f>
        <v>239.1713747645951</v>
      </c>
      <c r="H8" s="39">
        <v>63</v>
      </c>
      <c r="I8" s="39">
        <v>41</v>
      </c>
      <c r="J8" s="40">
        <f t="shared" ref="J8:J35" si="2">I8*100/H8</f>
        <v>65.079365079365076</v>
      </c>
      <c r="K8" s="39">
        <v>64</v>
      </c>
      <c r="L8" s="39">
        <v>56</v>
      </c>
      <c r="M8" s="40">
        <f t="shared" ref="M8:M35" si="3">L8*100/K8</f>
        <v>87.5</v>
      </c>
      <c r="N8" s="39">
        <v>0</v>
      </c>
      <c r="O8" s="39">
        <v>0</v>
      </c>
      <c r="P8" s="40" t="str">
        <f>IF(ISERROR(O8*100/N8),"-",(O8*100/N8))</f>
        <v>-</v>
      </c>
      <c r="Q8" s="39">
        <v>381</v>
      </c>
      <c r="R8" s="60">
        <v>320</v>
      </c>
      <c r="S8" s="40">
        <f t="shared" ref="S8:S35" si="4">R8*100/Q8</f>
        <v>83.98950131233596</v>
      </c>
      <c r="T8" s="39">
        <v>1780</v>
      </c>
      <c r="U8" s="60">
        <v>2468</v>
      </c>
      <c r="V8" s="40">
        <f t="shared" ref="V8:V35" si="5">U8*100/T8</f>
        <v>138.65168539325842</v>
      </c>
      <c r="W8" s="39">
        <v>388</v>
      </c>
      <c r="X8" s="60">
        <v>1010</v>
      </c>
      <c r="Y8" s="40">
        <f t="shared" ref="Y8:Y35" si="6">X8*100/W8</f>
        <v>260.30927835051546</v>
      </c>
      <c r="Z8" s="39">
        <v>352</v>
      </c>
      <c r="AA8" s="60">
        <v>851</v>
      </c>
      <c r="AB8" s="40">
        <f t="shared" ref="AB8:AB35" si="7">AA8*100/Z8</f>
        <v>241.76136363636363</v>
      </c>
      <c r="AC8" s="37"/>
      <c r="AD8" s="41"/>
    </row>
    <row r="9" spans="1:32" s="43" customFormat="1" ht="17" customHeight="1" x14ac:dyDescent="0.25">
      <c r="A9" s="61" t="s">
        <v>36</v>
      </c>
      <c r="B9" s="39">
        <v>715</v>
      </c>
      <c r="C9" s="39">
        <v>873</v>
      </c>
      <c r="D9" s="36">
        <f t="shared" si="0"/>
        <v>122.09790209790209</v>
      </c>
      <c r="E9" s="39">
        <v>102</v>
      </c>
      <c r="F9" s="39">
        <v>272</v>
      </c>
      <c r="G9" s="40">
        <f t="shared" si="1"/>
        <v>266.66666666666669</v>
      </c>
      <c r="H9" s="39">
        <v>55</v>
      </c>
      <c r="I9" s="39">
        <v>18</v>
      </c>
      <c r="J9" s="40">
        <f t="shared" si="2"/>
        <v>32.727272727272727</v>
      </c>
      <c r="K9" s="39">
        <v>11</v>
      </c>
      <c r="L9" s="39">
        <v>2</v>
      </c>
      <c r="M9" s="40">
        <f t="shared" si="3"/>
        <v>18.181818181818183</v>
      </c>
      <c r="N9" s="39">
        <v>0</v>
      </c>
      <c r="O9" s="39">
        <v>0</v>
      </c>
      <c r="P9" s="40" t="str">
        <f t="shared" ref="P9:P35" si="8">IF(ISERROR(O9*100/N9),"-",(O9*100/N9))</f>
        <v>-</v>
      </c>
      <c r="Q9" s="39">
        <v>95</v>
      </c>
      <c r="R9" s="60">
        <v>151</v>
      </c>
      <c r="S9" s="40">
        <f t="shared" si="4"/>
        <v>158.94736842105263</v>
      </c>
      <c r="T9" s="39">
        <v>664</v>
      </c>
      <c r="U9" s="60">
        <v>801</v>
      </c>
      <c r="V9" s="40">
        <f t="shared" si="5"/>
        <v>120.63253012048193</v>
      </c>
      <c r="W9" s="39">
        <v>83</v>
      </c>
      <c r="X9" s="60">
        <v>206</v>
      </c>
      <c r="Y9" s="40">
        <f t="shared" si="6"/>
        <v>248.19277108433735</v>
      </c>
      <c r="Z9" s="39">
        <v>65</v>
      </c>
      <c r="AA9" s="60">
        <v>158</v>
      </c>
      <c r="AB9" s="40">
        <f t="shared" si="7"/>
        <v>243.07692307692307</v>
      </c>
      <c r="AC9" s="37"/>
      <c r="AD9" s="41"/>
    </row>
    <row r="10" spans="1:32" s="42" customFormat="1" ht="17" customHeight="1" x14ac:dyDescent="0.25">
      <c r="A10" s="61" t="s">
        <v>37</v>
      </c>
      <c r="B10" s="39">
        <v>200</v>
      </c>
      <c r="C10" s="39">
        <v>250</v>
      </c>
      <c r="D10" s="36">
        <f t="shared" si="0"/>
        <v>125</v>
      </c>
      <c r="E10" s="39">
        <v>86</v>
      </c>
      <c r="F10" s="39">
        <v>143</v>
      </c>
      <c r="G10" s="40">
        <f t="shared" si="1"/>
        <v>166.27906976744185</v>
      </c>
      <c r="H10" s="39">
        <v>25</v>
      </c>
      <c r="I10" s="39">
        <v>18</v>
      </c>
      <c r="J10" s="40">
        <f t="shared" si="2"/>
        <v>72</v>
      </c>
      <c r="K10" s="39">
        <v>4</v>
      </c>
      <c r="L10" s="39">
        <v>3</v>
      </c>
      <c r="M10" s="40">
        <f t="shared" si="3"/>
        <v>75</v>
      </c>
      <c r="N10" s="39">
        <v>0</v>
      </c>
      <c r="O10" s="39">
        <v>5</v>
      </c>
      <c r="P10" s="40" t="str">
        <f t="shared" si="8"/>
        <v>-</v>
      </c>
      <c r="Q10" s="39">
        <v>80</v>
      </c>
      <c r="R10" s="60">
        <v>94</v>
      </c>
      <c r="S10" s="40">
        <f t="shared" si="4"/>
        <v>117.5</v>
      </c>
      <c r="T10" s="39">
        <v>157</v>
      </c>
      <c r="U10" s="60">
        <v>200</v>
      </c>
      <c r="V10" s="40">
        <f t="shared" si="5"/>
        <v>127.38853503184713</v>
      </c>
      <c r="W10" s="39">
        <v>64</v>
      </c>
      <c r="X10" s="60">
        <v>100</v>
      </c>
      <c r="Y10" s="40">
        <f t="shared" si="6"/>
        <v>156.25</v>
      </c>
      <c r="Z10" s="39">
        <v>60</v>
      </c>
      <c r="AA10" s="60">
        <v>84</v>
      </c>
      <c r="AB10" s="40">
        <f t="shared" si="7"/>
        <v>140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549</v>
      </c>
      <c r="C11" s="39">
        <v>562</v>
      </c>
      <c r="D11" s="36">
        <f t="shared" si="0"/>
        <v>102.367941712204</v>
      </c>
      <c r="E11" s="39">
        <v>133</v>
      </c>
      <c r="F11" s="39">
        <v>164</v>
      </c>
      <c r="G11" s="40">
        <f t="shared" si="1"/>
        <v>123.30827067669173</v>
      </c>
      <c r="H11" s="39">
        <v>24</v>
      </c>
      <c r="I11" s="39">
        <v>32</v>
      </c>
      <c r="J11" s="40">
        <f t="shared" si="2"/>
        <v>133.33333333333334</v>
      </c>
      <c r="K11" s="39">
        <v>3</v>
      </c>
      <c r="L11" s="39">
        <v>1</v>
      </c>
      <c r="M11" s="40">
        <f t="shared" si="3"/>
        <v>33.333333333333336</v>
      </c>
      <c r="N11" s="39">
        <v>2</v>
      </c>
      <c r="O11" s="39">
        <v>0</v>
      </c>
      <c r="P11" s="40">
        <f t="shared" si="8"/>
        <v>0</v>
      </c>
      <c r="Q11" s="39">
        <v>126</v>
      </c>
      <c r="R11" s="60">
        <v>107</v>
      </c>
      <c r="S11" s="40">
        <f t="shared" si="4"/>
        <v>84.920634920634924</v>
      </c>
      <c r="T11" s="39">
        <v>502</v>
      </c>
      <c r="U11" s="60">
        <v>491</v>
      </c>
      <c r="V11" s="40">
        <f t="shared" si="5"/>
        <v>97.808764940239044</v>
      </c>
      <c r="W11" s="39">
        <v>118</v>
      </c>
      <c r="X11" s="60">
        <v>107</v>
      </c>
      <c r="Y11" s="40">
        <f t="shared" si="6"/>
        <v>90.677966101694921</v>
      </c>
      <c r="Z11" s="39">
        <v>103</v>
      </c>
      <c r="AA11" s="60">
        <v>92</v>
      </c>
      <c r="AB11" s="40">
        <f t="shared" si="7"/>
        <v>89.320388349514559</v>
      </c>
      <c r="AC11" s="37"/>
      <c r="AD11" s="41"/>
    </row>
    <row r="12" spans="1:32" s="42" customFormat="1" ht="17" customHeight="1" x14ac:dyDescent="0.25">
      <c r="A12" s="61" t="s">
        <v>39</v>
      </c>
      <c r="B12" s="39">
        <v>1263</v>
      </c>
      <c r="C12" s="39">
        <v>1409</v>
      </c>
      <c r="D12" s="36">
        <f t="shared" si="0"/>
        <v>111.55977830562153</v>
      </c>
      <c r="E12" s="39">
        <v>128</v>
      </c>
      <c r="F12" s="39">
        <v>289</v>
      </c>
      <c r="G12" s="40">
        <f t="shared" si="1"/>
        <v>225.78125</v>
      </c>
      <c r="H12" s="39">
        <v>92</v>
      </c>
      <c r="I12" s="39">
        <v>62</v>
      </c>
      <c r="J12" s="40">
        <f t="shared" si="2"/>
        <v>67.391304347826093</v>
      </c>
      <c r="K12" s="39">
        <v>21</v>
      </c>
      <c r="L12" s="39">
        <v>13</v>
      </c>
      <c r="M12" s="40">
        <f t="shared" si="3"/>
        <v>61.904761904761905</v>
      </c>
      <c r="N12" s="39">
        <v>5</v>
      </c>
      <c r="O12" s="39">
        <v>0</v>
      </c>
      <c r="P12" s="40">
        <f t="shared" si="8"/>
        <v>0</v>
      </c>
      <c r="Q12" s="39">
        <v>100</v>
      </c>
      <c r="R12" s="60">
        <v>208</v>
      </c>
      <c r="S12" s="40">
        <f t="shared" si="4"/>
        <v>208</v>
      </c>
      <c r="T12" s="39">
        <v>1153</v>
      </c>
      <c r="U12" s="60">
        <v>1340</v>
      </c>
      <c r="V12" s="40">
        <f t="shared" si="5"/>
        <v>116.21856027753687</v>
      </c>
      <c r="W12" s="39">
        <v>86</v>
      </c>
      <c r="X12" s="60">
        <v>222</v>
      </c>
      <c r="Y12" s="40">
        <f t="shared" si="6"/>
        <v>258.13953488372096</v>
      </c>
      <c r="Z12" s="39">
        <v>77</v>
      </c>
      <c r="AA12" s="60">
        <v>166</v>
      </c>
      <c r="AB12" s="40">
        <f t="shared" si="7"/>
        <v>215.58441558441558</v>
      </c>
      <c r="AC12" s="37"/>
      <c r="AD12" s="41"/>
    </row>
    <row r="13" spans="1:32" s="42" customFormat="1" ht="17" customHeight="1" x14ac:dyDescent="0.25">
      <c r="A13" s="61" t="s">
        <v>40</v>
      </c>
      <c r="B13" s="39">
        <v>292</v>
      </c>
      <c r="C13" s="39">
        <v>331</v>
      </c>
      <c r="D13" s="36">
        <f t="shared" si="0"/>
        <v>113.35616438356165</v>
      </c>
      <c r="E13" s="39">
        <v>72</v>
      </c>
      <c r="F13" s="39">
        <v>145</v>
      </c>
      <c r="G13" s="40">
        <f t="shared" si="1"/>
        <v>201.38888888888889</v>
      </c>
      <c r="H13" s="39">
        <v>26</v>
      </c>
      <c r="I13" s="39">
        <v>11</v>
      </c>
      <c r="J13" s="40">
        <f t="shared" si="2"/>
        <v>42.307692307692307</v>
      </c>
      <c r="K13" s="39">
        <v>7</v>
      </c>
      <c r="L13" s="39">
        <v>1</v>
      </c>
      <c r="M13" s="40">
        <f t="shared" si="3"/>
        <v>14.285714285714286</v>
      </c>
      <c r="N13" s="39">
        <v>0</v>
      </c>
      <c r="O13" s="39">
        <v>0</v>
      </c>
      <c r="P13" s="40" t="str">
        <f t="shared" si="8"/>
        <v>-</v>
      </c>
      <c r="Q13" s="39">
        <v>62</v>
      </c>
      <c r="R13" s="60">
        <v>117</v>
      </c>
      <c r="S13" s="40">
        <f t="shared" si="4"/>
        <v>188.70967741935485</v>
      </c>
      <c r="T13" s="39">
        <v>252</v>
      </c>
      <c r="U13" s="60">
        <v>289</v>
      </c>
      <c r="V13" s="40">
        <f t="shared" si="5"/>
        <v>114.68253968253968</v>
      </c>
      <c r="W13" s="39">
        <v>54</v>
      </c>
      <c r="X13" s="60">
        <v>109</v>
      </c>
      <c r="Y13" s="40">
        <f t="shared" si="6"/>
        <v>201.85185185185185</v>
      </c>
      <c r="Z13" s="39">
        <v>45</v>
      </c>
      <c r="AA13" s="60">
        <v>94</v>
      </c>
      <c r="AB13" s="40">
        <f t="shared" si="7"/>
        <v>208.88888888888889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139</v>
      </c>
      <c r="C14" s="39">
        <v>157</v>
      </c>
      <c r="D14" s="36">
        <f t="shared" si="0"/>
        <v>112.94964028776978</v>
      </c>
      <c r="E14" s="39">
        <v>20</v>
      </c>
      <c r="F14" s="39">
        <v>55</v>
      </c>
      <c r="G14" s="40">
        <f t="shared" si="1"/>
        <v>275</v>
      </c>
      <c r="H14" s="39">
        <v>29</v>
      </c>
      <c r="I14" s="39">
        <v>16</v>
      </c>
      <c r="J14" s="40">
        <f t="shared" si="2"/>
        <v>55.172413793103445</v>
      </c>
      <c r="K14" s="39">
        <v>1</v>
      </c>
      <c r="L14" s="39">
        <v>1</v>
      </c>
      <c r="M14" s="40">
        <f t="shared" si="3"/>
        <v>100</v>
      </c>
      <c r="N14" s="39">
        <v>0</v>
      </c>
      <c r="O14" s="39">
        <v>0</v>
      </c>
      <c r="P14" s="40" t="str">
        <f t="shared" si="8"/>
        <v>-</v>
      </c>
      <c r="Q14" s="39">
        <v>19</v>
      </c>
      <c r="R14" s="60">
        <v>48</v>
      </c>
      <c r="S14" s="40">
        <f t="shared" si="4"/>
        <v>252.63157894736841</v>
      </c>
      <c r="T14" s="39">
        <v>101</v>
      </c>
      <c r="U14" s="60">
        <v>127</v>
      </c>
      <c r="V14" s="40">
        <f t="shared" si="5"/>
        <v>125.74257425742574</v>
      </c>
      <c r="W14" s="39">
        <v>14</v>
      </c>
      <c r="X14" s="60">
        <v>34</v>
      </c>
      <c r="Y14" s="40">
        <f t="shared" si="6"/>
        <v>242.85714285714286</v>
      </c>
      <c r="Z14" s="39">
        <v>12</v>
      </c>
      <c r="AA14" s="60">
        <v>33</v>
      </c>
      <c r="AB14" s="40">
        <f t="shared" si="7"/>
        <v>275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2200</v>
      </c>
      <c r="C15" s="39">
        <v>2235</v>
      </c>
      <c r="D15" s="36">
        <f t="shared" si="0"/>
        <v>101.59090909090909</v>
      </c>
      <c r="E15" s="39">
        <v>127</v>
      </c>
      <c r="F15" s="39">
        <v>219</v>
      </c>
      <c r="G15" s="40">
        <f t="shared" si="1"/>
        <v>172.44094488188978</v>
      </c>
      <c r="H15" s="39">
        <v>86</v>
      </c>
      <c r="I15" s="39">
        <v>57</v>
      </c>
      <c r="J15" s="40">
        <f t="shared" si="2"/>
        <v>66.279069767441854</v>
      </c>
      <c r="K15" s="39">
        <v>13</v>
      </c>
      <c r="L15" s="39">
        <v>6</v>
      </c>
      <c r="M15" s="40">
        <f t="shared" si="3"/>
        <v>46.153846153846153</v>
      </c>
      <c r="N15" s="39">
        <v>0</v>
      </c>
      <c r="O15" s="39">
        <v>1</v>
      </c>
      <c r="P15" s="40" t="str">
        <f t="shared" si="8"/>
        <v>-</v>
      </c>
      <c r="Q15" s="39">
        <v>113</v>
      </c>
      <c r="R15" s="60">
        <v>100</v>
      </c>
      <c r="S15" s="40">
        <f t="shared" si="4"/>
        <v>88.495575221238937</v>
      </c>
      <c r="T15" s="39">
        <v>2098</v>
      </c>
      <c r="U15" s="60">
        <v>2126</v>
      </c>
      <c r="V15" s="40">
        <f t="shared" si="5"/>
        <v>101.3346043851287</v>
      </c>
      <c r="W15" s="39">
        <v>85</v>
      </c>
      <c r="X15" s="60">
        <v>174</v>
      </c>
      <c r="Y15" s="40">
        <f t="shared" si="6"/>
        <v>204.70588235294119</v>
      </c>
      <c r="Z15" s="39">
        <v>71</v>
      </c>
      <c r="AA15" s="60">
        <v>151</v>
      </c>
      <c r="AB15" s="40">
        <f t="shared" si="7"/>
        <v>212.67605633802816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1318</v>
      </c>
      <c r="C16" s="39">
        <v>1429</v>
      </c>
      <c r="D16" s="36">
        <f t="shared" si="0"/>
        <v>108.42185128983309</v>
      </c>
      <c r="E16" s="39">
        <v>273</v>
      </c>
      <c r="F16" s="39">
        <v>480</v>
      </c>
      <c r="G16" s="40">
        <f t="shared" si="1"/>
        <v>175.82417582417582</v>
      </c>
      <c r="H16" s="39">
        <v>247</v>
      </c>
      <c r="I16" s="39">
        <v>107</v>
      </c>
      <c r="J16" s="40">
        <f t="shared" si="2"/>
        <v>43.319838056680162</v>
      </c>
      <c r="K16" s="39">
        <v>39</v>
      </c>
      <c r="L16" s="39">
        <v>24</v>
      </c>
      <c r="M16" s="40">
        <f t="shared" si="3"/>
        <v>61.53846153846154</v>
      </c>
      <c r="N16" s="39">
        <v>21</v>
      </c>
      <c r="O16" s="39">
        <v>5</v>
      </c>
      <c r="P16" s="40">
        <f t="shared" si="8"/>
        <v>23.80952380952381</v>
      </c>
      <c r="Q16" s="39">
        <v>258</v>
      </c>
      <c r="R16" s="60">
        <v>301</v>
      </c>
      <c r="S16" s="40">
        <f t="shared" si="4"/>
        <v>116.66666666666667</v>
      </c>
      <c r="T16" s="39">
        <v>963</v>
      </c>
      <c r="U16" s="60">
        <v>1284</v>
      </c>
      <c r="V16" s="40">
        <f t="shared" si="5"/>
        <v>133.33333333333334</v>
      </c>
      <c r="W16" s="39">
        <v>173</v>
      </c>
      <c r="X16" s="60">
        <v>337</v>
      </c>
      <c r="Y16" s="40">
        <f t="shared" si="6"/>
        <v>194.79768786127167</v>
      </c>
      <c r="Z16" s="39">
        <v>143</v>
      </c>
      <c r="AA16" s="60">
        <v>283</v>
      </c>
      <c r="AB16" s="40">
        <f t="shared" si="7"/>
        <v>197.90209790209789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4054</v>
      </c>
      <c r="C17" s="39">
        <v>4313</v>
      </c>
      <c r="D17" s="36">
        <f t="shared" si="0"/>
        <v>106.38875185002466</v>
      </c>
      <c r="E17" s="39">
        <v>488</v>
      </c>
      <c r="F17" s="39">
        <v>926</v>
      </c>
      <c r="G17" s="40">
        <f t="shared" si="1"/>
        <v>189.75409836065575</v>
      </c>
      <c r="H17" s="39">
        <v>171</v>
      </c>
      <c r="I17" s="39">
        <v>85</v>
      </c>
      <c r="J17" s="40">
        <f t="shared" si="2"/>
        <v>49.707602339181285</v>
      </c>
      <c r="K17" s="39">
        <v>82</v>
      </c>
      <c r="L17" s="39">
        <v>29</v>
      </c>
      <c r="M17" s="40">
        <f t="shared" si="3"/>
        <v>35.365853658536587</v>
      </c>
      <c r="N17" s="39">
        <v>12</v>
      </c>
      <c r="O17" s="39">
        <v>2</v>
      </c>
      <c r="P17" s="40">
        <f t="shared" si="8"/>
        <v>16.666666666666668</v>
      </c>
      <c r="Q17" s="39">
        <v>261</v>
      </c>
      <c r="R17" s="60">
        <v>321</v>
      </c>
      <c r="S17" s="40">
        <f t="shared" si="4"/>
        <v>122.98850574712644</v>
      </c>
      <c r="T17" s="39">
        <v>3822</v>
      </c>
      <c r="U17" s="60">
        <v>4091</v>
      </c>
      <c r="V17" s="40">
        <f t="shared" si="5"/>
        <v>107.03819989534276</v>
      </c>
      <c r="W17" s="39">
        <v>362</v>
      </c>
      <c r="X17" s="60">
        <v>759</v>
      </c>
      <c r="Y17" s="40">
        <f t="shared" si="6"/>
        <v>209.66850828729281</v>
      </c>
      <c r="Z17" s="39">
        <v>324</v>
      </c>
      <c r="AA17" s="60">
        <v>688</v>
      </c>
      <c r="AB17" s="40">
        <f t="shared" si="7"/>
        <v>212.34567901234567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2108</v>
      </c>
      <c r="C18" s="39">
        <v>1179</v>
      </c>
      <c r="D18" s="36">
        <f t="shared" si="0"/>
        <v>55.929791271347248</v>
      </c>
      <c r="E18" s="39">
        <v>524</v>
      </c>
      <c r="F18" s="39">
        <v>625</v>
      </c>
      <c r="G18" s="40">
        <f t="shared" si="1"/>
        <v>119.27480916030534</v>
      </c>
      <c r="H18" s="39">
        <v>222</v>
      </c>
      <c r="I18" s="39">
        <v>96</v>
      </c>
      <c r="J18" s="40">
        <f t="shared" si="2"/>
        <v>43.243243243243242</v>
      </c>
      <c r="K18" s="39">
        <v>84</v>
      </c>
      <c r="L18" s="39">
        <v>5</v>
      </c>
      <c r="M18" s="40">
        <f t="shared" si="3"/>
        <v>5.9523809523809526</v>
      </c>
      <c r="N18" s="39">
        <v>2</v>
      </c>
      <c r="O18" s="39">
        <v>1</v>
      </c>
      <c r="P18" s="40">
        <f t="shared" si="8"/>
        <v>50</v>
      </c>
      <c r="Q18" s="39">
        <v>436</v>
      </c>
      <c r="R18" s="60">
        <v>325</v>
      </c>
      <c r="S18" s="40">
        <f t="shared" si="4"/>
        <v>74.541284403669721</v>
      </c>
      <c r="T18" s="39">
        <v>773</v>
      </c>
      <c r="U18" s="60">
        <v>981</v>
      </c>
      <c r="V18" s="40">
        <f t="shared" si="5"/>
        <v>126.90815006468306</v>
      </c>
      <c r="W18" s="39">
        <v>392</v>
      </c>
      <c r="X18" s="60">
        <v>471</v>
      </c>
      <c r="Y18" s="40">
        <f t="shared" si="6"/>
        <v>120.15306122448979</v>
      </c>
      <c r="Z18" s="39">
        <v>364</v>
      </c>
      <c r="AA18" s="60">
        <v>451</v>
      </c>
      <c r="AB18" s="40">
        <f t="shared" si="7"/>
        <v>123.90109890109891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1991</v>
      </c>
      <c r="C19" s="39">
        <v>2177</v>
      </c>
      <c r="D19" s="36">
        <f t="shared" si="0"/>
        <v>109.34203917629333</v>
      </c>
      <c r="E19" s="39">
        <v>441</v>
      </c>
      <c r="F19" s="39">
        <v>673</v>
      </c>
      <c r="G19" s="40">
        <f t="shared" si="1"/>
        <v>152.6077097505669</v>
      </c>
      <c r="H19" s="39">
        <v>75</v>
      </c>
      <c r="I19" s="39">
        <v>131</v>
      </c>
      <c r="J19" s="40">
        <f t="shared" si="2"/>
        <v>174.66666666666666</v>
      </c>
      <c r="K19" s="39">
        <v>41</v>
      </c>
      <c r="L19" s="39">
        <v>13</v>
      </c>
      <c r="M19" s="40">
        <f t="shared" si="3"/>
        <v>31.707317073170731</v>
      </c>
      <c r="N19" s="39">
        <v>10</v>
      </c>
      <c r="O19" s="39">
        <v>3</v>
      </c>
      <c r="P19" s="40">
        <f t="shared" si="8"/>
        <v>30</v>
      </c>
      <c r="Q19" s="39">
        <v>338</v>
      </c>
      <c r="R19" s="60">
        <v>485</v>
      </c>
      <c r="S19" s="40">
        <f t="shared" si="4"/>
        <v>143.49112426035504</v>
      </c>
      <c r="T19" s="39">
        <v>1888</v>
      </c>
      <c r="U19" s="60">
        <v>1986</v>
      </c>
      <c r="V19" s="40">
        <f t="shared" si="5"/>
        <v>105.19067796610169</v>
      </c>
      <c r="W19" s="39">
        <v>340</v>
      </c>
      <c r="X19" s="60">
        <v>530</v>
      </c>
      <c r="Y19" s="40">
        <f t="shared" si="6"/>
        <v>155.88235294117646</v>
      </c>
      <c r="Z19" s="39">
        <v>305</v>
      </c>
      <c r="AA19" s="60">
        <v>452</v>
      </c>
      <c r="AB19" s="40">
        <f t="shared" si="7"/>
        <v>148.19672131147541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1620</v>
      </c>
      <c r="C20" s="39">
        <v>1508</v>
      </c>
      <c r="D20" s="36">
        <f t="shared" si="0"/>
        <v>93.086419753086417</v>
      </c>
      <c r="E20" s="39">
        <v>258</v>
      </c>
      <c r="F20" s="39">
        <v>376</v>
      </c>
      <c r="G20" s="40">
        <f t="shared" si="1"/>
        <v>145.73643410852713</v>
      </c>
      <c r="H20" s="39">
        <v>61</v>
      </c>
      <c r="I20" s="39">
        <v>41</v>
      </c>
      <c r="J20" s="40">
        <f t="shared" si="2"/>
        <v>67.213114754098356</v>
      </c>
      <c r="K20" s="39">
        <v>27</v>
      </c>
      <c r="L20" s="39">
        <v>0</v>
      </c>
      <c r="M20" s="40">
        <f t="shared" si="3"/>
        <v>0</v>
      </c>
      <c r="N20" s="39">
        <v>10</v>
      </c>
      <c r="O20" s="39">
        <v>1</v>
      </c>
      <c r="P20" s="40">
        <f t="shared" si="8"/>
        <v>10</v>
      </c>
      <c r="Q20" s="39">
        <v>220</v>
      </c>
      <c r="R20" s="60">
        <v>172</v>
      </c>
      <c r="S20" s="40">
        <f t="shared" si="4"/>
        <v>78.181818181818187</v>
      </c>
      <c r="T20" s="39">
        <v>1560</v>
      </c>
      <c r="U20" s="60">
        <v>1425</v>
      </c>
      <c r="V20" s="40">
        <f t="shared" si="5"/>
        <v>91.34615384615384</v>
      </c>
      <c r="W20" s="39">
        <v>202</v>
      </c>
      <c r="X20" s="60">
        <v>301</v>
      </c>
      <c r="Y20" s="40">
        <f t="shared" si="6"/>
        <v>149.009900990099</v>
      </c>
      <c r="Z20" s="39">
        <v>190</v>
      </c>
      <c r="AA20" s="60">
        <v>274</v>
      </c>
      <c r="AB20" s="40">
        <f t="shared" si="7"/>
        <v>144.21052631578948</v>
      </c>
      <c r="AC20" s="37"/>
      <c r="AD20" s="41"/>
    </row>
    <row r="21" spans="1:30" s="42" customFormat="1" ht="17" customHeight="1" x14ac:dyDescent="0.25">
      <c r="A21" s="61" t="s">
        <v>48</v>
      </c>
      <c r="B21" s="39">
        <v>693</v>
      </c>
      <c r="C21" s="39">
        <v>871</v>
      </c>
      <c r="D21" s="36">
        <f t="shared" si="0"/>
        <v>125.68542568542568</v>
      </c>
      <c r="E21" s="39">
        <v>233</v>
      </c>
      <c r="F21" s="39">
        <v>407</v>
      </c>
      <c r="G21" s="40">
        <f t="shared" si="1"/>
        <v>174.67811158798284</v>
      </c>
      <c r="H21" s="39">
        <v>58</v>
      </c>
      <c r="I21" s="39">
        <v>26</v>
      </c>
      <c r="J21" s="40">
        <f t="shared" si="2"/>
        <v>44.827586206896555</v>
      </c>
      <c r="K21" s="39">
        <v>1</v>
      </c>
      <c r="L21" s="39">
        <v>2</v>
      </c>
      <c r="M21" s="40">
        <f t="shared" si="3"/>
        <v>200</v>
      </c>
      <c r="N21" s="39">
        <v>2</v>
      </c>
      <c r="O21" s="39">
        <v>0</v>
      </c>
      <c r="P21" s="40">
        <f t="shared" si="8"/>
        <v>0</v>
      </c>
      <c r="Q21" s="39">
        <v>224</v>
      </c>
      <c r="R21" s="60">
        <v>287</v>
      </c>
      <c r="S21" s="40">
        <f t="shared" si="4"/>
        <v>128.125</v>
      </c>
      <c r="T21" s="39">
        <v>607</v>
      </c>
      <c r="U21" s="60">
        <v>791</v>
      </c>
      <c r="V21" s="40">
        <f t="shared" si="5"/>
        <v>130.31301482701812</v>
      </c>
      <c r="W21" s="39">
        <v>184</v>
      </c>
      <c r="X21" s="60">
        <v>349</v>
      </c>
      <c r="Y21" s="40">
        <f t="shared" si="6"/>
        <v>189.67391304347825</v>
      </c>
      <c r="Z21" s="39">
        <v>164</v>
      </c>
      <c r="AA21" s="60">
        <v>331</v>
      </c>
      <c r="AB21" s="40">
        <f t="shared" si="7"/>
        <v>201.82926829268294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1960</v>
      </c>
      <c r="C22" s="39">
        <v>2098</v>
      </c>
      <c r="D22" s="36">
        <f t="shared" si="0"/>
        <v>107.04081632653062</v>
      </c>
      <c r="E22" s="39">
        <v>604</v>
      </c>
      <c r="F22" s="39">
        <v>753</v>
      </c>
      <c r="G22" s="40">
        <f t="shared" si="1"/>
        <v>124.66887417218543</v>
      </c>
      <c r="H22" s="39">
        <v>109</v>
      </c>
      <c r="I22" s="39">
        <v>123</v>
      </c>
      <c r="J22" s="40">
        <f t="shared" si="2"/>
        <v>112.8440366972477</v>
      </c>
      <c r="K22" s="39">
        <v>43</v>
      </c>
      <c r="L22" s="39">
        <v>13</v>
      </c>
      <c r="M22" s="40">
        <f t="shared" si="3"/>
        <v>30.232558139534884</v>
      </c>
      <c r="N22" s="39">
        <v>0</v>
      </c>
      <c r="O22" s="39">
        <v>1</v>
      </c>
      <c r="P22" s="40" t="str">
        <f t="shared" si="8"/>
        <v>-</v>
      </c>
      <c r="Q22" s="39">
        <v>545</v>
      </c>
      <c r="R22" s="60">
        <v>401</v>
      </c>
      <c r="S22" s="40">
        <f t="shared" si="4"/>
        <v>73.577981651376149</v>
      </c>
      <c r="T22" s="39">
        <v>1817</v>
      </c>
      <c r="U22" s="60">
        <v>1882</v>
      </c>
      <c r="V22" s="40">
        <f t="shared" si="5"/>
        <v>103.57732526141993</v>
      </c>
      <c r="W22" s="39">
        <v>463</v>
      </c>
      <c r="X22" s="60">
        <v>601</v>
      </c>
      <c r="Y22" s="40">
        <f t="shared" si="6"/>
        <v>129.80561555075593</v>
      </c>
      <c r="Z22" s="39">
        <v>410</v>
      </c>
      <c r="AA22" s="60">
        <v>503</v>
      </c>
      <c r="AB22" s="40">
        <f t="shared" si="7"/>
        <v>122.6829268292683</v>
      </c>
      <c r="AC22" s="37"/>
      <c r="AD22" s="41"/>
    </row>
    <row r="23" spans="1:30" s="42" customFormat="1" ht="17" customHeight="1" x14ac:dyDescent="0.25">
      <c r="A23" s="61" t="s">
        <v>50</v>
      </c>
      <c r="B23" s="39">
        <v>847</v>
      </c>
      <c r="C23" s="39">
        <v>1346</v>
      </c>
      <c r="D23" s="36">
        <f t="shared" si="0"/>
        <v>158.913813459268</v>
      </c>
      <c r="E23" s="39">
        <v>465</v>
      </c>
      <c r="F23" s="39">
        <v>945</v>
      </c>
      <c r="G23" s="40">
        <f t="shared" si="1"/>
        <v>203.2258064516129</v>
      </c>
      <c r="H23" s="39">
        <v>79</v>
      </c>
      <c r="I23" s="39">
        <v>74</v>
      </c>
      <c r="J23" s="40">
        <f t="shared" si="2"/>
        <v>93.670886075949369</v>
      </c>
      <c r="K23" s="39">
        <v>26</v>
      </c>
      <c r="L23" s="39">
        <v>11</v>
      </c>
      <c r="M23" s="40">
        <f t="shared" si="3"/>
        <v>42.307692307692307</v>
      </c>
      <c r="N23" s="39">
        <v>15</v>
      </c>
      <c r="O23" s="39">
        <v>1</v>
      </c>
      <c r="P23" s="40">
        <f t="shared" si="8"/>
        <v>6.666666666666667</v>
      </c>
      <c r="Q23" s="39">
        <v>414</v>
      </c>
      <c r="R23" s="60">
        <v>586</v>
      </c>
      <c r="S23" s="40">
        <f t="shared" si="4"/>
        <v>141.54589371980677</v>
      </c>
      <c r="T23" s="39">
        <v>717</v>
      </c>
      <c r="U23" s="60">
        <v>1170</v>
      </c>
      <c r="V23" s="40">
        <f t="shared" si="5"/>
        <v>163.17991631799163</v>
      </c>
      <c r="W23" s="39">
        <v>376</v>
      </c>
      <c r="X23" s="60">
        <v>776</v>
      </c>
      <c r="Y23" s="40">
        <f t="shared" si="6"/>
        <v>206.38297872340425</v>
      </c>
      <c r="Z23" s="39">
        <v>320</v>
      </c>
      <c r="AA23" s="60">
        <v>654</v>
      </c>
      <c r="AB23" s="40">
        <f t="shared" si="7"/>
        <v>204.375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1400</v>
      </c>
      <c r="C24" s="39">
        <v>1103</v>
      </c>
      <c r="D24" s="36">
        <f t="shared" si="0"/>
        <v>78.785714285714292</v>
      </c>
      <c r="E24" s="39">
        <v>481</v>
      </c>
      <c r="F24" s="39">
        <v>708</v>
      </c>
      <c r="G24" s="40">
        <f t="shared" si="1"/>
        <v>147.19334719334719</v>
      </c>
      <c r="H24" s="39">
        <v>93</v>
      </c>
      <c r="I24" s="39">
        <v>94</v>
      </c>
      <c r="J24" s="40">
        <f t="shared" si="2"/>
        <v>101.0752688172043</v>
      </c>
      <c r="K24" s="39">
        <v>18</v>
      </c>
      <c r="L24" s="39">
        <v>15</v>
      </c>
      <c r="M24" s="40">
        <f t="shared" si="3"/>
        <v>83.333333333333329</v>
      </c>
      <c r="N24" s="39">
        <v>4</v>
      </c>
      <c r="O24" s="39">
        <v>0</v>
      </c>
      <c r="P24" s="40">
        <f t="shared" si="8"/>
        <v>0</v>
      </c>
      <c r="Q24" s="39">
        <v>389</v>
      </c>
      <c r="R24" s="60">
        <v>485</v>
      </c>
      <c r="S24" s="40">
        <f t="shared" si="4"/>
        <v>124.67866323907455</v>
      </c>
      <c r="T24" s="39">
        <v>1292</v>
      </c>
      <c r="U24" s="60">
        <v>919</v>
      </c>
      <c r="V24" s="40">
        <f t="shared" si="5"/>
        <v>71.130030959752318</v>
      </c>
      <c r="W24" s="39">
        <v>398</v>
      </c>
      <c r="X24" s="60">
        <v>554</v>
      </c>
      <c r="Y24" s="40">
        <f t="shared" si="6"/>
        <v>139.19597989949747</v>
      </c>
      <c r="Z24" s="39">
        <v>361</v>
      </c>
      <c r="AA24" s="60">
        <v>524</v>
      </c>
      <c r="AB24" s="40">
        <f t="shared" si="7"/>
        <v>145.15235457063713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2806</v>
      </c>
      <c r="C25" s="39">
        <v>2914</v>
      </c>
      <c r="D25" s="36">
        <f t="shared" si="0"/>
        <v>103.84889522451888</v>
      </c>
      <c r="E25" s="39">
        <v>133</v>
      </c>
      <c r="F25" s="39">
        <v>326</v>
      </c>
      <c r="G25" s="40">
        <f t="shared" si="1"/>
        <v>245.11278195488723</v>
      </c>
      <c r="H25" s="39">
        <v>92</v>
      </c>
      <c r="I25" s="39">
        <v>89</v>
      </c>
      <c r="J25" s="40">
        <f t="shared" si="2"/>
        <v>96.739130434782609</v>
      </c>
      <c r="K25" s="39">
        <v>9</v>
      </c>
      <c r="L25" s="39">
        <v>4</v>
      </c>
      <c r="M25" s="40">
        <f t="shared" si="3"/>
        <v>44.444444444444443</v>
      </c>
      <c r="N25" s="39">
        <v>1</v>
      </c>
      <c r="O25" s="39">
        <v>0</v>
      </c>
      <c r="P25" s="40">
        <f t="shared" si="8"/>
        <v>0</v>
      </c>
      <c r="Q25" s="39">
        <v>114</v>
      </c>
      <c r="R25" s="60">
        <v>201</v>
      </c>
      <c r="S25" s="40">
        <f t="shared" si="4"/>
        <v>176.31578947368422</v>
      </c>
      <c r="T25" s="39">
        <v>2640</v>
      </c>
      <c r="U25" s="60">
        <v>2781</v>
      </c>
      <c r="V25" s="40">
        <f t="shared" si="5"/>
        <v>105.34090909090909</v>
      </c>
      <c r="W25" s="39">
        <v>80</v>
      </c>
      <c r="X25" s="60">
        <v>256</v>
      </c>
      <c r="Y25" s="40">
        <f t="shared" si="6"/>
        <v>320</v>
      </c>
      <c r="Z25" s="39">
        <v>71</v>
      </c>
      <c r="AA25" s="60">
        <v>228</v>
      </c>
      <c r="AB25" s="40">
        <f t="shared" si="7"/>
        <v>321.12676056338029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1313</v>
      </c>
      <c r="C26" s="39">
        <v>1536</v>
      </c>
      <c r="D26" s="36">
        <f t="shared" si="0"/>
        <v>116.98400609291699</v>
      </c>
      <c r="E26" s="39">
        <v>461</v>
      </c>
      <c r="F26" s="39">
        <v>651</v>
      </c>
      <c r="G26" s="40">
        <f t="shared" si="1"/>
        <v>141.21475054229936</v>
      </c>
      <c r="H26" s="39">
        <v>110</v>
      </c>
      <c r="I26" s="39">
        <v>51</v>
      </c>
      <c r="J26" s="40">
        <f t="shared" si="2"/>
        <v>46.363636363636367</v>
      </c>
      <c r="K26" s="39">
        <v>29</v>
      </c>
      <c r="L26" s="39">
        <v>7</v>
      </c>
      <c r="M26" s="40">
        <f t="shared" si="3"/>
        <v>24.137931034482758</v>
      </c>
      <c r="N26" s="39">
        <v>4</v>
      </c>
      <c r="O26" s="39">
        <v>0</v>
      </c>
      <c r="P26" s="40">
        <f t="shared" si="8"/>
        <v>0</v>
      </c>
      <c r="Q26" s="39">
        <v>392</v>
      </c>
      <c r="R26" s="60">
        <v>403</v>
      </c>
      <c r="S26" s="40">
        <f t="shared" si="4"/>
        <v>102.80612244897959</v>
      </c>
      <c r="T26" s="39">
        <v>1151</v>
      </c>
      <c r="U26" s="60">
        <v>1418</v>
      </c>
      <c r="V26" s="40">
        <f t="shared" si="5"/>
        <v>123.19721980886186</v>
      </c>
      <c r="W26" s="39">
        <v>355</v>
      </c>
      <c r="X26" s="60">
        <v>532</v>
      </c>
      <c r="Y26" s="40">
        <f t="shared" si="6"/>
        <v>149.85915492957747</v>
      </c>
      <c r="Z26" s="39">
        <v>328</v>
      </c>
      <c r="AA26" s="60">
        <v>478</v>
      </c>
      <c r="AB26" s="40">
        <f t="shared" si="7"/>
        <v>145.73170731707316</v>
      </c>
      <c r="AC26" s="37"/>
      <c r="AD26" s="41"/>
    </row>
    <row r="27" spans="1:30" s="42" customFormat="1" ht="17" customHeight="1" x14ac:dyDescent="0.25">
      <c r="A27" s="61" t="s">
        <v>54</v>
      </c>
      <c r="B27" s="39">
        <v>925</v>
      </c>
      <c r="C27" s="39">
        <v>1167</v>
      </c>
      <c r="D27" s="36">
        <f t="shared" si="0"/>
        <v>126.16216216216216</v>
      </c>
      <c r="E27" s="39">
        <v>196</v>
      </c>
      <c r="F27" s="39">
        <v>390</v>
      </c>
      <c r="G27" s="40">
        <f t="shared" si="1"/>
        <v>198.9795918367347</v>
      </c>
      <c r="H27" s="39">
        <v>81</v>
      </c>
      <c r="I27" s="39">
        <v>46</v>
      </c>
      <c r="J27" s="40">
        <f t="shared" si="2"/>
        <v>56.790123456790127</v>
      </c>
      <c r="K27" s="39">
        <v>36</v>
      </c>
      <c r="L27" s="39">
        <v>22</v>
      </c>
      <c r="M27" s="40">
        <f t="shared" si="3"/>
        <v>61.111111111111114</v>
      </c>
      <c r="N27" s="39">
        <v>18</v>
      </c>
      <c r="O27" s="39">
        <v>0</v>
      </c>
      <c r="P27" s="40">
        <f t="shared" si="8"/>
        <v>0</v>
      </c>
      <c r="Q27" s="39">
        <v>154</v>
      </c>
      <c r="R27" s="60">
        <v>206</v>
      </c>
      <c r="S27" s="40">
        <f t="shared" si="4"/>
        <v>133.76623376623377</v>
      </c>
      <c r="T27" s="39">
        <v>853</v>
      </c>
      <c r="U27" s="60">
        <v>1057</v>
      </c>
      <c r="V27" s="40">
        <f t="shared" si="5"/>
        <v>123.91559202813599</v>
      </c>
      <c r="W27" s="39">
        <v>151</v>
      </c>
      <c r="X27" s="60">
        <v>292</v>
      </c>
      <c r="Y27" s="40">
        <f t="shared" si="6"/>
        <v>193.3774834437086</v>
      </c>
      <c r="Z27" s="39">
        <v>136</v>
      </c>
      <c r="AA27" s="60">
        <v>279</v>
      </c>
      <c r="AB27" s="40">
        <f t="shared" si="7"/>
        <v>205.14705882352942</v>
      </c>
      <c r="AC27" s="37"/>
      <c r="AD27" s="41"/>
    </row>
    <row r="28" spans="1:30" s="42" customFormat="1" ht="17" customHeight="1" x14ac:dyDescent="0.25">
      <c r="A28" s="61" t="s">
        <v>55</v>
      </c>
      <c r="B28" s="39">
        <v>842</v>
      </c>
      <c r="C28" s="39">
        <v>823</v>
      </c>
      <c r="D28" s="36">
        <f t="shared" si="0"/>
        <v>97.743467933491686</v>
      </c>
      <c r="E28" s="39">
        <v>320</v>
      </c>
      <c r="F28" s="39">
        <v>372</v>
      </c>
      <c r="G28" s="40">
        <f t="shared" si="1"/>
        <v>116.25</v>
      </c>
      <c r="H28" s="39">
        <v>119</v>
      </c>
      <c r="I28" s="39">
        <v>54</v>
      </c>
      <c r="J28" s="40">
        <f t="shared" si="2"/>
        <v>45.378151260504204</v>
      </c>
      <c r="K28" s="39">
        <v>24</v>
      </c>
      <c r="L28" s="39">
        <v>7</v>
      </c>
      <c r="M28" s="40">
        <f t="shared" si="3"/>
        <v>29.166666666666668</v>
      </c>
      <c r="N28" s="39">
        <v>6</v>
      </c>
      <c r="O28" s="39">
        <v>0</v>
      </c>
      <c r="P28" s="40">
        <f t="shared" si="8"/>
        <v>0</v>
      </c>
      <c r="Q28" s="39">
        <v>297</v>
      </c>
      <c r="R28" s="60">
        <v>333</v>
      </c>
      <c r="S28" s="40">
        <f t="shared" si="4"/>
        <v>112.12121212121212</v>
      </c>
      <c r="T28" s="39">
        <v>677</v>
      </c>
      <c r="U28" s="60">
        <v>703</v>
      </c>
      <c r="V28" s="40">
        <f t="shared" si="5"/>
        <v>103.84047267355982</v>
      </c>
      <c r="W28" s="39">
        <v>244</v>
      </c>
      <c r="X28" s="60">
        <v>285</v>
      </c>
      <c r="Y28" s="40">
        <f t="shared" si="6"/>
        <v>116.80327868852459</v>
      </c>
      <c r="Z28" s="39">
        <v>223</v>
      </c>
      <c r="AA28" s="60">
        <v>277</v>
      </c>
      <c r="AB28" s="40">
        <f t="shared" si="7"/>
        <v>124.2152466367713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1278</v>
      </c>
      <c r="C29" s="39">
        <v>1475</v>
      </c>
      <c r="D29" s="36">
        <f t="shared" si="0"/>
        <v>115.41471048513301</v>
      </c>
      <c r="E29" s="39">
        <v>480</v>
      </c>
      <c r="F29" s="39">
        <v>727</v>
      </c>
      <c r="G29" s="40">
        <f t="shared" si="1"/>
        <v>151.45833333333334</v>
      </c>
      <c r="H29" s="39">
        <v>65</v>
      </c>
      <c r="I29" s="39">
        <v>31</v>
      </c>
      <c r="J29" s="40">
        <f t="shared" si="2"/>
        <v>47.692307692307693</v>
      </c>
      <c r="K29" s="39">
        <v>53</v>
      </c>
      <c r="L29" s="39">
        <v>31</v>
      </c>
      <c r="M29" s="40">
        <f t="shared" si="3"/>
        <v>58.490566037735846</v>
      </c>
      <c r="N29" s="39">
        <v>13</v>
      </c>
      <c r="O29" s="39">
        <v>0</v>
      </c>
      <c r="P29" s="40">
        <f t="shared" si="8"/>
        <v>0</v>
      </c>
      <c r="Q29" s="39">
        <v>389</v>
      </c>
      <c r="R29" s="60">
        <v>416</v>
      </c>
      <c r="S29" s="40">
        <f t="shared" si="4"/>
        <v>106.94087403598972</v>
      </c>
      <c r="T29" s="39">
        <v>1139</v>
      </c>
      <c r="U29" s="60">
        <v>1284</v>
      </c>
      <c r="V29" s="40">
        <f t="shared" si="5"/>
        <v>112.73046532045655</v>
      </c>
      <c r="W29" s="39">
        <v>393</v>
      </c>
      <c r="X29" s="60">
        <v>551</v>
      </c>
      <c r="Y29" s="40">
        <f t="shared" si="6"/>
        <v>140.20356234096693</v>
      </c>
      <c r="Z29" s="39">
        <v>358</v>
      </c>
      <c r="AA29" s="60">
        <v>514</v>
      </c>
      <c r="AB29" s="40">
        <f t="shared" si="7"/>
        <v>143.57541899441341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2243</v>
      </c>
      <c r="C30" s="39">
        <v>2232</v>
      </c>
      <c r="D30" s="36">
        <f t="shared" si="0"/>
        <v>99.5095853767276</v>
      </c>
      <c r="E30" s="39">
        <v>286</v>
      </c>
      <c r="F30" s="39">
        <v>433</v>
      </c>
      <c r="G30" s="40">
        <f t="shared" si="1"/>
        <v>151.39860139860139</v>
      </c>
      <c r="H30" s="39">
        <v>70</v>
      </c>
      <c r="I30" s="39">
        <v>77</v>
      </c>
      <c r="J30" s="40">
        <f t="shared" si="2"/>
        <v>110</v>
      </c>
      <c r="K30" s="39">
        <v>13</v>
      </c>
      <c r="L30" s="39">
        <v>5</v>
      </c>
      <c r="M30" s="40">
        <f t="shared" si="3"/>
        <v>38.46153846153846</v>
      </c>
      <c r="N30" s="39">
        <v>6</v>
      </c>
      <c r="O30" s="39">
        <v>7</v>
      </c>
      <c r="P30" s="40">
        <f t="shared" si="8"/>
        <v>116.66666666666667</v>
      </c>
      <c r="Q30" s="39">
        <v>249</v>
      </c>
      <c r="R30" s="60">
        <v>325</v>
      </c>
      <c r="S30" s="40">
        <f t="shared" si="4"/>
        <v>130.52208835341366</v>
      </c>
      <c r="T30" s="39">
        <v>2194</v>
      </c>
      <c r="U30" s="60">
        <v>2141</v>
      </c>
      <c r="V30" s="40">
        <f t="shared" si="5"/>
        <v>97.584320875113946</v>
      </c>
      <c r="W30" s="39">
        <v>237</v>
      </c>
      <c r="X30" s="60">
        <v>345</v>
      </c>
      <c r="Y30" s="40">
        <f t="shared" si="6"/>
        <v>145.56962025316454</v>
      </c>
      <c r="Z30" s="39">
        <v>221</v>
      </c>
      <c r="AA30" s="60">
        <v>318</v>
      </c>
      <c r="AB30" s="40">
        <f t="shared" si="7"/>
        <v>143.89140271493213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2252</v>
      </c>
      <c r="C31" s="39">
        <v>1807</v>
      </c>
      <c r="D31" s="36">
        <f t="shared" si="0"/>
        <v>80.239786856127893</v>
      </c>
      <c r="E31" s="39">
        <v>275</v>
      </c>
      <c r="F31" s="39">
        <v>386</v>
      </c>
      <c r="G31" s="40">
        <f t="shared" si="1"/>
        <v>140.36363636363637</v>
      </c>
      <c r="H31" s="39">
        <v>146</v>
      </c>
      <c r="I31" s="39">
        <v>87</v>
      </c>
      <c r="J31" s="40">
        <f t="shared" si="2"/>
        <v>59.589041095890408</v>
      </c>
      <c r="K31" s="39">
        <v>14</v>
      </c>
      <c r="L31" s="39">
        <v>5</v>
      </c>
      <c r="M31" s="40">
        <f t="shared" si="3"/>
        <v>35.714285714285715</v>
      </c>
      <c r="N31" s="39">
        <v>1</v>
      </c>
      <c r="O31" s="39">
        <v>0</v>
      </c>
      <c r="P31" s="40">
        <f t="shared" si="8"/>
        <v>0</v>
      </c>
      <c r="Q31" s="39">
        <v>230</v>
      </c>
      <c r="R31" s="60">
        <v>298</v>
      </c>
      <c r="S31" s="40">
        <f t="shared" si="4"/>
        <v>129.56521739130434</v>
      </c>
      <c r="T31" s="39">
        <v>1743</v>
      </c>
      <c r="U31" s="60">
        <v>1623</v>
      </c>
      <c r="V31" s="40">
        <f t="shared" si="5"/>
        <v>93.115318416523237</v>
      </c>
      <c r="W31" s="39">
        <v>186</v>
      </c>
      <c r="X31" s="60">
        <v>306</v>
      </c>
      <c r="Y31" s="40">
        <f t="shared" si="6"/>
        <v>164.51612903225808</v>
      </c>
      <c r="Z31" s="39">
        <v>163</v>
      </c>
      <c r="AA31" s="60">
        <v>281</v>
      </c>
      <c r="AB31" s="40">
        <f t="shared" si="7"/>
        <v>172.39263803680981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1540</v>
      </c>
      <c r="C32" s="39">
        <v>1769</v>
      </c>
      <c r="D32" s="36">
        <f t="shared" si="0"/>
        <v>114.87012987012987</v>
      </c>
      <c r="E32" s="39">
        <v>227</v>
      </c>
      <c r="F32" s="39">
        <v>369</v>
      </c>
      <c r="G32" s="40">
        <f t="shared" si="1"/>
        <v>162.55506607929516</v>
      </c>
      <c r="H32" s="39">
        <v>97</v>
      </c>
      <c r="I32" s="39">
        <v>63</v>
      </c>
      <c r="J32" s="40">
        <f t="shared" si="2"/>
        <v>64.948453608247419</v>
      </c>
      <c r="K32" s="39">
        <v>35</v>
      </c>
      <c r="L32" s="39">
        <v>27</v>
      </c>
      <c r="M32" s="40">
        <f t="shared" si="3"/>
        <v>77.142857142857139</v>
      </c>
      <c r="N32" s="39">
        <v>4</v>
      </c>
      <c r="O32" s="39">
        <v>3</v>
      </c>
      <c r="P32" s="40">
        <f t="shared" si="8"/>
        <v>75</v>
      </c>
      <c r="Q32" s="39">
        <v>191</v>
      </c>
      <c r="R32" s="60">
        <v>209</v>
      </c>
      <c r="S32" s="40">
        <f t="shared" si="4"/>
        <v>109.42408376963351</v>
      </c>
      <c r="T32" s="39">
        <v>1399</v>
      </c>
      <c r="U32" s="60">
        <v>1617</v>
      </c>
      <c r="V32" s="40">
        <f t="shared" si="5"/>
        <v>115.58255897069336</v>
      </c>
      <c r="W32" s="39">
        <v>162</v>
      </c>
      <c r="X32" s="60">
        <v>271</v>
      </c>
      <c r="Y32" s="40">
        <f t="shared" si="6"/>
        <v>167.28395061728395</v>
      </c>
      <c r="Z32" s="39">
        <v>146</v>
      </c>
      <c r="AA32" s="60">
        <v>237</v>
      </c>
      <c r="AB32" s="40">
        <f t="shared" si="7"/>
        <v>162.32876712328766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1405</v>
      </c>
      <c r="C33" s="39">
        <v>1553</v>
      </c>
      <c r="D33" s="36">
        <f t="shared" si="0"/>
        <v>110.5338078291815</v>
      </c>
      <c r="E33" s="39">
        <v>661</v>
      </c>
      <c r="F33" s="39">
        <v>796</v>
      </c>
      <c r="G33" s="40">
        <f t="shared" si="1"/>
        <v>120.42360060514372</v>
      </c>
      <c r="H33" s="39">
        <v>83</v>
      </c>
      <c r="I33" s="39">
        <v>103</v>
      </c>
      <c r="J33" s="40">
        <f t="shared" si="2"/>
        <v>124.09638554216868</v>
      </c>
      <c r="K33" s="39">
        <v>40</v>
      </c>
      <c r="L33" s="39">
        <v>17</v>
      </c>
      <c r="M33" s="40">
        <f t="shared" si="3"/>
        <v>42.5</v>
      </c>
      <c r="N33" s="39">
        <v>10</v>
      </c>
      <c r="O33" s="39">
        <v>0</v>
      </c>
      <c r="P33" s="40">
        <f t="shared" si="8"/>
        <v>0</v>
      </c>
      <c r="Q33" s="39">
        <v>609</v>
      </c>
      <c r="R33" s="60">
        <v>526</v>
      </c>
      <c r="S33" s="40">
        <f t="shared" si="4"/>
        <v>86.371100164203611</v>
      </c>
      <c r="T33" s="39">
        <v>1188</v>
      </c>
      <c r="U33" s="60">
        <v>1342</v>
      </c>
      <c r="V33" s="40">
        <f t="shared" si="5"/>
        <v>112.96296296296296</v>
      </c>
      <c r="W33" s="39">
        <v>496</v>
      </c>
      <c r="X33" s="60">
        <v>637</v>
      </c>
      <c r="Y33" s="40">
        <f t="shared" si="6"/>
        <v>128.42741935483872</v>
      </c>
      <c r="Z33" s="39">
        <v>444</v>
      </c>
      <c r="AA33" s="60">
        <v>596</v>
      </c>
      <c r="AB33" s="40">
        <f t="shared" si="7"/>
        <v>134.23423423423424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1181</v>
      </c>
      <c r="C34" s="39">
        <v>1327</v>
      </c>
      <c r="D34" s="36">
        <f t="shared" si="0"/>
        <v>112.36240474174429</v>
      </c>
      <c r="E34" s="39">
        <v>603</v>
      </c>
      <c r="F34" s="39">
        <v>841</v>
      </c>
      <c r="G34" s="40">
        <f t="shared" si="1"/>
        <v>139.469320066335</v>
      </c>
      <c r="H34" s="39">
        <v>108</v>
      </c>
      <c r="I34" s="39">
        <v>109</v>
      </c>
      <c r="J34" s="40">
        <f t="shared" si="2"/>
        <v>100.92592592592592</v>
      </c>
      <c r="K34" s="39">
        <v>15</v>
      </c>
      <c r="L34" s="39">
        <v>1</v>
      </c>
      <c r="M34" s="40">
        <f t="shared" si="3"/>
        <v>6.666666666666667</v>
      </c>
      <c r="N34" s="39">
        <v>7</v>
      </c>
      <c r="O34" s="39">
        <v>0</v>
      </c>
      <c r="P34" s="40">
        <f t="shared" si="8"/>
        <v>0</v>
      </c>
      <c r="Q34" s="39">
        <v>552</v>
      </c>
      <c r="R34" s="60">
        <v>601</v>
      </c>
      <c r="S34" s="40">
        <f t="shared" si="4"/>
        <v>108.87681159420291</v>
      </c>
      <c r="T34" s="39">
        <v>878</v>
      </c>
      <c r="U34" s="60">
        <v>1139</v>
      </c>
      <c r="V34" s="40">
        <f t="shared" si="5"/>
        <v>129.72665148063783</v>
      </c>
      <c r="W34" s="39">
        <v>420</v>
      </c>
      <c r="X34" s="60">
        <v>681</v>
      </c>
      <c r="Y34" s="40">
        <f t="shared" si="6"/>
        <v>162.14285714285714</v>
      </c>
      <c r="Z34" s="39">
        <v>381</v>
      </c>
      <c r="AA34" s="60">
        <v>607</v>
      </c>
      <c r="AB34" s="40">
        <f t="shared" si="7"/>
        <v>159.31758530183728</v>
      </c>
      <c r="AC34" s="37"/>
      <c r="AD34" s="41"/>
    </row>
    <row r="35" spans="1:30" s="42" customFormat="1" ht="17" customHeight="1" x14ac:dyDescent="0.25">
      <c r="A35" s="61" t="s">
        <v>62</v>
      </c>
      <c r="B35" s="39">
        <v>556</v>
      </c>
      <c r="C35" s="39">
        <v>781</v>
      </c>
      <c r="D35" s="36">
        <f t="shared" si="0"/>
        <v>140.46762589928056</v>
      </c>
      <c r="E35" s="39">
        <v>230</v>
      </c>
      <c r="F35" s="39">
        <v>344</v>
      </c>
      <c r="G35" s="40">
        <f t="shared" si="1"/>
        <v>149.56521739130434</v>
      </c>
      <c r="H35" s="39">
        <v>75</v>
      </c>
      <c r="I35" s="39">
        <v>51</v>
      </c>
      <c r="J35" s="40">
        <f t="shared" si="2"/>
        <v>68</v>
      </c>
      <c r="K35" s="39">
        <v>14</v>
      </c>
      <c r="L35" s="39">
        <v>12</v>
      </c>
      <c r="M35" s="40">
        <f t="shared" si="3"/>
        <v>85.714285714285708</v>
      </c>
      <c r="N35" s="39">
        <v>8</v>
      </c>
      <c r="O35" s="39">
        <v>0</v>
      </c>
      <c r="P35" s="40">
        <f t="shared" si="8"/>
        <v>0</v>
      </c>
      <c r="Q35" s="39">
        <v>191</v>
      </c>
      <c r="R35" s="60">
        <v>164</v>
      </c>
      <c r="S35" s="40">
        <f t="shared" si="4"/>
        <v>85.863874345549732</v>
      </c>
      <c r="T35" s="39">
        <v>405</v>
      </c>
      <c r="U35" s="60">
        <v>669</v>
      </c>
      <c r="V35" s="40">
        <f t="shared" si="5"/>
        <v>165.18518518518519</v>
      </c>
      <c r="W35" s="39">
        <v>145</v>
      </c>
      <c r="X35" s="60">
        <v>235</v>
      </c>
      <c r="Y35" s="40">
        <f t="shared" si="6"/>
        <v>162.06896551724137</v>
      </c>
      <c r="Z35" s="39">
        <v>123</v>
      </c>
      <c r="AA35" s="60">
        <v>225</v>
      </c>
      <c r="AB35" s="40">
        <f t="shared" si="7"/>
        <v>182.92682926829269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8"/>
  <sheetViews>
    <sheetView view="pageBreakPreview" zoomScale="87" zoomScaleNormal="75" zoomScaleSheetLayoutView="87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Z7" sqref="Z7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93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93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79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88"/>
      <c r="D2" s="29"/>
      <c r="E2" s="29"/>
      <c r="F2" s="29"/>
      <c r="G2" s="29"/>
      <c r="H2" s="29"/>
      <c r="I2" s="88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37" t="s">
        <v>8</v>
      </c>
      <c r="R3" s="138"/>
      <c r="S3" s="139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36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36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36"/>
      <c r="D5" s="116"/>
      <c r="E5" s="115"/>
      <c r="F5" s="115"/>
      <c r="G5" s="116"/>
      <c r="H5" s="115"/>
      <c r="I5" s="136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89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9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96860</v>
      </c>
      <c r="C7" s="90">
        <f>SUM(C8:C35)</f>
        <v>107624</v>
      </c>
      <c r="D7" s="36">
        <f>C7*100/B7</f>
        <v>111.11294652075161</v>
      </c>
      <c r="E7" s="35">
        <f>SUM(E8:E35)</f>
        <v>20965</v>
      </c>
      <c r="F7" s="35">
        <f>SUM(F8:F35)</f>
        <v>36960</v>
      </c>
      <c r="G7" s="36">
        <f>F7*100/E7</f>
        <v>176.29382303839733</v>
      </c>
      <c r="H7" s="35">
        <f>SUM(H8:H35)</f>
        <v>6409</v>
      </c>
      <c r="I7" s="90">
        <f>SUM(I8:I35)</f>
        <v>4659</v>
      </c>
      <c r="J7" s="36">
        <f>I7*100/H7</f>
        <v>72.694648151037597</v>
      </c>
      <c r="K7" s="35">
        <f>SUM(K8:K35)</f>
        <v>1994</v>
      </c>
      <c r="L7" s="35">
        <f>SUM(L8:L35)</f>
        <v>1069</v>
      </c>
      <c r="M7" s="36">
        <f>L7*100/K7</f>
        <v>53.610832497492474</v>
      </c>
      <c r="N7" s="35">
        <f>SUM(N8:N35)</f>
        <v>296</v>
      </c>
      <c r="O7" s="35">
        <f>SUM(O8:O35)</f>
        <v>75</v>
      </c>
      <c r="P7" s="36">
        <f>O7*100/N7</f>
        <v>25.337837837837839</v>
      </c>
      <c r="Q7" s="35">
        <f>SUM(Q8:Q35)</f>
        <v>17123</v>
      </c>
      <c r="R7" s="35">
        <f>SUM(R8:R35)</f>
        <v>18604</v>
      </c>
      <c r="S7" s="36">
        <f>R7*100/Q7</f>
        <v>108.64918530631314</v>
      </c>
      <c r="T7" s="35">
        <f>SUM(T8:T35)</f>
        <v>84813</v>
      </c>
      <c r="U7" s="35">
        <f>SUM(U8:U35)</f>
        <v>97642</v>
      </c>
      <c r="V7" s="36">
        <f>U7*100/T7</f>
        <v>115.12621885795809</v>
      </c>
      <c r="W7" s="35">
        <f>SUM(W8:W35)</f>
        <v>15462</v>
      </c>
      <c r="X7" s="35">
        <f>SUM(X8:X35)</f>
        <v>28584</v>
      </c>
      <c r="Y7" s="36">
        <f>X7*100/W7</f>
        <v>184.8661233993015</v>
      </c>
      <c r="Z7" s="35">
        <f>SUM(Z8:Z35)</f>
        <v>13545</v>
      </c>
      <c r="AA7" s="35">
        <f>SUM(AA8:AA35)</f>
        <v>24604</v>
      </c>
      <c r="AB7" s="36">
        <f>AA7*100/Z7</f>
        <v>181.64636397194536</v>
      </c>
      <c r="AC7" s="37"/>
      <c r="AF7" s="42"/>
    </row>
    <row r="8" spans="1:32" s="42" customFormat="1" ht="17" customHeight="1" x14ac:dyDescent="0.25">
      <c r="A8" s="61" t="s">
        <v>35</v>
      </c>
      <c r="B8" s="39">
        <v>19704</v>
      </c>
      <c r="C8" s="91">
        <v>26078</v>
      </c>
      <c r="D8" s="36">
        <f t="shared" ref="D8:D35" si="0">C8*100/B8</f>
        <v>132.34876167275681</v>
      </c>
      <c r="E8" s="39">
        <v>4301</v>
      </c>
      <c r="F8" s="39">
        <v>10522</v>
      </c>
      <c r="G8" s="40">
        <f t="shared" ref="G8:G35" si="1">F8*100/E8</f>
        <v>244.64078121367123</v>
      </c>
      <c r="H8" s="39">
        <v>489</v>
      </c>
      <c r="I8" s="91">
        <v>677</v>
      </c>
      <c r="J8" s="40">
        <f t="shared" ref="J8:J35" si="2">I8*100/H8</f>
        <v>138.44580777096115</v>
      </c>
      <c r="K8" s="39">
        <v>375</v>
      </c>
      <c r="L8" s="39">
        <v>386</v>
      </c>
      <c r="M8" s="40">
        <f t="shared" ref="M8:M35" si="3">L8*100/K8</f>
        <v>102.93333333333334</v>
      </c>
      <c r="N8" s="39">
        <v>7</v>
      </c>
      <c r="O8" s="39">
        <v>1</v>
      </c>
      <c r="P8" s="40">
        <f t="shared" ref="P8:P35" si="4">O8*100/N8</f>
        <v>14.285714285714286</v>
      </c>
      <c r="Q8" s="39">
        <v>3055</v>
      </c>
      <c r="R8" s="60">
        <v>2579</v>
      </c>
      <c r="S8" s="40">
        <f t="shared" ref="S8:S35" si="5">R8*100/Q8</f>
        <v>84.418985270049106</v>
      </c>
      <c r="T8" s="39">
        <v>18533</v>
      </c>
      <c r="U8" s="60">
        <v>23818</v>
      </c>
      <c r="V8" s="40">
        <f t="shared" ref="V8:V35" si="6">U8*100/T8</f>
        <v>128.51669994064642</v>
      </c>
      <c r="W8" s="39">
        <v>3298</v>
      </c>
      <c r="X8" s="60">
        <v>8329</v>
      </c>
      <c r="Y8" s="40">
        <f t="shared" ref="Y8:Y35" si="7">X8*100/W8</f>
        <v>252.54699818071558</v>
      </c>
      <c r="Z8" s="39">
        <v>2888</v>
      </c>
      <c r="AA8" s="60">
        <v>6926</v>
      </c>
      <c r="AB8" s="40">
        <f t="shared" ref="AB8:AB35" si="8">AA8*100/Z8</f>
        <v>239.81994459833794</v>
      </c>
      <c r="AC8" s="37"/>
      <c r="AD8" s="41"/>
    </row>
    <row r="9" spans="1:32" s="43" customFormat="1" ht="17" customHeight="1" x14ac:dyDescent="0.25">
      <c r="A9" s="61" t="s">
        <v>36</v>
      </c>
      <c r="B9" s="39">
        <v>3616</v>
      </c>
      <c r="C9" s="91">
        <v>4241</v>
      </c>
      <c r="D9" s="36">
        <f t="shared" si="0"/>
        <v>117.28429203539822</v>
      </c>
      <c r="E9" s="39">
        <v>654</v>
      </c>
      <c r="F9" s="39">
        <v>1506</v>
      </c>
      <c r="G9" s="40">
        <f t="shared" si="1"/>
        <v>230.27522935779817</v>
      </c>
      <c r="H9" s="39">
        <v>292</v>
      </c>
      <c r="I9" s="91">
        <v>155</v>
      </c>
      <c r="J9" s="40">
        <f t="shared" si="2"/>
        <v>53.082191780821915</v>
      </c>
      <c r="K9" s="39">
        <v>45</v>
      </c>
      <c r="L9" s="39">
        <v>23</v>
      </c>
      <c r="M9" s="40">
        <f t="shared" si="3"/>
        <v>51.111111111111114</v>
      </c>
      <c r="N9" s="39">
        <v>5</v>
      </c>
      <c r="O9" s="39">
        <v>2</v>
      </c>
      <c r="P9" s="40">
        <f t="shared" si="4"/>
        <v>40</v>
      </c>
      <c r="Q9" s="39">
        <v>572</v>
      </c>
      <c r="R9" s="60">
        <v>862</v>
      </c>
      <c r="S9" s="40">
        <f t="shared" si="5"/>
        <v>150.69930069930069</v>
      </c>
      <c r="T9" s="39">
        <v>3261</v>
      </c>
      <c r="U9" s="60">
        <v>3842</v>
      </c>
      <c r="V9" s="40">
        <f t="shared" si="6"/>
        <v>117.81662066850659</v>
      </c>
      <c r="W9" s="39">
        <v>473</v>
      </c>
      <c r="X9" s="60">
        <v>1129</v>
      </c>
      <c r="Y9" s="40">
        <f t="shared" si="7"/>
        <v>238.68921775898519</v>
      </c>
      <c r="Z9" s="39">
        <v>344</v>
      </c>
      <c r="AA9" s="60">
        <v>820</v>
      </c>
      <c r="AB9" s="40">
        <f t="shared" si="8"/>
        <v>238.37209302325581</v>
      </c>
      <c r="AC9" s="37"/>
      <c r="AD9" s="41"/>
    </row>
    <row r="10" spans="1:32" s="42" customFormat="1" ht="17" customHeight="1" x14ac:dyDescent="0.25">
      <c r="A10" s="61" t="s">
        <v>37</v>
      </c>
      <c r="B10" s="39">
        <v>347</v>
      </c>
      <c r="C10" s="91">
        <v>447</v>
      </c>
      <c r="D10" s="36">
        <f t="shared" si="0"/>
        <v>128.81844380403459</v>
      </c>
      <c r="E10" s="39">
        <v>136</v>
      </c>
      <c r="F10" s="39">
        <v>261</v>
      </c>
      <c r="G10" s="40">
        <f t="shared" si="1"/>
        <v>191.91176470588235</v>
      </c>
      <c r="H10" s="39">
        <v>47</v>
      </c>
      <c r="I10" s="91">
        <v>31</v>
      </c>
      <c r="J10" s="40">
        <f t="shared" si="2"/>
        <v>65.957446808510639</v>
      </c>
      <c r="K10" s="39">
        <v>6</v>
      </c>
      <c r="L10" s="39">
        <v>3</v>
      </c>
      <c r="M10" s="40">
        <f t="shared" si="3"/>
        <v>50</v>
      </c>
      <c r="N10" s="39">
        <v>0</v>
      </c>
      <c r="O10" s="39">
        <v>7</v>
      </c>
      <c r="P10" s="40" t="e">
        <f t="shared" si="4"/>
        <v>#DIV/0!</v>
      </c>
      <c r="Q10" s="39">
        <v>124</v>
      </c>
      <c r="R10" s="60">
        <v>164</v>
      </c>
      <c r="S10" s="40">
        <f t="shared" si="5"/>
        <v>132.25806451612902</v>
      </c>
      <c r="T10" s="39">
        <v>272</v>
      </c>
      <c r="U10" s="60">
        <v>358</v>
      </c>
      <c r="V10" s="40">
        <f t="shared" si="6"/>
        <v>131.61764705882354</v>
      </c>
      <c r="W10" s="39">
        <v>97</v>
      </c>
      <c r="X10" s="60">
        <v>181</v>
      </c>
      <c r="Y10" s="40">
        <f t="shared" si="7"/>
        <v>186.5979381443299</v>
      </c>
      <c r="Z10" s="39">
        <v>87</v>
      </c>
      <c r="AA10" s="60">
        <v>156</v>
      </c>
      <c r="AB10" s="40">
        <f t="shared" si="8"/>
        <v>179.31034482758622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1918</v>
      </c>
      <c r="C11" s="91">
        <v>1937</v>
      </c>
      <c r="D11" s="36">
        <f t="shared" si="0"/>
        <v>100.99061522419187</v>
      </c>
      <c r="E11" s="39">
        <v>576</v>
      </c>
      <c r="F11" s="39">
        <v>716</v>
      </c>
      <c r="G11" s="40">
        <f t="shared" si="1"/>
        <v>124.30555555555556</v>
      </c>
      <c r="H11" s="39">
        <v>132</v>
      </c>
      <c r="I11" s="91">
        <v>106</v>
      </c>
      <c r="J11" s="40">
        <f t="shared" si="2"/>
        <v>80.303030303030297</v>
      </c>
      <c r="K11" s="39">
        <v>49</v>
      </c>
      <c r="L11" s="39">
        <v>10</v>
      </c>
      <c r="M11" s="40">
        <f t="shared" si="3"/>
        <v>20.408163265306122</v>
      </c>
      <c r="N11" s="39">
        <v>2</v>
      </c>
      <c r="O11" s="39">
        <v>2</v>
      </c>
      <c r="P11" s="40">
        <f t="shared" si="4"/>
        <v>100</v>
      </c>
      <c r="Q11" s="39">
        <v>531</v>
      </c>
      <c r="R11" s="60">
        <v>499</v>
      </c>
      <c r="S11" s="40">
        <f t="shared" si="5"/>
        <v>93.973634651600747</v>
      </c>
      <c r="T11" s="39">
        <v>1694</v>
      </c>
      <c r="U11" s="60">
        <v>1691</v>
      </c>
      <c r="V11" s="40">
        <f t="shared" si="6"/>
        <v>99.82290436835892</v>
      </c>
      <c r="W11" s="39">
        <v>461</v>
      </c>
      <c r="X11" s="60">
        <v>509</v>
      </c>
      <c r="Y11" s="40">
        <f t="shared" si="7"/>
        <v>110.41214750542299</v>
      </c>
      <c r="Z11" s="39">
        <v>404</v>
      </c>
      <c r="AA11" s="60">
        <v>435</v>
      </c>
      <c r="AB11" s="40">
        <f t="shared" si="8"/>
        <v>107.67326732673267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4086</v>
      </c>
      <c r="C12" s="91">
        <v>4277</v>
      </c>
      <c r="D12" s="36">
        <f t="shared" si="0"/>
        <v>104.67449828683309</v>
      </c>
      <c r="E12" s="39">
        <v>561</v>
      </c>
      <c r="F12" s="39">
        <v>921</v>
      </c>
      <c r="G12" s="40">
        <f t="shared" si="1"/>
        <v>164.17112299465239</v>
      </c>
      <c r="H12" s="39">
        <v>317</v>
      </c>
      <c r="I12" s="91">
        <v>182</v>
      </c>
      <c r="J12" s="40">
        <f t="shared" si="2"/>
        <v>57.413249211356465</v>
      </c>
      <c r="K12" s="39">
        <v>103</v>
      </c>
      <c r="L12" s="39">
        <v>66</v>
      </c>
      <c r="M12" s="40">
        <f t="shared" si="3"/>
        <v>64.077669902912618</v>
      </c>
      <c r="N12" s="39">
        <v>29</v>
      </c>
      <c r="O12" s="39">
        <v>5</v>
      </c>
      <c r="P12" s="40">
        <f t="shared" si="4"/>
        <v>17.241379310344829</v>
      </c>
      <c r="Q12" s="39">
        <v>440</v>
      </c>
      <c r="R12" s="60">
        <v>652</v>
      </c>
      <c r="S12" s="40">
        <f t="shared" si="5"/>
        <v>148.18181818181819</v>
      </c>
      <c r="T12" s="39">
        <v>3700</v>
      </c>
      <c r="U12" s="60">
        <v>4024</v>
      </c>
      <c r="V12" s="40">
        <f t="shared" si="6"/>
        <v>108.75675675675676</v>
      </c>
      <c r="W12" s="39">
        <v>388</v>
      </c>
      <c r="X12" s="60">
        <v>674</v>
      </c>
      <c r="Y12" s="40">
        <f t="shared" si="7"/>
        <v>173.71134020618555</v>
      </c>
      <c r="Z12" s="39">
        <v>318</v>
      </c>
      <c r="AA12" s="60">
        <v>521</v>
      </c>
      <c r="AB12" s="40">
        <f t="shared" si="8"/>
        <v>163.83647798742138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1352</v>
      </c>
      <c r="C13" s="91">
        <v>1464</v>
      </c>
      <c r="D13" s="36">
        <f t="shared" si="0"/>
        <v>108.28402366863905</v>
      </c>
      <c r="E13" s="39">
        <v>330</v>
      </c>
      <c r="F13" s="39">
        <v>581</v>
      </c>
      <c r="G13" s="40">
        <f t="shared" si="1"/>
        <v>176.06060606060606</v>
      </c>
      <c r="H13" s="39">
        <v>176</v>
      </c>
      <c r="I13" s="91">
        <v>66</v>
      </c>
      <c r="J13" s="40">
        <f t="shared" si="2"/>
        <v>37.5</v>
      </c>
      <c r="K13" s="39">
        <v>27</v>
      </c>
      <c r="L13" s="39">
        <v>13</v>
      </c>
      <c r="M13" s="40">
        <f t="shared" si="3"/>
        <v>48.148148148148145</v>
      </c>
      <c r="N13" s="39">
        <v>0</v>
      </c>
      <c r="O13" s="39">
        <v>3</v>
      </c>
      <c r="P13" s="40" t="e">
        <f t="shared" si="4"/>
        <v>#DIV/0!</v>
      </c>
      <c r="Q13" s="39">
        <v>295</v>
      </c>
      <c r="R13" s="60">
        <v>461</v>
      </c>
      <c r="S13" s="40">
        <f t="shared" si="5"/>
        <v>156.27118644067798</v>
      </c>
      <c r="T13" s="39">
        <v>1109</v>
      </c>
      <c r="U13" s="60">
        <v>1254</v>
      </c>
      <c r="V13" s="40">
        <f t="shared" si="6"/>
        <v>113.07484220018034</v>
      </c>
      <c r="W13" s="39">
        <v>190</v>
      </c>
      <c r="X13" s="60">
        <v>396</v>
      </c>
      <c r="Y13" s="40">
        <f t="shared" si="7"/>
        <v>208.42105263157896</v>
      </c>
      <c r="Z13" s="39">
        <v>157</v>
      </c>
      <c r="AA13" s="60">
        <v>342</v>
      </c>
      <c r="AB13" s="40">
        <f t="shared" si="8"/>
        <v>217.83439490445861</v>
      </c>
      <c r="AC13" s="37"/>
      <c r="AD13" s="41"/>
    </row>
    <row r="14" spans="1:32" s="42" customFormat="1" ht="17" customHeight="1" x14ac:dyDescent="0.25">
      <c r="A14" s="61" t="s">
        <v>41</v>
      </c>
      <c r="B14" s="39">
        <v>872</v>
      </c>
      <c r="C14" s="91">
        <v>1078</v>
      </c>
      <c r="D14" s="36">
        <f t="shared" si="0"/>
        <v>123.62385321100918</v>
      </c>
      <c r="E14" s="39">
        <v>274</v>
      </c>
      <c r="F14" s="39">
        <v>574</v>
      </c>
      <c r="G14" s="40">
        <f t="shared" si="1"/>
        <v>209.4890510948905</v>
      </c>
      <c r="H14" s="39">
        <v>173</v>
      </c>
      <c r="I14" s="91">
        <v>66</v>
      </c>
      <c r="J14" s="40">
        <f t="shared" si="2"/>
        <v>38.150289017341038</v>
      </c>
      <c r="K14" s="39">
        <v>24</v>
      </c>
      <c r="L14" s="39">
        <v>4</v>
      </c>
      <c r="M14" s="40">
        <f t="shared" si="3"/>
        <v>16.666666666666668</v>
      </c>
      <c r="N14" s="39">
        <v>2</v>
      </c>
      <c r="O14" s="39">
        <v>0</v>
      </c>
      <c r="P14" s="40">
        <f t="shared" si="4"/>
        <v>0</v>
      </c>
      <c r="Q14" s="39">
        <v>258</v>
      </c>
      <c r="R14" s="60">
        <v>460</v>
      </c>
      <c r="S14" s="40">
        <f t="shared" si="5"/>
        <v>178.29457364341084</v>
      </c>
      <c r="T14" s="39">
        <v>657</v>
      </c>
      <c r="U14" s="60">
        <v>890</v>
      </c>
      <c r="V14" s="40">
        <f t="shared" si="6"/>
        <v>135.46423135464232</v>
      </c>
      <c r="W14" s="39">
        <v>164</v>
      </c>
      <c r="X14" s="60">
        <v>409</v>
      </c>
      <c r="Y14" s="40">
        <f t="shared" si="7"/>
        <v>249.39024390243901</v>
      </c>
      <c r="Z14" s="39">
        <v>141</v>
      </c>
      <c r="AA14" s="60">
        <v>349</v>
      </c>
      <c r="AB14" s="40">
        <f t="shared" si="8"/>
        <v>247.51773049645391</v>
      </c>
      <c r="AC14" s="37"/>
      <c r="AD14" s="41"/>
    </row>
    <row r="15" spans="1:32" s="42" customFormat="1" ht="17" customHeight="1" x14ac:dyDescent="0.25">
      <c r="A15" s="61" t="s">
        <v>42</v>
      </c>
      <c r="B15" s="39">
        <v>8321</v>
      </c>
      <c r="C15" s="91">
        <v>8331</v>
      </c>
      <c r="D15" s="36">
        <f t="shared" si="0"/>
        <v>100.12017786323759</v>
      </c>
      <c r="E15" s="39">
        <v>701</v>
      </c>
      <c r="F15" s="39">
        <v>1238</v>
      </c>
      <c r="G15" s="40">
        <f t="shared" si="1"/>
        <v>176.60485021398003</v>
      </c>
      <c r="H15" s="39">
        <v>367</v>
      </c>
      <c r="I15" s="91">
        <v>240</v>
      </c>
      <c r="J15" s="40">
        <f t="shared" si="2"/>
        <v>65.395095367847418</v>
      </c>
      <c r="K15" s="39">
        <v>85</v>
      </c>
      <c r="L15" s="39">
        <v>41</v>
      </c>
      <c r="M15" s="40">
        <f t="shared" si="3"/>
        <v>48.235294117647058</v>
      </c>
      <c r="N15" s="39">
        <v>0</v>
      </c>
      <c r="O15" s="39">
        <v>1</v>
      </c>
      <c r="P15" s="40" t="e">
        <f t="shared" si="4"/>
        <v>#DIV/0!</v>
      </c>
      <c r="Q15" s="39">
        <v>609</v>
      </c>
      <c r="R15" s="60">
        <v>532</v>
      </c>
      <c r="S15" s="40">
        <f t="shared" si="5"/>
        <v>87.356321839080465</v>
      </c>
      <c r="T15" s="39">
        <v>7832</v>
      </c>
      <c r="U15" s="60">
        <v>7816</v>
      </c>
      <c r="V15" s="40">
        <f t="shared" si="6"/>
        <v>99.795709908069455</v>
      </c>
      <c r="W15" s="39">
        <v>464</v>
      </c>
      <c r="X15" s="60">
        <v>957</v>
      </c>
      <c r="Y15" s="40">
        <f t="shared" si="7"/>
        <v>206.25</v>
      </c>
      <c r="Z15" s="39">
        <v>383</v>
      </c>
      <c r="AA15" s="60">
        <v>802</v>
      </c>
      <c r="AB15" s="40">
        <f t="shared" si="8"/>
        <v>209.39947780678852</v>
      </c>
      <c r="AC15" s="37"/>
      <c r="AD15" s="41"/>
    </row>
    <row r="16" spans="1:32" s="42" customFormat="1" ht="17" customHeight="1" x14ac:dyDescent="0.25">
      <c r="A16" s="61" t="s">
        <v>43</v>
      </c>
      <c r="B16" s="39">
        <v>3456</v>
      </c>
      <c r="C16" s="91">
        <v>3871</v>
      </c>
      <c r="D16" s="36">
        <f t="shared" si="0"/>
        <v>112.00810185185185</v>
      </c>
      <c r="E16" s="39">
        <v>835</v>
      </c>
      <c r="F16" s="39">
        <v>1386</v>
      </c>
      <c r="G16" s="40">
        <f t="shared" si="1"/>
        <v>165.9880239520958</v>
      </c>
      <c r="H16" s="39">
        <v>636</v>
      </c>
      <c r="I16" s="91">
        <v>314</v>
      </c>
      <c r="J16" s="40">
        <f t="shared" si="2"/>
        <v>49.371069182389938</v>
      </c>
      <c r="K16" s="39">
        <v>152</v>
      </c>
      <c r="L16" s="39">
        <v>66</v>
      </c>
      <c r="M16" s="40">
        <f t="shared" si="3"/>
        <v>43.421052631578945</v>
      </c>
      <c r="N16" s="39">
        <v>45</v>
      </c>
      <c r="O16" s="39">
        <v>23</v>
      </c>
      <c r="P16" s="40">
        <f t="shared" si="4"/>
        <v>51.111111111111114</v>
      </c>
      <c r="Q16" s="39">
        <v>780</v>
      </c>
      <c r="R16" s="60">
        <v>903</v>
      </c>
      <c r="S16" s="40">
        <f t="shared" si="5"/>
        <v>115.76923076923077</v>
      </c>
      <c r="T16" s="39">
        <v>2554</v>
      </c>
      <c r="U16" s="60">
        <v>3440</v>
      </c>
      <c r="V16" s="40">
        <f t="shared" si="6"/>
        <v>134.69068128425999</v>
      </c>
      <c r="W16" s="39">
        <v>531</v>
      </c>
      <c r="X16" s="60">
        <v>962</v>
      </c>
      <c r="Y16" s="40">
        <f t="shared" si="7"/>
        <v>181.16760828625235</v>
      </c>
      <c r="Z16" s="39">
        <v>446</v>
      </c>
      <c r="AA16" s="60">
        <v>767</v>
      </c>
      <c r="AB16" s="40">
        <f t="shared" si="8"/>
        <v>171.97309417040358</v>
      </c>
      <c r="AC16" s="37"/>
      <c r="AD16" s="41"/>
    </row>
    <row r="17" spans="1:30" s="42" customFormat="1" ht="17" customHeight="1" x14ac:dyDescent="0.25">
      <c r="A17" s="61" t="s">
        <v>44</v>
      </c>
      <c r="B17" s="39">
        <v>7345</v>
      </c>
      <c r="C17" s="91">
        <v>7931</v>
      </c>
      <c r="D17" s="36">
        <f t="shared" si="0"/>
        <v>107.97821647379169</v>
      </c>
      <c r="E17" s="39">
        <v>1031</v>
      </c>
      <c r="F17" s="39">
        <v>1828</v>
      </c>
      <c r="G17" s="40">
        <f t="shared" si="1"/>
        <v>177.30358874878758</v>
      </c>
      <c r="H17" s="39">
        <v>358</v>
      </c>
      <c r="I17" s="91">
        <v>185</v>
      </c>
      <c r="J17" s="40">
        <f t="shared" si="2"/>
        <v>51.675977653631286</v>
      </c>
      <c r="K17" s="39">
        <v>165</v>
      </c>
      <c r="L17" s="39">
        <v>54</v>
      </c>
      <c r="M17" s="40">
        <f t="shared" si="3"/>
        <v>32.727272727272727</v>
      </c>
      <c r="N17" s="39">
        <v>15</v>
      </c>
      <c r="O17" s="39">
        <v>3</v>
      </c>
      <c r="P17" s="40">
        <f t="shared" si="4"/>
        <v>20</v>
      </c>
      <c r="Q17" s="39">
        <v>564</v>
      </c>
      <c r="R17" s="60">
        <v>606</v>
      </c>
      <c r="S17" s="40">
        <f t="shared" si="5"/>
        <v>107.44680851063829</v>
      </c>
      <c r="T17" s="39">
        <v>6879</v>
      </c>
      <c r="U17" s="60">
        <v>7490</v>
      </c>
      <c r="V17" s="40">
        <f t="shared" si="6"/>
        <v>108.88210495711586</v>
      </c>
      <c r="W17" s="39">
        <v>773</v>
      </c>
      <c r="X17" s="60">
        <v>1491</v>
      </c>
      <c r="Y17" s="40">
        <f t="shared" si="7"/>
        <v>192.88486416558862</v>
      </c>
      <c r="Z17" s="39">
        <v>684</v>
      </c>
      <c r="AA17" s="60">
        <v>1336</v>
      </c>
      <c r="AB17" s="40">
        <f t="shared" si="8"/>
        <v>195.32163742690059</v>
      </c>
      <c r="AC17" s="37"/>
      <c r="AD17" s="41"/>
    </row>
    <row r="18" spans="1:30" s="42" customFormat="1" ht="17" customHeight="1" x14ac:dyDescent="0.25">
      <c r="A18" s="61" t="s">
        <v>45</v>
      </c>
      <c r="B18" s="39">
        <v>4490</v>
      </c>
      <c r="C18" s="91">
        <v>2519</v>
      </c>
      <c r="D18" s="36">
        <f t="shared" si="0"/>
        <v>56.102449888641424</v>
      </c>
      <c r="E18" s="39">
        <v>1116</v>
      </c>
      <c r="F18" s="39">
        <v>1440</v>
      </c>
      <c r="G18" s="40">
        <f t="shared" si="1"/>
        <v>129.03225806451613</v>
      </c>
      <c r="H18" s="39">
        <v>476</v>
      </c>
      <c r="I18" s="91">
        <v>227</v>
      </c>
      <c r="J18" s="40">
        <f t="shared" si="2"/>
        <v>47.689075630252098</v>
      </c>
      <c r="K18" s="39">
        <v>147</v>
      </c>
      <c r="L18" s="39">
        <v>23</v>
      </c>
      <c r="M18" s="40">
        <f t="shared" si="3"/>
        <v>15.646258503401361</v>
      </c>
      <c r="N18" s="39">
        <v>6</v>
      </c>
      <c r="O18" s="39">
        <v>2</v>
      </c>
      <c r="P18" s="40">
        <f t="shared" si="4"/>
        <v>33.333333333333336</v>
      </c>
      <c r="Q18" s="39">
        <v>891</v>
      </c>
      <c r="R18" s="60">
        <v>702</v>
      </c>
      <c r="S18" s="40">
        <f t="shared" si="5"/>
        <v>78.787878787878782</v>
      </c>
      <c r="T18" s="39">
        <v>1547</v>
      </c>
      <c r="U18" s="60">
        <v>2028</v>
      </c>
      <c r="V18" s="40">
        <f t="shared" si="6"/>
        <v>131.0924369747899</v>
      </c>
      <c r="W18" s="39">
        <v>798</v>
      </c>
      <c r="X18" s="60">
        <v>1014</v>
      </c>
      <c r="Y18" s="40">
        <f t="shared" si="7"/>
        <v>127.06766917293233</v>
      </c>
      <c r="Z18" s="39">
        <v>716</v>
      </c>
      <c r="AA18" s="60">
        <v>934</v>
      </c>
      <c r="AB18" s="40">
        <f t="shared" si="8"/>
        <v>130.44692737430168</v>
      </c>
      <c r="AC18" s="37"/>
      <c r="AD18" s="41"/>
    </row>
    <row r="19" spans="1:30" s="42" customFormat="1" ht="17" customHeight="1" x14ac:dyDescent="0.25">
      <c r="A19" s="61" t="s">
        <v>46</v>
      </c>
      <c r="B19" s="39">
        <v>3922</v>
      </c>
      <c r="C19" s="91">
        <v>4235</v>
      </c>
      <c r="D19" s="36">
        <f t="shared" si="0"/>
        <v>107.98062213156553</v>
      </c>
      <c r="E19" s="39">
        <v>814</v>
      </c>
      <c r="F19" s="39">
        <v>1173</v>
      </c>
      <c r="G19" s="40">
        <f t="shared" si="1"/>
        <v>144.10319410319411</v>
      </c>
      <c r="H19" s="39">
        <v>183</v>
      </c>
      <c r="I19" s="91">
        <v>262</v>
      </c>
      <c r="J19" s="40">
        <f t="shared" si="2"/>
        <v>143.16939890710381</v>
      </c>
      <c r="K19" s="39">
        <v>89</v>
      </c>
      <c r="L19" s="39">
        <v>33</v>
      </c>
      <c r="M19" s="40">
        <f t="shared" si="3"/>
        <v>37.078651685393261</v>
      </c>
      <c r="N19" s="39">
        <v>19</v>
      </c>
      <c r="O19" s="39">
        <v>3</v>
      </c>
      <c r="P19" s="40">
        <f t="shared" si="4"/>
        <v>15.789473684210526</v>
      </c>
      <c r="Q19" s="39">
        <v>645</v>
      </c>
      <c r="R19" s="60">
        <v>837</v>
      </c>
      <c r="S19" s="40">
        <f t="shared" si="5"/>
        <v>129.76744186046511</v>
      </c>
      <c r="T19" s="39">
        <v>3712</v>
      </c>
      <c r="U19" s="60">
        <v>3856</v>
      </c>
      <c r="V19" s="40">
        <f t="shared" si="6"/>
        <v>103.87931034482759</v>
      </c>
      <c r="W19" s="39">
        <v>609</v>
      </c>
      <c r="X19" s="60">
        <v>905</v>
      </c>
      <c r="Y19" s="40">
        <f t="shared" si="7"/>
        <v>148.60426929392446</v>
      </c>
      <c r="Z19" s="39">
        <v>543</v>
      </c>
      <c r="AA19" s="60">
        <v>760</v>
      </c>
      <c r="AB19" s="40">
        <f t="shared" si="8"/>
        <v>139.96316758747699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2184</v>
      </c>
      <c r="C20" s="91">
        <v>2501</v>
      </c>
      <c r="D20" s="36">
        <f t="shared" si="0"/>
        <v>114.51465201465201</v>
      </c>
      <c r="E20" s="39">
        <v>391</v>
      </c>
      <c r="F20" s="39">
        <v>685</v>
      </c>
      <c r="G20" s="40">
        <f t="shared" si="1"/>
        <v>175.19181585677748</v>
      </c>
      <c r="H20" s="39">
        <v>85</v>
      </c>
      <c r="I20" s="91">
        <v>78</v>
      </c>
      <c r="J20" s="40">
        <f t="shared" si="2"/>
        <v>91.764705882352942</v>
      </c>
      <c r="K20" s="39">
        <v>38</v>
      </c>
      <c r="L20" s="39">
        <v>2</v>
      </c>
      <c r="M20" s="40">
        <f t="shared" si="3"/>
        <v>5.2631578947368425</v>
      </c>
      <c r="N20" s="39">
        <v>17</v>
      </c>
      <c r="O20" s="39">
        <v>2</v>
      </c>
      <c r="P20" s="40">
        <f t="shared" si="4"/>
        <v>11.764705882352942</v>
      </c>
      <c r="Q20" s="39">
        <v>333</v>
      </c>
      <c r="R20" s="60">
        <v>316</v>
      </c>
      <c r="S20" s="40">
        <f t="shared" si="5"/>
        <v>94.89489489489489</v>
      </c>
      <c r="T20" s="39">
        <v>2095</v>
      </c>
      <c r="U20" s="60">
        <v>2348</v>
      </c>
      <c r="V20" s="40">
        <f t="shared" si="6"/>
        <v>112.0763723150358</v>
      </c>
      <c r="W20" s="39">
        <v>306</v>
      </c>
      <c r="X20" s="60">
        <v>545</v>
      </c>
      <c r="Y20" s="40">
        <f t="shared" si="7"/>
        <v>178.10457516339869</v>
      </c>
      <c r="Z20" s="39">
        <v>285</v>
      </c>
      <c r="AA20" s="60">
        <v>495</v>
      </c>
      <c r="AB20" s="40">
        <f t="shared" si="8"/>
        <v>173.68421052631578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1125</v>
      </c>
      <c r="C21" s="91">
        <v>1556</v>
      </c>
      <c r="D21" s="36">
        <f t="shared" si="0"/>
        <v>138.3111111111111</v>
      </c>
      <c r="E21" s="39">
        <v>379</v>
      </c>
      <c r="F21" s="39">
        <v>737</v>
      </c>
      <c r="G21" s="40">
        <f t="shared" si="1"/>
        <v>194.45910290237467</v>
      </c>
      <c r="H21" s="39">
        <v>95</v>
      </c>
      <c r="I21" s="91">
        <v>74</v>
      </c>
      <c r="J21" s="40">
        <f t="shared" si="2"/>
        <v>77.89473684210526</v>
      </c>
      <c r="K21" s="39">
        <v>8</v>
      </c>
      <c r="L21" s="39">
        <v>3</v>
      </c>
      <c r="M21" s="40">
        <f t="shared" si="3"/>
        <v>37.5</v>
      </c>
      <c r="N21" s="39">
        <v>3</v>
      </c>
      <c r="O21" s="39">
        <v>0</v>
      </c>
      <c r="P21" s="40">
        <f t="shared" si="4"/>
        <v>0</v>
      </c>
      <c r="Q21" s="39">
        <v>356</v>
      </c>
      <c r="R21" s="60">
        <v>520</v>
      </c>
      <c r="S21" s="40">
        <f t="shared" si="5"/>
        <v>146.06741573033707</v>
      </c>
      <c r="T21" s="39">
        <v>978</v>
      </c>
      <c r="U21" s="60">
        <v>1394</v>
      </c>
      <c r="V21" s="40">
        <f t="shared" si="6"/>
        <v>142.5357873210634</v>
      </c>
      <c r="W21" s="39">
        <v>287</v>
      </c>
      <c r="X21" s="60">
        <v>625</v>
      </c>
      <c r="Y21" s="40">
        <f t="shared" si="7"/>
        <v>217.77003484320556</v>
      </c>
      <c r="Z21" s="39">
        <v>258</v>
      </c>
      <c r="AA21" s="60">
        <v>582</v>
      </c>
      <c r="AB21" s="40">
        <f t="shared" si="8"/>
        <v>225.58139534883722</v>
      </c>
      <c r="AC21" s="37"/>
      <c r="AD21" s="41"/>
    </row>
    <row r="22" spans="1:30" s="42" customFormat="1" ht="17" customHeight="1" x14ac:dyDescent="0.25">
      <c r="A22" s="61" t="s">
        <v>49</v>
      </c>
      <c r="B22" s="39">
        <v>4008</v>
      </c>
      <c r="C22" s="91">
        <v>4397</v>
      </c>
      <c r="D22" s="36">
        <f t="shared" si="0"/>
        <v>109.7055888223553</v>
      </c>
      <c r="E22" s="39">
        <v>1076</v>
      </c>
      <c r="F22" s="39">
        <v>1428</v>
      </c>
      <c r="G22" s="40">
        <f t="shared" si="1"/>
        <v>132.71375464684016</v>
      </c>
      <c r="H22" s="39">
        <v>254</v>
      </c>
      <c r="I22" s="91">
        <v>291</v>
      </c>
      <c r="J22" s="40">
        <f t="shared" si="2"/>
        <v>114.56692913385827</v>
      </c>
      <c r="K22" s="39">
        <v>88</v>
      </c>
      <c r="L22" s="39">
        <v>30</v>
      </c>
      <c r="M22" s="40">
        <f t="shared" si="3"/>
        <v>34.090909090909093</v>
      </c>
      <c r="N22" s="39">
        <v>1</v>
      </c>
      <c r="O22" s="39">
        <v>2</v>
      </c>
      <c r="P22" s="40">
        <f t="shared" si="4"/>
        <v>200</v>
      </c>
      <c r="Q22" s="39">
        <v>976</v>
      </c>
      <c r="R22" s="60">
        <v>775</v>
      </c>
      <c r="S22" s="40">
        <f t="shared" si="5"/>
        <v>79.405737704918039</v>
      </c>
      <c r="T22" s="39">
        <v>3722</v>
      </c>
      <c r="U22" s="60">
        <v>3943</v>
      </c>
      <c r="V22" s="40">
        <f t="shared" si="6"/>
        <v>105.93766792047286</v>
      </c>
      <c r="W22" s="39">
        <v>799</v>
      </c>
      <c r="X22" s="60">
        <v>1126</v>
      </c>
      <c r="Y22" s="40">
        <f t="shared" si="7"/>
        <v>140.9261576971214</v>
      </c>
      <c r="Z22" s="39">
        <v>701</v>
      </c>
      <c r="AA22" s="60">
        <v>947</v>
      </c>
      <c r="AB22" s="40">
        <f t="shared" si="8"/>
        <v>135.09272467902997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1519</v>
      </c>
      <c r="C23" s="91">
        <v>2312</v>
      </c>
      <c r="D23" s="36">
        <f t="shared" si="0"/>
        <v>152.2053982883476</v>
      </c>
      <c r="E23" s="39">
        <v>783</v>
      </c>
      <c r="F23" s="39">
        <v>1599</v>
      </c>
      <c r="G23" s="40">
        <f t="shared" si="1"/>
        <v>204.21455938697318</v>
      </c>
      <c r="H23" s="39">
        <v>154</v>
      </c>
      <c r="I23" s="91">
        <v>133</v>
      </c>
      <c r="J23" s="40">
        <f t="shared" si="2"/>
        <v>86.36363636363636</v>
      </c>
      <c r="K23" s="39">
        <v>53</v>
      </c>
      <c r="L23" s="39">
        <v>14</v>
      </c>
      <c r="M23" s="40">
        <f t="shared" si="3"/>
        <v>26.415094339622641</v>
      </c>
      <c r="N23" s="39">
        <v>16</v>
      </c>
      <c r="O23" s="39">
        <v>1</v>
      </c>
      <c r="P23" s="40">
        <f t="shared" si="4"/>
        <v>6.25</v>
      </c>
      <c r="Q23" s="39">
        <v>675</v>
      </c>
      <c r="R23" s="60">
        <v>981</v>
      </c>
      <c r="S23" s="40">
        <f t="shared" si="5"/>
        <v>145.33333333333334</v>
      </c>
      <c r="T23" s="39">
        <v>1280</v>
      </c>
      <c r="U23" s="60">
        <v>2013</v>
      </c>
      <c r="V23" s="40">
        <f t="shared" si="6"/>
        <v>157.265625</v>
      </c>
      <c r="W23" s="39">
        <v>614</v>
      </c>
      <c r="X23" s="60">
        <v>1308</v>
      </c>
      <c r="Y23" s="40">
        <f t="shared" si="7"/>
        <v>213.02931596091204</v>
      </c>
      <c r="Z23" s="39">
        <v>528</v>
      </c>
      <c r="AA23" s="60">
        <v>1092</v>
      </c>
      <c r="AB23" s="40">
        <f t="shared" si="8"/>
        <v>206.81818181818181</v>
      </c>
      <c r="AC23" s="37"/>
      <c r="AD23" s="41"/>
    </row>
    <row r="24" spans="1:30" s="42" customFormat="1" ht="17" customHeight="1" x14ac:dyDescent="0.25">
      <c r="A24" s="61" t="s">
        <v>51</v>
      </c>
      <c r="B24" s="39">
        <v>2404</v>
      </c>
      <c r="C24" s="91">
        <v>1878</v>
      </c>
      <c r="D24" s="36">
        <f t="shared" si="0"/>
        <v>78.119800332778709</v>
      </c>
      <c r="E24" s="39">
        <v>825</v>
      </c>
      <c r="F24" s="39">
        <v>1235</v>
      </c>
      <c r="G24" s="40">
        <f t="shared" si="1"/>
        <v>149.69696969696969</v>
      </c>
      <c r="H24" s="39">
        <v>189</v>
      </c>
      <c r="I24" s="91">
        <v>163</v>
      </c>
      <c r="J24" s="40">
        <f t="shared" si="2"/>
        <v>86.24338624338624</v>
      </c>
      <c r="K24" s="39">
        <v>30</v>
      </c>
      <c r="L24" s="39">
        <v>20</v>
      </c>
      <c r="M24" s="40">
        <f t="shared" si="3"/>
        <v>66.666666666666671</v>
      </c>
      <c r="N24" s="39">
        <v>6</v>
      </c>
      <c r="O24" s="39">
        <v>0</v>
      </c>
      <c r="P24" s="40">
        <f t="shared" si="4"/>
        <v>0</v>
      </c>
      <c r="Q24" s="39">
        <v>650</v>
      </c>
      <c r="R24" s="60">
        <v>857</v>
      </c>
      <c r="S24" s="40">
        <f t="shared" si="5"/>
        <v>131.84615384615384</v>
      </c>
      <c r="T24" s="39">
        <v>2178</v>
      </c>
      <c r="U24" s="60">
        <v>1550</v>
      </c>
      <c r="V24" s="40">
        <f t="shared" si="6"/>
        <v>71.166207529843888</v>
      </c>
      <c r="W24" s="39">
        <v>660</v>
      </c>
      <c r="X24" s="60">
        <v>948</v>
      </c>
      <c r="Y24" s="40">
        <f t="shared" si="7"/>
        <v>143.63636363636363</v>
      </c>
      <c r="Z24" s="39">
        <v>603</v>
      </c>
      <c r="AA24" s="60">
        <v>898</v>
      </c>
      <c r="AB24" s="40">
        <f t="shared" si="8"/>
        <v>148.92205638474294</v>
      </c>
      <c r="AC24" s="37"/>
      <c r="AD24" s="41"/>
    </row>
    <row r="25" spans="1:30" s="42" customFormat="1" ht="17" customHeight="1" x14ac:dyDescent="0.25">
      <c r="A25" s="61" t="s">
        <v>52</v>
      </c>
      <c r="B25" s="39">
        <v>5192</v>
      </c>
      <c r="C25" s="91">
        <v>5196</v>
      </c>
      <c r="D25" s="36">
        <f t="shared" si="0"/>
        <v>100.07704160246533</v>
      </c>
      <c r="E25" s="39">
        <v>281</v>
      </c>
      <c r="F25" s="39">
        <v>645</v>
      </c>
      <c r="G25" s="40">
        <f t="shared" si="1"/>
        <v>229.53736654804271</v>
      </c>
      <c r="H25" s="39">
        <v>171</v>
      </c>
      <c r="I25" s="91">
        <v>147</v>
      </c>
      <c r="J25" s="40">
        <f t="shared" si="2"/>
        <v>85.964912280701753</v>
      </c>
      <c r="K25" s="39">
        <v>19</v>
      </c>
      <c r="L25" s="39">
        <v>9</v>
      </c>
      <c r="M25" s="40">
        <f t="shared" si="3"/>
        <v>47.368421052631582</v>
      </c>
      <c r="N25" s="39">
        <v>1</v>
      </c>
      <c r="O25" s="39">
        <v>0</v>
      </c>
      <c r="P25" s="40">
        <f t="shared" si="4"/>
        <v>0</v>
      </c>
      <c r="Q25" s="39">
        <v>249</v>
      </c>
      <c r="R25" s="60">
        <v>390</v>
      </c>
      <c r="S25" s="40">
        <f t="shared" si="5"/>
        <v>156.62650602409639</v>
      </c>
      <c r="T25" s="39">
        <v>4866</v>
      </c>
      <c r="U25" s="60">
        <v>4960</v>
      </c>
      <c r="V25" s="40">
        <f t="shared" si="6"/>
        <v>101.93177147554459</v>
      </c>
      <c r="W25" s="39">
        <v>196</v>
      </c>
      <c r="X25" s="60">
        <v>512</v>
      </c>
      <c r="Y25" s="40">
        <f t="shared" si="7"/>
        <v>261.22448979591837</v>
      </c>
      <c r="Z25" s="39">
        <v>170</v>
      </c>
      <c r="AA25" s="60">
        <v>443</v>
      </c>
      <c r="AB25" s="40">
        <f t="shared" si="8"/>
        <v>260.58823529411762</v>
      </c>
      <c r="AC25" s="37"/>
      <c r="AD25" s="41"/>
    </row>
    <row r="26" spans="1:30" s="42" customFormat="1" ht="17" customHeight="1" x14ac:dyDescent="0.25">
      <c r="A26" s="61" t="s">
        <v>53</v>
      </c>
      <c r="B26" s="39">
        <v>2089</v>
      </c>
      <c r="C26" s="91">
        <v>2427</v>
      </c>
      <c r="D26" s="36">
        <f t="shared" si="0"/>
        <v>116.17999042604117</v>
      </c>
      <c r="E26" s="39">
        <v>706</v>
      </c>
      <c r="F26" s="39">
        <v>995</v>
      </c>
      <c r="G26" s="40">
        <f t="shared" si="1"/>
        <v>140.93484419263456</v>
      </c>
      <c r="H26" s="39">
        <v>184</v>
      </c>
      <c r="I26" s="91">
        <v>95</v>
      </c>
      <c r="J26" s="40">
        <f t="shared" si="2"/>
        <v>51.630434782608695</v>
      </c>
      <c r="K26" s="39">
        <v>51</v>
      </c>
      <c r="L26" s="39">
        <v>15</v>
      </c>
      <c r="M26" s="40">
        <f t="shared" si="3"/>
        <v>29.411764705882351</v>
      </c>
      <c r="N26" s="39">
        <v>4</v>
      </c>
      <c r="O26" s="39">
        <v>0</v>
      </c>
      <c r="P26" s="40">
        <f t="shared" si="4"/>
        <v>0</v>
      </c>
      <c r="Q26" s="39">
        <v>588</v>
      </c>
      <c r="R26" s="60">
        <v>615</v>
      </c>
      <c r="S26" s="40">
        <f t="shared" si="5"/>
        <v>104.59183673469387</v>
      </c>
      <c r="T26" s="39">
        <v>1832</v>
      </c>
      <c r="U26" s="60">
        <v>2248</v>
      </c>
      <c r="V26" s="40">
        <f t="shared" si="6"/>
        <v>122.70742358078603</v>
      </c>
      <c r="W26" s="39">
        <v>542</v>
      </c>
      <c r="X26" s="60">
        <v>817</v>
      </c>
      <c r="Y26" s="40">
        <f t="shared" si="7"/>
        <v>150.73800738007381</v>
      </c>
      <c r="Z26" s="39">
        <v>487</v>
      </c>
      <c r="AA26" s="60">
        <v>714</v>
      </c>
      <c r="AB26" s="40">
        <f t="shared" si="8"/>
        <v>146.61190965092402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1418</v>
      </c>
      <c r="C27" s="91">
        <v>1822</v>
      </c>
      <c r="D27" s="36">
        <f t="shared" si="0"/>
        <v>128.49083215796898</v>
      </c>
      <c r="E27" s="39">
        <v>358</v>
      </c>
      <c r="F27" s="39">
        <v>676</v>
      </c>
      <c r="G27" s="40">
        <f t="shared" si="1"/>
        <v>188.82681564245809</v>
      </c>
      <c r="H27" s="39">
        <v>132</v>
      </c>
      <c r="I27" s="91">
        <v>100</v>
      </c>
      <c r="J27" s="40">
        <f t="shared" si="2"/>
        <v>75.757575757575751</v>
      </c>
      <c r="K27" s="39">
        <v>50</v>
      </c>
      <c r="L27" s="39">
        <v>43</v>
      </c>
      <c r="M27" s="40">
        <f t="shared" si="3"/>
        <v>86</v>
      </c>
      <c r="N27" s="39">
        <v>19</v>
      </c>
      <c r="O27" s="39">
        <v>0</v>
      </c>
      <c r="P27" s="40">
        <f t="shared" si="4"/>
        <v>0</v>
      </c>
      <c r="Q27" s="39">
        <v>278</v>
      </c>
      <c r="R27" s="60">
        <v>349</v>
      </c>
      <c r="S27" s="40">
        <f t="shared" si="5"/>
        <v>125.53956834532374</v>
      </c>
      <c r="T27" s="39">
        <v>1297</v>
      </c>
      <c r="U27" s="60">
        <v>1614</v>
      </c>
      <c r="V27" s="40">
        <f t="shared" si="6"/>
        <v>124.44101773323054</v>
      </c>
      <c r="W27" s="39">
        <v>280</v>
      </c>
      <c r="X27" s="60">
        <v>495</v>
      </c>
      <c r="Y27" s="40">
        <f t="shared" si="7"/>
        <v>176.78571428571428</v>
      </c>
      <c r="Z27" s="39">
        <v>253</v>
      </c>
      <c r="AA27" s="60">
        <v>474</v>
      </c>
      <c r="AB27" s="40">
        <f t="shared" si="8"/>
        <v>187.35177865612647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1551</v>
      </c>
      <c r="C28" s="91">
        <v>1438</v>
      </c>
      <c r="D28" s="36">
        <f t="shared" si="0"/>
        <v>92.714377820760802</v>
      </c>
      <c r="E28" s="39">
        <v>526</v>
      </c>
      <c r="F28" s="39">
        <v>578</v>
      </c>
      <c r="G28" s="40">
        <f t="shared" si="1"/>
        <v>109.88593155893535</v>
      </c>
      <c r="H28" s="39">
        <v>222</v>
      </c>
      <c r="I28" s="91">
        <v>89</v>
      </c>
      <c r="J28" s="40">
        <f t="shared" si="2"/>
        <v>40.090090090090094</v>
      </c>
      <c r="K28" s="39">
        <v>38</v>
      </c>
      <c r="L28" s="39">
        <v>13</v>
      </c>
      <c r="M28" s="40">
        <f t="shared" si="3"/>
        <v>34.210526315789473</v>
      </c>
      <c r="N28" s="39">
        <v>18</v>
      </c>
      <c r="O28" s="39">
        <v>2</v>
      </c>
      <c r="P28" s="40">
        <f t="shared" si="4"/>
        <v>11.111111111111111</v>
      </c>
      <c r="Q28" s="39">
        <v>485</v>
      </c>
      <c r="R28" s="60">
        <v>513</v>
      </c>
      <c r="S28" s="40">
        <f t="shared" si="5"/>
        <v>105.77319587628865</v>
      </c>
      <c r="T28" s="39">
        <v>1262</v>
      </c>
      <c r="U28" s="60">
        <v>1246</v>
      </c>
      <c r="V28" s="40">
        <f t="shared" si="6"/>
        <v>98.732171156893813</v>
      </c>
      <c r="W28" s="39">
        <v>396</v>
      </c>
      <c r="X28" s="60">
        <v>436</v>
      </c>
      <c r="Y28" s="40">
        <f t="shared" si="7"/>
        <v>110.1010101010101</v>
      </c>
      <c r="Z28" s="39">
        <v>359</v>
      </c>
      <c r="AA28" s="60">
        <v>420</v>
      </c>
      <c r="AB28" s="40">
        <f t="shared" si="8"/>
        <v>116.99164345403899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1748</v>
      </c>
      <c r="C29" s="91">
        <v>2166</v>
      </c>
      <c r="D29" s="36">
        <f t="shared" si="0"/>
        <v>123.91304347826087</v>
      </c>
      <c r="E29" s="39">
        <v>726</v>
      </c>
      <c r="F29" s="39">
        <v>1140</v>
      </c>
      <c r="G29" s="40">
        <f t="shared" si="1"/>
        <v>157.02479338842974</v>
      </c>
      <c r="H29" s="39">
        <v>177</v>
      </c>
      <c r="I29" s="91">
        <v>120</v>
      </c>
      <c r="J29" s="40">
        <f t="shared" si="2"/>
        <v>67.79661016949153</v>
      </c>
      <c r="K29" s="39">
        <v>77</v>
      </c>
      <c r="L29" s="39">
        <v>50</v>
      </c>
      <c r="M29" s="40">
        <f t="shared" si="3"/>
        <v>64.935064935064929</v>
      </c>
      <c r="N29" s="39">
        <v>19</v>
      </c>
      <c r="O29" s="39">
        <v>1</v>
      </c>
      <c r="P29" s="40">
        <f t="shared" si="4"/>
        <v>5.2631578947368425</v>
      </c>
      <c r="Q29" s="39">
        <v>588</v>
      </c>
      <c r="R29" s="60">
        <v>674</v>
      </c>
      <c r="S29" s="40">
        <f t="shared" si="5"/>
        <v>114.62585034013605</v>
      </c>
      <c r="T29" s="39">
        <v>1502</v>
      </c>
      <c r="U29" s="60">
        <v>1840</v>
      </c>
      <c r="V29" s="40">
        <f t="shared" si="6"/>
        <v>122.50332889480693</v>
      </c>
      <c r="W29" s="39">
        <v>586</v>
      </c>
      <c r="X29" s="60">
        <v>864</v>
      </c>
      <c r="Y29" s="40">
        <f t="shared" si="7"/>
        <v>147.44027303754265</v>
      </c>
      <c r="Z29" s="39">
        <v>530</v>
      </c>
      <c r="AA29" s="60">
        <v>803</v>
      </c>
      <c r="AB29" s="40">
        <f t="shared" si="8"/>
        <v>151.50943396226415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2908</v>
      </c>
      <c r="C30" s="91">
        <v>3148</v>
      </c>
      <c r="D30" s="36">
        <f t="shared" si="0"/>
        <v>108.25309491059147</v>
      </c>
      <c r="E30" s="39">
        <v>361</v>
      </c>
      <c r="F30" s="39">
        <v>626</v>
      </c>
      <c r="G30" s="40">
        <f t="shared" si="1"/>
        <v>173.40720221606648</v>
      </c>
      <c r="H30" s="39">
        <v>105</v>
      </c>
      <c r="I30" s="91">
        <v>105</v>
      </c>
      <c r="J30" s="40">
        <f t="shared" si="2"/>
        <v>100</v>
      </c>
      <c r="K30" s="39">
        <v>17</v>
      </c>
      <c r="L30" s="39">
        <v>7</v>
      </c>
      <c r="M30" s="40">
        <f t="shared" si="3"/>
        <v>41.176470588235297</v>
      </c>
      <c r="N30" s="39">
        <v>6</v>
      </c>
      <c r="O30" s="39">
        <v>8</v>
      </c>
      <c r="P30" s="40">
        <f t="shared" si="4"/>
        <v>133.33333333333334</v>
      </c>
      <c r="Q30" s="39">
        <v>317</v>
      </c>
      <c r="R30" s="60">
        <v>454</v>
      </c>
      <c r="S30" s="40">
        <f t="shared" si="5"/>
        <v>143.21766561514195</v>
      </c>
      <c r="T30" s="39">
        <v>2841</v>
      </c>
      <c r="U30" s="60">
        <v>3021</v>
      </c>
      <c r="V30" s="40">
        <f t="shared" si="6"/>
        <v>106.33579725448786</v>
      </c>
      <c r="W30" s="39">
        <v>297</v>
      </c>
      <c r="X30" s="60">
        <v>503</v>
      </c>
      <c r="Y30" s="40">
        <f t="shared" si="7"/>
        <v>169.36026936026937</v>
      </c>
      <c r="Z30" s="39">
        <v>272</v>
      </c>
      <c r="AA30" s="60">
        <v>468</v>
      </c>
      <c r="AB30" s="40">
        <f t="shared" si="8"/>
        <v>172.05882352941177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2808</v>
      </c>
      <c r="C31" s="91">
        <v>2689</v>
      </c>
      <c r="D31" s="36">
        <f t="shared" si="0"/>
        <v>95.762108262108256</v>
      </c>
      <c r="E31" s="39">
        <v>389</v>
      </c>
      <c r="F31" s="39">
        <v>654</v>
      </c>
      <c r="G31" s="40">
        <f t="shared" si="1"/>
        <v>168.12339331619538</v>
      </c>
      <c r="H31" s="39">
        <v>205</v>
      </c>
      <c r="I31" s="91">
        <v>140</v>
      </c>
      <c r="J31" s="40">
        <f t="shared" si="2"/>
        <v>68.292682926829272</v>
      </c>
      <c r="K31" s="39">
        <v>31</v>
      </c>
      <c r="L31" s="39">
        <v>11</v>
      </c>
      <c r="M31" s="40">
        <f t="shared" si="3"/>
        <v>35.483870967741936</v>
      </c>
      <c r="N31" s="39">
        <v>1</v>
      </c>
      <c r="O31" s="39">
        <v>0</v>
      </c>
      <c r="P31" s="40">
        <f t="shared" si="4"/>
        <v>0</v>
      </c>
      <c r="Q31" s="39">
        <v>327</v>
      </c>
      <c r="R31" s="60">
        <v>509</v>
      </c>
      <c r="S31" s="40">
        <f t="shared" si="5"/>
        <v>155.65749235474007</v>
      </c>
      <c r="T31" s="39">
        <v>2177</v>
      </c>
      <c r="U31" s="60">
        <v>2425</v>
      </c>
      <c r="V31" s="40">
        <f t="shared" si="6"/>
        <v>111.39182361047312</v>
      </c>
      <c r="W31" s="39">
        <v>265</v>
      </c>
      <c r="X31" s="60">
        <v>529</v>
      </c>
      <c r="Y31" s="40">
        <f t="shared" si="7"/>
        <v>199.62264150943398</v>
      </c>
      <c r="Z31" s="39">
        <v>226</v>
      </c>
      <c r="AA31" s="60">
        <v>482</v>
      </c>
      <c r="AB31" s="40">
        <f t="shared" si="8"/>
        <v>213.27433628318585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3346</v>
      </c>
      <c r="C32" s="91">
        <v>3690</v>
      </c>
      <c r="D32" s="36">
        <f t="shared" si="0"/>
        <v>110.28093245666467</v>
      </c>
      <c r="E32" s="39">
        <v>512</v>
      </c>
      <c r="F32" s="39">
        <v>748</v>
      </c>
      <c r="G32" s="40">
        <f t="shared" si="1"/>
        <v>146.09375</v>
      </c>
      <c r="H32" s="39">
        <v>221</v>
      </c>
      <c r="I32" s="91">
        <v>154</v>
      </c>
      <c r="J32" s="40">
        <f t="shared" si="2"/>
        <v>69.68325791855203</v>
      </c>
      <c r="K32" s="39">
        <v>91</v>
      </c>
      <c r="L32" s="39">
        <v>65</v>
      </c>
      <c r="M32" s="40">
        <f t="shared" si="3"/>
        <v>71.428571428571431</v>
      </c>
      <c r="N32" s="39">
        <v>10</v>
      </c>
      <c r="O32" s="39">
        <v>5</v>
      </c>
      <c r="P32" s="40">
        <f t="shared" si="4"/>
        <v>50</v>
      </c>
      <c r="Q32" s="39">
        <v>439</v>
      </c>
      <c r="R32" s="60">
        <v>452</v>
      </c>
      <c r="S32" s="40">
        <f t="shared" si="5"/>
        <v>102.96127562642369</v>
      </c>
      <c r="T32" s="39">
        <v>3041</v>
      </c>
      <c r="U32" s="60">
        <v>3364</v>
      </c>
      <c r="V32" s="40">
        <f t="shared" si="6"/>
        <v>110.62150608352516</v>
      </c>
      <c r="W32" s="39">
        <v>368</v>
      </c>
      <c r="X32" s="60">
        <v>541</v>
      </c>
      <c r="Y32" s="40">
        <f t="shared" si="7"/>
        <v>147.0108695652174</v>
      </c>
      <c r="Z32" s="39">
        <v>331</v>
      </c>
      <c r="AA32" s="60">
        <v>467</v>
      </c>
      <c r="AB32" s="40">
        <f t="shared" si="8"/>
        <v>141.08761329305136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2134</v>
      </c>
      <c r="C33" s="91">
        <v>2364</v>
      </c>
      <c r="D33" s="36">
        <f t="shared" si="0"/>
        <v>110.77788191190253</v>
      </c>
      <c r="E33" s="39">
        <v>1037</v>
      </c>
      <c r="F33" s="39">
        <v>1250</v>
      </c>
      <c r="G33" s="40">
        <f t="shared" si="1"/>
        <v>120.54001928640308</v>
      </c>
      <c r="H33" s="39">
        <v>167</v>
      </c>
      <c r="I33" s="91">
        <v>175</v>
      </c>
      <c r="J33" s="40">
        <f t="shared" si="2"/>
        <v>104.79041916167665</v>
      </c>
      <c r="K33" s="39">
        <v>70</v>
      </c>
      <c r="L33" s="39">
        <v>34</v>
      </c>
      <c r="M33" s="40">
        <f t="shared" si="3"/>
        <v>48.571428571428569</v>
      </c>
      <c r="N33" s="39">
        <v>16</v>
      </c>
      <c r="O33" s="39">
        <v>0</v>
      </c>
      <c r="P33" s="40">
        <f t="shared" si="4"/>
        <v>0</v>
      </c>
      <c r="Q33" s="39">
        <v>966</v>
      </c>
      <c r="R33" s="60">
        <v>852</v>
      </c>
      <c r="S33" s="40">
        <f t="shared" si="5"/>
        <v>88.198757763975152</v>
      </c>
      <c r="T33" s="39">
        <v>1771</v>
      </c>
      <c r="U33" s="60">
        <v>2028</v>
      </c>
      <c r="V33" s="40">
        <f t="shared" si="6"/>
        <v>114.5115753811406</v>
      </c>
      <c r="W33" s="39">
        <v>755</v>
      </c>
      <c r="X33" s="60">
        <v>992</v>
      </c>
      <c r="Y33" s="40">
        <f t="shared" si="7"/>
        <v>131.39072847682118</v>
      </c>
      <c r="Z33" s="39">
        <v>673</v>
      </c>
      <c r="AA33" s="60">
        <v>920</v>
      </c>
      <c r="AB33" s="40">
        <f t="shared" si="8"/>
        <v>136.70133729569093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1868</v>
      </c>
      <c r="C34" s="91">
        <v>2176</v>
      </c>
      <c r="D34" s="36">
        <f t="shared" si="0"/>
        <v>116.4882226980728</v>
      </c>
      <c r="E34" s="39">
        <v>839</v>
      </c>
      <c r="F34" s="39">
        <v>1169</v>
      </c>
      <c r="G34" s="40">
        <f t="shared" si="1"/>
        <v>139.33253873659118</v>
      </c>
      <c r="H34" s="39">
        <v>197</v>
      </c>
      <c r="I34" s="91">
        <v>176</v>
      </c>
      <c r="J34" s="40">
        <f t="shared" si="2"/>
        <v>89.340101522842644</v>
      </c>
      <c r="K34" s="39">
        <v>26</v>
      </c>
      <c r="L34" s="39">
        <v>7</v>
      </c>
      <c r="M34" s="40">
        <f t="shared" si="3"/>
        <v>26.923076923076923</v>
      </c>
      <c r="N34" s="39">
        <v>15</v>
      </c>
      <c r="O34" s="39">
        <v>0</v>
      </c>
      <c r="P34" s="40">
        <f t="shared" si="4"/>
        <v>0</v>
      </c>
      <c r="Q34" s="39">
        <v>771</v>
      </c>
      <c r="R34" s="60">
        <v>802</v>
      </c>
      <c r="S34" s="40">
        <f t="shared" si="5"/>
        <v>104.02075226977951</v>
      </c>
      <c r="T34" s="39">
        <v>1410</v>
      </c>
      <c r="U34" s="60">
        <v>1901</v>
      </c>
      <c r="V34" s="40">
        <f t="shared" si="6"/>
        <v>134.82269503546098</v>
      </c>
      <c r="W34" s="39">
        <v>587</v>
      </c>
      <c r="X34" s="60">
        <v>947</v>
      </c>
      <c r="Y34" s="40">
        <f t="shared" si="7"/>
        <v>161.32879045996592</v>
      </c>
      <c r="Z34" s="39">
        <v>533</v>
      </c>
      <c r="AA34" s="60">
        <v>847</v>
      </c>
      <c r="AB34" s="40">
        <f t="shared" si="8"/>
        <v>158.91181988742963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1129</v>
      </c>
      <c r="C35" s="91">
        <v>1455</v>
      </c>
      <c r="D35" s="36">
        <f t="shared" si="0"/>
        <v>128.87511071744908</v>
      </c>
      <c r="E35" s="39">
        <v>447</v>
      </c>
      <c r="F35" s="39">
        <v>649</v>
      </c>
      <c r="G35" s="40">
        <f t="shared" si="1"/>
        <v>145.19015659955258</v>
      </c>
      <c r="H35" s="39">
        <v>205</v>
      </c>
      <c r="I35" s="91">
        <v>108</v>
      </c>
      <c r="J35" s="40">
        <f t="shared" si="2"/>
        <v>52.68292682926829</v>
      </c>
      <c r="K35" s="39">
        <v>40</v>
      </c>
      <c r="L35" s="39">
        <v>24</v>
      </c>
      <c r="M35" s="40">
        <f t="shared" si="3"/>
        <v>60</v>
      </c>
      <c r="N35" s="39">
        <v>14</v>
      </c>
      <c r="O35" s="39">
        <v>2</v>
      </c>
      <c r="P35" s="40">
        <f t="shared" si="4"/>
        <v>14.285714285714286</v>
      </c>
      <c r="Q35" s="39">
        <v>361</v>
      </c>
      <c r="R35" s="60">
        <v>288</v>
      </c>
      <c r="S35" s="40">
        <f t="shared" si="5"/>
        <v>79.77839335180056</v>
      </c>
      <c r="T35" s="39">
        <v>811</v>
      </c>
      <c r="U35" s="60">
        <v>1240</v>
      </c>
      <c r="V35" s="40">
        <f t="shared" si="6"/>
        <v>152.8976572133169</v>
      </c>
      <c r="W35" s="39">
        <v>278</v>
      </c>
      <c r="X35" s="60">
        <v>440</v>
      </c>
      <c r="Y35" s="40">
        <f t="shared" si="7"/>
        <v>158.27338129496403</v>
      </c>
      <c r="Z35" s="39">
        <v>225</v>
      </c>
      <c r="AA35" s="60">
        <v>404</v>
      </c>
      <c r="AB35" s="40">
        <f t="shared" si="8"/>
        <v>179.55555555555554</v>
      </c>
      <c r="AC35" s="37"/>
      <c r="AD35" s="41"/>
    </row>
    <row r="36" spans="1:30" x14ac:dyDescent="0.25">
      <c r="A36" s="45"/>
      <c r="B36" s="45"/>
      <c r="C36" s="92"/>
      <c r="D36" s="45"/>
      <c r="E36" s="45"/>
      <c r="F36" s="45"/>
      <c r="G36" s="45"/>
      <c r="H36" s="45"/>
      <c r="I36" s="92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N6" sqref="N6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20068</v>
      </c>
      <c r="C7" s="35">
        <f>SUM(C8:C35)</f>
        <v>17962</v>
      </c>
      <c r="D7" s="36">
        <f>C7*100/B7</f>
        <v>89.505680685668722</v>
      </c>
      <c r="E7" s="35">
        <f>SUM(E8:E35)</f>
        <v>7103</v>
      </c>
      <c r="F7" s="35">
        <f>SUM(F8:F35)</f>
        <v>8119</v>
      </c>
      <c r="G7" s="36">
        <f>F7*100/E7</f>
        <v>114.30381528931437</v>
      </c>
      <c r="H7" s="35">
        <f>SUM(H8:H35)</f>
        <v>720</v>
      </c>
      <c r="I7" s="35">
        <f>SUM(I8:I35)</f>
        <v>368</v>
      </c>
      <c r="J7" s="36">
        <f>I7*100/H7</f>
        <v>51.111111111111114</v>
      </c>
      <c r="K7" s="35">
        <f>SUM(K8:K35)</f>
        <v>504</v>
      </c>
      <c r="L7" s="35">
        <f>SUM(L8:L35)</f>
        <v>139</v>
      </c>
      <c r="M7" s="36">
        <f>L7*100/K7</f>
        <v>27.579365079365079</v>
      </c>
      <c r="N7" s="35">
        <f>SUM(N8:N35)</f>
        <v>61</v>
      </c>
      <c r="O7" s="35">
        <f>SUM(O8:O35)</f>
        <v>12</v>
      </c>
      <c r="P7" s="36">
        <f>O7*100/N7</f>
        <v>19.672131147540984</v>
      </c>
      <c r="Q7" s="35">
        <f>SUM(Q8:Q35)</f>
        <v>5622</v>
      </c>
      <c r="R7" s="35">
        <f>SUM(R8:R35)</f>
        <v>4495</v>
      </c>
      <c r="S7" s="36">
        <f>R7*100/Q7</f>
        <v>79.953753112771253</v>
      </c>
      <c r="T7" s="35">
        <f>SUM(T8:T35)</f>
        <v>17429</v>
      </c>
      <c r="U7" s="35">
        <f>SUM(U8:U35)</f>
        <v>15967</v>
      </c>
      <c r="V7" s="36">
        <f>U7*100/T7</f>
        <v>91.611681679958693</v>
      </c>
      <c r="W7" s="35">
        <f>SUM(W8:W35)</f>
        <v>5269</v>
      </c>
      <c r="X7" s="35">
        <f>SUM(X8:X35)</f>
        <v>6272</v>
      </c>
      <c r="Y7" s="36">
        <f>X7*100/W7</f>
        <v>119.03587018409566</v>
      </c>
      <c r="Z7" s="35">
        <f>SUM(Z8:Z35)</f>
        <v>4755</v>
      </c>
      <c r="AA7" s="35">
        <f>SUM(AA8:AA35)</f>
        <v>5586</v>
      </c>
      <c r="AB7" s="36">
        <f>AA7*100/Z7</f>
        <v>117.47634069400631</v>
      </c>
      <c r="AC7" s="37"/>
      <c r="AF7" s="42"/>
    </row>
    <row r="8" spans="1:32" s="42" customFormat="1" ht="17" customHeight="1" x14ac:dyDescent="0.25">
      <c r="A8" s="61" t="s">
        <v>35</v>
      </c>
      <c r="B8" s="39">
        <v>5042</v>
      </c>
      <c r="C8" s="39">
        <v>4930</v>
      </c>
      <c r="D8" s="36">
        <f t="shared" ref="D8:D35" si="0">C8*100/B8</f>
        <v>97.778659262197536</v>
      </c>
      <c r="E8" s="39">
        <v>1718</v>
      </c>
      <c r="F8" s="39">
        <v>2223</v>
      </c>
      <c r="G8" s="40">
        <f t="shared" ref="G8:G35" si="1">F8*100/E8</f>
        <v>129.39464493597205</v>
      </c>
      <c r="H8" s="39">
        <v>142</v>
      </c>
      <c r="I8" s="39">
        <v>53</v>
      </c>
      <c r="J8" s="40">
        <f t="shared" ref="J8:J35" si="2">I8*100/H8</f>
        <v>37.323943661971832</v>
      </c>
      <c r="K8" s="39">
        <v>143</v>
      </c>
      <c r="L8" s="39">
        <v>44</v>
      </c>
      <c r="M8" s="40">
        <f t="shared" ref="M8:M35" si="3">L8*100/K8</f>
        <v>30.76923076923077</v>
      </c>
      <c r="N8" s="39">
        <v>1</v>
      </c>
      <c r="O8" s="39">
        <v>0</v>
      </c>
      <c r="P8" s="40">
        <f t="shared" ref="P8:P33" si="4">O8*100/N8</f>
        <v>0</v>
      </c>
      <c r="Q8" s="39">
        <v>1225</v>
      </c>
      <c r="R8" s="60">
        <v>853</v>
      </c>
      <c r="S8" s="40">
        <f t="shared" ref="S8:S35" si="5">R8*100/Q8</f>
        <v>69.632653061224488</v>
      </c>
      <c r="T8" s="39">
        <v>4552</v>
      </c>
      <c r="U8" s="60">
        <v>4460</v>
      </c>
      <c r="V8" s="40">
        <f t="shared" ref="V8:V35" si="6">U8*100/T8</f>
        <v>97.978910369068544</v>
      </c>
      <c r="W8" s="39">
        <v>1288</v>
      </c>
      <c r="X8" s="60">
        <v>1774</v>
      </c>
      <c r="Y8" s="40">
        <f t="shared" ref="Y8:Y35" si="7">X8*100/W8</f>
        <v>137.73291925465838</v>
      </c>
      <c r="Z8" s="39">
        <v>1152</v>
      </c>
      <c r="AA8" s="60">
        <v>1513</v>
      </c>
      <c r="AB8" s="40">
        <f t="shared" ref="AB8:AB35" si="8">AA8*100/Z8</f>
        <v>131.33680555555554</v>
      </c>
      <c r="AC8" s="37"/>
      <c r="AD8" s="41"/>
    </row>
    <row r="9" spans="1:32" s="43" customFormat="1" ht="17" customHeight="1" x14ac:dyDescent="0.25">
      <c r="A9" s="61" t="s">
        <v>36</v>
      </c>
      <c r="B9" s="39">
        <v>609</v>
      </c>
      <c r="C9" s="39">
        <v>575</v>
      </c>
      <c r="D9" s="36">
        <f t="shared" si="0"/>
        <v>94.41707717569787</v>
      </c>
      <c r="E9" s="39">
        <v>155</v>
      </c>
      <c r="F9" s="39">
        <v>236</v>
      </c>
      <c r="G9" s="40">
        <f t="shared" si="1"/>
        <v>152.25806451612902</v>
      </c>
      <c r="H9" s="39">
        <v>21</v>
      </c>
      <c r="I9" s="39">
        <v>15</v>
      </c>
      <c r="J9" s="40">
        <f t="shared" si="2"/>
        <v>71.428571428571431</v>
      </c>
      <c r="K9" s="39">
        <v>13</v>
      </c>
      <c r="L9" s="39">
        <v>4</v>
      </c>
      <c r="M9" s="40">
        <f t="shared" si="3"/>
        <v>30.76923076923077</v>
      </c>
      <c r="N9" s="39">
        <v>2</v>
      </c>
      <c r="O9" s="39">
        <v>0</v>
      </c>
      <c r="P9" s="40">
        <f t="shared" si="4"/>
        <v>0</v>
      </c>
      <c r="Q9" s="39">
        <v>140</v>
      </c>
      <c r="R9" s="60">
        <v>143</v>
      </c>
      <c r="S9" s="40">
        <f t="shared" si="5"/>
        <v>102.14285714285714</v>
      </c>
      <c r="T9" s="39">
        <v>552</v>
      </c>
      <c r="U9" s="60">
        <v>511</v>
      </c>
      <c r="V9" s="40">
        <f t="shared" si="6"/>
        <v>92.572463768115938</v>
      </c>
      <c r="W9" s="39">
        <v>109</v>
      </c>
      <c r="X9" s="60">
        <v>175</v>
      </c>
      <c r="Y9" s="40">
        <f t="shared" si="7"/>
        <v>160.55045871559633</v>
      </c>
      <c r="Z9" s="39">
        <v>73</v>
      </c>
      <c r="AA9" s="60">
        <v>143</v>
      </c>
      <c r="AB9" s="40">
        <f t="shared" si="8"/>
        <v>195.89041095890411</v>
      </c>
      <c r="AC9" s="37"/>
      <c r="AD9" s="41"/>
    </row>
    <row r="10" spans="1:32" s="42" customFormat="1" ht="17" customHeight="1" x14ac:dyDescent="0.25">
      <c r="A10" s="61" t="s">
        <v>37</v>
      </c>
      <c r="B10" s="39">
        <v>102</v>
      </c>
      <c r="C10" s="39">
        <v>94</v>
      </c>
      <c r="D10" s="36">
        <f t="shared" si="0"/>
        <v>92.156862745098039</v>
      </c>
      <c r="E10" s="39">
        <v>52</v>
      </c>
      <c r="F10" s="39">
        <v>50</v>
      </c>
      <c r="G10" s="40">
        <f t="shared" si="1"/>
        <v>96.15384615384616</v>
      </c>
      <c r="H10" s="39">
        <v>3</v>
      </c>
      <c r="I10" s="39">
        <v>6</v>
      </c>
      <c r="J10" s="40">
        <f t="shared" si="2"/>
        <v>200</v>
      </c>
      <c r="K10" s="39">
        <v>3</v>
      </c>
      <c r="L10" s="39">
        <v>0</v>
      </c>
      <c r="M10" s="40">
        <f t="shared" si="3"/>
        <v>0</v>
      </c>
      <c r="N10" s="39">
        <v>0</v>
      </c>
      <c r="O10" s="39">
        <v>4</v>
      </c>
      <c r="P10" s="40" t="s">
        <v>70</v>
      </c>
      <c r="Q10" s="39">
        <v>48</v>
      </c>
      <c r="R10" s="60">
        <v>29</v>
      </c>
      <c r="S10" s="40">
        <f t="shared" si="5"/>
        <v>60.416666666666664</v>
      </c>
      <c r="T10" s="39">
        <v>88</v>
      </c>
      <c r="U10" s="60">
        <v>79</v>
      </c>
      <c r="V10" s="40">
        <f t="shared" si="6"/>
        <v>89.772727272727266</v>
      </c>
      <c r="W10" s="39">
        <v>39</v>
      </c>
      <c r="X10" s="60">
        <v>36</v>
      </c>
      <c r="Y10" s="40">
        <f t="shared" si="7"/>
        <v>92.307692307692307</v>
      </c>
      <c r="Z10" s="39">
        <v>33</v>
      </c>
      <c r="AA10" s="60">
        <v>32</v>
      </c>
      <c r="AB10" s="40">
        <f t="shared" si="8"/>
        <v>96.969696969696969</v>
      </c>
      <c r="AC10" s="37"/>
      <c r="AD10" s="41"/>
    </row>
    <row r="11" spans="1:32" s="42" customFormat="1" ht="17" customHeight="1" x14ac:dyDescent="0.25">
      <c r="A11" s="61" t="s">
        <v>38</v>
      </c>
      <c r="B11" s="39">
        <v>350</v>
      </c>
      <c r="C11" s="39">
        <v>280</v>
      </c>
      <c r="D11" s="36">
        <f t="shared" si="0"/>
        <v>80</v>
      </c>
      <c r="E11" s="39">
        <v>144</v>
      </c>
      <c r="F11" s="39">
        <v>128</v>
      </c>
      <c r="G11" s="40">
        <f t="shared" si="1"/>
        <v>88.888888888888886</v>
      </c>
      <c r="H11" s="39">
        <v>11</v>
      </c>
      <c r="I11" s="39">
        <v>6</v>
      </c>
      <c r="J11" s="40">
        <f t="shared" si="2"/>
        <v>54.545454545454547</v>
      </c>
      <c r="K11" s="39">
        <v>9</v>
      </c>
      <c r="L11" s="39">
        <v>2</v>
      </c>
      <c r="M11" s="40">
        <f t="shared" si="3"/>
        <v>22.222222222222221</v>
      </c>
      <c r="N11" s="39">
        <v>0</v>
      </c>
      <c r="O11" s="39">
        <v>0</v>
      </c>
      <c r="P11" s="40" t="s">
        <v>70</v>
      </c>
      <c r="Q11" s="39">
        <v>133</v>
      </c>
      <c r="R11" s="60">
        <v>102</v>
      </c>
      <c r="S11" s="40">
        <f t="shared" si="5"/>
        <v>76.691729323308266</v>
      </c>
      <c r="T11" s="39">
        <v>311</v>
      </c>
      <c r="U11" s="60">
        <v>246</v>
      </c>
      <c r="V11" s="40">
        <f t="shared" si="6"/>
        <v>79.099678456591633</v>
      </c>
      <c r="W11" s="39">
        <v>121</v>
      </c>
      <c r="X11" s="60">
        <v>98</v>
      </c>
      <c r="Y11" s="40">
        <f t="shared" si="7"/>
        <v>80.991735537190081</v>
      </c>
      <c r="Z11" s="39">
        <v>108</v>
      </c>
      <c r="AA11" s="60">
        <v>88</v>
      </c>
      <c r="AB11" s="40">
        <f t="shared" si="8"/>
        <v>81.481481481481481</v>
      </c>
      <c r="AC11" s="37"/>
      <c r="AD11" s="41"/>
    </row>
    <row r="12" spans="1:32" s="42" customFormat="1" ht="17" customHeight="1" x14ac:dyDescent="0.25">
      <c r="A12" s="61" t="s">
        <v>39</v>
      </c>
      <c r="B12" s="39">
        <v>697</v>
      </c>
      <c r="C12" s="39">
        <v>600</v>
      </c>
      <c r="D12" s="36">
        <f t="shared" si="0"/>
        <v>86.083213773314199</v>
      </c>
      <c r="E12" s="39">
        <v>105</v>
      </c>
      <c r="F12" s="39">
        <v>140</v>
      </c>
      <c r="G12" s="40">
        <f t="shared" si="1"/>
        <v>133.33333333333334</v>
      </c>
      <c r="H12" s="39">
        <v>28</v>
      </c>
      <c r="I12" s="39">
        <v>7</v>
      </c>
      <c r="J12" s="40">
        <f t="shared" si="2"/>
        <v>25</v>
      </c>
      <c r="K12" s="39">
        <v>17</v>
      </c>
      <c r="L12" s="39">
        <v>5</v>
      </c>
      <c r="M12" s="40">
        <f t="shared" si="3"/>
        <v>29.411764705882351</v>
      </c>
      <c r="N12" s="39">
        <v>3</v>
      </c>
      <c r="O12" s="39">
        <v>1</v>
      </c>
      <c r="P12" s="40">
        <f t="shared" si="4"/>
        <v>33.333333333333336</v>
      </c>
      <c r="Q12" s="39">
        <v>76</v>
      </c>
      <c r="R12" s="60">
        <v>100</v>
      </c>
      <c r="S12" s="40">
        <f t="shared" si="5"/>
        <v>131.57894736842104</v>
      </c>
      <c r="T12" s="39">
        <v>631</v>
      </c>
      <c r="U12" s="60">
        <v>567</v>
      </c>
      <c r="V12" s="40">
        <f t="shared" si="6"/>
        <v>89.857369255150559</v>
      </c>
      <c r="W12" s="39">
        <v>70</v>
      </c>
      <c r="X12" s="60">
        <v>108</v>
      </c>
      <c r="Y12" s="40">
        <f t="shared" si="7"/>
        <v>154.28571428571428</v>
      </c>
      <c r="Z12" s="39">
        <v>64</v>
      </c>
      <c r="AA12" s="60">
        <v>91</v>
      </c>
      <c r="AB12" s="40">
        <f t="shared" si="8"/>
        <v>142.1875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219</v>
      </c>
      <c r="C13" s="39">
        <v>207</v>
      </c>
      <c r="D13" s="36">
        <f t="shared" si="0"/>
        <v>94.520547945205479</v>
      </c>
      <c r="E13" s="39">
        <v>61</v>
      </c>
      <c r="F13" s="39">
        <v>84</v>
      </c>
      <c r="G13" s="40">
        <f t="shared" si="1"/>
        <v>137.70491803278688</v>
      </c>
      <c r="H13" s="39">
        <v>14</v>
      </c>
      <c r="I13" s="39">
        <v>7</v>
      </c>
      <c r="J13" s="40">
        <f t="shared" si="2"/>
        <v>50</v>
      </c>
      <c r="K13" s="39">
        <v>5</v>
      </c>
      <c r="L13" s="39">
        <v>2</v>
      </c>
      <c r="M13" s="40">
        <f t="shared" si="3"/>
        <v>40</v>
      </c>
      <c r="N13" s="39">
        <v>0</v>
      </c>
      <c r="O13" s="39">
        <v>0</v>
      </c>
      <c r="P13" s="40" t="s">
        <v>70</v>
      </c>
      <c r="Q13" s="39">
        <v>52</v>
      </c>
      <c r="R13" s="60">
        <v>60</v>
      </c>
      <c r="S13" s="40">
        <f t="shared" si="5"/>
        <v>115.38461538461539</v>
      </c>
      <c r="T13" s="39">
        <v>196</v>
      </c>
      <c r="U13" s="60">
        <v>176</v>
      </c>
      <c r="V13" s="40">
        <f t="shared" si="6"/>
        <v>89.795918367346943</v>
      </c>
      <c r="W13" s="39">
        <v>40</v>
      </c>
      <c r="X13" s="60">
        <v>54</v>
      </c>
      <c r="Y13" s="40">
        <f t="shared" si="7"/>
        <v>135</v>
      </c>
      <c r="Z13" s="39">
        <v>34</v>
      </c>
      <c r="AA13" s="60">
        <v>49</v>
      </c>
      <c r="AB13" s="40">
        <f t="shared" si="8"/>
        <v>144.11764705882354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194</v>
      </c>
      <c r="C14" s="39">
        <v>212</v>
      </c>
      <c r="D14" s="36">
        <f t="shared" si="0"/>
        <v>109.27835051546391</v>
      </c>
      <c r="E14" s="39">
        <v>88</v>
      </c>
      <c r="F14" s="39">
        <v>139</v>
      </c>
      <c r="G14" s="40">
        <f t="shared" si="1"/>
        <v>157.95454545454547</v>
      </c>
      <c r="H14" s="39">
        <v>11</v>
      </c>
      <c r="I14" s="39">
        <v>13</v>
      </c>
      <c r="J14" s="40">
        <f t="shared" si="2"/>
        <v>118.18181818181819</v>
      </c>
      <c r="K14" s="39">
        <v>10</v>
      </c>
      <c r="L14" s="39">
        <v>2</v>
      </c>
      <c r="M14" s="40">
        <f t="shared" si="3"/>
        <v>20</v>
      </c>
      <c r="N14" s="39">
        <v>2</v>
      </c>
      <c r="O14" s="39">
        <v>0</v>
      </c>
      <c r="P14" s="40">
        <f t="shared" si="4"/>
        <v>0</v>
      </c>
      <c r="Q14" s="39">
        <v>80</v>
      </c>
      <c r="R14" s="60">
        <v>108</v>
      </c>
      <c r="S14" s="40">
        <f t="shared" si="5"/>
        <v>135</v>
      </c>
      <c r="T14" s="39">
        <v>163</v>
      </c>
      <c r="U14" s="60">
        <v>167</v>
      </c>
      <c r="V14" s="40">
        <f t="shared" si="6"/>
        <v>102.45398773006134</v>
      </c>
      <c r="W14" s="39">
        <v>66</v>
      </c>
      <c r="X14" s="60">
        <v>94</v>
      </c>
      <c r="Y14" s="40">
        <f t="shared" si="7"/>
        <v>142.42424242424244</v>
      </c>
      <c r="Z14" s="39">
        <v>58</v>
      </c>
      <c r="AA14" s="60">
        <v>89</v>
      </c>
      <c r="AB14" s="40">
        <f t="shared" si="8"/>
        <v>153.44827586206895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1332</v>
      </c>
      <c r="C15" s="39">
        <v>1143</v>
      </c>
      <c r="D15" s="36">
        <f t="shared" si="0"/>
        <v>85.810810810810807</v>
      </c>
      <c r="E15" s="39">
        <v>260</v>
      </c>
      <c r="F15" s="39">
        <v>370</v>
      </c>
      <c r="G15" s="40">
        <f t="shared" si="1"/>
        <v>142.30769230769232</v>
      </c>
      <c r="H15" s="39">
        <v>32</v>
      </c>
      <c r="I15" s="39">
        <v>25</v>
      </c>
      <c r="J15" s="40">
        <f t="shared" si="2"/>
        <v>78.125</v>
      </c>
      <c r="K15" s="39">
        <v>25</v>
      </c>
      <c r="L15" s="39">
        <v>7</v>
      </c>
      <c r="M15" s="40">
        <f t="shared" si="3"/>
        <v>28</v>
      </c>
      <c r="N15" s="39">
        <v>0</v>
      </c>
      <c r="O15" s="39">
        <v>0</v>
      </c>
      <c r="P15" s="40" t="s">
        <v>70</v>
      </c>
      <c r="Q15" s="39">
        <v>212</v>
      </c>
      <c r="R15" s="60">
        <v>165</v>
      </c>
      <c r="S15" s="40">
        <f t="shared" si="5"/>
        <v>77.830188679245282</v>
      </c>
      <c r="T15" s="39">
        <v>1222</v>
      </c>
      <c r="U15" s="60">
        <v>1025</v>
      </c>
      <c r="V15" s="40">
        <f t="shared" si="6"/>
        <v>83.878887070376436</v>
      </c>
      <c r="W15" s="39">
        <v>190</v>
      </c>
      <c r="X15" s="60">
        <v>280</v>
      </c>
      <c r="Y15" s="40">
        <f t="shared" si="7"/>
        <v>147.36842105263159</v>
      </c>
      <c r="Z15" s="39">
        <v>161</v>
      </c>
      <c r="AA15" s="60">
        <v>236</v>
      </c>
      <c r="AB15" s="40">
        <f t="shared" si="8"/>
        <v>146.58385093167701</v>
      </c>
      <c r="AC15" s="37"/>
      <c r="AD15" s="41"/>
    </row>
    <row r="16" spans="1:32" s="42" customFormat="1" ht="17" customHeight="1" x14ac:dyDescent="0.25">
      <c r="A16" s="61" t="s">
        <v>43</v>
      </c>
      <c r="B16" s="39">
        <v>739</v>
      </c>
      <c r="C16" s="39">
        <v>604</v>
      </c>
      <c r="D16" s="36">
        <f t="shared" si="0"/>
        <v>81.732070365358595</v>
      </c>
      <c r="E16" s="39">
        <v>298</v>
      </c>
      <c r="F16" s="39">
        <v>322</v>
      </c>
      <c r="G16" s="40">
        <f t="shared" si="1"/>
        <v>108.05369127516778</v>
      </c>
      <c r="H16" s="39">
        <v>68</v>
      </c>
      <c r="I16" s="39">
        <v>21</v>
      </c>
      <c r="J16" s="40">
        <f t="shared" si="2"/>
        <v>30.882352941176471</v>
      </c>
      <c r="K16" s="39">
        <v>36</v>
      </c>
      <c r="L16" s="39">
        <v>8</v>
      </c>
      <c r="M16" s="40">
        <f t="shared" si="3"/>
        <v>22.222222222222221</v>
      </c>
      <c r="N16" s="39">
        <v>1</v>
      </c>
      <c r="O16" s="39">
        <v>1</v>
      </c>
      <c r="P16" s="40" t="s">
        <v>70</v>
      </c>
      <c r="Q16" s="39">
        <v>276</v>
      </c>
      <c r="R16" s="60">
        <v>221</v>
      </c>
      <c r="S16" s="40">
        <f t="shared" si="5"/>
        <v>80.072463768115938</v>
      </c>
      <c r="T16" s="39">
        <v>563</v>
      </c>
      <c r="U16" s="60">
        <v>486</v>
      </c>
      <c r="V16" s="40">
        <f t="shared" si="6"/>
        <v>86.323268206039074</v>
      </c>
      <c r="W16" s="39">
        <v>214</v>
      </c>
      <c r="X16" s="60">
        <v>207</v>
      </c>
      <c r="Y16" s="40">
        <f t="shared" si="7"/>
        <v>96.728971962616825</v>
      </c>
      <c r="Z16" s="39">
        <v>185</v>
      </c>
      <c r="AA16" s="60">
        <v>176</v>
      </c>
      <c r="AB16" s="40">
        <f t="shared" si="8"/>
        <v>95.13513513513513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1518</v>
      </c>
      <c r="C17" s="39">
        <v>1367</v>
      </c>
      <c r="D17" s="36">
        <f t="shared" si="0"/>
        <v>90.052700922266141</v>
      </c>
      <c r="E17" s="39">
        <v>356</v>
      </c>
      <c r="F17" s="39">
        <v>426</v>
      </c>
      <c r="G17" s="40">
        <f t="shared" si="1"/>
        <v>119.66292134831461</v>
      </c>
      <c r="H17" s="39">
        <v>34</v>
      </c>
      <c r="I17" s="39">
        <v>15</v>
      </c>
      <c r="J17" s="40">
        <f t="shared" si="2"/>
        <v>44.117647058823529</v>
      </c>
      <c r="K17" s="39">
        <v>29</v>
      </c>
      <c r="L17" s="39">
        <v>4</v>
      </c>
      <c r="M17" s="40">
        <f t="shared" si="3"/>
        <v>13.793103448275861</v>
      </c>
      <c r="N17" s="39">
        <v>3</v>
      </c>
      <c r="O17" s="39">
        <v>1</v>
      </c>
      <c r="P17" s="40" t="s">
        <v>70</v>
      </c>
      <c r="Q17" s="39">
        <v>189</v>
      </c>
      <c r="R17" s="60">
        <v>139</v>
      </c>
      <c r="S17" s="40">
        <f t="shared" si="5"/>
        <v>73.544973544973544</v>
      </c>
      <c r="T17" s="39">
        <v>1420</v>
      </c>
      <c r="U17" s="60">
        <v>1276</v>
      </c>
      <c r="V17" s="40">
        <f t="shared" si="6"/>
        <v>89.859154929577471</v>
      </c>
      <c r="W17" s="39">
        <v>271</v>
      </c>
      <c r="X17" s="60">
        <v>342</v>
      </c>
      <c r="Y17" s="40">
        <f t="shared" si="7"/>
        <v>126.19926199261992</v>
      </c>
      <c r="Z17" s="39">
        <v>256</v>
      </c>
      <c r="AA17" s="60">
        <v>321</v>
      </c>
      <c r="AB17" s="40">
        <f t="shared" si="8"/>
        <v>125.390625</v>
      </c>
      <c r="AC17" s="37"/>
      <c r="AD17" s="41"/>
    </row>
    <row r="18" spans="1:30" s="42" customFormat="1" ht="17" customHeight="1" x14ac:dyDescent="0.25">
      <c r="A18" s="61" t="s">
        <v>45</v>
      </c>
      <c r="B18" s="39">
        <v>658</v>
      </c>
      <c r="C18" s="39">
        <v>278</v>
      </c>
      <c r="D18" s="36">
        <f t="shared" si="0"/>
        <v>42.249240121580549</v>
      </c>
      <c r="E18" s="39">
        <v>287</v>
      </c>
      <c r="F18" s="39">
        <v>249</v>
      </c>
      <c r="G18" s="40">
        <f t="shared" si="1"/>
        <v>86.759581881533094</v>
      </c>
      <c r="H18" s="39">
        <v>22</v>
      </c>
      <c r="I18" s="39">
        <v>13</v>
      </c>
      <c r="J18" s="40">
        <f t="shared" si="2"/>
        <v>59.090909090909093</v>
      </c>
      <c r="K18" s="39">
        <v>22</v>
      </c>
      <c r="L18" s="39">
        <v>1</v>
      </c>
      <c r="M18" s="40">
        <f t="shared" si="3"/>
        <v>4.5454545454545459</v>
      </c>
      <c r="N18" s="39">
        <v>1</v>
      </c>
      <c r="O18" s="39">
        <v>0</v>
      </c>
      <c r="P18" s="40" t="s">
        <v>70</v>
      </c>
      <c r="Q18" s="39">
        <v>205</v>
      </c>
      <c r="R18" s="60">
        <v>113</v>
      </c>
      <c r="S18" s="40">
        <f t="shared" si="5"/>
        <v>55.121951219512198</v>
      </c>
      <c r="T18" s="39">
        <v>244</v>
      </c>
      <c r="U18" s="60">
        <v>197</v>
      </c>
      <c r="V18" s="40">
        <f t="shared" si="6"/>
        <v>80.73770491803279</v>
      </c>
      <c r="W18" s="39">
        <v>221</v>
      </c>
      <c r="X18" s="60">
        <v>169</v>
      </c>
      <c r="Y18" s="40">
        <f t="shared" si="7"/>
        <v>76.470588235294116</v>
      </c>
      <c r="Z18" s="39">
        <v>197</v>
      </c>
      <c r="AA18" s="60">
        <v>157</v>
      </c>
      <c r="AB18" s="40">
        <f t="shared" si="8"/>
        <v>79.695431472081225</v>
      </c>
      <c r="AC18" s="37"/>
      <c r="AD18" s="41"/>
    </row>
    <row r="19" spans="1:30" s="42" customFormat="1" ht="17" customHeight="1" x14ac:dyDescent="0.25">
      <c r="A19" s="61" t="s">
        <v>46</v>
      </c>
      <c r="B19" s="39">
        <v>869</v>
      </c>
      <c r="C19" s="39">
        <v>705</v>
      </c>
      <c r="D19" s="36">
        <f t="shared" si="0"/>
        <v>81.127733026467197</v>
      </c>
      <c r="E19" s="39">
        <v>336</v>
      </c>
      <c r="F19" s="39">
        <v>274</v>
      </c>
      <c r="G19" s="40">
        <f t="shared" si="1"/>
        <v>81.547619047619051</v>
      </c>
      <c r="H19" s="39">
        <v>40</v>
      </c>
      <c r="I19" s="39">
        <v>27</v>
      </c>
      <c r="J19" s="40">
        <f t="shared" si="2"/>
        <v>67.5</v>
      </c>
      <c r="K19" s="39">
        <v>25</v>
      </c>
      <c r="L19" s="39">
        <v>7</v>
      </c>
      <c r="M19" s="40">
        <f t="shared" si="3"/>
        <v>28</v>
      </c>
      <c r="N19" s="39">
        <v>6</v>
      </c>
      <c r="O19" s="39">
        <v>1</v>
      </c>
      <c r="P19" s="40">
        <f t="shared" si="4"/>
        <v>16.666666666666668</v>
      </c>
      <c r="Q19" s="39">
        <v>250</v>
      </c>
      <c r="R19" s="60">
        <v>199</v>
      </c>
      <c r="S19" s="40">
        <f t="shared" si="5"/>
        <v>79.599999999999994</v>
      </c>
      <c r="T19" s="39">
        <v>785</v>
      </c>
      <c r="U19" s="60">
        <v>639</v>
      </c>
      <c r="V19" s="40">
        <f t="shared" si="6"/>
        <v>81.401273885350321</v>
      </c>
      <c r="W19" s="39">
        <v>252</v>
      </c>
      <c r="X19" s="60">
        <v>210</v>
      </c>
      <c r="Y19" s="40">
        <f t="shared" si="7"/>
        <v>83.333333333333329</v>
      </c>
      <c r="Z19" s="39">
        <v>238</v>
      </c>
      <c r="AA19" s="60">
        <v>187</v>
      </c>
      <c r="AB19" s="40">
        <f t="shared" si="8"/>
        <v>78.571428571428569</v>
      </c>
      <c r="AC19" s="37"/>
      <c r="AD19" s="41"/>
    </row>
    <row r="20" spans="1:30" s="42" customFormat="1" ht="17" customHeight="1" x14ac:dyDescent="0.25">
      <c r="A20" s="61" t="s">
        <v>47</v>
      </c>
      <c r="B20" s="39">
        <v>449</v>
      </c>
      <c r="C20" s="39">
        <v>432</v>
      </c>
      <c r="D20" s="36">
        <f t="shared" si="0"/>
        <v>96.213808463251667</v>
      </c>
      <c r="E20" s="39">
        <v>159</v>
      </c>
      <c r="F20" s="39">
        <v>187</v>
      </c>
      <c r="G20" s="40">
        <f t="shared" si="1"/>
        <v>117.61006289308176</v>
      </c>
      <c r="H20" s="39">
        <v>9</v>
      </c>
      <c r="I20" s="39">
        <v>8</v>
      </c>
      <c r="J20" s="40">
        <f t="shared" si="2"/>
        <v>88.888888888888886</v>
      </c>
      <c r="K20" s="39">
        <v>11</v>
      </c>
      <c r="L20" s="39">
        <v>1</v>
      </c>
      <c r="M20" s="40">
        <f t="shared" si="3"/>
        <v>9.0909090909090917</v>
      </c>
      <c r="N20" s="39">
        <v>3</v>
      </c>
      <c r="O20" s="39">
        <v>0</v>
      </c>
      <c r="P20" s="40">
        <f t="shared" si="4"/>
        <v>0</v>
      </c>
      <c r="Q20" s="39">
        <v>124</v>
      </c>
      <c r="R20" s="60">
        <v>96</v>
      </c>
      <c r="S20" s="40">
        <f t="shared" si="5"/>
        <v>77.41935483870968</v>
      </c>
      <c r="T20" s="39">
        <v>414</v>
      </c>
      <c r="U20" s="60">
        <v>389</v>
      </c>
      <c r="V20" s="40">
        <f t="shared" si="6"/>
        <v>93.961352657004838</v>
      </c>
      <c r="W20" s="39">
        <v>126</v>
      </c>
      <c r="X20" s="60">
        <v>146</v>
      </c>
      <c r="Y20" s="40">
        <f t="shared" si="7"/>
        <v>115.87301587301587</v>
      </c>
      <c r="Z20" s="39">
        <v>119</v>
      </c>
      <c r="AA20" s="60">
        <v>137</v>
      </c>
      <c r="AB20" s="40">
        <f t="shared" si="8"/>
        <v>115.12605042016807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311</v>
      </c>
      <c r="C21" s="39">
        <v>301</v>
      </c>
      <c r="D21" s="36">
        <f t="shared" si="0"/>
        <v>96.784565916398719</v>
      </c>
      <c r="E21" s="39">
        <v>157</v>
      </c>
      <c r="F21" s="39">
        <v>175</v>
      </c>
      <c r="G21" s="40">
        <f t="shared" si="1"/>
        <v>111.46496815286625</v>
      </c>
      <c r="H21" s="39">
        <v>15</v>
      </c>
      <c r="I21" s="39">
        <v>5</v>
      </c>
      <c r="J21" s="40">
        <f t="shared" si="2"/>
        <v>33.333333333333336</v>
      </c>
      <c r="K21" s="39">
        <v>1</v>
      </c>
      <c r="L21" s="39">
        <v>1</v>
      </c>
      <c r="M21" s="40">
        <f t="shared" si="3"/>
        <v>100</v>
      </c>
      <c r="N21" s="39">
        <v>2</v>
      </c>
      <c r="O21" s="39">
        <v>0</v>
      </c>
      <c r="P21" s="40" t="s">
        <v>70</v>
      </c>
      <c r="Q21" s="39">
        <v>147</v>
      </c>
      <c r="R21" s="60">
        <v>121</v>
      </c>
      <c r="S21" s="40">
        <f t="shared" si="5"/>
        <v>82.312925170068027</v>
      </c>
      <c r="T21" s="39">
        <v>266</v>
      </c>
      <c r="U21" s="60">
        <v>269</v>
      </c>
      <c r="V21" s="40">
        <f t="shared" si="6"/>
        <v>101.12781954887218</v>
      </c>
      <c r="W21" s="39">
        <v>123</v>
      </c>
      <c r="X21" s="60">
        <v>146</v>
      </c>
      <c r="Y21" s="40">
        <f t="shared" si="7"/>
        <v>118.69918699186992</v>
      </c>
      <c r="Z21" s="39">
        <v>112</v>
      </c>
      <c r="AA21" s="60">
        <v>142</v>
      </c>
      <c r="AB21" s="40">
        <f t="shared" si="8"/>
        <v>126.78571428571429</v>
      </c>
      <c r="AC21" s="37"/>
      <c r="AD21" s="41"/>
    </row>
    <row r="22" spans="1:30" s="42" customFormat="1" ht="17" customHeight="1" x14ac:dyDescent="0.25">
      <c r="A22" s="61" t="s">
        <v>49</v>
      </c>
      <c r="B22" s="39">
        <v>808</v>
      </c>
      <c r="C22" s="39">
        <v>659</v>
      </c>
      <c r="D22" s="36">
        <f t="shared" si="0"/>
        <v>81.559405940594061</v>
      </c>
      <c r="E22" s="39">
        <v>304</v>
      </c>
      <c r="F22" s="39">
        <v>298</v>
      </c>
      <c r="G22" s="40">
        <f t="shared" si="1"/>
        <v>98.026315789473685</v>
      </c>
      <c r="H22" s="39">
        <v>25</v>
      </c>
      <c r="I22" s="39">
        <v>15</v>
      </c>
      <c r="J22" s="40">
        <f t="shared" si="2"/>
        <v>60</v>
      </c>
      <c r="K22" s="39">
        <v>14</v>
      </c>
      <c r="L22" s="39">
        <v>8</v>
      </c>
      <c r="M22" s="40">
        <f t="shared" si="3"/>
        <v>57.142857142857146</v>
      </c>
      <c r="N22" s="39">
        <v>0</v>
      </c>
      <c r="O22" s="39">
        <v>0</v>
      </c>
      <c r="P22" s="40" t="s">
        <v>70</v>
      </c>
      <c r="Q22" s="39">
        <v>264</v>
      </c>
      <c r="R22" s="60">
        <v>171</v>
      </c>
      <c r="S22" s="40">
        <f t="shared" si="5"/>
        <v>64.772727272727266</v>
      </c>
      <c r="T22" s="39">
        <v>728</v>
      </c>
      <c r="U22" s="60">
        <v>570</v>
      </c>
      <c r="V22" s="40">
        <f t="shared" si="6"/>
        <v>78.296703296703299</v>
      </c>
      <c r="W22" s="39">
        <v>227</v>
      </c>
      <c r="X22" s="60">
        <v>231</v>
      </c>
      <c r="Y22" s="40">
        <f t="shared" si="7"/>
        <v>101.76211453744493</v>
      </c>
      <c r="Z22" s="39">
        <v>204</v>
      </c>
      <c r="AA22" s="60">
        <v>212</v>
      </c>
      <c r="AB22" s="40">
        <f t="shared" si="8"/>
        <v>103.92156862745098</v>
      </c>
      <c r="AC22" s="37"/>
      <c r="AD22" s="41"/>
    </row>
    <row r="23" spans="1:30" s="42" customFormat="1" ht="17" customHeight="1" x14ac:dyDescent="0.25">
      <c r="A23" s="61" t="s">
        <v>50</v>
      </c>
      <c r="B23" s="39">
        <v>554</v>
      </c>
      <c r="C23" s="39">
        <v>560</v>
      </c>
      <c r="D23" s="36">
        <f t="shared" si="0"/>
        <v>101.08303249097473</v>
      </c>
      <c r="E23" s="39">
        <v>372</v>
      </c>
      <c r="F23" s="39">
        <v>413</v>
      </c>
      <c r="G23" s="40">
        <f t="shared" si="1"/>
        <v>111.02150537634408</v>
      </c>
      <c r="H23" s="39">
        <v>41</v>
      </c>
      <c r="I23" s="39">
        <v>19</v>
      </c>
      <c r="J23" s="40">
        <f t="shared" si="2"/>
        <v>46.341463414634148</v>
      </c>
      <c r="K23" s="39">
        <v>21</v>
      </c>
      <c r="L23" s="39">
        <v>4</v>
      </c>
      <c r="M23" s="40">
        <f t="shared" si="3"/>
        <v>19.047619047619047</v>
      </c>
      <c r="N23" s="39">
        <v>10</v>
      </c>
      <c r="O23" s="39">
        <v>1</v>
      </c>
      <c r="P23" s="40">
        <f t="shared" si="4"/>
        <v>10</v>
      </c>
      <c r="Q23" s="39">
        <v>325</v>
      </c>
      <c r="R23" s="60">
        <v>300</v>
      </c>
      <c r="S23" s="40">
        <f t="shared" si="5"/>
        <v>92.307692307692307</v>
      </c>
      <c r="T23" s="39">
        <v>465</v>
      </c>
      <c r="U23" s="60">
        <v>481</v>
      </c>
      <c r="V23" s="40">
        <f t="shared" si="6"/>
        <v>103.44086021505376</v>
      </c>
      <c r="W23" s="39">
        <v>295</v>
      </c>
      <c r="X23" s="60">
        <v>339</v>
      </c>
      <c r="Y23" s="40">
        <f t="shared" si="7"/>
        <v>114.91525423728814</v>
      </c>
      <c r="Z23" s="39">
        <v>271</v>
      </c>
      <c r="AA23" s="60">
        <v>276</v>
      </c>
      <c r="AB23" s="40">
        <f t="shared" si="8"/>
        <v>101.8450184501845</v>
      </c>
      <c r="AC23" s="37"/>
      <c r="AD23" s="41"/>
    </row>
    <row r="24" spans="1:30" s="42" customFormat="1" ht="17" customHeight="1" x14ac:dyDescent="0.25">
      <c r="A24" s="61" t="s">
        <v>51</v>
      </c>
      <c r="B24" s="39">
        <v>486</v>
      </c>
      <c r="C24" s="39">
        <v>316</v>
      </c>
      <c r="D24" s="36">
        <f t="shared" si="0"/>
        <v>65.02057613168725</v>
      </c>
      <c r="E24" s="39">
        <v>267</v>
      </c>
      <c r="F24" s="39">
        <v>294</v>
      </c>
      <c r="G24" s="40">
        <f t="shared" si="1"/>
        <v>110.11235955056179</v>
      </c>
      <c r="H24" s="39">
        <v>16</v>
      </c>
      <c r="I24" s="39">
        <v>15</v>
      </c>
      <c r="J24" s="40">
        <f t="shared" si="2"/>
        <v>93.75</v>
      </c>
      <c r="K24" s="39">
        <v>6</v>
      </c>
      <c r="L24" s="39">
        <v>2</v>
      </c>
      <c r="M24" s="40">
        <f t="shared" si="3"/>
        <v>33.333333333333336</v>
      </c>
      <c r="N24" s="39">
        <v>1</v>
      </c>
      <c r="O24" s="39">
        <v>0</v>
      </c>
      <c r="P24" s="40" t="s">
        <v>70</v>
      </c>
      <c r="Q24" s="39">
        <v>215</v>
      </c>
      <c r="R24" s="60">
        <v>234</v>
      </c>
      <c r="S24" s="40">
        <f t="shared" si="5"/>
        <v>108.83720930232558</v>
      </c>
      <c r="T24" s="39">
        <v>413</v>
      </c>
      <c r="U24" s="60">
        <v>244</v>
      </c>
      <c r="V24" s="40">
        <f t="shared" si="6"/>
        <v>59.07990314769976</v>
      </c>
      <c r="W24" s="39">
        <v>208</v>
      </c>
      <c r="X24" s="60">
        <v>226</v>
      </c>
      <c r="Y24" s="40">
        <f t="shared" si="7"/>
        <v>108.65384615384616</v>
      </c>
      <c r="Z24" s="39">
        <v>195</v>
      </c>
      <c r="AA24" s="60">
        <v>220</v>
      </c>
      <c r="AB24" s="40">
        <f t="shared" si="8"/>
        <v>112.82051282051282</v>
      </c>
      <c r="AC24" s="37"/>
      <c r="AD24" s="41"/>
    </row>
    <row r="25" spans="1:30" s="42" customFormat="1" ht="17" customHeight="1" x14ac:dyDescent="0.25">
      <c r="A25" s="61" t="s">
        <v>52</v>
      </c>
      <c r="B25" s="39">
        <v>835</v>
      </c>
      <c r="C25" s="39">
        <v>779</v>
      </c>
      <c r="D25" s="36">
        <f t="shared" si="0"/>
        <v>93.293413173652695</v>
      </c>
      <c r="E25" s="39">
        <v>66</v>
      </c>
      <c r="F25" s="39">
        <v>155</v>
      </c>
      <c r="G25" s="40">
        <f t="shared" si="1"/>
        <v>234.84848484848484</v>
      </c>
      <c r="H25" s="39">
        <v>9</v>
      </c>
      <c r="I25" s="39">
        <v>5</v>
      </c>
      <c r="J25" s="40">
        <f t="shared" si="2"/>
        <v>55.555555555555557</v>
      </c>
      <c r="K25" s="39">
        <v>5</v>
      </c>
      <c r="L25" s="39">
        <v>2</v>
      </c>
      <c r="M25" s="40">
        <f t="shared" si="3"/>
        <v>40</v>
      </c>
      <c r="N25" s="39">
        <v>0</v>
      </c>
      <c r="O25" s="39">
        <v>0</v>
      </c>
      <c r="P25" s="40" t="s">
        <v>70</v>
      </c>
      <c r="Q25" s="39">
        <v>56</v>
      </c>
      <c r="R25" s="60">
        <v>98</v>
      </c>
      <c r="S25" s="40">
        <f t="shared" si="5"/>
        <v>175</v>
      </c>
      <c r="T25" s="39">
        <v>791</v>
      </c>
      <c r="U25" s="60">
        <v>746</v>
      </c>
      <c r="V25" s="40">
        <f t="shared" si="6"/>
        <v>94.310998735777503</v>
      </c>
      <c r="W25" s="39">
        <v>48</v>
      </c>
      <c r="X25" s="60">
        <v>125</v>
      </c>
      <c r="Y25" s="40">
        <f t="shared" si="7"/>
        <v>260.41666666666669</v>
      </c>
      <c r="Z25" s="39">
        <v>40</v>
      </c>
      <c r="AA25" s="60">
        <v>112</v>
      </c>
      <c r="AB25" s="40">
        <f t="shared" si="8"/>
        <v>280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435</v>
      </c>
      <c r="C26" s="39">
        <v>393</v>
      </c>
      <c r="D26" s="36">
        <f t="shared" si="0"/>
        <v>90.34482758620689</v>
      </c>
      <c r="E26" s="39">
        <v>207</v>
      </c>
      <c r="F26" s="39">
        <v>195</v>
      </c>
      <c r="G26" s="40">
        <f t="shared" si="1"/>
        <v>94.20289855072464</v>
      </c>
      <c r="H26" s="39">
        <v>19</v>
      </c>
      <c r="I26" s="39">
        <v>11</v>
      </c>
      <c r="J26" s="40">
        <f t="shared" si="2"/>
        <v>57.89473684210526</v>
      </c>
      <c r="K26" s="39">
        <v>13</v>
      </c>
      <c r="L26" s="39">
        <v>1</v>
      </c>
      <c r="M26" s="40">
        <f t="shared" si="3"/>
        <v>7.6923076923076925</v>
      </c>
      <c r="N26" s="39">
        <v>0</v>
      </c>
      <c r="O26" s="39">
        <v>0</v>
      </c>
      <c r="P26" s="40" t="s">
        <v>70</v>
      </c>
      <c r="Q26" s="39">
        <v>164</v>
      </c>
      <c r="R26" s="60">
        <v>115</v>
      </c>
      <c r="S26" s="40">
        <f t="shared" si="5"/>
        <v>70.121951219512198</v>
      </c>
      <c r="T26" s="39">
        <v>385</v>
      </c>
      <c r="U26" s="60">
        <v>349</v>
      </c>
      <c r="V26" s="40">
        <f t="shared" si="6"/>
        <v>90.649350649350652</v>
      </c>
      <c r="W26" s="39">
        <v>159</v>
      </c>
      <c r="X26" s="60">
        <v>153</v>
      </c>
      <c r="Y26" s="40">
        <f t="shared" si="7"/>
        <v>96.226415094339629</v>
      </c>
      <c r="Z26" s="39">
        <v>146</v>
      </c>
      <c r="AA26" s="60">
        <v>138</v>
      </c>
      <c r="AB26" s="40">
        <f t="shared" si="8"/>
        <v>94.520547945205479</v>
      </c>
      <c r="AC26" s="37"/>
      <c r="AD26" s="41"/>
    </row>
    <row r="27" spans="1:30" s="42" customFormat="1" ht="17" customHeight="1" x14ac:dyDescent="0.25">
      <c r="A27" s="61" t="s">
        <v>54</v>
      </c>
      <c r="B27" s="39">
        <v>291</v>
      </c>
      <c r="C27" s="39">
        <v>392</v>
      </c>
      <c r="D27" s="36">
        <f t="shared" si="0"/>
        <v>134.70790378006873</v>
      </c>
      <c r="E27" s="39">
        <v>125</v>
      </c>
      <c r="F27" s="39">
        <v>225</v>
      </c>
      <c r="G27" s="40">
        <f t="shared" si="1"/>
        <v>180</v>
      </c>
      <c r="H27" s="39">
        <v>14</v>
      </c>
      <c r="I27" s="39">
        <v>14</v>
      </c>
      <c r="J27" s="40">
        <f t="shared" si="2"/>
        <v>100</v>
      </c>
      <c r="K27" s="39">
        <v>11</v>
      </c>
      <c r="L27" s="39">
        <v>5</v>
      </c>
      <c r="M27" s="40">
        <f t="shared" si="3"/>
        <v>45.454545454545453</v>
      </c>
      <c r="N27" s="39">
        <v>3</v>
      </c>
      <c r="O27" s="39">
        <v>0</v>
      </c>
      <c r="P27" s="40">
        <f t="shared" si="4"/>
        <v>0</v>
      </c>
      <c r="Q27" s="39">
        <v>93</v>
      </c>
      <c r="R27" s="60">
        <v>129</v>
      </c>
      <c r="S27" s="40">
        <f t="shared" si="5"/>
        <v>138.70967741935485</v>
      </c>
      <c r="T27" s="39">
        <v>247</v>
      </c>
      <c r="U27" s="60">
        <v>327</v>
      </c>
      <c r="V27" s="40">
        <f t="shared" si="6"/>
        <v>132.38866396761134</v>
      </c>
      <c r="W27" s="39">
        <v>88</v>
      </c>
      <c r="X27" s="60">
        <v>170</v>
      </c>
      <c r="Y27" s="40">
        <f t="shared" si="7"/>
        <v>193.18181818181819</v>
      </c>
      <c r="Z27" s="39">
        <v>80</v>
      </c>
      <c r="AA27" s="60">
        <v>162</v>
      </c>
      <c r="AB27" s="40">
        <f t="shared" si="8"/>
        <v>202.5</v>
      </c>
      <c r="AC27" s="37"/>
      <c r="AD27" s="41"/>
    </row>
    <row r="28" spans="1:30" s="42" customFormat="1" ht="17" customHeight="1" x14ac:dyDescent="0.25">
      <c r="A28" s="61" t="s">
        <v>55</v>
      </c>
      <c r="B28" s="39">
        <v>265</v>
      </c>
      <c r="C28" s="39">
        <v>204</v>
      </c>
      <c r="D28" s="36">
        <f t="shared" si="0"/>
        <v>76.981132075471692</v>
      </c>
      <c r="E28" s="39">
        <v>156</v>
      </c>
      <c r="F28" s="39">
        <v>116</v>
      </c>
      <c r="G28" s="40">
        <f t="shared" si="1"/>
        <v>74.358974358974365</v>
      </c>
      <c r="H28" s="39">
        <v>26</v>
      </c>
      <c r="I28" s="39">
        <v>5</v>
      </c>
      <c r="J28" s="40">
        <f t="shared" si="2"/>
        <v>19.23076923076923</v>
      </c>
      <c r="K28" s="39">
        <v>5</v>
      </c>
      <c r="L28" s="39">
        <v>0</v>
      </c>
      <c r="M28" s="40">
        <f t="shared" si="3"/>
        <v>0</v>
      </c>
      <c r="N28" s="39">
        <v>5</v>
      </c>
      <c r="O28" s="39">
        <v>1</v>
      </c>
      <c r="P28" s="40">
        <f t="shared" si="4"/>
        <v>20</v>
      </c>
      <c r="Q28" s="39">
        <v>136</v>
      </c>
      <c r="R28" s="60">
        <v>105</v>
      </c>
      <c r="S28" s="40">
        <f t="shared" si="5"/>
        <v>77.205882352941174</v>
      </c>
      <c r="T28" s="39">
        <v>210</v>
      </c>
      <c r="U28" s="60">
        <v>177</v>
      </c>
      <c r="V28" s="40">
        <f t="shared" si="6"/>
        <v>84.285714285714292</v>
      </c>
      <c r="W28" s="39">
        <v>106</v>
      </c>
      <c r="X28" s="60">
        <v>90</v>
      </c>
      <c r="Y28" s="40">
        <f t="shared" si="7"/>
        <v>84.905660377358487</v>
      </c>
      <c r="Z28" s="39">
        <v>98</v>
      </c>
      <c r="AA28" s="60">
        <v>88</v>
      </c>
      <c r="AB28" s="40">
        <f t="shared" si="8"/>
        <v>89.795918367346943</v>
      </c>
      <c r="AC28" s="37"/>
      <c r="AD28" s="41"/>
    </row>
    <row r="29" spans="1:30" s="42" customFormat="1" ht="17" customHeight="1" x14ac:dyDescent="0.25">
      <c r="A29" s="61" t="s">
        <v>56</v>
      </c>
      <c r="B29" s="39">
        <v>533</v>
      </c>
      <c r="C29" s="39">
        <v>533</v>
      </c>
      <c r="D29" s="36">
        <f t="shared" si="0"/>
        <v>100</v>
      </c>
      <c r="E29" s="39">
        <v>290</v>
      </c>
      <c r="F29" s="39">
        <v>311</v>
      </c>
      <c r="G29" s="40">
        <f t="shared" si="1"/>
        <v>107.24137931034483</v>
      </c>
      <c r="H29" s="39">
        <v>15</v>
      </c>
      <c r="I29" s="39">
        <v>5</v>
      </c>
      <c r="J29" s="40">
        <f t="shared" si="2"/>
        <v>33.333333333333336</v>
      </c>
      <c r="K29" s="39">
        <v>26</v>
      </c>
      <c r="L29" s="39">
        <v>9</v>
      </c>
      <c r="M29" s="40">
        <f t="shared" si="3"/>
        <v>34.615384615384613</v>
      </c>
      <c r="N29" s="39">
        <v>1</v>
      </c>
      <c r="O29" s="39">
        <v>0</v>
      </c>
      <c r="P29" s="40">
        <f t="shared" si="4"/>
        <v>0</v>
      </c>
      <c r="Q29" s="39">
        <v>231</v>
      </c>
      <c r="R29" s="60">
        <v>192</v>
      </c>
      <c r="S29" s="40">
        <f t="shared" si="5"/>
        <v>83.116883116883116</v>
      </c>
      <c r="T29" s="39">
        <v>461</v>
      </c>
      <c r="U29" s="60">
        <v>451</v>
      </c>
      <c r="V29" s="40">
        <f t="shared" si="6"/>
        <v>97.830802603036872</v>
      </c>
      <c r="W29" s="39">
        <v>226</v>
      </c>
      <c r="X29" s="60">
        <v>232</v>
      </c>
      <c r="Y29" s="40">
        <f t="shared" si="7"/>
        <v>102.65486725663717</v>
      </c>
      <c r="Z29" s="39">
        <v>206</v>
      </c>
      <c r="AA29" s="60">
        <v>217</v>
      </c>
      <c r="AB29" s="40">
        <f t="shared" si="8"/>
        <v>105.33980582524272</v>
      </c>
      <c r="AC29" s="37"/>
      <c r="AD29" s="41"/>
    </row>
    <row r="30" spans="1:30" s="42" customFormat="1" ht="17" customHeight="1" x14ac:dyDescent="0.25">
      <c r="A30" s="61" t="s">
        <v>57</v>
      </c>
      <c r="B30" s="39">
        <v>537</v>
      </c>
      <c r="C30" s="39">
        <v>494</v>
      </c>
      <c r="D30" s="36">
        <f t="shared" si="0"/>
        <v>91.992551210428303</v>
      </c>
      <c r="E30" s="39">
        <v>139</v>
      </c>
      <c r="F30" s="39">
        <v>170</v>
      </c>
      <c r="G30" s="40">
        <f t="shared" si="1"/>
        <v>122.30215827338129</v>
      </c>
      <c r="H30" s="39">
        <v>12</v>
      </c>
      <c r="I30" s="39">
        <v>10</v>
      </c>
      <c r="J30" s="40">
        <f t="shared" si="2"/>
        <v>83.333333333333329</v>
      </c>
      <c r="K30" s="39">
        <v>7</v>
      </c>
      <c r="L30" s="39">
        <v>1</v>
      </c>
      <c r="M30" s="40">
        <f t="shared" si="3"/>
        <v>14.285714285714286</v>
      </c>
      <c r="N30" s="39">
        <v>4</v>
      </c>
      <c r="O30" s="39">
        <v>1</v>
      </c>
      <c r="P30" s="40">
        <f t="shared" si="4"/>
        <v>25</v>
      </c>
      <c r="Q30" s="39">
        <v>116</v>
      </c>
      <c r="R30" s="60">
        <v>114</v>
      </c>
      <c r="S30" s="40">
        <f t="shared" si="5"/>
        <v>98.275862068965523</v>
      </c>
      <c r="T30" s="39">
        <v>503</v>
      </c>
      <c r="U30" s="60">
        <v>455</v>
      </c>
      <c r="V30" s="40">
        <f t="shared" si="6"/>
        <v>90.457256461232603</v>
      </c>
      <c r="W30" s="39">
        <v>107</v>
      </c>
      <c r="X30" s="60">
        <v>132</v>
      </c>
      <c r="Y30" s="40">
        <f t="shared" si="7"/>
        <v>123.36448598130841</v>
      </c>
      <c r="Z30" s="39">
        <v>95</v>
      </c>
      <c r="AA30" s="60">
        <v>121</v>
      </c>
      <c r="AB30" s="40">
        <f t="shared" si="8"/>
        <v>127.36842105263158</v>
      </c>
      <c r="AC30" s="37"/>
      <c r="AD30" s="41"/>
    </row>
    <row r="31" spans="1:30" s="42" customFormat="1" ht="17" customHeight="1" x14ac:dyDescent="0.25">
      <c r="A31" s="61" t="s">
        <v>58</v>
      </c>
      <c r="B31" s="39">
        <v>487</v>
      </c>
      <c r="C31" s="39">
        <v>387</v>
      </c>
      <c r="D31" s="36">
        <f t="shared" si="0"/>
        <v>79.466119096509246</v>
      </c>
      <c r="E31" s="39">
        <v>124</v>
      </c>
      <c r="F31" s="39">
        <v>133</v>
      </c>
      <c r="G31" s="40">
        <f t="shared" si="1"/>
        <v>107.25806451612904</v>
      </c>
      <c r="H31" s="39">
        <v>21</v>
      </c>
      <c r="I31" s="39">
        <v>7</v>
      </c>
      <c r="J31" s="40">
        <f t="shared" si="2"/>
        <v>33.333333333333336</v>
      </c>
      <c r="K31" s="39">
        <v>2</v>
      </c>
      <c r="L31" s="39">
        <v>4</v>
      </c>
      <c r="M31" s="40">
        <f t="shared" si="3"/>
        <v>200</v>
      </c>
      <c r="N31" s="39">
        <v>0</v>
      </c>
      <c r="O31" s="39">
        <v>0</v>
      </c>
      <c r="P31" s="40" t="s">
        <v>70</v>
      </c>
      <c r="Q31" s="39">
        <v>101</v>
      </c>
      <c r="R31" s="60">
        <v>110</v>
      </c>
      <c r="S31" s="40">
        <f t="shared" si="5"/>
        <v>108.91089108910892</v>
      </c>
      <c r="T31" s="39">
        <v>384</v>
      </c>
      <c r="U31" s="60">
        <v>358</v>
      </c>
      <c r="V31" s="40">
        <f t="shared" si="6"/>
        <v>93.229166666666671</v>
      </c>
      <c r="W31" s="39">
        <v>74</v>
      </c>
      <c r="X31" s="60">
        <v>111</v>
      </c>
      <c r="Y31" s="40">
        <f t="shared" si="7"/>
        <v>150</v>
      </c>
      <c r="Z31" s="39">
        <v>68</v>
      </c>
      <c r="AA31" s="60">
        <v>103</v>
      </c>
      <c r="AB31" s="40">
        <f t="shared" si="8"/>
        <v>151.47058823529412</v>
      </c>
      <c r="AC31" s="37"/>
      <c r="AD31" s="41"/>
    </row>
    <row r="32" spans="1:30" s="42" customFormat="1" ht="17" customHeight="1" x14ac:dyDescent="0.25">
      <c r="A32" s="61" t="s">
        <v>59</v>
      </c>
      <c r="B32" s="39">
        <v>596</v>
      </c>
      <c r="C32" s="39">
        <v>549</v>
      </c>
      <c r="D32" s="36">
        <f t="shared" si="0"/>
        <v>92.114093959731548</v>
      </c>
      <c r="E32" s="39">
        <v>149</v>
      </c>
      <c r="F32" s="39">
        <v>158</v>
      </c>
      <c r="G32" s="40">
        <f t="shared" si="1"/>
        <v>106.04026845637584</v>
      </c>
      <c r="H32" s="39">
        <v>9</v>
      </c>
      <c r="I32" s="39">
        <v>6</v>
      </c>
      <c r="J32" s="40">
        <f t="shared" si="2"/>
        <v>66.666666666666671</v>
      </c>
      <c r="K32" s="39">
        <v>14</v>
      </c>
      <c r="L32" s="39">
        <v>9</v>
      </c>
      <c r="M32" s="40">
        <f t="shared" si="3"/>
        <v>64.285714285714292</v>
      </c>
      <c r="N32" s="39">
        <v>1</v>
      </c>
      <c r="O32" s="39">
        <v>1</v>
      </c>
      <c r="P32" s="40" t="s">
        <v>70</v>
      </c>
      <c r="Q32" s="39">
        <v>127</v>
      </c>
      <c r="R32" s="60">
        <v>89</v>
      </c>
      <c r="S32" s="40">
        <f t="shared" si="5"/>
        <v>70.078740157480311</v>
      </c>
      <c r="T32" s="39">
        <v>555</v>
      </c>
      <c r="U32" s="60">
        <v>504</v>
      </c>
      <c r="V32" s="40">
        <f t="shared" si="6"/>
        <v>90.810810810810807</v>
      </c>
      <c r="W32" s="39">
        <v>109</v>
      </c>
      <c r="X32" s="60">
        <v>116</v>
      </c>
      <c r="Y32" s="40">
        <f t="shared" si="7"/>
        <v>106.42201834862385</v>
      </c>
      <c r="Z32" s="39">
        <v>96</v>
      </c>
      <c r="AA32" s="60">
        <v>101</v>
      </c>
      <c r="AB32" s="40">
        <f t="shared" si="8"/>
        <v>105.20833333333333</v>
      </c>
      <c r="AC32" s="37"/>
      <c r="AD32" s="41"/>
    </row>
    <row r="33" spans="1:30" s="42" customFormat="1" ht="17" customHeight="1" x14ac:dyDescent="0.25">
      <c r="A33" s="61" t="s">
        <v>60</v>
      </c>
      <c r="B33" s="39">
        <v>496</v>
      </c>
      <c r="C33" s="39">
        <v>438</v>
      </c>
      <c r="D33" s="36">
        <f t="shared" si="0"/>
        <v>88.306451612903231</v>
      </c>
      <c r="E33" s="39">
        <v>327</v>
      </c>
      <c r="F33" s="39">
        <v>286</v>
      </c>
      <c r="G33" s="40">
        <f t="shared" si="1"/>
        <v>87.461773700305812</v>
      </c>
      <c r="H33" s="39">
        <v>17</v>
      </c>
      <c r="I33" s="39">
        <v>15</v>
      </c>
      <c r="J33" s="40">
        <f t="shared" si="2"/>
        <v>88.235294117647058</v>
      </c>
      <c r="K33" s="39">
        <v>16</v>
      </c>
      <c r="L33" s="39">
        <v>3</v>
      </c>
      <c r="M33" s="40">
        <f t="shared" si="3"/>
        <v>18.75</v>
      </c>
      <c r="N33" s="39">
        <v>9</v>
      </c>
      <c r="O33" s="39">
        <v>0</v>
      </c>
      <c r="P33" s="40">
        <f t="shared" si="4"/>
        <v>0</v>
      </c>
      <c r="Q33" s="39">
        <v>299</v>
      </c>
      <c r="R33" s="60">
        <v>186</v>
      </c>
      <c r="S33" s="40">
        <f t="shared" si="5"/>
        <v>62.207357859531776</v>
      </c>
      <c r="T33" s="39">
        <v>403</v>
      </c>
      <c r="U33" s="60">
        <v>382</v>
      </c>
      <c r="V33" s="40">
        <f t="shared" si="6"/>
        <v>94.789081885856078</v>
      </c>
      <c r="W33" s="39">
        <v>236</v>
      </c>
      <c r="X33" s="60">
        <v>231</v>
      </c>
      <c r="Y33" s="40">
        <f t="shared" si="7"/>
        <v>97.881355932203391</v>
      </c>
      <c r="Z33" s="39">
        <v>224</v>
      </c>
      <c r="AA33" s="60">
        <v>220</v>
      </c>
      <c r="AB33" s="40">
        <f t="shared" si="8"/>
        <v>98.214285714285708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356</v>
      </c>
      <c r="C34" s="39">
        <v>286</v>
      </c>
      <c r="D34" s="36">
        <f t="shared" si="0"/>
        <v>80.337078651685388</v>
      </c>
      <c r="E34" s="39">
        <v>232</v>
      </c>
      <c r="F34" s="39">
        <v>215</v>
      </c>
      <c r="G34" s="40">
        <f t="shared" si="1"/>
        <v>92.672413793103445</v>
      </c>
      <c r="H34" s="39">
        <v>24</v>
      </c>
      <c r="I34" s="39">
        <v>15</v>
      </c>
      <c r="J34" s="40">
        <f t="shared" si="2"/>
        <v>62.5</v>
      </c>
      <c r="K34" s="39">
        <v>7</v>
      </c>
      <c r="L34" s="39">
        <v>1</v>
      </c>
      <c r="M34" s="40">
        <f t="shared" si="3"/>
        <v>14.285714285714286</v>
      </c>
      <c r="N34" s="39">
        <v>3</v>
      </c>
      <c r="O34" s="39">
        <v>0</v>
      </c>
      <c r="P34" s="40" t="s">
        <v>70</v>
      </c>
      <c r="Q34" s="39">
        <v>207</v>
      </c>
      <c r="R34" s="60">
        <v>136</v>
      </c>
      <c r="S34" s="40">
        <f t="shared" si="5"/>
        <v>65.700483091787433</v>
      </c>
      <c r="T34" s="39">
        <v>263</v>
      </c>
      <c r="U34" s="60">
        <v>235</v>
      </c>
      <c r="V34" s="40">
        <f t="shared" si="6"/>
        <v>89.353612167300383</v>
      </c>
      <c r="W34" s="39">
        <v>159</v>
      </c>
      <c r="X34" s="60">
        <v>171</v>
      </c>
      <c r="Y34" s="40">
        <f t="shared" si="7"/>
        <v>107.54716981132076</v>
      </c>
      <c r="Z34" s="39">
        <v>156</v>
      </c>
      <c r="AA34" s="60">
        <v>159</v>
      </c>
      <c r="AB34" s="40">
        <f t="shared" si="8"/>
        <v>101.92307692307692</v>
      </c>
      <c r="AC34" s="37"/>
      <c r="AD34" s="41"/>
    </row>
    <row r="35" spans="1:30" s="42" customFormat="1" ht="17" customHeight="1" x14ac:dyDescent="0.25">
      <c r="A35" s="61" t="s">
        <v>62</v>
      </c>
      <c r="B35" s="39">
        <v>300</v>
      </c>
      <c r="C35" s="39">
        <v>244</v>
      </c>
      <c r="D35" s="36">
        <f t="shared" si="0"/>
        <v>81.333333333333329</v>
      </c>
      <c r="E35" s="39">
        <v>169</v>
      </c>
      <c r="F35" s="39">
        <v>147</v>
      </c>
      <c r="G35" s="40">
        <f t="shared" si="1"/>
        <v>86.982248520710058</v>
      </c>
      <c r="H35" s="39">
        <v>22</v>
      </c>
      <c r="I35" s="39">
        <v>5</v>
      </c>
      <c r="J35" s="40">
        <f t="shared" si="2"/>
        <v>22.727272727272727</v>
      </c>
      <c r="K35" s="39">
        <v>8</v>
      </c>
      <c r="L35" s="39">
        <v>2</v>
      </c>
      <c r="M35" s="40">
        <f t="shared" si="3"/>
        <v>25</v>
      </c>
      <c r="N35" s="39">
        <v>0</v>
      </c>
      <c r="O35" s="39">
        <v>0</v>
      </c>
      <c r="P35" s="40" t="s">
        <v>70</v>
      </c>
      <c r="Q35" s="39">
        <v>131</v>
      </c>
      <c r="R35" s="60">
        <v>67</v>
      </c>
      <c r="S35" s="40">
        <f t="shared" si="5"/>
        <v>51.145038167938928</v>
      </c>
      <c r="T35" s="39">
        <v>214</v>
      </c>
      <c r="U35" s="60">
        <v>201</v>
      </c>
      <c r="V35" s="40">
        <f t="shared" si="6"/>
        <v>93.925233644859816</v>
      </c>
      <c r="W35" s="39">
        <v>97</v>
      </c>
      <c r="X35" s="60">
        <v>106</v>
      </c>
      <c r="Y35" s="40">
        <f t="shared" si="7"/>
        <v>109.27835051546391</v>
      </c>
      <c r="Z35" s="39">
        <v>86</v>
      </c>
      <c r="AA35" s="60">
        <v>96</v>
      </c>
      <c r="AB35" s="40">
        <f t="shared" si="8"/>
        <v>111.62790697674419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activeCell="J8" sqref="J8"/>
    </sheetView>
  </sheetViews>
  <sheetFormatPr defaultColWidth="8" defaultRowHeight="13.6" x14ac:dyDescent="0.25"/>
  <cols>
    <col min="1" max="1" width="60.875" style="3" customWidth="1"/>
    <col min="2" max="3" width="24.875" style="3" customWidth="1"/>
    <col min="4" max="4" width="10.875" style="3" customWidth="1"/>
    <col min="5" max="5" width="11.625" style="3" customWidth="1"/>
    <col min="6" max="16384" width="8" style="3"/>
  </cols>
  <sheetData>
    <row r="1" spans="1:11" ht="54.7" customHeight="1" x14ac:dyDescent="0.25">
      <c r="A1" s="99" t="s">
        <v>64</v>
      </c>
      <c r="B1" s="99"/>
      <c r="C1" s="99"/>
      <c r="D1" s="99"/>
      <c r="E1" s="99"/>
    </row>
    <row r="2" spans="1:11" s="4" customFormat="1" ht="23.3" customHeight="1" x14ac:dyDescent="0.25">
      <c r="A2" s="104" t="s">
        <v>0</v>
      </c>
      <c r="B2" s="122" t="s">
        <v>72</v>
      </c>
      <c r="C2" s="122" t="s">
        <v>73</v>
      </c>
      <c r="D2" s="102" t="s">
        <v>1</v>
      </c>
      <c r="E2" s="103"/>
    </row>
    <row r="3" spans="1:11" s="4" customFormat="1" ht="41.95" customHeight="1" x14ac:dyDescent="0.25">
      <c r="A3" s="105"/>
      <c r="B3" s="123"/>
      <c r="C3" s="123"/>
      <c r="D3" s="5" t="s">
        <v>2</v>
      </c>
      <c r="E3" s="6" t="s">
        <v>26</v>
      </c>
    </row>
    <row r="4" spans="1:11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" customHeight="1" x14ac:dyDescent="0.25">
      <c r="A5" s="10" t="s">
        <v>27</v>
      </c>
      <c r="B5" s="74">
        <f>'4(неповносправні-ЦЗ)'!B7</f>
        <v>2233</v>
      </c>
      <c r="C5" s="74">
        <f>'4(неповносправні-ЦЗ)'!C7</f>
        <v>3061</v>
      </c>
      <c r="D5" s="11">
        <f>C5*100/B5</f>
        <v>137.08016121809226</v>
      </c>
      <c r="E5" s="76">
        <f>C5-B5</f>
        <v>828</v>
      </c>
      <c r="K5" s="13"/>
    </row>
    <row r="6" spans="1:11" s="4" customFormat="1" ht="31.6" customHeight="1" x14ac:dyDescent="0.25">
      <c r="A6" s="10" t="s">
        <v>28</v>
      </c>
      <c r="B6" s="74">
        <f>'4(неповносправні-ЦЗ)'!E7</f>
        <v>1804</v>
      </c>
      <c r="C6" s="74">
        <f>'4(неповносправні-ЦЗ)'!F7</f>
        <v>2665</v>
      </c>
      <c r="D6" s="11">
        <f t="shared" ref="D6:D10" si="0">C6*100/B6</f>
        <v>147.72727272727272</v>
      </c>
      <c r="E6" s="76">
        <f t="shared" ref="E6:E10" si="1">C6-B6</f>
        <v>861</v>
      </c>
      <c r="K6" s="13"/>
    </row>
    <row r="7" spans="1:11" s="4" customFormat="1" ht="54.7" customHeight="1" x14ac:dyDescent="0.25">
      <c r="A7" s="14" t="s">
        <v>29</v>
      </c>
      <c r="B7" s="74">
        <f>'4(неповносправні-ЦЗ)'!H7</f>
        <v>127</v>
      </c>
      <c r="C7" s="74">
        <f>'4(неповносправні-ЦЗ)'!I7</f>
        <v>119</v>
      </c>
      <c r="D7" s="11">
        <f t="shared" si="0"/>
        <v>93.7007874015748</v>
      </c>
      <c r="E7" s="76">
        <f t="shared" si="1"/>
        <v>-8</v>
      </c>
      <c r="K7" s="13"/>
    </row>
    <row r="8" spans="1:11" s="4" customFormat="1" ht="35.35" customHeight="1" x14ac:dyDescent="0.25">
      <c r="A8" s="15" t="s">
        <v>30</v>
      </c>
      <c r="B8" s="74">
        <f>'4(неповносправні-ЦЗ)'!K7</f>
        <v>80</v>
      </c>
      <c r="C8" s="74">
        <f>'4(неповносправні-ЦЗ)'!L7</f>
        <v>31</v>
      </c>
      <c r="D8" s="11">
        <f t="shared" si="0"/>
        <v>38.75</v>
      </c>
      <c r="E8" s="76">
        <f t="shared" si="1"/>
        <v>-49</v>
      </c>
      <c r="K8" s="13"/>
    </row>
    <row r="9" spans="1:11" s="4" customFormat="1" ht="45.7" customHeight="1" x14ac:dyDescent="0.25">
      <c r="A9" s="15" t="s">
        <v>20</v>
      </c>
      <c r="B9" s="74">
        <f>'4(неповносправні-ЦЗ)'!N7</f>
        <v>6</v>
      </c>
      <c r="C9" s="74">
        <f>'4(неповносправні-ЦЗ)'!O7</f>
        <v>3</v>
      </c>
      <c r="D9" s="11">
        <f t="shared" si="0"/>
        <v>50</v>
      </c>
      <c r="E9" s="76">
        <f t="shared" si="1"/>
        <v>-3</v>
      </c>
      <c r="K9" s="13"/>
    </row>
    <row r="10" spans="1:11" s="4" customFormat="1" ht="55.55" customHeight="1" x14ac:dyDescent="0.25">
      <c r="A10" s="15" t="s">
        <v>31</v>
      </c>
      <c r="B10" s="74">
        <f>'4(неповносправні-ЦЗ)'!Q7</f>
        <v>1587</v>
      </c>
      <c r="C10" s="74">
        <f>'4(неповносправні-ЦЗ)'!R7</f>
        <v>1684</v>
      </c>
      <c r="D10" s="11">
        <f t="shared" si="0"/>
        <v>106.11216131064903</v>
      </c>
      <c r="E10" s="76">
        <f t="shared" si="1"/>
        <v>97</v>
      </c>
      <c r="K10" s="13"/>
    </row>
    <row r="11" spans="1:11" s="4" customFormat="1" ht="12.75" customHeight="1" x14ac:dyDescent="0.25">
      <c r="A11" s="106" t="s">
        <v>4</v>
      </c>
      <c r="B11" s="107"/>
      <c r="C11" s="107"/>
      <c r="D11" s="107"/>
      <c r="E11" s="107"/>
      <c r="K11" s="13"/>
    </row>
    <row r="12" spans="1:11" s="4" customFormat="1" ht="14.95" customHeight="1" x14ac:dyDescent="0.25">
      <c r="A12" s="108"/>
      <c r="B12" s="109"/>
      <c r="C12" s="109"/>
      <c r="D12" s="109"/>
      <c r="E12" s="109"/>
      <c r="K12" s="13"/>
    </row>
    <row r="13" spans="1:11" s="4" customFormat="1" ht="20.25" customHeight="1" x14ac:dyDescent="0.25">
      <c r="A13" s="104" t="s">
        <v>0</v>
      </c>
      <c r="B13" s="110" t="s">
        <v>74</v>
      </c>
      <c r="C13" s="110" t="s">
        <v>75</v>
      </c>
      <c r="D13" s="102" t="s">
        <v>1</v>
      </c>
      <c r="E13" s="103"/>
      <c r="K13" s="13"/>
    </row>
    <row r="14" spans="1:11" ht="35.35" customHeight="1" x14ac:dyDescent="0.25">
      <c r="A14" s="105"/>
      <c r="B14" s="110"/>
      <c r="C14" s="110"/>
      <c r="D14" s="5" t="s">
        <v>2</v>
      </c>
      <c r="E14" s="6" t="s">
        <v>26</v>
      </c>
      <c r="K14" s="13"/>
    </row>
    <row r="15" spans="1:11" ht="23.95" customHeight="1" x14ac:dyDescent="0.25">
      <c r="A15" s="10" t="s">
        <v>32</v>
      </c>
      <c r="B15" s="75">
        <f>'4(неповносправні-ЦЗ)'!T7</f>
        <v>1821</v>
      </c>
      <c r="C15" s="75">
        <f>'4(неповносправні-ЦЗ)'!U7</f>
        <v>2430</v>
      </c>
      <c r="D15" s="16">
        <f t="shared" ref="D15:D17" si="2">C15*100/B15</f>
        <v>133.44316309719935</v>
      </c>
      <c r="E15" s="76">
        <f t="shared" ref="E15:E17" si="3">C15-B15</f>
        <v>609</v>
      </c>
      <c r="K15" s="13"/>
    </row>
    <row r="16" spans="1:11" ht="25.5" customHeight="1" x14ac:dyDescent="0.25">
      <c r="A16" s="1" t="s">
        <v>28</v>
      </c>
      <c r="B16" s="75">
        <f>'4(неповносправні-ЦЗ)'!W7</f>
        <v>1413</v>
      </c>
      <c r="C16" s="75">
        <f>'4(неповносправні-ЦЗ)'!X7</f>
        <v>2043</v>
      </c>
      <c r="D16" s="16">
        <f t="shared" si="2"/>
        <v>144.5859872611465</v>
      </c>
      <c r="E16" s="76">
        <f t="shared" si="3"/>
        <v>630</v>
      </c>
      <c r="K16" s="13"/>
    </row>
    <row r="17" spans="1:11" ht="33.799999999999997" customHeight="1" x14ac:dyDescent="0.25">
      <c r="A17" s="1" t="s">
        <v>33</v>
      </c>
      <c r="B17" s="75">
        <f>'4(неповносправні-ЦЗ)'!Z7</f>
        <v>1286</v>
      </c>
      <c r="C17" s="75">
        <f>'4(неповносправні-ЦЗ)'!AA7</f>
        <v>1844</v>
      </c>
      <c r="D17" s="16">
        <f t="shared" si="2"/>
        <v>143.39035769828928</v>
      </c>
      <c r="E17" s="76">
        <f t="shared" si="3"/>
        <v>558</v>
      </c>
      <c r="K17" s="13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2233</v>
      </c>
      <c r="C7" s="35">
        <f>SUM(C8:C35)</f>
        <v>3061</v>
      </c>
      <c r="D7" s="36">
        <f>C7*100/B7</f>
        <v>137.08016121809226</v>
      </c>
      <c r="E7" s="35">
        <f>SUM(E8:E35)</f>
        <v>1804</v>
      </c>
      <c r="F7" s="35">
        <f>SUM(F8:F35)</f>
        <v>2665</v>
      </c>
      <c r="G7" s="36">
        <f>F7*100/E7</f>
        <v>147.72727272727272</v>
      </c>
      <c r="H7" s="35">
        <f>SUM(H8:H35)</f>
        <v>127</v>
      </c>
      <c r="I7" s="35">
        <f>SUM(I8:I35)</f>
        <v>119</v>
      </c>
      <c r="J7" s="36">
        <f>I7*100/H7</f>
        <v>93.7007874015748</v>
      </c>
      <c r="K7" s="35">
        <f>SUM(K8:K35)</f>
        <v>80</v>
      </c>
      <c r="L7" s="35">
        <f>SUM(L8:L35)</f>
        <v>31</v>
      </c>
      <c r="M7" s="36">
        <f>L7*100/K7</f>
        <v>38.75</v>
      </c>
      <c r="N7" s="35">
        <f>SUM(N8:N35)</f>
        <v>6</v>
      </c>
      <c r="O7" s="35">
        <f>SUM(O8:O35)</f>
        <v>3</v>
      </c>
      <c r="P7" s="36">
        <f>O7*100/N7</f>
        <v>50</v>
      </c>
      <c r="Q7" s="35">
        <f>SUM(Q8:Q35)</f>
        <v>1587</v>
      </c>
      <c r="R7" s="35">
        <f>SUM(R8:R35)</f>
        <v>1684</v>
      </c>
      <c r="S7" s="36">
        <f>R7*100/Q7</f>
        <v>106.11216131064903</v>
      </c>
      <c r="T7" s="35">
        <f>SUM(T8:T35)</f>
        <v>1821</v>
      </c>
      <c r="U7" s="35">
        <f>SUM(U8:U35)</f>
        <v>2430</v>
      </c>
      <c r="V7" s="36">
        <f>U7*100/T7</f>
        <v>133.44316309719935</v>
      </c>
      <c r="W7" s="35">
        <f>SUM(W8:W35)</f>
        <v>1413</v>
      </c>
      <c r="X7" s="35">
        <f>SUM(X8:X35)</f>
        <v>2043</v>
      </c>
      <c r="Y7" s="36">
        <f>X7*100/W7</f>
        <v>144.5859872611465</v>
      </c>
      <c r="Z7" s="35">
        <f>SUM(Z8:Z35)</f>
        <v>1286</v>
      </c>
      <c r="AA7" s="35">
        <f>SUM(AA8:AA35)</f>
        <v>1844</v>
      </c>
      <c r="AB7" s="36">
        <f>AA7*100/Z7</f>
        <v>143.39035769828928</v>
      </c>
      <c r="AC7" s="37"/>
      <c r="AF7" s="42"/>
    </row>
    <row r="8" spans="1:32" s="42" customFormat="1" ht="17" customHeight="1" x14ac:dyDescent="0.25">
      <c r="A8" s="61" t="s">
        <v>35</v>
      </c>
      <c r="B8" s="39">
        <v>524</v>
      </c>
      <c r="C8" s="39">
        <v>821</v>
      </c>
      <c r="D8" s="36">
        <f t="shared" ref="D8:D35" si="0">C8*100/B8</f>
        <v>156.67938931297709</v>
      </c>
      <c r="E8" s="39">
        <v>368</v>
      </c>
      <c r="F8" s="39">
        <v>683</v>
      </c>
      <c r="G8" s="40">
        <f t="shared" ref="G8:G35" si="1">F8*100/E8</f>
        <v>185.59782608695653</v>
      </c>
      <c r="H8" s="39">
        <v>23</v>
      </c>
      <c r="I8" s="39">
        <v>13</v>
      </c>
      <c r="J8" s="40">
        <f t="shared" ref="J8:J35" si="2">I8*100/H8</f>
        <v>56.521739130434781</v>
      </c>
      <c r="K8" s="39">
        <v>18</v>
      </c>
      <c r="L8" s="39">
        <v>9</v>
      </c>
      <c r="M8" s="40">
        <f t="shared" ref="M8:M35" si="3">L8*100/K8</f>
        <v>50</v>
      </c>
      <c r="N8" s="39">
        <v>0</v>
      </c>
      <c r="O8" s="39">
        <v>0</v>
      </c>
      <c r="P8" s="40" t="s">
        <v>70</v>
      </c>
      <c r="Q8" s="39">
        <v>347</v>
      </c>
      <c r="R8" s="60">
        <v>433</v>
      </c>
      <c r="S8" s="40">
        <f t="shared" ref="S8:S35" si="4">R8*100/Q8</f>
        <v>124.78386167146974</v>
      </c>
      <c r="T8" s="39">
        <v>437</v>
      </c>
      <c r="U8" s="60">
        <v>674</v>
      </c>
      <c r="V8" s="40">
        <f t="shared" ref="V8:V35" si="5">U8*100/T8</f>
        <v>154.23340961098398</v>
      </c>
      <c r="W8" s="39">
        <v>283</v>
      </c>
      <c r="X8" s="60">
        <v>535</v>
      </c>
      <c r="Y8" s="40">
        <f t="shared" ref="Y8:Y35" si="6">X8*100/W8</f>
        <v>189.04593639575972</v>
      </c>
      <c r="Z8" s="39">
        <v>254</v>
      </c>
      <c r="AA8" s="60">
        <v>452</v>
      </c>
      <c r="AB8" s="40">
        <f t="shared" ref="AB8:AB35" si="7">AA8*100/Z8</f>
        <v>177.95275590551182</v>
      </c>
      <c r="AC8" s="37"/>
      <c r="AD8" s="41"/>
    </row>
    <row r="9" spans="1:32" s="43" customFormat="1" ht="17" customHeight="1" x14ac:dyDescent="0.25">
      <c r="A9" s="61" t="s">
        <v>36</v>
      </c>
      <c r="B9" s="39">
        <v>61</v>
      </c>
      <c r="C9" s="39">
        <v>87</v>
      </c>
      <c r="D9" s="36">
        <f t="shared" si="0"/>
        <v>142.62295081967213</v>
      </c>
      <c r="E9" s="39">
        <v>53</v>
      </c>
      <c r="F9" s="39">
        <v>80</v>
      </c>
      <c r="G9" s="40">
        <f t="shared" si="1"/>
        <v>150.9433962264151</v>
      </c>
      <c r="H9" s="39">
        <v>7</v>
      </c>
      <c r="I9" s="39">
        <v>5</v>
      </c>
      <c r="J9" s="40">
        <f t="shared" si="2"/>
        <v>71.428571428571431</v>
      </c>
      <c r="K9" s="39">
        <v>2</v>
      </c>
      <c r="L9" s="39">
        <v>2</v>
      </c>
      <c r="M9" s="40">
        <f t="shared" si="3"/>
        <v>100</v>
      </c>
      <c r="N9" s="39">
        <v>1</v>
      </c>
      <c r="O9" s="39">
        <v>0</v>
      </c>
      <c r="P9" s="40">
        <f t="shared" ref="P9:P28" si="8">O9*100/N9</f>
        <v>0</v>
      </c>
      <c r="Q9" s="39">
        <v>50</v>
      </c>
      <c r="R9" s="60">
        <v>53</v>
      </c>
      <c r="S9" s="40">
        <f t="shared" si="4"/>
        <v>106</v>
      </c>
      <c r="T9" s="39">
        <v>47</v>
      </c>
      <c r="U9" s="60">
        <v>69</v>
      </c>
      <c r="V9" s="40">
        <f t="shared" si="5"/>
        <v>146.80851063829786</v>
      </c>
      <c r="W9" s="39">
        <v>40</v>
      </c>
      <c r="X9" s="60">
        <v>62</v>
      </c>
      <c r="Y9" s="40">
        <f t="shared" si="6"/>
        <v>155</v>
      </c>
      <c r="Z9" s="39">
        <v>28</v>
      </c>
      <c r="AA9" s="60">
        <v>46</v>
      </c>
      <c r="AB9" s="40">
        <f t="shared" si="7"/>
        <v>164.28571428571428</v>
      </c>
      <c r="AC9" s="37"/>
      <c r="AD9" s="41"/>
    </row>
    <row r="10" spans="1:32" s="42" customFormat="1" ht="17" customHeight="1" x14ac:dyDescent="0.25">
      <c r="A10" s="61" t="s">
        <v>37</v>
      </c>
      <c r="B10" s="39">
        <v>13</v>
      </c>
      <c r="C10" s="39">
        <v>14</v>
      </c>
      <c r="D10" s="36">
        <f t="shared" si="0"/>
        <v>107.69230769230769</v>
      </c>
      <c r="E10" s="39">
        <v>6</v>
      </c>
      <c r="F10" s="39">
        <v>9</v>
      </c>
      <c r="G10" s="40">
        <f t="shared" si="1"/>
        <v>150</v>
      </c>
      <c r="H10" s="39">
        <v>0</v>
      </c>
      <c r="I10" s="39">
        <v>3</v>
      </c>
      <c r="J10" s="40" t="s">
        <v>70</v>
      </c>
      <c r="K10" s="39">
        <v>0</v>
      </c>
      <c r="L10" s="39">
        <v>0</v>
      </c>
      <c r="M10" s="40" t="s">
        <v>70</v>
      </c>
      <c r="N10" s="39">
        <v>0</v>
      </c>
      <c r="O10" s="39">
        <v>0</v>
      </c>
      <c r="P10" s="40" t="s">
        <v>70</v>
      </c>
      <c r="Q10" s="39">
        <v>5</v>
      </c>
      <c r="R10" s="60">
        <v>7</v>
      </c>
      <c r="S10" s="40">
        <f t="shared" si="4"/>
        <v>140</v>
      </c>
      <c r="T10" s="39">
        <v>12</v>
      </c>
      <c r="U10" s="60">
        <v>10</v>
      </c>
      <c r="V10" s="40">
        <f t="shared" si="5"/>
        <v>83.333333333333329</v>
      </c>
      <c r="W10" s="39">
        <v>5</v>
      </c>
      <c r="X10" s="60">
        <v>5</v>
      </c>
      <c r="Y10" s="40">
        <f t="shared" si="6"/>
        <v>100</v>
      </c>
      <c r="Z10" s="39">
        <v>5</v>
      </c>
      <c r="AA10" s="60">
        <v>4</v>
      </c>
      <c r="AB10" s="40">
        <f t="shared" si="7"/>
        <v>80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55</v>
      </c>
      <c r="C11" s="39">
        <v>46</v>
      </c>
      <c r="D11" s="36">
        <f t="shared" si="0"/>
        <v>83.63636363636364</v>
      </c>
      <c r="E11" s="39">
        <v>42</v>
      </c>
      <c r="F11" s="39">
        <v>35</v>
      </c>
      <c r="G11" s="40">
        <f t="shared" si="1"/>
        <v>83.333333333333329</v>
      </c>
      <c r="H11" s="39">
        <v>2</v>
      </c>
      <c r="I11" s="39">
        <v>2</v>
      </c>
      <c r="J11" s="40">
        <f t="shared" si="2"/>
        <v>100</v>
      </c>
      <c r="K11" s="39">
        <v>2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">
        <v>70</v>
      </c>
      <c r="Q11" s="39">
        <v>42</v>
      </c>
      <c r="R11" s="60">
        <v>29</v>
      </c>
      <c r="S11" s="40">
        <f t="shared" si="4"/>
        <v>69.047619047619051</v>
      </c>
      <c r="T11" s="39">
        <v>51</v>
      </c>
      <c r="U11" s="60">
        <v>35</v>
      </c>
      <c r="V11" s="40">
        <f t="shared" si="5"/>
        <v>68.627450980392155</v>
      </c>
      <c r="W11" s="39">
        <v>39</v>
      </c>
      <c r="X11" s="60">
        <v>26</v>
      </c>
      <c r="Y11" s="40">
        <f t="shared" si="6"/>
        <v>66.666666666666671</v>
      </c>
      <c r="Z11" s="39">
        <v>35</v>
      </c>
      <c r="AA11" s="60">
        <v>23</v>
      </c>
      <c r="AB11" s="40">
        <f t="shared" si="7"/>
        <v>65.714285714285708</v>
      </c>
      <c r="AC11" s="37"/>
      <c r="AD11" s="41"/>
    </row>
    <row r="12" spans="1:32" s="42" customFormat="1" ht="17" customHeight="1" x14ac:dyDescent="0.25">
      <c r="A12" s="61" t="s">
        <v>39</v>
      </c>
      <c r="B12" s="39">
        <v>31</v>
      </c>
      <c r="C12" s="39">
        <v>53</v>
      </c>
      <c r="D12" s="36">
        <f t="shared" si="0"/>
        <v>170.96774193548387</v>
      </c>
      <c r="E12" s="39">
        <v>23</v>
      </c>
      <c r="F12" s="39">
        <v>46</v>
      </c>
      <c r="G12" s="40">
        <f t="shared" si="1"/>
        <v>200</v>
      </c>
      <c r="H12" s="39">
        <v>0</v>
      </c>
      <c r="I12" s="39">
        <v>3</v>
      </c>
      <c r="J12" s="40" t="s">
        <v>70</v>
      </c>
      <c r="K12" s="39">
        <v>4</v>
      </c>
      <c r="L12" s="39">
        <v>2</v>
      </c>
      <c r="M12" s="40">
        <f t="shared" si="3"/>
        <v>50</v>
      </c>
      <c r="N12" s="39">
        <v>0</v>
      </c>
      <c r="O12" s="39">
        <v>1</v>
      </c>
      <c r="P12" s="40" t="s">
        <v>70</v>
      </c>
      <c r="Q12" s="39">
        <v>19</v>
      </c>
      <c r="R12" s="60">
        <v>33</v>
      </c>
      <c r="S12" s="40">
        <f t="shared" si="4"/>
        <v>173.68421052631578</v>
      </c>
      <c r="T12" s="39">
        <v>29</v>
      </c>
      <c r="U12" s="60">
        <v>44</v>
      </c>
      <c r="V12" s="40">
        <f t="shared" si="5"/>
        <v>151.72413793103448</v>
      </c>
      <c r="W12" s="39">
        <v>21</v>
      </c>
      <c r="X12" s="60">
        <v>37</v>
      </c>
      <c r="Y12" s="40">
        <f t="shared" si="6"/>
        <v>176.1904761904762</v>
      </c>
      <c r="Z12" s="39">
        <v>20</v>
      </c>
      <c r="AA12" s="60">
        <v>31</v>
      </c>
      <c r="AB12" s="40">
        <f t="shared" si="7"/>
        <v>155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19</v>
      </c>
      <c r="C13" s="39">
        <v>30</v>
      </c>
      <c r="D13" s="36">
        <f t="shared" si="0"/>
        <v>157.89473684210526</v>
      </c>
      <c r="E13" s="39">
        <v>17</v>
      </c>
      <c r="F13" s="39">
        <v>30</v>
      </c>
      <c r="G13" s="40">
        <f t="shared" si="1"/>
        <v>176.47058823529412</v>
      </c>
      <c r="H13" s="39">
        <v>1</v>
      </c>
      <c r="I13" s="39">
        <v>1</v>
      </c>
      <c r="J13" s="40">
        <f t="shared" si="2"/>
        <v>100</v>
      </c>
      <c r="K13" s="39">
        <v>1</v>
      </c>
      <c r="L13" s="39">
        <v>0</v>
      </c>
      <c r="M13" s="40">
        <f t="shared" si="3"/>
        <v>0</v>
      </c>
      <c r="N13" s="39">
        <v>0</v>
      </c>
      <c r="O13" s="39">
        <v>0</v>
      </c>
      <c r="P13" s="40" t="s">
        <v>70</v>
      </c>
      <c r="Q13" s="39">
        <v>15</v>
      </c>
      <c r="R13" s="60">
        <v>25</v>
      </c>
      <c r="S13" s="40">
        <f t="shared" si="4"/>
        <v>166.66666666666666</v>
      </c>
      <c r="T13" s="39">
        <v>17</v>
      </c>
      <c r="U13" s="60">
        <v>19</v>
      </c>
      <c r="V13" s="40">
        <f t="shared" si="5"/>
        <v>111.76470588235294</v>
      </c>
      <c r="W13" s="39">
        <v>15</v>
      </c>
      <c r="X13" s="60">
        <v>19</v>
      </c>
      <c r="Y13" s="40">
        <f t="shared" si="6"/>
        <v>126.66666666666667</v>
      </c>
      <c r="Z13" s="39">
        <v>14</v>
      </c>
      <c r="AA13" s="60">
        <v>18</v>
      </c>
      <c r="AB13" s="40">
        <f t="shared" si="7"/>
        <v>128.57142857142858</v>
      </c>
      <c r="AC13" s="37"/>
      <c r="AD13" s="41"/>
    </row>
    <row r="14" spans="1:32" s="42" customFormat="1" ht="17" customHeight="1" x14ac:dyDescent="0.25">
      <c r="A14" s="61" t="s">
        <v>41</v>
      </c>
      <c r="B14" s="39">
        <v>22</v>
      </c>
      <c r="C14" s="39">
        <v>39</v>
      </c>
      <c r="D14" s="36">
        <f t="shared" si="0"/>
        <v>177.27272727272728</v>
      </c>
      <c r="E14" s="39">
        <v>18</v>
      </c>
      <c r="F14" s="39">
        <v>35</v>
      </c>
      <c r="G14" s="40">
        <f t="shared" si="1"/>
        <v>194.44444444444446</v>
      </c>
      <c r="H14" s="39">
        <v>1</v>
      </c>
      <c r="I14" s="39">
        <v>4</v>
      </c>
      <c r="J14" s="40">
        <f t="shared" si="2"/>
        <v>400</v>
      </c>
      <c r="K14" s="39">
        <v>2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">
        <v>70</v>
      </c>
      <c r="Q14" s="39">
        <v>16</v>
      </c>
      <c r="R14" s="60">
        <v>28</v>
      </c>
      <c r="S14" s="40">
        <f t="shared" si="4"/>
        <v>175</v>
      </c>
      <c r="T14" s="39">
        <v>19</v>
      </c>
      <c r="U14" s="60">
        <v>27</v>
      </c>
      <c r="V14" s="40">
        <f t="shared" si="5"/>
        <v>142.10526315789474</v>
      </c>
      <c r="W14" s="39">
        <v>15</v>
      </c>
      <c r="X14" s="60">
        <v>23</v>
      </c>
      <c r="Y14" s="40">
        <f t="shared" si="6"/>
        <v>153.33333333333334</v>
      </c>
      <c r="Z14" s="39">
        <v>13</v>
      </c>
      <c r="AA14" s="60">
        <v>23</v>
      </c>
      <c r="AB14" s="40">
        <f t="shared" si="7"/>
        <v>176.92307692307693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164</v>
      </c>
      <c r="C15" s="39">
        <v>197</v>
      </c>
      <c r="D15" s="36">
        <f t="shared" si="0"/>
        <v>120.1219512195122</v>
      </c>
      <c r="E15" s="39">
        <v>120</v>
      </c>
      <c r="F15" s="39">
        <v>157</v>
      </c>
      <c r="G15" s="40">
        <f t="shared" si="1"/>
        <v>130.83333333333334</v>
      </c>
      <c r="H15" s="39">
        <v>11</v>
      </c>
      <c r="I15" s="39">
        <v>4</v>
      </c>
      <c r="J15" s="40">
        <f t="shared" si="2"/>
        <v>36.363636363636367</v>
      </c>
      <c r="K15" s="39">
        <v>8</v>
      </c>
      <c r="L15" s="39">
        <v>3</v>
      </c>
      <c r="M15" s="40">
        <f t="shared" si="3"/>
        <v>37.5</v>
      </c>
      <c r="N15" s="39">
        <v>0</v>
      </c>
      <c r="O15" s="39">
        <v>0</v>
      </c>
      <c r="P15" s="40" t="s">
        <v>70</v>
      </c>
      <c r="Q15" s="39">
        <v>99</v>
      </c>
      <c r="R15" s="60">
        <v>65</v>
      </c>
      <c r="S15" s="40">
        <f t="shared" si="4"/>
        <v>65.656565656565661</v>
      </c>
      <c r="T15" s="39">
        <v>137</v>
      </c>
      <c r="U15" s="60">
        <v>165</v>
      </c>
      <c r="V15" s="40">
        <f t="shared" si="5"/>
        <v>120.43795620437956</v>
      </c>
      <c r="W15" s="39">
        <v>93</v>
      </c>
      <c r="X15" s="60">
        <v>126</v>
      </c>
      <c r="Y15" s="40">
        <f t="shared" si="6"/>
        <v>135.48387096774192</v>
      </c>
      <c r="Z15" s="39">
        <v>84</v>
      </c>
      <c r="AA15" s="60">
        <v>116</v>
      </c>
      <c r="AB15" s="40">
        <f t="shared" si="7"/>
        <v>138.0952380952381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126</v>
      </c>
      <c r="C16" s="39">
        <v>157</v>
      </c>
      <c r="D16" s="36">
        <f t="shared" si="0"/>
        <v>124.60317460317461</v>
      </c>
      <c r="E16" s="39">
        <v>84</v>
      </c>
      <c r="F16" s="39">
        <v>119</v>
      </c>
      <c r="G16" s="40">
        <f t="shared" si="1"/>
        <v>141.66666666666666</v>
      </c>
      <c r="H16" s="39">
        <v>10</v>
      </c>
      <c r="I16" s="39">
        <v>8</v>
      </c>
      <c r="J16" s="40">
        <f t="shared" si="2"/>
        <v>80</v>
      </c>
      <c r="K16" s="39">
        <v>7</v>
      </c>
      <c r="L16" s="39">
        <v>3</v>
      </c>
      <c r="M16" s="40">
        <f t="shared" si="3"/>
        <v>42.857142857142854</v>
      </c>
      <c r="N16" s="39">
        <v>1</v>
      </c>
      <c r="O16" s="39">
        <v>0</v>
      </c>
      <c r="P16" s="40">
        <f t="shared" si="8"/>
        <v>0</v>
      </c>
      <c r="Q16" s="39">
        <v>81</v>
      </c>
      <c r="R16" s="60">
        <v>80</v>
      </c>
      <c r="S16" s="40">
        <f t="shared" si="4"/>
        <v>98.76543209876543</v>
      </c>
      <c r="T16" s="39">
        <v>102</v>
      </c>
      <c r="U16" s="60">
        <v>123</v>
      </c>
      <c r="V16" s="40">
        <f t="shared" si="5"/>
        <v>120.58823529411765</v>
      </c>
      <c r="W16" s="39">
        <v>65</v>
      </c>
      <c r="X16" s="60">
        <v>85</v>
      </c>
      <c r="Y16" s="40">
        <f t="shared" si="6"/>
        <v>130.76923076923077</v>
      </c>
      <c r="Z16" s="39">
        <v>56</v>
      </c>
      <c r="AA16" s="60">
        <v>73</v>
      </c>
      <c r="AB16" s="40">
        <f t="shared" si="7"/>
        <v>130.35714285714286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104</v>
      </c>
      <c r="C17" s="39">
        <v>135</v>
      </c>
      <c r="D17" s="36">
        <f t="shared" si="0"/>
        <v>129.80769230769232</v>
      </c>
      <c r="E17" s="39">
        <v>81</v>
      </c>
      <c r="F17" s="39">
        <v>107</v>
      </c>
      <c r="G17" s="40">
        <f t="shared" si="1"/>
        <v>132.09876543209876</v>
      </c>
      <c r="H17" s="39">
        <v>3</v>
      </c>
      <c r="I17" s="39">
        <v>6</v>
      </c>
      <c r="J17" s="40">
        <f t="shared" si="2"/>
        <v>200</v>
      </c>
      <c r="K17" s="39">
        <v>4</v>
      </c>
      <c r="L17" s="39">
        <v>1</v>
      </c>
      <c r="M17" s="40">
        <f t="shared" si="3"/>
        <v>25</v>
      </c>
      <c r="N17" s="39">
        <v>0</v>
      </c>
      <c r="O17" s="39">
        <v>0</v>
      </c>
      <c r="P17" s="40" t="s">
        <v>70</v>
      </c>
      <c r="Q17" s="39">
        <v>41</v>
      </c>
      <c r="R17" s="60">
        <v>32</v>
      </c>
      <c r="S17" s="40">
        <f t="shared" si="4"/>
        <v>78.048780487804876</v>
      </c>
      <c r="T17" s="39">
        <v>86</v>
      </c>
      <c r="U17" s="60">
        <v>114</v>
      </c>
      <c r="V17" s="40">
        <f t="shared" si="5"/>
        <v>132.55813953488371</v>
      </c>
      <c r="W17" s="39">
        <v>63</v>
      </c>
      <c r="X17" s="60">
        <v>88</v>
      </c>
      <c r="Y17" s="40">
        <f t="shared" si="6"/>
        <v>139.68253968253967</v>
      </c>
      <c r="Z17" s="39">
        <v>61</v>
      </c>
      <c r="AA17" s="60">
        <v>84</v>
      </c>
      <c r="AB17" s="40">
        <f t="shared" si="7"/>
        <v>137.70491803278688</v>
      </c>
      <c r="AC17" s="37"/>
      <c r="AD17" s="41"/>
    </row>
    <row r="18" spans="1:30" s="42" customFormat="1" ht="17" customHeight="1" x14ac:dyDescent="0.25">
      <c r="A18" s="61" t="s">
        <v>45</v>
      </c>
      <c r="B18" s="39">
        <v>97</v>
      </c>
      <c r="C18" s="39">
        <v>103</v>
      </c>
      <c r="D18" s="36">
        <f t="shared" si="0"/>
        <v>106.18556701030928</v>
      </c>
      <c r="E18" s="39">
        <v>90</v>
      </c>
      <c r="F18" s="39">
        <v>99</v>
      </c>
      <c r="G18" s="40">
        <f t="shared" si="1"/>
        <v>110</v>
      </c>
      <c r="H18" s="39">
        <v>6</v>
      </c>
      <c r="I18" s="39">
        <v>1</v>
      </c>
      <c r="J18" s="40">
        <f t="shared" si="2"/>
        <v>16.666666666666668</v>
      </c>
      <c r="K18" s="39">
        <v>6</v>
      </c>
      <c r="L18" s="39">
        <v>0</v>
      </c>
      <c r="M18" s="40">
        <f t="shared" si="3"/>
        <v>0</v>
      </c>
      <c r="N18" s="39">
        <v>1</v>
      </c>
      <c r="O18" s="39">
        <v>0</v>
      </c>
      <c r="P18" s="40">
        <f t="shared" si="8"/>
        <v>0</v>
      </c>
      <c r="Q18" s="39">
        <v>56</v>
      </c>
      <c r="R18" s="60">
        <v>35</v>
      </c>
      <c r="S18" s="40">
        <f t="shared" si="4"/>
        <v>62.5</v>
      </c>
      <c r="T18" s="39">
        <v>74</v>
      </c>
      <c r="U18" s="60">
        <v>73</v>
      </c>
      <c r="V18" s="40">
        <f t="shared" si="5"/>
        <v>98.648648648648646</v>
      </c>
      <c r="W18" s="39">
        <v>71</v>
      </c>
      <c r="X18" s="60">
        <v>69</v>
      </c>
      <c r="Y18" s="40">
        <f t="shared" si="6"/>
        <v>97.183098591549296</v>
      </c>
      <c r="Z18" s="39">
        <v>62</v>
      </c>
      <c r="AA18" s="60">
        <v>66</v>
      </c>
      <c r="AB18" s="40">
        <f t="shared" si="7"/>
        <v>106.45161290322581</v>
      </c>
      <c r="AC18" s="37"/>
      <c r="AD18" s="41"/>
    </row>
    <row r="19" spans="1:30" s="42" customFormat="1" ht="17" customHeight="1" x14ac:dyDescent="0.25">
      <c r="A19" s="61" t="s">
        <v>46</v>
      </c>
      <c r="B19" s="39">
        <v>89</v>
      </c>
      <c r="C19" s="39">
        <v>96</v>
      </c>
      <c r="D19" s="36">
        <f t="shared" si="0"/>
        <v>107.86516853932584</v>
      </c>
      <c r="E19" s="39">
        <v>75</v>
      </c>
      <c r="F19" s="39">
        <v>78</v>
      </c>
      <c r="G19" s="40">
        <f t="shared" si="1"/>
        <v>104</v>
      </c>
      <c r="H19" s="39">
        <v>6</v>
      </c>
      <c r="I19" s="39">
        <v>11</v>
      </c>
      <c r="J19" s="40">
        <f t="shared" si="2"/>
        <v>183.33333333333334</v>
      </c>
      <c r="K19" s="39">
        <v>4</v>
      </c>
      <c r="L19" s="39">
        <v>1</v>
      </c>
      <c r="M19" s="40">
        <f t="shared" si="3"/>
        <v>25</v>
      </c>
      <c r="N19" s="39">
        <v>0</v>
      </c>
      <c r="O19" s="39">
        <v>0</v>
      </c>
      <c r="P19" s="40" t="s">
        <v>70</v>
      </c>
      <c r="Q19" s="39">
        <v>55</v>
      </c>
      <c r="R19" s="60">
        <v>59</v>
      </c>
      <c r="S19" s="40">
        <f t="shared" si="4"/>
        <v>107.27272727272727</v>
      </c>
      <c r="T19" s="39">
        <v>73</v>
      </c>
      <c r="U19" s="60">
        <v>72</v>
      </c>
      <c r="V19" s="40">
        <f t="shared" si="5"/>
        <v>98.630136986301366</v>
      </c>
      <c r="W19" s="39">
        <v>59</v>
      </c>
      <c r="X19" s="60">
        <v>55</v>
      </c>
      <c r="Y19" s="40">
        <f t="shared" si="6"/>
        <v>93.220338983050851</v>
      </c>
      <c r="Z19" s="39">
        <v>55</v>
      </c>
      <c r="AA19" s="60">
        <v>49</v>
      </c>
      <c r="AB19" s="40">
        <f t="shared" si="7"/>
        <v>89.090909090909093</v>
      </c>
      <c r="AC19" s="37"/>
      <c r="AD19" s="41"/>
    </row>
    <row r="20" spans="1:30" s="42" customFormat="1" ht="17" customHeight="1" x14ac:dyDescent="0.25">
      <c r="A20" s="61" t="s">
        <v>47</v>
      </c>
      <c r="B20" s="39">
        <v>33</v>
      </c>
      <c r="C20" s="39">
        <v>64</v>
      </c>
      <c r="D20" s="36">
        <f t="shared" si="0"/>
        <v>193.93939393939394</v>
      </c>
      <c r="E20" s="39">
        <v>33</v>
      </c>
      <c r="F20" s="39">
        <v>62</v>
      </c>
      <c r="G20" s="40">
        <f t="shared" si="1"/>
        <v>187.87878787878788</v>
      </c>
      <c r="H20" s="39">
        <v>0</v>
      </c>
      <c r="I20" s="39">
        <v>4</v>
      </c>
      <c r="J20" s="40" t="s">
        <v>70</v>
      </c>
      <c r="K20" s="39">
        <v>3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">
        <v>70</v>
      </c>
      <c r="Q20" s="39">
        <v>32</v>
      </c>
      <c r="R20" s="60">
        <v>28</v>
      </c>
      <c r="S20" s="40">
        <f t="shared" si="4"/>
        <v>87.5</v>
      </c>
      <c r="T20" s="39">
        <v>31</v>
      </c>
      <c r="U20" s="60">
        <v>50</v>
      </c>
      <c r="V20" s="40">
        <f t="shared" si="5"/>
        <v>161.29032258064515</v>
      </c>
      <c r="W20" s="39">
        <v>31</v>
      </c>
      <c r="X20" s="60">
        <v>48</v>
      </c>
      <c r="Y20" s="40">
        <f t="shared" si="6"/>
        <v>154.83870967741936</v>
      </c>
      <c r="Z20" s="39">
        <v>31</v>
      </c>
      <c r="AA20" s="60">
        <v>48</v>
      </c>
      <c r="AB20" s="40">
        <f t="shared" si="7"/>
        <v>154.83870967741936</v>
      </c>
      <c r="AC20" s="37"/>
      <c r="AD20" s="41"/>
    </row>
    <row r="21" spans="1:30" s="42" customFormat="1" ht="17" customHeight="1" x14ac:dyDescent="0.25">
      <c r="A21" s="61" t="s">
        <v>48</v>
      </c>
      <c r="B21" s="39">
        <v>61</v>
      </c>
      <c r="C21" s="39">
        <v>89</v>
      </c>
      <c r="D21" s="36">
        <f t="shared" si="0"/>
        <v>145.90163934426229</v>
      </c>
      <c r="E21" s="39">
        <v>47</v>
      </c>
      <c r="F21" s="39">
        <v>83</v>
      </c>
      <c r="G21" s="40">
        <f t="shared" si="1"/>
        <v>176.59574468085106</v>
      </c>
      <c r="H21" s="39">
        <v>6</v>
      </c>
      <c r="I21" s="39">
        <v>4</v>
      </c>
      <c r="J21" s="40">
        <f t="shared" si="2"/>
        <v>66.666666666666671</v>
      </c>
      <c r="K21" s="39">
        <v>0</v>
      </c>
      <c r="L21" s="39">
        <v>0</v>
      </c>
      <c r="M21" s="40" t="s">
        <v>70</v>
      </c>
      <c r="N21" s="39">
        <v>0</v>
      </c>
      <c r="O21" s="39">
        <v>0</v>
      </c>
      <c r="P21" s="40" t="s">
        <v>70</v>
      </c>
      <c r="Q21" s="39">
        <v>44</v>
      </c>
      <c r="R21" s="60">
        <v>59</v>
      </c>
      <c r="S21" s="40">
        <f t="shared" si="4"/>
        <v>134.09090909090909</v>
      </c>
      <c r="T21" s="39">
        <v>48</v>
      </c>
      <c r="U21" s="60">
        <v>74</v>
      </c>
      <c r="V21" s="40">
        <f t="shared" si="5"/>
        <v>154.16666666666666</v>
      </c>
      <c r="W21" s="39">
        <v>35</v>
      </c>
      <c r="X21" s="60">
        <v>69</v>
      </c>
      <c r="Y21" s="40">
        <f t="shared" si="6"/>
        <v>197.14285714285714</v>
      </c>
      <c r="Z21" s="39">
        <v>32</v>
      </c>
      <c r="AA21" s="60">
        <v>66</v>
      </c>
      <c r="AB21" s="40">
        <f t="shared" si="7"/>
        <v>206.25</v>
      </c>
      <c r="AC21" s="37"/>
      <c r="AD21" s="41"/>
    </row>
    <row r="22" spans="1:30" s="42" customFormat="1" ht="17" customHeight="1" x14ac:dyDescent="0.25">
      <c r="A22" s="61" t="s">
        <v>49</v>
      </c>
      <c r="B22" s="39">
        <v>85</v>
      </c>
      <c r="C22" s="39">
        <v>89</v>
      </c>
      <c r="D22" s="36">
        <f t="shared" si="0"/>
        <v>104.70588235294117</v>
      </c>
      <c r="E22" s="39">
        <v>82</v>
      </c>
      <c r="F22" s="39">
        <v>83</v>
      </c>
      <c r="G22" s="40">
        <f t="shared" si="1"/>
        <v>101.21951219512195</v>
      </c>
      <c r="H22" s="39">
        <v>10</v>
      </c>
      <c r="I22" s="39">
        <v>5</v>
      </c>
      <c r="J22" s="40">
        <f t="shared" si="2"/>
        <v>50</v>
      </c>
      <c r="K22" s="39">
        <v>2</v>
      </c>
      <c r="L22" s="39">
        <v>5</v>
      </c>
      <c r="M22" s="40">
        <f t="shared" si="3"/>
        <v>250</v>
      </c>
      <c r="N22" s="39">
        <v>0</v>
      </c>
      <c r="O22" s="39">
        <v>0</v>
      </c>
      <c r="P22" s="40" t="s">
        <v>70</v>
      </c>
      <c r="Q22" s="39">
        <v>80</v>
      </c>
      <c r="R22" s="60">
        <v>50</v>
      </c>
      <c r="S22" s="40">
        <f t="shared" si="4"/>
        <v>62.5</v>
      </c>
      <c r="T22" s="39">
        <v>64</v>
      </c>
      <c r="U22" s="60">
        <v>63</v>
      </c>
      <c r="V22" s="40">
        <f t="shared" si="5"/>
        <v>98.4375</v>
      </c>
      <c r="W22" s="39">
        <v>62</v>
      </c>
      <c r="X22" s="60">
        <v>57</v>
      </c>
      <c r="Y22" s="40">
        <f t="shared" si="6"/>
        <v>91.935483870967744</v>
      </c>
      <c r="Z22" s="39">
        <v>57</v>
      </c>
      <c r="AA22" s="60">
        <v>54</v>
      </c>
      <c r="AB22" s="40">
        <f t="shared" si="7"/>
        <v>94.736842105263165</v>
      </c>
      <c r="AC22" s="37"/>
      <c r="AD22" s="41"/>
    </row>
    <row r="23" spans="1:30" s="42" customFormat="1" ht="17" customHeight="1" x14ac:dyDescent="0.25">
      <c r="A23" s="61" t="s">
        <v>50</v>
      </c>
      <c r="B23" s="39">
        <v>68</v>
      </c>
      <c r="C23" s="39">
        <v>128</v>
      </c>
      <c r="D23" s="36">
        <f t="shared" si="0"/>
        <v>188.23529411764707</v>
      </c>
      <c r="E23" s="39">
        <v>53</v>
      </c>
      <c r="F23" s="39">
        <v>115</v>
      </c>
      <c r="G23" s="40">
        <f t="shared" si="1"/>
        <v>216.98113207547169</v>
      </c>
      <c r="H23" s="39">
        <v>4</v>
      </c>
      <c r="I23" s="39">
        <v>4</v>
      </c>
      <c r="J23" s="40">
        <f t="shared" si="2"/>
        <v>100</v>
      </c>
      <c r="K23" s="39">
        <v>2</v>
      </c>
      <c r="L23" s="39">
        <v>0</v>
      </c>
      <c r="M23" s="40">
        <f t="shared" si="3"/>
        <v>0</v>
      </c>
      <c r="N23" s="39">
        <v>0</v>
      </c>
      <c r="O23" s="39">
        <v>1</v>
      </c>
      <c r="P23" s="40" t="s">
        <v>70</v>
      </c>
      <c r="Q23" s="39">
        <v>48</v>
      </c>
      <c r="R23" s="60">
        <v>95</v>
      </c>
      <c r="S23" s="40">
        <f t="shared" si="4"/>
        <v>197.91666666666666</v>
      </c>
      <c r="T23" s="39">
        <v>60</v>
      </c>
      <c r="U23" s="60">
        <v>108</v>
      </c>
      <c r="V23" s="40">
        <f t="shared" si="5"/>
        <v>180</v>
      </c>
      <c r="W23" s="39">
        <v>47</v>
      </c>
      <c r="X23" s="60">
        <v>96</v>
      </c>
      <c r="Y23" s="40">
        <f t="shared" si="6"/>
        <v>204.25531914893617</v>
      </c>
      <c r="Z23" s="39">
        <v>43</v>
      </c>
      <c r="AA23" s="60">
        <v>83</v>
      </c>
      <c r="AB23" s="40">
        <f t="shared" si="7"/>
        <v>193.02325581395348</v>
      </c>
      <c r="AC23" s="37"/>
      <c r="AD23" s="41"/>
    </row>
    <row r="24" spans="1:30" s="42" customFormat="1" ht="17" customHeight="1" x14ac:dyDescent="0.25">
      <c r="A24" s="61" t="s">
        <v>51</v>
      </c>
      <c r="B24" s="39">
        <v>96</v>
      </c>
      <c r="C24" s="39">
        <v>135</v>
      </c>
      <c r="D24" s="36">
        <f t="shared" si="0"/>
        <v>140.625</v>
      </c>
      <c r="E24" s="39">
        <v>88</v>
      </c>
      <c r="F24" s="39">
        <v>125</v>
      </c>
      <c r="G24" s="40">
        <f t="shared" si="1"/>
        <v>142.04545454545453</v>
      </c>
      <c r="H24" s="39">
        <v>2</v>
      </c>
      <c r="I24" s="39">
        <v>5</v>
      </c>
      <c r="J24" s="40">
        <f t="shared" si="2"/>
        <v>250</v>
      </c>
      <c r="K24" s="39">
        <v>0</v>
      </c>
      <c r="L24" s="39">
        <v>0</v>
      </c>
      <c r="M24" s="40" t="s">
        <v>70</v>
      </c>
      <c r="N24" s="39">
        <v>0</v>
      </c>
      <c r="O24" s="39">
        <v>0</v>
      </c>
      <c r="P24" s="40" t="s">
        <v>70</v>
      </c>
      <c r="Q24" s="39">
        <v>80</v>
      </c>
      <c r="R24" s="60">
        <v>112</v>
      </c>
      <c r="S24" s="40">
        <f t="shared" si="4"/>
        <v>140</v>
      </c>
      <c r="T24" s="39">
        <v>83</v>
      </c>
      <c r="U24" s="60">
        <v>107</v>
      </c>
      <c r="V24" s="40">
        <f t="shared" si="5"/>
        <v>128.9156626506024</v>
      </c>
      <c r="W24" s="39">
        <v>75</v>
      </c>
      <c r="X24" s="60">
        <v>97</v>
      </c>
      <c r="Y24" s="40">
        <f t="shared" si="6"/>
        <v>129.33333333333334</v>
      </c>
      <c r="Z24" s="39">
        <v>69</v>
      </c>
      <c r="AA24" s="60">
        <v>94</v>
      </c>
      <c r="AB24" s="40">
        <f t="shared" si="7"/>
        <v>136.231884057971</v>
      </c>
      <c r="AC24" s="37"/>
      <c r="AD24" s="41"/>
    </row>
    <row r="25" spans="1:30" s="42" customFormat="1" ht="17" customHeight="1" x14ac:dyDescent="0.25">
      <c r="A25" s="61" t="s">
        <v>52</v>
      </c>
      <c r="B25" s="39">
        <v>30</v>
      </c>
      <c r="C25" s="39">
        <v>61</v>
      </c>
      <c r="D25" s="36">
        <f t="shared" si="0"/>
        <v>203.33333333333334</v>
      </c>
      <c r="E25" s="39">
        <v>24</v>
      </c>
      <c r="F25" s="39">
        <v>57</v>
      </c>
      <c r="G25" s="40">
        <f t="shared" si="1"/>
        <v>237.5</v>
      </c>
      <c r="H25" s="39">
        <v>4</v>
      </c>
      <c r="I25" s="39">
        <v>1</v>
      </c>
      <c r="J25" s="40">
        <f t="shared" si="2"/>
        <v>25</v>
      </c>
      <c r="K25" s="39">
        <v>0</v>
      </c>
      <c r="L25" s="39">
        <v>0</v>
      </c>
      <c r="M25" s="40" t="s">
        <v>70</v>
      </c>
      <c r="N25" s="39">
        <v>0</v>
      </c>
      <c r="O25" s="39">
        <v>0</v>
      </c>
      <c r="P25" s="40" t="s">
        <v>70</v>
      </c>
      <c r="Q25" s="39">
        <v>23</v>
      </c>
      <c r="R25" s="60">
        <v>39</v>
      </c>
      <c r="S25" s="40">
        <f t="shared" si="4"/>
        <v>169.56521739130434</v>
      </c>
      <c r="T25" s="39">
        <v>23</v>
      </c>
      <c r="U25" s="60">
        <v>51</v>
      </c>
      <c r="V25" s="40">
        <f t="shared" si="5"/>
        <v>221.7391304347826</v>
      </c>
      <c r="W25" s="39">
        <v>18</v>
      </c>
      <c r="X25" s="60">
        <v>47</v>
      </c>
      <c r="Y25" s="40">
        <f t="shared" si="6"/>
        <v>261.11111111111109</v>
      </c>
      <c r="Z25" s="39">
        <v>14</v>
      </c>
      <c r="AA25" s="60">
        <v>44</v>
      </c>
      <c r="AB25" s="40">
        <f t="shared" si="7"/>
        <v>314.28571428571428</v>
      </c>
      <c r="AC25" s="37"/>
      <c r="AD25" s="41"/>
    </row>
    <row r="26" spans="1:30" s="42" customFormat="1" ht="17" customHeight="1" x14ac:dyDescent="0.25">
      <c r="A26" s="61" t="s">
        <v>53</v>
      </c>
      <c r="B26" s="39">
        <v>63</v>
      </c>
      <c r="C26" s="39">
        <v>82</v>
      </c>
      <c r="D26" s="36">
        <f t="shared" si="0"/>
        <v>130.15873015873015</v>
      </c>
      <c r="E26" s="39">
        <v>56</v>
      </c>
      <c r="F26" s="39">
        <v>74</v>
      </c>
      <c r="G26" s="40">
        <f t="shared" si="1"/>
        <v>132.14285714285714</v>
      </c>
      <c r="H26" s="39">
        <v>3</v>
      </c>
      <c r="I26" s="39">
        <v>4</v>
      </c>
      <c r="J26" s="40">
        <f t="shared" si="2"/>
        <v>133.33333333333334</v>
      </c>
      <c r="K26" s="39">
        <v>2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70</v>
      </c>
      <c r="Q26" s="39">
        <v>46</v>
      </c>
      <c r="R26" s="60">
        <v>46</v>
      </c>
      <c r="S26" s="40">
        <f t="shared" si="4"/>
        <v>100</v>
      </c>
      <c r="T26" s="39">
        <v>50</v>
      </c>
      <c r="U26" s="60">
        <v>63</v>
      </c>
      <c r="V26" s="40">
        <f t="shared" si="5"/>
        <v>126</v>
      </c>
      <c r="W26" s="39">
        <v>43</v>
      </c>
      <c r="X26" s="60">
        <v>55</v>
      </c>
      <c r="Y26" s="40">
        <f t="shared" si="6"/>
        <v>127.90697674418605</v>
      </c>
      <c r="Z26" s="39">
        <v>41</v>
      </c>
      <c r="AA26" s="60">
        <v>50</v>
      </c>
      <c r="AB26" s="40">
        <f t="shared" si="7"/>
        <v>121.95121951219512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41</v>
      </c>
      <c r="C27" s="39">
        <v>55</v>
      </c>
      <c r="D27" s="36">
        <f t="shared" si="0"/>
        <v>134.14634146341464</v>
      </c>
      <c r="E27" s="39">
        <v>41</v>
      </c>
      <c r="F27" s="39">
        <v>52</v>
      </c>
      <c r="G27" s="40">
        <f t="shared" si="1"/>
        <v>126.82926829268293</v>
      </c>
      <c r="H27" s="39">
        <v>2</v>
      </c>
      <c r="I27" s="39">
        <v>1</v>
      </c>
      <c r="J27" s="40">
        <f t="shared" si="2"/>
        <v>50</v>
      </c>
      <c r="K27" s="39">
        <v>1</v>
      </c>
      <c r="L27" s="39">
        <v>1</v>
      </c>
      <c r="M27" s="40">
        <f t="shared" si="3"/>
        <v>100</v>
      </c>
      <c r="N27" s="39">
        <v>2</v>
      </c>
      <c r="O27" s="39">
        <v>0</v>
      </c>
      <c r="P27" s="40">
        <f t="shared" si="8"/>
        <v>0</v>
      </c>
      <c r="Q27" s="39">
        <v>37</v>
      </c>
      <c r="R27" s="60">
        <v>25</v>
      </c>
      <c r="S27" s="40">
        <f t="shared" si="4"/>
        <v>67.567567567567565</v>
      </c>
      <c r="T27" s="39">
        <v>37</v>
      </c>
      <c r="U27" s="60">
        <v>45</v>
      </c>
      <c r="V27" s="40">
        <f t="shared" si="5"/>
        <v>121.62162162162163</v>
      </c>
      <c r="W27" s="39">
        <v>37</v>
      </c>
      <c r="X27" s="60">
        <v>42</v>
      </c>
      <c r="Y27" s="40">
        <f t="shared" si="6"/>
        <v>113.51351351351352</v>
      </c>
      <c r="Z27" s="39">
        <v>35</v>
      </c>
      <c r="AA27" s="60">
        <v>40</v>
      </c>
      <c r="AB27" s="40">
        <f t="shared" si="7"/>
        <v>114.28571428571429</v>
      </c>
      <c r="AC27" s="37"/>
      <c r="AD27" s="41"/>
    </row>
    <row r="28" spans="1:30" s="42" customFormat="1" ht="17" customHeight="1" x14ac:dyDescent="0.25">
      <c r="A28" s="61" t="s">
        <v>55</v>
      </c>
      <c r="B28" s="39">
        <v>40</v>
      </c>
      <c r="C28" s="39">
        <v>51</v>
      </c>
      <c r="D28" s="36">
        <f t="shared" si="0"/>
        <v>127.5</v>
      </c>
      <c r="E28" s="39">
        <v>36</v>
      </c>
      <c r="F28" s="39">
        <v>47</v>
      </c>
      <c r="G28" s="40">
        <f t="shared" si="1"/>
        <v>130.55555555555554</v>
      </c>
      <c r="H28" s="39">
        <v>7</v>
      </c>
      <c r="I28" s="39">
        <v>4</v>
      </c>
      <c r="J28" s="40">
        <f t="shared" si="2"/>
        <v>57.142857142857146</v>
      </c>
      <c r="K28" s="39">
        <v>0</v>
      </c>
      <c r="L28" s="39">
        <v>0</v>
      </c>
      <c r="M28" s="40" t="s">
        <v>70</v>
      </c>
      <c r="N28" s="39">
        <v>1</v>
      </c>
      <c r="O28" s="39">
        <v>0</v>
      </c>
      <c r="P28" s="40">
        <f t="shared" si="8"/>
        <v>0</v>
      </c>
      <c r="Q28" s="39">
        <v>35</v>
      </c>
      <c r="R28" s="60">
        <v>45</v>
      </c>
      <c r="S28" s="40">
        <f t="shared" si="4"/>
        <v>128.57142857142858</v>
      </c>
      <c r="T28" s="39">
        <v>27</v>
      </c>
      <c r="U28" s="60">
        <v>39</v>
      </c>
      <c r="V28" s="40">
        <f t="shared" si="5"/>
        <v>144.44444444444446</v>
      </c>
      <c r="W28" s="39">
        <v>24</v>
      </c>
      <c r="X28" s="60">
        <v>35</v>
      </c>
      <c r="Y28" s="40">
        <f t="shared" si="6"/>
        <v>145.83333333333334</v>
      </c>
      <c r="Z28" s="39">
        <v>22</v>
      </c>
      <c r="AA28" s="60">
        <v>35</v>
      </c>
      <c r="AB28" s="40">
        <f t="shared" si="7"/>
        <v>159.09090909090909</v>
      </c>
      <c r="AC28" s="37"/>
      <c r="AD28" s="41"/>
    </row>
    <row r="29" spans="1:30" s="42" customFormat="1" ht="17" customHeight="1" x14ac:dyDescent="0.25">
      <c r="A29" s="61" t="s">
        <v>56</v>
      </c>
      <c r="B29" s="39">
        <v>85</v>
      </c>
      <c r="C29" s="39">
        <v>103</v>
      </c>
      <c r="D29" s="36">
        <f t="shared" si="0"/>
        <v>121.17647058823529</v>
      </c>
      <c r="E29" s="39">
        <v>67</v>
      </c>
      <c r="F29" s="39">
        <v>90</v>
      </c>
      <c r="G29" s="40">
        <f t="shared" si="1"/>
        <v>134.32835820895522</v>
      </c>
      <c r="H29" s="39">
        <v>3</v>
      </c>
      <c r="I29" s="39">
        <v>0</v>
      </c>
      <c r="J29" s="40">
        <f t="shared" si="2"/>
        <v>0</v>
      </c>
      <c r="K29" s="39">
        <v>2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">
        <v>70</v>
      </c>
      <c r="Q29" s="39">
        <v>56</v>
      </c>
      <c r="R29" s="60">
        <v>58</v>
      </c>
      <c r="S29" s="40">
        <f t="shared" si="4"/>
        <v>103.57142857142857</v>
      </c>
      <c r="T29" s="39">
        <v>71</v>
      </c>
      <c r="U29" s="60">
        <v>78</v>
      </c>
      <c r="V29" s="40">
        <f t="shared" si="5"/>
        <v>109.85915492957747</v>
      </c>
      <c r="W29" s="39">
        <v>54</v>
      </c>
      <c r="X29" s="60">
        <v>65</v>
      </c>
      <c r="Y29" s="40">
        <f t="shared" si="6"/>
        <v>120.37037037037037</v>
      </c>
      <c r="Z29" s="39">
        <v>50</v>
      </c>
      <c r="AA29" s="60">
        <v>62</v>
      </c>
      <c r="AB29" s="40">
        <f t="shared" si="7"/>
        <v>124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34</v>
      </c>
      <c r="C30" s="39">
        <v>51</v>
      </c>
      <c r="D30" s="36">
        <f t="shared" si="0"/>
        <v>150</v>
      </c>
      <c r="E30" s="39">
        <v>29</v>
      </c>
      <c r="F30" s="39">
        <v>47</v>
      </c>
      <c r="G30" s="40">
        <f t="shared" si="1"/>
        <v>162.06896551724137</v>
      </c>
      <c r="H30" s="39">
        <v>0</v>
      </c>
      <c r="I30" s="39">
        <v>4</v>
      </c>
      <c r="J30" s="40" t="s">
        <v>70</v>
      </c>
      <c r="K30" s="39">
        <v>1</v>
      </c>
      <c r="L30" s="39">
        <v>0</v>
      </c>
      <c r="M30" s="40">
        <f t="shared" si="3"/>
        <v>0</v>
      </c>
      <c r="N30" s="39">
        <v>0</v>
      </c>
      <c r="O30" s="39">
        <v>0</v>
      </c>
      <c r="P30" s="40" t="s">
        <v>70</v>
      </c>
      <c r="Q30" s="39">
        <v>28</v>
      </c>
      <c r="R30" s="60">
        <v>34</v>
      </c>
      <c r="S30" s="40">
        <f t="shared" si="4"/>
        <v>121.42857142857143</v>
      </c>
      <c r="T30" s="39">
        <v>26</v>
      </c>
      <c r="U30" s="60">
        <v>38</v>
      </c>
      <c r="V30" s="40">
        <f t="shared" si="5"/>
        <v>146.15384615384616</v>
      </c>
      <c r="W30" s="39">
        <v>21</v>
      </c>
      <c r="X30" s="60">
        <v>34</v>
      </c>
      <c r="Y30" s="40">
        <f t="shared" si="6"/>
        <v>161.9047619047619</v>
      </c>
      <c r="Z30" s="39">
        <v>19</v>
      </c>
      <c r="AA30" s="60">
        <v>31</v>
      </c>
      <c r="AB30" s="40">
        <f t="shared" si="7"/>
        <v>163.15789473684211</v>
      </c>
      <c r="AC30" s="37"/>
      <c r="AD30" s="41"/>
    </row>
    <row r="31" spans="1:30" s="42" customFormat="1" ht="17" customHeight="1" x14ac:dyDescent="0.25">
      <c r="A31" s="61" t="s">
        <v>58</v>
      </c>
      <c r="B31" s="39">
        <v>41</v>
      </c>
      <c r="C31" s="39">
        <v>56</v>
      </c>
      <c r="D31" s="36">
        <f t="shared" si="0"/>
        <v>136.58536585365854</v>
      </c>
      <c r="E31" s="39">
        <v>37</v>
      </c>
      <c r="F31" s="39">
        <v>51</v>
      </c>
      <c r="G31" s="40">
        <f t="shared" si="1"/>
        <v>137.83783783783784</v>
      </c>
      <c r="H31" s="39">
        <v>3</v>
      </c>
      <c r="I31" s="39">
        <v>2</v>
      </c>
      <c r="J31" s="40">
        <f t="shared" si="2"/>
        <v>66.666666666666671</v>
      </c>
      <c r="K31" s="39">
        <v>0</v>
      </c>
      <c r="L31" s="39">
        <v>0</v>
      </c>
      <c r="M31" s="40" t="s">
        <v>70</v>
      </c>
      <c r="N31" s="39">
        <v>0</v>
      </c>
      <c r="O31" s="39">
        <v>0</v>
      </c>
      <c r="P31" s="40" t="s">
        <v>70</v>
      </c>
      <c r="Q31" s="39">
        <v>32</v>
      </c>
      <c r="R31" s="60">
        <v>40</v>
      </c>
      <c r="S31" s="40">
        <f t="shared" si="4"/>
        <v>125</v>
      </c>
      <c r="T31" s="39">
        <v>26</v>
      </c>
      <c r="U31" s="60">
        <v>47</v>
      </c>
      <c r="V31" s="40">
        <f t="shared" si="5"/>
        <v>180.76923076923077</v>
      </c>
      <c r="W31" s="39">
        <v>23</v>
      </c>
      <c r="X31" s="60">
        <v>43</v>
      </c>
      <c r="Y31" s="40">
        <f t="shared" si="6"/>
        <v>186.95652173913044</v>
      </c>
      <c r="Z31" s="39">
        <v>22</v>
      </c>
      <c r="AA31" s="60">
        <v>39</v>
      </c>
      <c r="AB31" s="40">
        <f t="shared" si="7"/>
        <v>177.27272727272728</v>
      </c>
      <c r="AC31" s="37"/>
      <c r="AD31" s="41"/>
    </row>
    <row r="32" spans="1:30" s="42" customFormat="1" ht="17" customHeight="1" x14ac:dyDescent="0.25">
      <c r="A32" s="61" t="s">
        <v>59</v>
      </c>
      <c r="B32" s="39">
        <v>60</v>
      </c>
      <c r="C32" s="39">
        <v>77</v>
      </c>
      <c r="D32" s="36">
        <f t="shared" si="0"/>
        <v>128.33333333333334</v>
      </c>
      <c r="E32" s="39">
        <v>55</v>
      </c>
      <c r="F32" s="39">
        <v>70</v>
      </c>
      <c r="G32" s="40">
        <f t="shared" si="1"/>
        <v>127.27272727272727</v>
      </c>
      <c r="H32" s="39">
        <v>0</v>
      </c>
      <c r="I32" s="39">
        <v>4</v>
      </c>
      <c r="J32" s="40" t="s">
        <v>70</v>
      </c>
      <c r="K32" s="39">
        <v>5</v>
      </c>
      <c r="L32" s="39">
        <v>3</v>
      </c>
      <c r="M32" s="40">
        <f t="shared" si="3"/>
        <v>60</v>
      </c>
      <c r="N32" s="39">
        <v>0</v>
      </c>
      <c r="O32" s="39">
        <v>1</v>
      </c>
      <c r="P32" s="40" t="s">
        <v>70</v>
      </c>
      <c r="Q32" s="39">
        <v>52</v>
      </c>
      <c r="R32" s="60">
        <v>33</v>
      </c>
      <c r="S32" s="40">
        <f t="shared" si="4"/>
        <v>63.46153846153846</v>
      </c>
      <c r="T32" s="39">
        <v>52</v>
      </c>
      <c r="U32" s="60">
        <v>56</v>
      </c>
      <c r="V32" s="40">
        <f t="shared" si="5"/>
        <v>107.69230769230769</v>
      </c>
      <c r="W32" s="39">
        <v>47</v>
      </c>
      <c r="X32" s="60">
        <v>49</v>
      </c>
      <c r="Y32" s="40">
        <f t="shared" si="6"/>
        <v>104.25531914893617</v>
      </c>
      <c r="Z32" s="39">
        <v>43</v>
      </c>
      <c r="AA32" s="60">
        <v>45</v>
      </c>
      <c r="AB32" s="40">
        <f t="shared" si="7"/>
        <v>104.65116279069767</v>
      </c>
      <c r="AC32" s="37"/>
      <c r="AD32" s="41"/>
    </row>
    <row r="33" spans="1:30" s="42" customFormat="1" ht="17" customHeight="1" x14ac:dyDescent="0.25">
      <c r="A33" s="61" t="s">
        <v>60</v>
      </c>
      <c r="B33" s="39">
        <v>74</v>
      </c>
      <c r="C33" s="39">
        <v>86</v>
      </c>
      <c r="D33" s="36">
        <f t="shared" si="0"/>
        <v>116.21621621621621</v>
      </c>
      <c r="E33" s="39">
        <v>72</v>
      </c>
      <c r="F33" s="39">
        <v>84</v>
      </c>
      <c r="G33" s="40">
        <f t="shared" si="1"/>
        <v>116.66666666666667</v>
      </c>
      <c r="H33" s="39">
        <v>3</v>
      </c>
      <c r="I33" s="39">
        <v>6</v>
      </c>
      <c r="J33" s="40">
        <f t="shared" si="2"/>
        <v>200</v>
      </c>
      <c r="K33" s="39">
        <v>0</v>
      </c>
      <c r="L33" s="39">
        <v>1</v>
      </c>
      <c r="M33" s="40" t="s">
        <v>70</v>
      </c>
      <c r="N33" s="39">
        <v>0</v>
      </c>
      <c r="O33" s="39">
        <v>0</v>
      </c>
      <c r="P33" s="40" t="s">
        <v>70</v>
      </c>
      <c r="Q33" s="39">
        <v>71</v>
      </c>
      <c r="R33" s="60">
        <v>47</v>
      </c>
      <c r="S33" s="40">
        <f t="shared" si="4"/>
        <v>66.197183098591552</v>
      </c>
      <c r="T33" s="39">
        <v>56</v>
      </c>
      <c r="U33" s="60">
        <v>67</v>
      </c>
      <c r="V33" s="40">
        <f t="shared" si="5"/>
        <v>119.64285714285714</v>
      </c>
      <c r="W33" s="39">
        <v>54</v>
      </c>
      <c r="X33" s="60">
        <v>65</v>
      </c>
      <c r="Y33" s="40">
        <f t="shared" si="6"/>
        <v>120.37037037037037</v>
      </c>
      <c r="Z33" s="39">
        <v>50</v>
      </c>
      <c r="AA33" s="60">
        <v>61</v>
      </c>
      <c r="AB33" s="40">
        <f t="shared" si="7"/>
        <v>122</v>
      </c>
      <c r="AC33" s="37"/>
      <c r="AD33" s="41"/>
    </row>
    <row r="34" spans="1:30" s="42" customFormat="1" ht="17" customHeight="1" x14ac:dyDescent="0.25">
      <c r="A34" s="61" t="s">
        <v>61</v>
      </c>
      <c r="B34" s="39">
        <v>82</v>
      </c>
      <c r="C34" s="39">
        <v>112</v>
      </c>
      <c r="D34" s="36">
        <f t="shared" si="0"/>
        <v>136.58536585365854</v>
      </c>
      <c r="E34" s="39">
        <v>74</v>
      </c>
      <c r="F34" s="39">
        <v>106</v>
      </c>
      <c r="G34" s="40">
        <f t="shared" si="1"/>
        <v>143.24324324324326</v>
      </c>
      <c r="H34" s="39">
        <v>7</v>
      </c>
      <c r="I34" s="39">
        <v>7</v>
      </c>
      <c r="J34" s="40">
        <f t="shared" si="2"/>
        <v>100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">
        <v>70</v>
      </c>
      <c r="Q34" s="39">
        <v>70</v>
      </c>
      <c r="R34" s="60">
        <v>75</v>
      </c>
      <c r="S34" s="40">
        <f t="shared" si="4"/>
        <v>107.14285714285714</v>
      </c>
      <c r="T34" s="39">
        <v>64</v>
      </c>
      <c r="U34" s="60">
        <v>89</v>
      </c>
      <c r="V34" s="40">
        <f t="shared" si="5"/>
        <v>139.0625</v>
      </c>
      <c r="W34" s="39">
        <v>56</v>
      </c>
      <c r="X34" s="60">
        <v>84</v>
      </c>
      <c r="Y34" s="40">
        <f t="shared" si="6"/>
        <v>150</v>
      </c>
      <c r="Z34" s="39">
        <v>56</v>
      </c>
      <c r="AA34" s="60">
        <v>81</v>
      </c>
      <c r="AB34" s="40">
        <f t="shared" si="7"/>
        <v>144.64285714285714</v>
      </c>
      <c r="AC34" s="37"/>
      <c r="AD34" s="41"/>
    </row>
    <row r="35" spans="1:30" s="42" customFormat="1" ht="17" customHeight="1" x14ac:dyDescent="0.25">
      <c r="A35" s="61" t="s">
        <v>62</v>
      </c>
      <c r="B35" s="39">
        <v>35</v>
      </c>
      <c r="C35" s="39">
        <v>44</v>
      </c>
      <c r="D35" s="36">
        <f t="shared" si="0"/>
        <v>125.71428571428571</v>
      </c>
      <c r="E35" s="39">
        <v>33</v>
      </c>
      <c r="F35" s="39">
        <v>41</v>
      </c>
      <c r="G35" s="40">
        <f t="shared" si="1"/>
        <v>124.24242424242425</v>
      </c>
      <c r="H35" s="39">
        <v>3</v>
      </c>
      <c r="I35" s="39">
        <v>3</v>
      </c>
      <c r="J35" s="40">
        <f t="shared" si="2"/>
        <v>100</v>
      </c>
      <c r="K35" s="39">
        <v>2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">
        <v>70</v>
      </c>
      <c r="Q35" s="39">
        <v>27</v>
      </c>
      <c r="R35" s="60">
        <v>19</v>
      </c>
      <c r="S35" s="40">
        <f t="shared" si="4"/>
        <v>70.370370370370367</v>
      </c>
      <c r="T35" s="39">
        <v>19</v>
      </c>
      <c r="U35" s="60">
        <v>30</v>
      </c>
      <c r="V35" s="40">
        <f t="shared" si="5"/>
        <v>157.89473684210526</v>
      </c>
      <c r="W35" s="39">
        <v>17</v>
      </c>
      <c r="X35" s="60">
        <v>27</v>
      </c>
      <c r="Y35" s="40">
        <f t="shared" si="6"/>
        <v>158.8235294117647</v>
      </c>
      <c r="Z35" s="39">
        <v>15</v>
      </c>
      <c r="AA35" s="60">
        <v>26</v>
      </c>
      <c r="AB35" s="40">
        <f t="shared" si="7"/>
        <v>173.33333333333334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topLeftCell="A2" zoomScale="80" zoomScaleNormal="70" zoomScaleSheetLayoutView="80" workbookViewId="0">
      <selection sqref="A1:E1"/>
    </sheetView>
  </sheetViews>
  <sheetFormatPr defaultColWidth="8" defaultRowHeight="13.6" x14ac:dyDescent="0.25"/>
  <cols>
    <col min="1" max="1" width="61.875" style="3" customWidth="1"/>
    <col min="2" max="2" width="16.125" style="18" customWidth="1"/>
    <col min="3" max="3" width="15.875" style="18" customWidth="1"/>
    <col min="4" max="4" width="12.625" style="3" customWidth="1"/>
    <col min="5" max="5" width="12.375" style="3" customWidth="1"/>
    <col min="6" max="16384" width="8" style="3"/>
  </cols>
  <sheetData>
    <row r="1" spans="1:9" ht="80.349999999999994" customHeight="1" x14ac:dyDescent="0.25">
      <c r="A1" s="99" t="s">
        <v>65</v>
      </c>
      <c r="B1" s="99"/>
      <c r="C1" s="99"/>
      <c r="D1" s="99"/>
      <c r="E1" s="99"/>
    </row>
    <row r="2" spans="1:9" ht="9.6999999999999993" customHeight="1" x14ac:dyDescent="0.2">
      <c r="A2" s="124"/>
      <c r="B2" s="124"/>
      <c r="C2" s="124"/>
      <c r="D2" s="124"/>
      <c r="E2" s="124"/>
    </row>
    <row r="3" spans="1:9" s="4" customFormat="1" ht="23.3" customHeight="1" x14ac:dyDescent="0.25">
      <c r="A3" s="104" t="s">
        <v>0</v>
      </c>
      <c r="B3" s="100" t="s">
        <v>72</v>
      </c>
      <c r="C3" s="100" t="s">
        <v>73</v>
      </c>
      <c r="D3" s="125" t="s">
        <v>1</v>
      </c>
      <c r="E3" s="126"/>
    </row>
    <row r="4" spans="1:9" s="4" customFormat="1" ht="28.55" x14ac:dyDescent="0.25">
      <c r="A4" s="105"/>
      <c r="B4" s="101"/>
      <c r="C4" s="101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79">
        <f>'6-(АТО-ЦЗ)'!B7</f>
        <v>1091</v>
      </c>
      <c r="C6" s="79">
        <f>'6-(АТО-ЦЗ)'!C7</f>
        <v>1103</v>
      </c>
      <c r="D6" s="20">
        <f>C6*100/B6</f>
        <v>101.09990834097158</v>
      </c>
      <c r="E6" s="76">
        <f>C6-B6</f>
        <v>12</v>
      </c>
      <c r="I6" s="13"/>
    </row>
    <row r="7" spans="1:9" s="4" customFormat="1" ht="29.25" customHeight="1" x14ac:dyDescent="0.25">
      <c r="A7" s="10" t="s">
        <v>28</v>
      </c>
      <c r="B7" s="80">
        <f>'6-(АТО-ЦЗ)'!E7</f>
        <v>766</v>
      </c>
      <c r="C7" s="80">
        <f>'6-(АТО-ЦЗ)'!F7</f>
        <v>794</v>
      </c>
      <c r="D7" s="20">
        <f t="shared" ref="D7:D11" si="0">C7*100/B7</f>
        <v>103.65535248041776</v>
      </c>
      <c r="E7" s="76">
        <f t="shared" ref="E7:E11" si="1">C7-B7</f>
        <v>28</v>
      </c>
      <c r="I7" s="13"/>
    </row>
    <row r="8" spans="1:9" s="4" customFormat="1" ht="48.75" customHeight="1" x14ac:dyDescent="0.25">
      <c r="A8" s="14" t="s">
        <v>29</v>
      </c>
      <c r="B8" s="80">
        <f>'6-(АТО-ЦЗ)'!H7</f>
        <v>64</v>
      </c>
      <c r="C8" s="80">
        <f>'6-(АТО-ЦЗ)'!I7</f>
        <v>43</v>
      </c>
      <c r="D8" s="20">
        <f t="shared" si="0"/>
        <v>67.1875</v>
      </c>
      <c r="E8" s="76">
        <f t="shared" si="1"/>
        <v>-21</v>
      </c>
      <c r="I8" s="13"/>
    </row>
    <row r="9" spans="1:9" s="4" customFormat="1" ht="34.5" customHeight="1" x14ac:dyDescent="0.25">
      <c r="A9" s="15" t="s">
        <v>30</v>
      </c>
      <c r="B9" s="80">
        <f>'6-(АТО-ЦЗ)'!K7</f>
        <v>39</v>
      </c>
      <c r="C9" s="80">
        <f>'6-(АТО-ЦЗ)'!L7</f>
        <v>8</v>
      </c>
      <c r="D9" s="20">
        <f t="shared" si="0"/>
        <v>20.512820512820515</v>
      </c>
      <c r="E9" s="76">
        <f t="shared" si="1"/>
        <v>-31</v>
      </c>
      <c r="I9" s="13"/>
    </row>
    <row r="10" spans="1:9" s="4" customFormat="1" ht="49.1" customHeight="1" x14ac:dyDescent="0.25">
      <c r="A10" s="15" t="s">
        <v>20</v>
      </c>
      <c r="B10" s="80">
        <f>'6-(АТО-ЦЗ)'!N7</f>
        <v>5</v>
      </c>
      <c r="C10" s="80">
        <f>'6-(АТО-ЦЗ)'!O7</f>
        <v>1</v>
      </c>
      <c r="D10" s="20">
        <f t="shared" si="0"/>
        <v>20</v>
      </c>
      <c r="E10" s="76">
        <f t="shared" si="1"/>
        <v>-4</v>
      </c>
      <c r="I10" s="13"/>
    </row>
    <row r="11" spans="1:9" s="4" customFormat="1" ht="49.1" customHeight="1" x14ac:dyDescent="0.25">
      <c r="A11" s="15" t="s">
        <v>31</v>
      </c>
      <c r="B11" s="74">
        <f>'6-(АТО-ЦЗ)'!Q7</f>
        <v>642</v>
      </c>
      <c r="C11" s="74">
        <f>'6-(АТО-ЦЗ)'!R7</f>
        <v>559</v>
      </c>
      <c r="D11" s="11">
        <f t="shared" si="0"/>
        <v>87.071651090342684</v>
      </c>
      <c r="E11" s="76">
        <f t="shared" si="1"/>
        <v>-83</v>
      </c>
      <c r="I11" s="13"/>
    </row>
    <row r="12" spans="1:9" s="4" customFormat="1" ht="12.75" customHeight="1" x14ac:dyDescent="0.25">
      <c r="A12" s="106" t="s">
        <v>4</v>
      </c>
      <c r="B12" s="107"/>
      <c r="C12" s="107"/>
      <c r="D12" s="107"/>
      <c r="E12" s="107"/>
      <c r="I12" s="13"/>
    </row>
    <row r="13" spans="1:9" s="4" customFormat="1" ht="18" customHeight="1" x14ac:dyDescent="0.25">
      <c r="A13" s="108"/>
      <c r="B13" s="109"/>
      <c r="C13" s="109"/>
      <c r="D13" s="109"/>
      <c r="E13" s="109"/>
      <c r="I13" s="13"/>
    </row>
    <row r="14" spans="1:9" s="4" customFormat="1" ht="20.25" customHeight="1" x14ac:dyDescent="0.25">
      <c r="A14" s="104" t="s">
        <v>0</v>
      </c>
      <c r="B14" s="110" t="s">
        <v>74</v>
      </c>
      <c r="C14" s="110" t="s">
        <v>75</v>
      </c>
      <c r="D14" s="125" t="s">
        <v>1</v>
      </c>
      <c r="E14" s="126"/>
      <c r="I14" s="13"/>
    </row>
    <row r="15" spans="1:9" ht="27.7" customHeight="1" x14ac:dyDescent="0.25">
      <c r="A15" s="105"/>
      <c r="B15" s="110"/>
      <c r="C15" s="110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77">
        <f>'6-(АТО-ЦЗ)'!T7</f>
        <v>896</v>
      </c>
      <c r="C16" s="77">
        <f>'6-(АТО-ЦЗ)'!U7</f>
        <v>948</v>
      </c>
      <c r="D16" s="22">
        <f t="shared" ref="D16:D18" si="2">C16*100/B16</f>
        <v>105.80357142857143</v>
      </c>
      <c r="E16" s="76">
        <f t="shared" ref="E16:E18" si="3">C16-B16</f>
        <v>52</v>
      </c>
      <c r="I16" s="13"/>
    </row>
    <row r="17" spans="1:9" ht="25.5" customHeight="1" x14ac:dyDescent="0.25">
      <c r="A17" s="1" t="s">
        <v>28</v>
      </c>
      <c r="B17" s="78">
        <f>'6-(АТО-ЦЗ)'!W7</f>
        <v>579</v>
      </c>
      <c r="C17" s="78">
        <f>'6-(АТО-ЦЗ)'!X7</f>
        <v>641</v>
      </c>
      <c r="D17" s="22">
        <f t="shared" si="2"/>
        <v>110.70811744386874</v>
      </c>
      <c r="E17" s="76">
        <f t="shared" si="3"/>
        <v>62</v>
      </c>
      <c r="I17" s="13"/>
    </row>
    <row r="18" spans="1:9" ht="27.7" customHeight="1" x14ac:dyDescent="0.25">
      <c r="A18" s="1" t="s">
        <v>33</v>
      </c>
      <c r="B18" s="78">
        <f>'6-(АТО-ЦЗ)'!Z7</f>
        <v>532</v>
      </c>
      <c r="C18" s="78">
        <f>'6-(АТО-ЦЗ)'!AA7</f>
        <v>567</v>
      </c>
      <c r="D18" s="22">
        <f t="shared" si="2"/>
        <v>106.57894736842105</v>
      </c>
      <c r="E18" s="76">
        <f t="shared" si="3"/>
        <v>35</v>
      </c>
      <c r="I18" s="13"/>
    </row>
    <row r="19" spans="1:9" x14ac:dyDescent="0.25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H12" activePane="bottomRight" state="frozen"/>
      <selection activeCell="A4" sqref="A4:A6"/>
      <selection pane="topRight" activeCell="A4" sqref="A4:A6"/>
      <selection pane="bottomLeft" activeCell="A4" sqref="A4:A6"/>
      <selection pane="bottomRight" activeCell="C8" sqref="C8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84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1091</v>
      </c>
      <c r="C7" s="35">
        <f>SUM(C8:C35)</f>
        <v>1103</v>
      </c>
      <c r="D7" s="36">
        <f>IF(ISERROR(C7*100/B7),"-",(C7*100/B7))</f>
        <v>101.09990834097158</v>
      </c>
      <c r="E7" s="35">
        <f>SUM(E8:E35)</f>
        <v>766</v>
      </c>
      <c r="F7" s="35">
        <f>SUM(F8:F35)</f>
        <v>794</v>
      </c>
      <c r="G7" s="36">
        <f>IF(ISERROR(F7*100/E7),"-",(F7*100/E7))</f>
        <v>103.65535248041776</v>
      </c>
      <c r="H7" s="35">
        <f>SUM(H8:H35)</f>
        <v>64</v>
      </c>
      <c r="I7" s="35">
        <f>SUM(I8:I35)</f>
        <v>43</v>
      </c>
      <c r="J7" s="36">
        <f>IF(ISERROR(I7*100/H7),"-",(I7*100/H7))</f>
        <v>67.1875</v>
      </c>
      <c r="K7" s="35">
        <f>SUM(K8:K35)</f>
        <v>39</v>
      </c>
      <c r="L7" s="35">
        <f>SUM(L8:L35)</f>
        <v>8</v>
      </c>
      <c r="M7" s="36">
        <f>IF(ISERROR(L7*100/K7),"-",(L7*100/K7))</f>
        <v>20.512820512820515</v>
      </c>
      <c r="N7" s="35">
        <f>SUM(N8:N35)</f>
        <v>5</v>
      </c>
      <c r="O7" s="35">
        <f>SUM(O8:O35)</f>
        <v>1</v>
      </c>
      <c r="P7" s="36">
        <f>IF(ISERROR(O7*100/N7),"-",(O7*100/N7))</f>
        <v>20</v>
      </c>
      <c r="Q7" s="35">
        <f>SUM(Q8:Q35)</f>
        <v>642</v>
      </c>
      <c r="R7" s="35">
        <f>SUM(R8:R35)</f>
        <v>559</v>
      </c>
      <c r="S7" s="36">
        <f>IF(ISERROR(R7*100/Q7),"-",(R7*100/Q7))</f>
        <v>87.071651090342684</v>
      </c>
      <c r="T7" s="35">
        <f>SUM(T8:T35)</f>
        <v>896</v>
      </c>
      <c r="U7" s="35">
        <f>SUM(U8:U35)</f>
        <v>948</v>
      </c>
      <c r="V7" s="36">
        <f>IF(ISERROR(U7*100/T7),"-",(U7*100/T7))</f>
        <v>105.80357142857143</v>
      </c>
      <c r="W7" s="35">
        <f>SUM(W8:W35)</f>
        <v>579</v>
      </c>
      <c r="X7" s="35">
        <f>SUM(X8:X35)</f>
        <v>641</v>
      </c>
      <c r="Y7" s="36">
        <f>IF(ISERROR(X7*100/W7),"-",(X7*100/W7))</f>
        <v>110.70811744386874</v>
      </c>
      <c r="Z7" s="35">
        <f>SUM(Z8:Z35)</f>
        <v>532</v>
      </c>
      <c r="AA7" s="35">
        <f>SUM(AA8:AA35)</f>
        <v>567</v>
      </c>
      <c r="AB7" s="36">
        <f>IF(ISERROR(AA7*100/Z7),"-",(AA7*100/Z7))</f>
        <v>106.57894736842105</v>
      </c>
      <c r="AC7" s="37"/>
      <c r="AF7" s="42"/>
    </row>
    <row r="8" spans="1:32" s="42" customFormat="1" ht="17" customHeight="1" x14ac:dyDescent="0.25">
      <c r="A8" s="61" t="s">
        <v>35</v>
      </c>
      <c r="B8" s="39">
        <v>285</v>
      </c>
      <c r="C8" s="39">
        <v>310</v>
      </c>
      <c r="D8" s="36">
        <f>IF(ISERROR(C8*100/B8),"-",(C8*100/B8))</f>
        <v>108.7719298245614</v>
      </c>
      <c r="E8" s="39">
        <v>182</v>
      </c>
      <c r="F8" s="39">
        <v>212</v>
      </c>
      <c r="G8" s="40">
        <f>IF(ISERROR(F8*100/E8),"-",(F8*100/E8))</f>
        <v>116.48351648351648</v>
      </c>
      <c r="H8" s="39">
        <v>7</v>
      </c>
      <c r="I8" s="39">
        <v>11</v>
      </c>
      <c r="J8" s="40">
        <f>IF(ISERROR(I8*100/H8),"-",(I8*100/H8))</f>
        <v>157.14285714285714</v>
      </c>
      <c r="K8" s="39">
        <v>4</v>
      </c>
      <c r="L8" s="39">
        <v>3</v>
      </c>
      <c r="M8" s="40">
        <f>IF(ISERROR(L8*100/K8),"-",(L8*100/K8))</f>
        <v>75</v>
      </c>
      <c r="N8" s="39">
        <v>0</v>
      </c>
      <c r="O8" s="39">
        <v>0</v>
      </c>
      <c r="P8" s="40" t="str">
        <f>IF(ISERROR(O8*100/N8),"-",(O8*100/N8))</f>
        <v>-</v>
      </c>
      <c r="Q8" s="39">
        <v>173</v>
      </c>
      <c r="R8" s="60">
        <v>171</v>
      </c>
      <c r="S8" s="40">
        <f>IF(ISERROR(R8*100/Q8),"-",(R8*100/Q8))</f>
        <v>98.843930635838149</v>
      </c>
      <c r="T8" s="39">
        <v>254</v>
      </c>
      <c r="U8" s="60">
        <v>275</v>
      </c>
      <c r="V8" s="40">
        <f>IF(ISERROR(U8*100/T8),"-",(U8*100/T8))</f>
        <v>108.26771653543307</v>
      </c>
      <c r="W8" s="39">
        <v>152</v>
      </c>
      <c r="X8" s="60">
        <v>177</v>
      </c>
      <c r="Y8" s="40">
        <f>IF(ISERROR(X8*100/W8),"-",(X8*100/W8))</f>
        <v>116.44736842105263</v>
      </c>
      <c r="Z8" s="39">
        <v>143</v>
      </c>
      <c r="AA8" s="60">
        <v>154</v>
      </c>
      <c r="AB8" s="40">
        <f>IF(ISERROR(AA8*100/Z8),"-",(AA8*100/Z8))</f>
        <v>107.69230769230769</v>
      </c>
      <c r="AC8" s="37"/>
      <c r="AD8" s="41"/>
    </row>
    <row r="9" spans="1:32" s="43" customFormat="1" ht="17" customHeight="1" x14ac:dyDescent="0.25">
      <c r="A9" s="61" t="s">
        <v>36</v>
      </c>
      <c r="B9" s="39">
        <v>27</v>
      </c>
      <c r="C9" s="39">
        <v>22</v>
      </c>
      <c r="D9" s="36">
        <f t="shared" ref="D9:D35" si="0">IF(ISERROR(C9*100/B9),"-",(C9*100/B9))</f>
        <v>81.481481481481481</v>
      </c>
      <c r="E9" s="39">
        <v>25</v>
      </c>
      <c r="F9" s="39">
        <v>20</v>
      </c>
      <c r="G9" s="40">
        <f t="shared" ref="G9:G35" si="1">IF(ISERROR(F9*100/E9),"-",(F9*100/E9))</f>
        <v>80</v>
      </c>
      <c r="H9" s="39">
        <v>4</v>
      </c>
      <c r="I9" s="39">
        <v>3</v>
      </c>
      <c r="J9" s="40">
        <f t="shared" ref="J9:J35" si="2">IF(ISERROR(I9*100/H9),"-",(I9*100/H9))</f>
        <v>75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24</v>
      </c>
      <c r="R9" s="60">
        <v>11</v>
      </c>
      <c r="S9" s="40">
        <f t="shared" ref="S9:S35" si="5">IF(ISERROR(R9*100/Q9),"-",(R9*100/Q9))</f>
        <v>45.833333333333336</v>
      </c>
      <c r="T9" s="39">
        <v>22</v>
      </c>
      <c r="U9" s="60">
        <v>14</v>
      </c>
      <c r="V9" s="40">
        <f t="shared" ref="V9:V35" si="6">IF(ISERROR(U9*100/T9),"-",(U9*100/T9))</f>
        <v>63.636363636363633</v>
      </c>
      <c r="W9" s="39">
        <v>20</v>
      </c>
      <c r="X9" s="60">
        <v>13</v>
      </c>
      <c r="Y9" s="40">
        <f t="shared" ref="Y9:Y35" si="7">IF(ISERROR(X9*100/W9),"-",(X9*100/W9))</f>
        <v>65</v>
      </c>
      <c r="Z9" s="39">
        <v>13</v>
      </c>
      <c r="AA9" s="60">
        <v>12</v>
      </c>
      <c r="AB9" s="40">
        <f t="shared" ref="AB9:AB35" si="8">IF(ISERROR(AA9*100/Z9),"-",(AA9*100/Z9))</f>
        <v>92.307692307692307</v>
      </c>
      <c r="AC9" s="37"/>
      <c r="AD9" s="41"/>
    </row>
    <row r="10" spans="1:32" s="42" customFormat="1" ht="17" customHeight="1" x14ac:dyDescent="0.25">
      <c r="A10" s="61" t="s">
        <v>37</v>
      </c>
      <c r="B10" s="39">
        <v>4</v>
      </c>
      <c r="C10" s="39">
        <v>2</v>
      </c>
      <c r="D10" s="36">
        <f t="shared" si="0"/>
        <v>50</v>
      </c>
      <c r="E10" s="39">
        <v>4</v>
      </c>
      <c r="F10" s="39">
        <v>2</v>
      </c>
      <c r="G10" s="40">
        <f t="shared" si="1"/>
        <v>50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4</v>
      </c>
      <c r="R10" s="60">
        <v>0</v>
      </c>
      <c r="S10" s="40">
        <f t="shared" si="5"/>
        <v>0</v>
      </c>
      <c r="T10" s="39">
        <v>3</v>
      </c>
      <c r="U10" s="60">
        <v>2</v>
      </c>
      <c r="V10" s="40">
        <f t="shared" si="6"/>
        <v>66.666666666666671</v>
      </c>
      <c r="W10" s="39">
        <v>3</v>
      </c>
      <c r="X10" s="60">
        <v>2</v>
      </c>
      <c r="Y10" s="40">
        <f t="shared" si="7"/>
        <v>66.666666666666671</v>
      </c>
      <c r="Z10" s="39">
        <v>3</v>
      </c>
      <c r="AA10" s="60">
        <v>2</v>
      </c>
      <c r="AB10" s="40">
        <f t="shared" si="8"/>
        <v>66.666666666666671</v>
      </c>
      <c r="AC10" s="37"/>
      <c r="AD10" s="41"/>
    </row>
    <row r="11" spans="1:32" s="42" customFormat="1" ht="17" customHeight="1" x14ac:dyDescent="0.25">
      <c r="A11" s="61" t="s">
        <v>38</v>
      </c>
      <c r="B11" s="39">
        <v>9</v>
      </c>
      <c r="C11" s="39">
        <v>10</v>
      </c>
      <c r="D11" s="36">
        <f t="shared" si="0"/>
        <v>111.11111111111111</v>
      </c>
      <c r="E11" s="39">
        <v>7</v>
      </c>
      <c r="F11" s="39">
        <v>8</v>
      </c>
      <c r="G11" s="40">
        <f t="shared" si="1"/>
        <v>114.28571428571429</v>
      </c>
      <c r="H11" s="39">
        <v>0</v>
      </c>
      <c r="I11" s="39">
        <v>1</v>
      </c>
      <c r="J11" s="40" t="str">
        <f t="shared" si="2"/>
        <v>-</v>
      </c>
      <c r="K11" s="39">
        <v>1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tr">
        <f t="shared" si="4"/>
        <v>-</v>
      </c>
      <c r="Q11" s="39">
        <v>7</v>
      </c>
      <c r="R11" s="60">
        <v>8</v>
      </c>
      <c r="S11" s="40">
        <f t="shared" si="5"/>
        <v>114.28571428571429</v>
      </c>
      <c r="T11" s="39">
        <v>9</v>
      </c>
      <c r="U11" s="60">
        <v>8</v>
      </c>
      <c r="V11" s="40">
        <f t="shared" si="6"/>
        <v>88.888888888888886</v>
      </c>
      <c r="W11" s="39">
        <v>7</v>
      </c>
      <c r="X11" s="60">
        <v>6</v>
      </c>
      <c r="Y11" s="40">
        <f t="shared" si="7"/>
        <v>85.714285714285708</v>
      </c>
      <c r="Z11" s="39">
        <v>7</v>
      </c>
      <c r="AA11" s="60">
        <v>6</v>
      </c>
      <c r="AB11" s="40">
        <f t="shared" si="8"/>
        <v>85.714285714285708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25</v>
      </c>
      <c r="C12" s="39">
        <v>43</v>
      </c>
      <c r="D12" s="36">
        <f t="shared" si="0"/>
        <v>172</v>
      </c>
      <c r="E12" s="39">
        <v>20</v>
      </c>
      <c r="F12" s="39">
        <v>37</v>
      </c>
      <c r="G12" s="40">
        <f t="shared" si="1"/>
        <v>185</v>
      </c>
      <c r="H12" s="39">
        <v>0</v>
      </c>
      <c r="I12" s="39">
        <v>3</v>
      </c>
      <c r="J12" s="40" t="str">
        <f t="shared" si="2"/>
        <v>-</v>
      </c>
      <c r="K12" s="39">
        <v>0</v>
      </c>
      <c r="L12" s="39">
        <v>0</v>
      </c>
      <c r="M12" s="40" t="str">
        <f t="shared" si="3"/>
        <v>-</v>
      </c>
      <c r="N12" s="39">
        <v>2</v>
      </c>
      <c r="O12" s="39">
        <v>0</v>
      </c>
      <c r="P12" s="40">
        <f t="shared" si="4"/>
        <v>0</v>
      </c>
      <c r="Q12" s="39">
        <v>16</v>
      </c>
      <c r="R12" s="60">
        <v>30</v>
      </c>
      <c r="S12" s="40">
        <f t="shared" si="5"/>
        <v>187.5</v>
      </c>
      <c r="T12" s="39">
        <v>21</v>
      </c>
      <c r="U12" s="60">
        <v>33</v>
      </c>
      <c r="V12" s="40">
        <f t="shared" si="6"/>
        <v>157.14285714285714</v>
      </c>
      <c r="W12" s="39">
        <v>16</v>
      </c>
      <c r="X12" s="60">
        <v>27</v>
      </c>
      <c r="Y12" s="40">
        <f t="shared" si="7"/>
        <v>168.75</v>
      </c>
      <c r="Z12" s="39">
        <v>15</v>
      </c>
      <c r="AA12" s="60">
        <v>24</v>
      </c>
      <c r="AB12" s="40">
        <f t="shared" si="8"/>
        <v>160</v>
      </c>
      <c r="AC12" s="37"/>
      <c r="AD12" s="41"/>
    </row>
    <row r="13" spans="1:32" s="42" customFormat="1" ht="17" customHeight="1" x14ac:dyDescent="0.25">
      <c r="A13" s="61" t="s">
        <v>40</v>
      </c>
      <c r="B13" s="39">
        <v>4</v>
      </c>
      <c r="C13" s="39">
        <v>8</v>
      </c>
      <c r="D13" s="36">
        <f t="shared" si="0"/>
        <v>200</v>
      </c>
      <c r="E13" s="39">
        <v>3</v>
      </c>
      <c r="F13" s="39">
        <v>7</v>
      </c>
      <c r="G13" s="40">
        <f t="shared" si="1"/>
        <v>233.33333333333334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3</v>
      </c>
      <c r="R13" s="60">
        <v>5</v>
      </c>
      <c r="S13" s="40">
        <f t="shared" si="5"/>
        <v>166.66666666666666</v>
      </c>
      <c r="T13" s="39">
        <v>4</v>
      </c>
      <c r="U13" s="60">
        <v>7</v>
      </c>
      <c r="V13" s="40">
        <f t="shared" si="6"/>
        <v>175</v>
      </c>
      <c r="W13" s="39">
        <v>3</v>
      </c>
      <c r="X13" s="60">
        <v>6</v>
      </c>
      <c r="Y13" s="40">
        <f t="shared" si="7"/>
        <v>200</v>
      </c>
      <c r="Z13" s="39">
        <v>3</v>
      </c>
      <c r="AA13" s="60">
        <v>4</v>
      </c>
      <c r="AB13" s="40">
        <f t="shared" si="8"/>
        <v>133.33333333333334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12</v>
      </c>
      <c r="C14" s="39">
        <v>12</v>
      </c>
      <c r="D14" s="36">
        <f t="shared" si="0"/>
        <v>100</v>
      </c>
      <c r="E14" s="39">
        <v>6</v>
      </c>
      <c r="F14" s="39">
        <v>7</v>
      </c>
      <c r="G14" s="40">
        <f t="shared" si="1"/>
        <v>116.66666666666667</v>
      </c>
      <c r="H14" s="39">
        <v>1</v>
      </c>
      <c r="I14" s="39">
        <v>1</v>
      </c>
      <c r="J14" s="40">
        <f t="shared" si="2"/>
        <v>100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tr">
        <f t="shared" si="4"/>
        <v>-</v>
      </c>
      <c r="Q14" s="39">
        <v>6</v>
      </c>
      <c r="R14" s="60">
        <v>6</v>
      </c>
      <c r="S14" s="40">
        <f t="shared" si="5"/>
        <v>100</v>
      </c>
      <c r="T14" s="39">
        <v>10</v>
      </c>
      <c r="U14" s="60">
        <v>8</v>
      </c>
      <c r="V14" s="40">
        <f t="shared" si="6"/>
        <v>80</v>
      </c>
      <c r="W14" s="39">
        <v>4</v>
      </c>
      <c r="X14" s="60">
        <v>3</v>
      </c>
      <c r="Y14" s="40">
        <f t="shared" si="7"/>
        <v>75</v>
      </c>
      <c r="Z14" s="39">
        <v>3</v>
      </c>
      <c r="AA14" s="60">
        <v>2</v>
      </c>
      <c r="AB14" s="40">
        <f t="shared" si="8"/>
        <v>66.666666666666671</v>
      </c>
      <c r="AC14" s="37"/>
      <c r="AD14" s="41"/>
    </row>
    <row r="15" spans="1:32" s="42" customFormat="1" ht="17" customHeight="1" x14ac:dyDescent="0.25">
      <c r="A15" s="61" t="s">
        <v>42</v>
      </c>
      <c r="B15" s="39">
        <v>38</v>
      </c>
      <c r="C15" s="39">
        <v>43</v>
      </c>
      <c r="D15" s="36">
        <f t="shared" si="0"/>
        <v>113.15789473684211</v>
      </c>
      <c r="E15" s="39">
        <v>29</v>
      </c>
      <c r="F15" s="39">
        <v>35</v>
      </c>
      <c r="G15" s="40">
        <f t="shared" si="1"/>
        <v>120.68965517241379</v>
      </c>
      <c r="H15" s="39">
        <v>2</v>
      </c>
      <c r="I15" s="39">
        <v>2</v>
      </c>
      <c r="J15" s="40">
        <f t="shared" si="2"/>
        <v>100</v>
      </c>
      <c r="K15" s="39">
        <v>1</v>
      </c>
      <c r="L15" s="39">
        <v>0</v>
      </c>
      <c r="M15" s="40">
        <f t="shared" si="3"/>
        <v>0</v>
      </c>
      <c r="N15" s="39">
        <v>0</v>
      </c>
      <c r="O15" s="39">
        <v>0</v>
      </c>
      <c r="P15" s="40" t="str">
        <f t="shared" si="4"/>
        <v>-</v>
      </c>
      <c r="Q15" s="39">
        <v>25</v>
      </c>
      <c r="R15" s="60">
        <v>21</v>
      </c>
      <c r="S15" s="40">
        <f t="shared" si="5"/>
        <v>84</v>
      </c>
      <c r="T15" s="39">
        <v>31</v>
      </c>
      <c r="U15" s="60">
        <v>37</v>
      </c>
      <c r="V15" s="40">
        <f t="shared" si="6"/>
        <v>119.35483870967742</v>
      </c>
      <c r="W15" s="39">
        <v>22</v>
      </c>
      <c r="X15" s="60">
        <v>29</v>
      </c>
      <c r="Y15" s="40">
        <f t="shared" si="7"/>
        <v>131.81818181818181</v>
      </c>
      <c r="Z15" s="39">
        <v>19</v>
      </c>
      <c r="AA15" s="60">
        <v>25</v>
      </c>
      <c r="AB15" s="40">
        <f t="shared" si="8"/>
        <v>131.57894736842104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34</v>
      </c>
      <c r="C16" s="39">
        <v>25</v>
      </c>
      <c r="D16" s="36">
        <f t="shared" si="0"/>
        <v>73.529411764705884</v>
      </c>
      <c r="E16" s="39">
        <v>25</v>
      </c>
      <c r="F16" s="39">
        <v>17</v>
      </c>
      <c r="G16" s="40">
        <f t="shared" si="1"/>
        <v>68</v>
      </c>
      <c r="H16" s="39">
        <v>5</v>
      </c>
      <c r="I16" s="39">
        <v>0</v>
      </c>
      <c r="J16" s="40">
        <f t="shared" si="2"/>
        <v>0</v>
      </c>
      <c r="K16" s="39">
        <v>3</v>
      </c>
      <c r="L16" s="39">
        <v>0</v>
      </c>
      <c r="M16" s="40">
        <f t="shared" si="3"/>
        <v>0</v>
      </c>
      <c r="N16" s="39">
        <v>0</v>
      </c>
      <c r="O16" s="39">
        <v>0</v>
      </c>
      <c r="P16" s="40" t="str">
        <f t="shared" si="4"/>
        <v>-</v>
      </c>
      <c r="Q16" s="39">
        <v>24</v>
      </c>
      <c r="R16" s="60">
        <v>15</v>
      </c>
      <c r="S16" s="40">
        <f t="shared" si="5"/>
        <v>62.5</v>
      </c>
      <c r="T16" s="39">
        <v>25</v>
      </c>
      <c r="U16" s="60">
        <v>23</v>
      </c>
      <c r="V16" s="40">
        <f t="shared" si="6"/>
        <v>92</v>
      </c>
      <c r="W16" s="39">
        <v>17</v>
      </c>
      <c r="X16" s="60">
        <v>15</v>
      </c>
      <c r="Y16" s="40">
        <f t="shared" si="7"/>
        <v>88.235294117647058</v>
      </c>
      <c r="Z16" s="39">
        <v>15</v>
      </c>
      <c r="AA16" s="60">
        <v>14</v>
      </c>
      <c r="AB16" s="40">
        <f t="shared" si="8"/>
        <v>93.333333333333329</v>
      </c>
      <c r="AC16" s="37"/>
      <c r="AD16" s="41"/>
    </row>
    <row r="17" spans="1:30" s="42" customFormat="1" ht="17" customHeight="1" x14ac:dyDescent="0.25">
      <c r="A17" s="61" t="s">
        <v>44</v>
      </c>
      <c r="B17" s="39">
        <v>65</v>
      </c>
      <c r="C17" s="39">
        <v>78</v>
      </c>
      <c r="D17" s="36">
        <f t="shared" si="0"/>
        <v>120</v>
      </c>
      <c r="E17" s="39">
        <v>52</v>
      </c>
      <c r="F17" s="39">
        <v>63</v>
      </c>
      <c r="G17" s="40">
        <f t="shared" si="1"/>
        <v>121.15384615384616</v>
      </c>
      <c r="H17" s="39">
        <v>3</v>
      </c>
      <c r="I17" s="39">
        <v>4</v>
      </c>
      <c r="J17" s="40">
        <f t="shared" si="2"/>
        <v>133.33333333333334</v>
      </c>
      <c r="K17" s="39">
        <v>0</v>
      </c>
      <c r="L17" s="39">
        <v>1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26</v>
      </c>
      <c r="R17" s="60">
        <v>18</v>
      </c>
      <c r="S17" s="40">
        <f t="shared" si="5"/>
        <v>69.230769230769226</v>
      </c>
      <c r="T17" s="39">
        <v>52</v>
      </c>
      <c r="U17" s="60">
        <v>64</v>
      </c>
      <c r="V17" s="40">
        <f t="shared" si="6"/>
        <v>123.07692307692308</v>
      </c>
      <c r="W17" s="39">
        <v>39</v>
      </c>
      <c r="X17" s="60">
        <v>50</v>
      </c>
      <c r="Y17" s="40">
        <f t="shared" si="7"/>
        <v>128.2051282051282</v>
      </c>
      <c r="Z17" s="39">
        <v>37</v>
      </c>
      <c r="AA17" s="60">
        <v>47</v>
      </c>
      <c r="AB17" s="40">
        <f t="shared" si="8"/>
        <v>127.02702702702703</v>
      </c>
      <c r="AC17" s="37"/>
      <c r="AD17" s="41"/>
    </row>
    <row r="18" spans="1:30" s="42" customFormat="1" ht="17" customHeight="1" x14ac:dyDescent="0.25">
      <c r="A18" s="61" t="s">
        <v>45</v>
      </c>
      <c r="B18" s="39">
        <v>17</v>
      </c>
      <c r="C18" s="39">
        <v>16</v>
      </c>
      <c r="D18" s="36">
        <f t="shared" si="0"/>
        <v>94.117647058823536</v>
      </c>
      <c r="E18" s="39">
        <v>17</v>
      </c>
      <c r="F18" s="39">
        <v>14</v>
      </c>
      <c r="G18" s="40">
        <f t="shared" si="1"/>
        <v>82.352941176470594</v>
      </c>
      <c r="H18" s="39">
        <v>2</v>
      </c>
      <c r="I18" s="39">
        <v>0</v>
      </c>
      <c r="J18" s="40">
        <f t="shared" si="2"/>
        <v>0</v>
      </c>
      <c r="K18" s="39">
        <v>3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tr">
        <f t="shared" si="4"/>
        <v>-</v>
      </c>
      <c r="Q18" s="39">
        <v>9</v>
      </c>
      <c r="R18" s="60">
        <v>7</v>
      </c>
      <c r="S18" s="40">
        <f t="shared" si="5"/>
        <v>77.777777777777771</v>
      </c>
      <c r="T18" s="39">
        <v>11</v>
      </c>
      <c r="U18" s="60">
        <v>13</v>
      </c>
      <c r="V18" s="40">
        <f t="shared" si="6"/>
        <v>118.18181818181819</v>
      </c>
      <c r="W18" s="39">
        <v>11</v>
      </c>
      <c r="X18" s="60">
        <v>11</v>
      </c>
      <c r="Y18" s="40">
        <f t="shared" si="7"/>
        <v>100</v>
      </c>
      <c r="Z18" s="39">
        <v>10</v>
      </c>
      <c r="AA18" s="60">
        <v>9</v>
      </c>
      <c r="AB18" s="40">
        <f t="shared" si="8"/>
        <v>90</v>
      </c>
      <c r="AC18" s="37"/>
      <c r="AD18" s="41"/>
    </row>
    <row r="19" spans="1:30" s="42" customFormat="1" ht="17" customHeight="1" x14ac:dyDescent="0.25">
      <c r="A19" s="61" t="s">
        <v>46</v>
      </c>
      <c r="B19" s="39">
        <v>69</v>
      </c>
      <c r="C19" s="39">
        <v>65</v>
      </c>
      <c r="D19" s="36">
        <f t="shared" si="0"/>
        <v>94.20289855072464</v>
      </c>
      <c r="E19" s="39">
        <v>42</v>
      </c>
      <c r="F19" s="39">
        <v>34</v>
      </c>
      <c r="G19" s="40">
        <f t="shared" si="1"/>
        <v>80.952380952380949</v>
      </c>
      <c r="H19" s="39">
        <v>3</v>
      </c>
      <c r="I19" s="39">
        <v>0</v>
      </c>
      <c r="J19" s="40">
        <f t="shared" si="2"/>
        <v>0</v>
      </c>
      <c r="K19" s="39">
        <v>3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32</v>
      </c>
      <c r="R19" s="60">
        <v>31</v>
      </c>
      <c r="S19" s="40">
        <f t="shared" si="5"/>
        <v>96.875</v>
      </c>
      <c r="T19" s="39">
        <v>57</v>
      </c>
      <c r="U19" s="60">
        <v>58</v>
      </c>
      <c r="V19" s="40">
        <f t="shared" si="6"/>
        <v>101.75438596491227</v>
      </c>
      <c r="W19" s="39">
        <v>30</v>
      </c>
      <c r="X19" s="60">
        <v>27</v>
      </c>
      <c r="Y19" s="40">
        <f t="shared" si="7"/>
        <v>90</v>
      </c>
      <c r="Z19" s="39">
        <v>30</v>
      </c>
      <c r="AA19" s="60">
        <v>24</v>
      </c>
      <c r="AB19" s="40">
        <f t="shared" si="8"/>
        <v>80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23</v>
      </c>
      <c r="C20" s="39">
        <v>20</v>
      </c>
      <c r="D20" s="36">
        <f t="shared" si="0"/>
        <v>86.956521739130437</v>
      </c>
      <c r="E20" s="39">
        <v>20</v>
      </c>
      <c r="F20" s="39">
        <v>17</v>
      </c>
      <c r="G20" s="40">
        <f t="shared" si="1"/>
        <v>85</v>
      </c>
      <c r="H20" s="39">
        <v>2</v>
      </c>
      <c r="I20" s="39">
        <v>1</v>
      </c>
      <c r="J20" s="40">
        <f t="shared" si="2"/>
        <v>50</v>
      </c>
      <c r="K20" s="39">
        <v>1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tr">
        <f t="shared" si="4"/>
        <v>-</v>
      </c>
      <c r="Q20" s="39">
        <v>17</v>
      </c>
      <c r="R20" s="60">
        <v>8</v>
      </c>
      <c r="S20" s="40">
        <f t="shared" si="5"/>
        <v>47.058823529411768</v>
      </c>
      <c r="T20" s="39">
        <v>20</v>
      </c>
      <c r="U20" s="60">
        <v>17</v>
      </c>
      <c r="V20" s="40">
        <f t="shared" si="6"/>
        <v>85</v>
      </c>
      <c r="W20" s="39">
        <v>17</v>
      </c>
      <c r="X20" s="60">
        <v>14</v>
      </c>
      <c r="Y20" s="40">
        <f t="shared" si="7"/>
        <v>82.352941176470594</v>
      </c>
      <c r="Z20" s="39">
        <v>15</v>
      </c>
      <c r="AA20" s="60">
        <v>10</v>
      </c>
      <c r="AB20" s="40">
        <f t="shared" si="8"/>
        <v>66.666666666666671</v>
      </c>
      <c r="AC20" s="37"/>
      <c r="AD20" s="41"/>
    </row>
    <row r="21" spans="1:30" s="42" customFormat="1" ht="17" customHeight="1" x14ac:dyDescent="0.25">
      <c r="A21" s="61" t="s">
        <v>48</v>
      </c>
      <c r="B21" s="39">
        <v>24</v>
      </c>
      <c r="C21" s="39">
        <v>25</v>
      </c>
      <c r="D21" s="36">
        <f t="shared" si="0"/>
        <v>104.16666666666667</v>
      </c>
      <c r="E21" s="39">
        <v>12</v>
      </c>
      <c r="F21" s="39">
        <v>13</v>
      </c>
      <c r="G21" s="40">
        <f t="shared" si="1"/>
        <v>108.33333333333333</v>
      </c>
      <c r="H21" s="39">
        <v>2</v>
      </c>
      <c r="I21" s="39">
        <v>0</v>
      </c>
      <c r="J21" s="40">
        <f t="shared" si="2"/>
        <v>0</v>
      </c>
      <c r="K21" s="39">
        <v>0</v>
      </c>
      <c r="L21" s="39">
        <v>1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11</v>
      </c>
      <c r="R21" s="60">
        <v>10</v>
      </c>
      <c r="S21" s="40">
        <f t="shared" si="5"/>
        <v>90.909090909090907</v>
      </c>
      <c r="T21" s="39">
        <v>21</v>
      </c>
      <c r="U21" s="60">
        <v>22</v>
      </c>
      <c r="V21" s="40">
        <f t="shared" si="6"/>
        <v>104.76190476190476</v>
      </c>
      <c r="W21" s="39">
        <v>9</v>
      </c>
      <c r="X21" s="60">
        <v>10</v>
      </c>
      <c r="Y21" s="40">
        <f t="shared" si="7"/>
        <v>111.11111111111111</v>
      </c>
      <c r="Z21" s="39">
        <v>8</v>
      </c>
      <c r="AA21" s="60">
        <v>10</v>
      </c>
      <c r="AB21" s="40">
        <f t="shared" si="8"/>
        <v>125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18</v>
      </c>
      <c r="C22" s="39">
        <v>15</v>
      </c>
      <c r="D22" s="36">
        <f t="shared" si="0"/>
        <v>83.333333333333329</v>
      </c>
      <c r="E22" s="39">
        <v>16</v>
      </c>
      <c r="F22" s="39">
        <v>14</v>
      </c>
      <c r="G22" s="40">
        <f t="shared" si="1"/>
        <v>87.5</v>
      </c>
      <c r="H22" s="39">
        <v>2</v>
      </c>
      <c r="I22" s="39">
        <v>1</v>
      </c>
      <c r="J22" s="40">
        <f t="shared" si="2"/>
        <v>50</v>
      </c>
      <c r="K22" s="39">
        <v>3</v>
      </c>
      <c r="L22" s="39">
        <v>0</v>
      </c>
      <c r="M22" s="40">
        <f t="shared" si="3"/>
        <v>0</v>
      </c>
      <c r="N22" s="39">
        <v>0</v>
      </c>
      <c r="O22" s="39">
        <v>0</v>
      </c>
      <c r="P22" s="40" t="str">
        <f t="shared" si="4"/>
        <v>-</v>
      </c>
      <c r="Q22" s="39">
        <v>14</v>
      </c>
      <c r="R22" s="60">
        <v>7</v>
      </c>
      <c r="S22" s="40">
        <f t="shared" si="5"/>
        <v>50</v>
      </c>
      <c r="T22" s="39">
        <v>14</v>
      </c>
      <c r="U22" s="60">
        <v>12</v>
      </c>
      <c r="V22" s="40">
        <f t="shared" si="6"/>
        <v>85.714285714285708</v>
      </c>
      <c r="W22" s="39">
        <v>12</v>
      </c>
      <c r="X22" s="60">
        <v>11</v>
      </c>
      <c r="Y22" s="40">
        <f t="shared" si="7"/>
        <v>91.666666666666671</v>
      </c>
      <c r="Z22" s="39">
        <v>11</v>
      </c>
      <c r="AA22" s="60">
        <v>8</v>
      </c>
      <c r="AB22" s="40">
        <f t="shared" si="8"/>
        <v>72.727272727272734</v>
      </c>
      <c r="AC22" s="37"/>
      <c r="AD22" s="41"/>
    </row>
    <row r="23" spans="1:30" s="42" customFormat="1" ht="17" customHeight="1" x14ac:dyDescent="0.25">
      <c r="A23" s="61" t="s">
        <v>50</v>
      </c>
      <c r="B23" s="39">
        <v>97</v>
      </c>
      <c r="C23" s="39">
        <v>84</v>
      </c>
      <c r="D23" s="36">
        <f t="shared" si="0"/>
        <v>86.597938144329902</v>
      </c>
      <c r="E23" s="39">
        <v>53</v>
      </c>
      <c r="F23" s="39">
        <v>47</v>
      </c>
      <c r="G23" s="40">
        <f t="shared" si="1"/>
        <v>88.679245283018872</v>
      </c>
      <c r="H23" s="39">
        <v>5</v>
      </c>
      <c r="I23" s="39">
        <v>1</v>
      </c>
      <c r="J23" s="40">
        <f t="shared" si="2"/>
        <v>20</v>
      </c>
      <c r="K23" s="39">
        <v>3</v>
      </c>
      <c r="L23" s="39">
        <v>0</v>
      </c>
      <c r="M23" s="40">
        <f t="shared" si="3"/>
        <v>0</v>
      </c>
      <c r="N23" s="39">
        <v>1</v>
      </c>
      <c r="O23" s="39">
        <v>0</v>
      </c>
      <c r="P23" s="40">
        <f t="shared" si="4"/>
        <v>0</v>
      </c>
      <c r="Q23" s="39">
        <v>43</v>
      </c>
      <c r="R23" s="60">
        <v>36</v>
      </c>
      <c r="S23" s="40">
        <f t="shared" si="5"/>
        <v>83.720930232558146</v>
      </c>
      <c r="T23" s="39">
        <v>82</v>
      </c>
      <c r="U23" s="60">
        <v>76</v>
      </c>
      <c r="V23" s="40">
        <f t="shared" si="6"/>
        <v>92.682926829268297</v>
      </c>
      <c r="W23" s="39">
        <v>40</v>
      </c>
      <c r="X23" s="60">
        <v>39</v>
      </c>
      <c r="Y23" s="40">
        <f t="shared" si="7"/>
        <v>97.5</v>
      </c>
      <c r="Z23" s="39">
        <v>35</v>
      </c>
      <c r="AA23" s="60">
        <v>29</v>
      </c>
      <c r="AB23" s="40">
        <f t="shared" si="8"/>
        <v>82.857142857142861</v>
      </c>
      <c r="AC23" s="37"/>
      <c r="AD23" s="41"/>
    </row>
    <row r="24" spans="1:30" s="42" customFormat="1" ht="17" customHeight="1" x14ac:dyDescent="0.25">
      <c r="A24" s="61" t="s">
        <v>51</v>
      </c>
      <c r="B24" s="39">
        <v>47</v>
      </c>
      <c r="C24" s="39">
        <v>47</v>
      </c>
      <c r="D24" s="36">
        <f t="shared" si="0"/>
        <v>100</v>
      </c>
      <c r="E24" s="39">
        <v>44</v>
      </c>
      <c r="F24" s="39">
        <v>47</v>
      </c>
      <c r="G24" s="40">
        <f t="shared" si="1"/>
        <v>106.81818181818181</v>
      </c>
      <c r="H24" s="39">
        <v>5</v>
      </c>
      <c r="I24" s="39">
        <v>4</v>
      </c>
      <c r="J24" s="40">
        <f t="shared" si="2"/>
        <v>80</v>
      </c>
      <c r="K24" s="39">
        <v>3</v>
      </c>
      <c r="L24" s="39">
        <v>0</v>
      </c>
      <c r="M24" s="40">
        <f t="shared" si="3"/>
        <v>0</v>
      </c>
      <c r="N24" s="39">
        <v>0</v>
      </c>
      <c r="O24" s="39">
        <v>0</v>
      </c>
      <c r="P24" s="40" t="str">
        <f t="shared" si="4"/>
        <v>-</v>
      </c>
      <c r="Q24" s="39">
        <v>36</v>
      </c>
      <c r="R24" s="60">
        <v>41</v>
      </c>
      <c r="S24" s="40">
        <f t="shared" si="5"/>
        <v>113.88888888888889</v>
      </c>
      <c r="T24" s="39">
        <v>29</v>
      </c>
      <c r="U24" s="60">
        <v>40</v>
      </c>
      <c r="V24" s="40">
        <f t="shared" si="6"/>
        <v>137.93103448275863</v>
      </c>
      <c r="W24" s="39">
        <v>26</v>
      </c>
      <c r="X24" s="60">
        <v>40</v>
      </c>
      <c r="Y24" s="40">
        <f t="shared" si="7"/>
        <v>153.84615384615384</v>
      </c>
      <c r="Z24" s="39">
        <v>25</v>
      </c>
      <c r="AA24" s="60">
        <v>40</v>
      </c>
      <c r="AB24" s="40">
        <f t="shared" si="8"/>
        <v>160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14</v>
      </c>
      <c r="C25" s="39">
        <v>16</v>
      </c>
      <c r="D25" s="36">
        <f t="shared" si="0"/>
        <v>114.28571428571429</v>
      </c>
      <c r="E25" s="39">
        <v>8</v>
      </c>
      <c r="F25" s="39">
        <v>11</v>
      </c>
      <c r="G25" s="40">
        <f t="shared" si="1"/>
        <v>137.5</v>
      </c>
      <c r="H25" s="39">
        <v>1</v>
      </c>
      <c r="I25" s="39">
        <v>2</v>
      </c>
      <c r="J25" s="40">
        <f t="shared" si="2"/>
        <v>200</v>
      </c>
      <c r="K25" s="39">
        <v>2</v>
      </c>
      <c r="L25" s="39">
        <v>0</v>
      </c>
      <c r="M25" s="40">
        <f t="shared" si="3"/>
        <v>0</v>
      </c>
      <c r="N25" s="39">
        <v>0</v>
      </c>
      <c r="O25" s="39">
        <v>0</v>
      </c>
      <c r="P25" s="40" t="str">
        <f t="shared" si="4"/>
        <v>-</v>
      </c>
      <c r="Q25" s="39">
        <v>6</v>
      </c>
      <c r="R25" s="60">
        <v>7</v>
      </c>
      <c r="S25" s="40">
        <f t="shared" si="5"/>
        <v>116.66666666666667</v>
      </c>
      <c r="T25" s="39">
        <v>10</v>
      </c>
      <c r="U25" s="60">
        <v>14</v>
      </c>
      <c r="V25" s="40">
        <f t="shared" si="6"/>
        <v>140</v>
      </c>
      <c r="W25" s="39">
        <v>5</v>
      </c>
      <c r="X25" s="60">
        <v>9</v>
      </c>
      <c r="Y25" s="40">
        <f t="shared" si="7"/>
        <v>180</v>
      </c>
      <c r="Z25" s="39">
        <v>5</v>
      </c>
      <c r="AA25" s="60">
        <v>8</v>
      </c>
      <c r="AB25" s="40">
        <f t="shared" si="8"/>
        <v>160</v>
      </c>
      <c r="AC25" s="37"/>
      <c r="AD25" s="41"/>
    </row>
    <row r="26" spans="1:30" s="42" customFormat="1" ht="17" customHeight="1" x14ac:dyDescent="0.25">
      <c r="A26" s="61" t="s">
        <v>53</v>
      </c>
      <c r="B26" s="39">
        <v>32</v>
      </c>
      <c r="C26" s="39">
        <v>28</v>
      </c>
      <c r="D26" s="36">
        <f t="shared" si="0"/>
        <v>87.5</v>
      </c>
      <c r="E26" s="39">
        <v>27</v>
      </c>
      <c r="F26" s="39">
        <v>23</v>
      </c>
      <c r="G26" s="40">
        <f t="shared" si="1"/>
        <v>85.18518518518519</v>
      </c>
      <c r="H26" s="39">
        <v>3</v>
      </c>
      <c r="I26" s="39">
        <v>3</v>
      </c>
      <c r="J26" s="40">
        <f t="shared" si="2"/>
        <v>100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22</v>
      </c>
      <c r="R26" s="60">
        <v>14</v>
      </c>
      <c r="S26" s="40">
        <f t="shared" si="5"/>
        <v>63.636363636363633</v>
      </c>
      <c r="T26" s="39">
        <v>28</v>
      </c>
      <c r="U26" s="60">
        <v>24</v>
      </c>
      <c r="V26" s="40">
        <f t="shared" si="6"/>
        <v>85.714285714285708</v>
      </c>
      <c r="W26" s="39">
        <v>23</v>
      </c>
      <c r="X26" s="60">
        <v>19</v>
      </c>
      <c r="Y26" s="40">
        <f t="shared" si="7"/>
        <v>82.608695652173907</v>
      </c>
      <c r="Z26" s="39">
        <v>21</v>
      </c>
      <c r="AA26" s="60">
        <v>16</v>
      </c>
      <c r="AB26" s="40">
        <f t="shared" si="8"/>
        <v>76.19047619047619</v>
      </c>
      <c r="AC26" s="37"/>
      <c r="AD26" s="41"/>
    </row>
    <row r="27" spans="1:30" s="42" customFormat="1" ht="17" customHeight="1" x14ac:dyDescent="0.25">
      <c r="A27" s="61" t="s">
        <v>54</v>
      </c>
      <c r="B27" s="39">
        <v>26</v>
      </c>
      <c r="C27" s="39">
        <v>26</v>
      </c>
      <c r="D27" s="36">
        <f t="shared" si="0"/>
        <v>100</v>
      </c>
      <c r="E27" s="39">
        <v>24</v>
      </c>
      <c r="F27" s="39">
        <v>25</v>
      </c>
      <c r="G27" s="40">
        <f t="shared" si="1"/>
        <v>104.16666666666667</v>
      </c>
      <c r="H27" s="39">
        <v>5</v>
      </c>
      <c r="I27" s="39">
        <v>2</v>
      </c>
      <c r="J27" s="40">
        <f t="shared" si="2"/>
        <v>40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40" t="str">
        <f t="shared" si="4"/>
        <v>-</v>
      </c>
      <c r="Q27" s="39">
        <v>19</v>
      </c>
      <c r="R27" s="60">
        <v>21</v>
      </c>
      <c r="S27" s="40">
        <f t="shared" si="5"/>
        <v>110.52631578947368</v>
      </c>
      <c r="T27" s="39">
        <v>17</v>
      </c>
      <c r="U27" s="60">
        <v>20</v>
      </c>
      <c r="V27" s="40">
        <f t="shared" si="6"/>
        <v>117.64705882352941</v>
      </c>
      <c r="W27" s="39">
        <v>15</v>
      </c>
      <c r="X27" s="60">
        <v>19</v>
      </c>
      <c r="Y27" s="40">
        <f t="shared" si="7"/>
        <v>126.66666666666667</v>
      </c>
      <c r="Z27" s="39">
        <v>13</v>
      </c>
      <c r="AA27" s="60">
        <v>19</v>
      </c>
      <c r="AB27" s="40">
        <f t="shared" si="8"/>
        <v>146.15384615384616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11</v>
      </c>
      <c r="C28" s="39">
        <v>13</v>
      </c>
      <c r="D28" s="36">
        <f t="shared" si="0"/>
        <v>118.18181818181819</v>
      </c>
      <c r="E28" s="39">
        <v>11</v>
      </c>
      <c r="F28" s="39">
        <v>13</v>
      </c>
      <c r="G28" s="40">
        <f t="shared" si="1"/>
        <v>118.18181818181819</v>
      </c>
      <c r="H28" s="39">
        <v>2</v>
      </c>
      <c r="I28" s="39">
        <v>0</v>
      </c>
      <c r="J28" s="40">
        <f t="shared" si="2"/>
        <v>0</v>
      </c>
      <c r="K28" s="39">
        <v>2</v>
      </c>
      <c r="L28" s="39">
        <v>0</v>
      </c>
      <c r="M28" s="40">
        <f t="shared" si="3"/>
        <v>0</v>
      </c>
      <c r="N28" s="39">
        <v>0</v>
      </c>
      <c r="O28" s="39">
        <v>0</v>
      </c>
      <c r="P28" s="40" t="str">
        <f t="shared" si="4"/>
        <v>-</v>
      </c>
      <c r="Q28" s="39">
        <v>10</v>
      </c>
      <c r="R28" s="60">
        <v>13</v>
      </c>
      <c r="S28" s="40">
        <f t="shared" si="5"/>
        <v>130</v>
      </c>
      <c r="T28" s="39">
        <v>7</v>
      </c>
      <c r="U28" s="60">
        <v>12</v>
      </c>
      <c r="V28" s="40">
        <f t="shared" si="6"/>
        <v>171.42857142857142</v>
      </c>
      <c r="W28" s="39">
        <v>7</v>
      </c>
      <c r="X28" s="60">
        <v>12</v>
      </c>
      <c r="Y28" s="40">
        <f t="shared" si="7"/>
        <v>171.42857142857142</v>
      </c>
      <c r="Z28" s="39">
        <v>6</v>
      </c>
      <c r="AA28" s="60">
        <v>10</v>
      </c>
      <c r="AB28" s="40">
        <f t="shared" si="8"/>
        <v>166.66666666666666</v>
      </c>
      <c r="AC28" s="37"/>
      <c r="AD28" s="41"/>
    </row>
    <row r="29" spans="1:30" s="42" customFormat="1" ht="17" customHeight="1" x14ac:dyDescent="0.25">
      <c r="A29" s="61" t="s">
        <v>56</v>
      </c>
      <c r="B29" s="39">
        <v>65</v>
      </c>
      <c r="C29" s="39">
        <v>54</v>
      </c>
      <c r="D29" s="36">
        <f t="shared" si="0"/>
        <v>83.07692307692308</v>
      </c>
      <c r="E29" s="39">
        <v>29</v>
      </c>
      <c r="F29" s="39">
        <v>18</v>
      </c>
      <c r="G29" s="40">
        <f t="shared" si="1"/>
        <v>62.068965517241381</v>
      </c>
      <c r="H29" s="39">
        <v>2</v>
      </c>
      <c r="I29" s="39">
        <v>2</v>
      </c>
      <c r="J29" s="40">
        <f t="shared" si="2"/>
        <v>100</v>
      </c>
      <c r="K29" s="39">
        <v>2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tr">
        <f t="shared" si="4"/>
        <v>-</v>
      </c>
      <c r="Q29" s="39">
        <v>23</v>
      </c>
      <c r="R29" s="60">
        <v>11</v>
      </c>
      <c r="S29" s="40">
        <f t="shared" si="5"/>
        <v>47.826086956521742</v>
      </c>
      <c r="T29" s="39">
        <v>60</v>
      </c>
      <c r="U29" s="60">
        <v>48</v>
      </c>
      <c r="V29" s="40">
        <f t="shared" si="6"/>
        <v>80</v>
      </c>
      <c r="W29" s="39">
        <v>24</v>
      </c>
      <c r="X29" s="60">
        <v>12</v>
      </c>
      <c r="Y29" s="40">
        <f t="shared" si="7"/>
        <v>50</v>
      </c>
      <c r="Z29" s="39">
        <v>24</v>
      </c>
      <c r="AA29" s="60">
        <v>12</v>
      </c>
      <c r="AB29" s="40">
        <f t="shared" si="8"/>
        <v>50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18</v>
      </c>
      <c r="C30" s="39">
        <v>24</v>
      </c>
      <c r="D30" s="36">
        <f t="shared" si="0"/>
        <v>133.33333333333334</v>
      </c>
      <c r="E30" s="39">
        <v>15</v>
      </c>
      <c r="F30" s="39">
        <v>20</v>
      </c>
      <c r="G30" s="40">
        <f t="shared" si="1"/>
        <v>133.33333333333334</v>
      </c>
      <c r="H30" s="39">
        <v>4</v>
      </c>
      <c r="I30" s="39">
        <v>0</v>
      </c>
      <c r="J30" s="40">
        <f t="shared" si="2"/>
        <v>0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1</v>
      </c>
      <c r="P30" s="40" t="str">
        <f t="shared" si="4"/>
        <v>-</v>
      </c>
      <c r="Q30" s="39">
        <v>13</v>
      </c>
      <c r="R30" s="60">
        <v>16</v>
      </c>
      <c r="S30" s="40">
        <f t="shared" si="5"/>
        <v>123.07692307692308</v>
      </c>
      <c r="T30" s="39">
        <v>14</v>
      </c>
      <c r="U30" s="60">
        <v>23</v>
      </c>
      <c r="V30" s="40">
        <f t="shared" si="6"/>
        <v>164.28571428571428</v>
      </c>
      <c r="W30" s="39">
        <v>11</v>
      </c>
      <c r="X30" s="60">
        <v>19</v>
      </c>
      <c r="Y30" s="40">
        <f t="shared" si="7"/>
        <v>172.72727272727272</v>
      </c>
      <c r="Z30" s="39">
        <v>10</v>
      </c>
      <c r="AA30" s="60">
        <v>18</v>
      </c>
      <c r="AB30" s="40">
        <f t="shared" si="8"/>
        <v>180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23</v>
      </c>
      <c r="C31" s="39">
        <v>11</v>
      </c>
      <c r="D31" s="36">
        <f t="shared" si="0"/>
        <v>47.826086956521742</v>
      </c>
      <c r="E31" s="39">
        <v>14</v>
      </c>
      <c r="F31" s="39">
        <v>6</v>
      </c>
      <c r="G31" s="40">
        <f t="shared" si="1"/>
        <v>42.857142857142854</v>
      </c>
      <c r="H31" s="39">
        <v>0</v>
      </c>
      <c r="I31" s="39">
        <v>0</v>
      </c>
      <c r="J31" s="40" t="str">
        <f t="shared" si="2"/>
        <v>-</v>
      </c>
      <c r="K31" s="39">
        <v>1</v>
      </c>
      <c r="L31" s="39">
        <v>1</v>
      </c>
      <c r="M31" s="40">
        <f t="shared" si="3"/>
        <v>100</v>
      </c>
      <c r="N31" s="39">
        <v>0</v>
      </c>
      <c r="O31" s="39">
        <v>0</v>
      </c>
      <c r="P31" s="40" t="str">
        <f t="shared" si="4"/>
        <v>-</v>
      </c>
      <c r="Q31" s="39">
        <v>10</v>
      </c>
      <c r="R31" s="60">
        <v>5</v>
      </c>
      <c r="S31" s="40">
        <f t="shared" si="5"/>
        <v>50</v>
      </c>
      <c r="T31" s="39">
        <v>13</v>
      </c>
      <c r="U31" s="60">
        <v>10</v>
      </c>
      <c r="V31" s="40">
        <f t="shared" si="6"/>
        <v>76.92307692307692</v>
      </c>
      <c r="W31" s="39">
        <v>7</v>
      </c>
      <c r="X31" s="60">
        <v>5</v>
      </c>
      <c r="Y31" s="40">
        <f t="shared" si="7"/>
        <v>71.428571428571431</v>
      </c>
      <c r="Z31" s="39">
        <v>6</v>
      </c>
      <c r="AA31" s="60">
        <v>5</v>
      </c>
      <c r="AB31" s="40">
        <f t="shared" si="8"/>
        <v>83.333333333333329</v>
      </c>
      <c r="AC31" s="37"/>
      <c r="AD31" s="41"/>
    </row>
    <row r="32" spans="1:30" s="42" customFormat="1" ht="17" customHeight="1" x14ac:dyDescent="0.25">
      <c r="A32" s="61" t="s">
        <v>59</v>
      </c>
      <c r="B32" s="39">
        <v>27</v>
      </c>
      <c r="C32" s="39">
        <v>30</v>
      </c>
      <c r="D32" s="36">
        <f t="shared" si="0"/>
        <v>111.11111111111111</v>
      </c>
      <c r="E32" s="39">
        <v>9</v>
      </c>
      <c r="F32" s="39">
        <v>11</v>
      </c>
      <c r="G32" s="40">
        <f t="shared" si="1"/>
        <v>122.22222222222223</v>
      </c>
      <c r="H32" s="39">
        <v>0</v>
      </c>
      <c r="I32" s="39">
        <v>0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9</v>
      </c>
      <c r="R32" s="60">
        <v>7</v>
      </c>
      <c r="S32" s="40">
        <f t="shared" si="5"/>
        <v>77.777777777777771</v>
      </c>
      <c r="T32" s="39">
        <v>26</v>
      </c>
      <c r="U32" s="60">
        <v>27</v>
      </c>
      <c r="V32" s="40">
        <f t="shared" si="6"/>
        <v>103.84615384615384</v>
      </c>
      <c r="W32" s="39">
        <v>8</v>
      </c>
      <c r="X32" s="60">
        <v>8</v>
      </c>
      <c r="Y32" s="40">
        <f t="shared" si="7"/>
        <v>100</v>
      </c>
      <c r="Z32" s="39">
        <v>7</v>
      </c>
      <c r="AA32" s="60">
        <v>5</v>
      </c>
      <c r="AB32" s="40">
        <f t="shared" si="8"/>
        <v>71.428571428571431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29</v>
      </c>
      <c r="C33" s="39">
        <v>31</v>
      </c>
      <c r="D33" s="36">
        <f t="shared" si="0"/>
        <v>106.89655172413794</v>
      </c>
      <c r="E33" s="39">
        <v>29</v>
      </c>
      <c r="F33" s="39">
        <v>30</v>
      </c>
      <c r="G33" s="40">
        <f t="shared" si="1"/>
        <v>103.44827586206897</v>
      </c>
      <c r="H33" s="39">
        <v>0</v>
      </c>
      <c r="I33" s="39">
        <v>0</v>
      </c>
      <c r="J33" s="40" t="str">
        <f t="shared" si="2"/>
        <v>-</v>
      </c>
      <c r="K33" s="39">
        <v>1</v>
      </c>
      <c r="L33" s="39">
        <v>1</v>
      </c>
      <c r="M33" s="40">
        <f t="shared" si="3"/>
        <v>100</v>
      </c>
      <c r="N33" s="39">
        <v>2</v>
      </c>
      <c r="O33" s="39">
        <v>0</v>
      </c>
      <c r="P33" s="40">
        <f t="shared" si="4"/>
        <v>0</v>
      </c>
      <c r="Q33" s="39">
        <v>24</v>
      </c>
      <c r="R33" s="60">
        <v>17</v>
      </c>
      <c r="S33" s="40">
        <f t="shared" si="5"/>
        <v>70.833333333333329</v>
      </c>
      <c r="T33" s="39">
        <v>24</v>
      </c>
      <c r="U33" s="60">
        <v>30</v>
      </c>
      <c r="V33" s="40">
        <f t="shared" si="6"/>
        <v>125</v>
      </c>
      <c r="W33" s="39">
        <v>24</v>
      </c>
      <c r="X33" s="60">
        <v>29</v>
      </c>
      <c r="Y33" s="40">
        <f t="shared" si="7"/>
        <v>120.83333333333333</v>
      </c>
      <c r="Z33" s="39">
        <v>24</v>
      </c>
      <c r="AA33" s="60">
        <v>29</v>
      </c>
      <c r="AB33" s="40">
        <f t="shared" si="8"/>
        <v>120.83333333333333</v>
      </c>
      <c r="AC33" s="37"/>
      <c r="AD33" s="41"/>
    </row>
    <row r="34" spans="1:30" s="42" customFormat="1" ht="17" customHeight="1" x14ac:dyDescent="0.25">
      <c r="A34" s="61" t="s">
        <v>61</v>
      </c>
      <c r="B34" s="39">
        <v>20</v>
      </c>
      <c r="C34" s="39">
        <v>12</v>
      </c>
      <c r="D34" s="36">
        <f t="shared" si="0"/>
        <v>60</v>
      </c>
      <c r="E34" s="39">
        <v>18</v>
      </c>
      <c r="F34" s="39">
        <v>11</v>
      </c>
      <c r="G34" s="40">
        <f t="shared" si="1"/>
        <v>61.111111111111114</v>
      </c>
      <c r="H34" s="39">
        <v>2</v>
      </c>
      <c r="I34" s="39">
        <v>1</v>
      </c>
      <c r="J34" s="40">
        <f t="shared" si="2"/>
        <v>50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tr">
        <f t="shared" si="4"/>
        <v>-</v>
      </c>
      <c r="Q34" s="39">
        <v>16</v>
      </c>
      <c r="R34" s="60">
        <v>7</v>
      </c>
      <c r="S34" s="40">
        <f t="shared" si="5"/>
        <v>43.75</v>
      </c>
      <c r="T34" s="39">
        <v>13</v>
      </c>
      <c r="U34" s="60">
        <v>8</v>
      </c>
      <c r="V34" s="40">
        <f t="shared" si="6"/>
        <v>61.53846153846154</v>
      </c>
      <c r="W34" s="39">
        <v>11</v>
      </c>
      <c r="X34" s="60">
        <v>7</v>
      </c>
      <c r="Y34" s="40">
        <f t="shared" si="7"/>
        <v>63.636363636363633</v>
      </c>
      <c r="Z34" s="39">
        <v>11</v>
      </c>
      <c r="AA34" s="60">
        <v>7</v>
      </c>
      <c r="AB34" s="40">
        <f t="shared" si="8"/>
        <v>63.636363636363633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28</v>
      </c>
      <c r="C35" s="39">
        <v>33</v>
      </c>
      <c r="D35" s="36">
        <f t="shared" si="0"/>
        <v>117.85714285714286</v>
      </c>
      <c r="E35" s="39">
        <v>25</v>
      </c>
      <c r="F35" s="39">
        <v>32</v>
      </c>
      <c r="G35" s="40">
        <f t="shared" si="1"/>
        <v>128</v>
      </c>
      <c r="H35" s="39">
        <v>2</v>
      </c>
      <c r="I35" s="39">
        <v>0</v>
      </c>
      <c r="J35" s="40">
        <f t="shared" si="2"/>
        <v>0</v>
      </c>
      <c r="K35" s="39">
        <v>1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tr">
        <f t="shared" si="4"/>
        <v>-</v>
      </c>
      <c r="Q35" s="39">
        <v>20</v>
      </c>
      <c r="R35" s="60">
        <v>16</v>
      </c>
      <c r="S35" s="40">
        <f t="shared" si="5"/>
        <v>80</v>
      </c>
      <c r="T35" s="39">
        <v>19</v>
      </c>
      <c r="U35" s="60">
        <v>23</v>
      </c>
      <c r="V35" s="40">
        <f t="shared" si="6"/>
        <v>121.05263157894737</v>
      </c>
      <c r="W35" s="39">
        <v>16</v>
      </c>
      <c r="X35" s="60">
        <v>22</v>
      </c>
      <c r="Y35" s="40">
        <f t="shared" si="7"/>
        <v>137.5</v>
      </c>
      <c r="Z35" s="39">
        <v>13</v>
      </c>
      <c r="AA35" s="60">
        <v>18</v>
      </c>
      <c r="AB35" s="40">
        <f t="shared" si="8"/>
        <v>138.46153846153845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75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75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7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7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7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7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J15" sqref="J15"/>
    </sheetView>
  </sheetViews>
  <sheetFormatPr defaultColWidth="8" defaultRowHeight="13.6" x14ac:dyDescent="0.25"/>
  <cols>
    <col min="1" max="1" width="60.125" style="3" customWidth="1"/>
    <col min="2" max="2" width="18.875" style="3" customWidth="1"/>
    <col min="3" max="3" width="18.125" style="3" customWidth="1"/>
    <col min="4" max="4" width="13.875" style="3" customWidth="1"/>
    <col min="5" max="5" width="13.125" style="3" customWidth="1"/>
    <col min="6" max="16384" width="8" style="3"/>
  </cols>
  <sheetData>
    <row r="1" spans="1:9" ht="52.5" customHeight="1" x14ac:dyDescent="0.25">
      <c r="A1" s="99" t="s">
        <v>66</v>
      </c>
      <c r="B1" s="99"/>
      <c r="C1" s="99"/>
      <c r="D1" s="99"/>
      <c r="E1" s="99"/>
    </row>
    <row r="2" spans="1:9" ht="29.25" customHeight="1" x14ac:dyDescent="0.25">
      <c r="A2" s="127" t="s">
        <v>23</v>
      </c>
      <c r="B2" s="127"/>
      <c r="C2" s="127"/>
      <c r="D2" s="127"/>
      <c r="E2" s="127"/>
    </row>
    <row r="3" spans="1:9" s="4" customFormat="1" ht="23.3" customHeight="1" x14ac:dyDescent="0.25">
      <c r="A3" s="104" t="s">
        <v>0</v>
      </c>
      <c r="B3" s="100" t="s">
        <v>72</v>
      </c>
      <c r="C3" s="100" t="s">
        <v>73</v>
      </c>
      <c r="D3" s="125" t="s">
        <v>1</v>
      </c>
      <c r="E3" s="126"/>
    </row>
    <row r="4" spans="1:9" s="4" customFormat="1" ht="28.55" x14ac:dyDescent="0.25">
      <c r="A4" s="105"/>
      <c r="B4" s="101"/>
      <c r="C4" s="101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81">
        <f>'8-ВПО-ЦЗ'!B7</f>
        <v>251</v>
      </c>
      <c r="C6" s="81">
        <f>'8-ВПО-ЦЗ'!C7</f>
        <v>273</v>
      </c>
      <c r="D6" s="11">
        <f>C6*100/B6</f>
        <v>108.76494023904382</v>
      </c>
      <c r="E6" s="76">
        <f>C6-B6</f>
        <v>22</v>
      </c>
      <c r="I6" s="13"/>
    </row>
    <row r="7" spans="1:9" s="4" customFormat="1" ht="29.25" customHeight="1" x14ac:dyDescent="0.25">
      <c r="A7" s="10" t="s">
        <v>28</v>
      </c>
      <c r="B7" s="81">
        <f>'8-ВПО-ЦЗ'!E7</f>
        <v>93</v>
      </c>
      <c r="C7" s="81">
        <f>'8-ВПО-ЦЗ'!F7</f>
        <v>116</v>
      </c>
      <c r="D7" s="11">
        <f t="shared" ref="D7:D11" si="0">C7*100/B7</f>
        <v>124.73118279569893</v>
      </c>
      <c r="E7" s="76">
        <f t="shared" ref="E7:E11" si="1">C7-B7</f>
        <v>23</v>
      </c>
      <c r="I7" s="13"/>
    </row>
    <row r="8" spans="1:9" s="4" customFormat="1" ht="48.75" customHeight="1" x14ac:dyDescent="0.25">
      <c r="A8" s="14" t="s">
        <v>29</v>
      </c>
      <c r="B8" s="81">
        <f>'8-ВПО-ЦЗ'!H7</f>
        <v>16</v>
      </c>
      <c r="C8" s="81">
        <f>'8-ВПО-ЦЗ'!I7</f>
        <v>14</v>
      </c>
      <c r="D8" s="11">
        <f t="shared" si="0"/>
        <v>87.5</v>
      </c>
      <c r="E8" s="76">
        <f t="shared" si="1"/>
        <v>-2</v>
      </c>
      <c r="I8" s="13"/>
    </row>
    <row r="9" spans="1:9" s="4" customFormat="1" ht="34.5" customHeight="1" x14ac:dyDescent="0.25">
      <c r="A9" s="15" t="s">
        <v>30</v>
      </c>
      <c r="B9" s="81">
        <f>'8-ВПО-ЦЗ'!K7</f>
        <v>4</v>
      </c>
      <c r="C9" s="81">
        <f>'8-ВПО-ЦЗ'!L7</f>
        <v>2</v>
      </c>
      <c r="D9" s="11">
        <f t="shared" si="0"/>
        <v>50</v>
      </c>
      <c r="E9" s="76">
        <f t="shared" si="1"/>
        <v>-2</v>
      </c>
      <c r="I9" s="13"/>
    </row>
    <row r="10" spans="1:9" s="4" customFormat="1" ht="48.75" customHeight="1" x14ac:dyDescent="0.25">
      <c r="A10" s="15" t="s">
        <v>20</v>
      </c>
      <c r="B10" s="81">
        <f>'8-ВПО-ЦЗ'!N7</f>
        <v>1</v>
      </c>
      <c r="C10" s="81">
        <f>'8-ВПО-ЦЗ'!O7</f>
        <v>0</v>
      </c>
      <c r="D10" s="11">
        <f t="shared" si="0"/>
        <v>0</v>
      </c>
      <c r="E10" s="76">
        <f t="shared" si="1"/>
        <v>-1</v>
      </c>
      <c r="I10" s="13"/>
    </row>
    <row r="11" spans="1:9" s="4" customFormat="1" ht="50.3" customHeight="1" x14ac:dyDescent="0.25">
      <c r="A11" s="15" t="s">
        <v>31</v>
      </c>
      <c r="B11" s="82">
        <f>'8-ВПО-ЦЗ'!Q7</f>
        <v>78</v>
      </c>
      <c r="C11" s="82">
        <f>'8-ВПО-ЦЗ'!R7</f>
        <v>46</v>
      </c>
      <c r="D11" s="11">
        <f t="shared" si="0"/>
        <v>58.974358974358971</v>
      </c>
      <c r="E11" s="76">
        <f t="shared" si="1"/>
        <v>-32</v>
      </c>
      <c r="I11" s="13"/>
    </row>
    <row r="12" spans="1:9" s="4" customFormat="1" ht="12.75" customHeight="1" x14ac:dyDescent="0.25">
      <c r="A12" s="106" t="s">
        <v>4</v>
      </c>
      <c r="B12" s="107"/>
      <c r="C12" s="107"/>
      <c r="D12" s="107"/>
      <c r="E12" s="107"/>
      <c r="I12" s="13"/>
    </row>
    <row r="13" spans="1:9" s="4" customFormat="1" ht="18" customHeight="1" x14ac:dyDescent="0.25">
      <c r="A13" s="108"/>
      <c r="B13" s="109"/>
      <c r="C13" s="109"/>
      <c r="D13" s="109"/>
      <c r="E13" s="109"/>
      <c r="I13" s="13"/>
    </row>
    <row r="14" spans="1:9" s="4" customFormat="1" ht="20.25" customHeight="1" x14ac:dyDescent="0.25">
      <c r="A14" s="104" t="s">
        <v>0</v>
      </c>
      <c r="B14" s="110" t="s">
        <v>74</v>
      </c>
      <c r="C14" s="110" t="s">
        <v>75</v>
      </c>
      <c r="D14" s="125" t="s">
        <v>1</v>
      </c>
      <c r="E14" s="126"/>
      <c r="I14" s="13"/>
    </row>
    <row r="15" spans="1:9" ht="35.35" customHeight="1" x14ac:dyDescent="0.25">
      <c r="A15" s="105"/>
      <c r="B15" s="110"/>
      <c r="C15" s="110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82">
        <f>'8-ВПО-ЦЗ'!T7</f>
        <v>216</v>
      </c>
      <c r="C16" s="82">
        <f>'8-ВПО-ЦЗ'!U7</f>
        <v>246</v>
      </c>
      <c r="D16" s="16">
        <f t="shared" ref="D16:D18" si="2">C16*100/B16</f>
        <v>113.88888888888889</v>
      </c>
      <c r="E16" s="76">
        <f t="shared" ref="E16:E18" si="3">C16-B16</f>
        <v>30</v>
      </c>
      <c r="I16" s="13"/>
    </row>
    <row r="17" spans="1:9" ht="25.5" customHeight="1" x14ac:dyDescent="0.25">
      <c r="A17" s="1" t="s">
        <v>28</v>
      </c>
      <c r="B17" s="82">
        <f>'8-ВПО-ЦЗ'!W7</f>
        <v>71</v>
      </c>
      <c r="C17" s="82">
        <f>'8-ВПО-ЦЗ'!X7</f>
        <v>92</v>
      </c>
      <c r="D17" s="16">
        <f t="shared" si="2"/>
        <v>129.57746478873239</v>
      </c>
      <c r="E17" s="76">
        <f t="shared" si="3"/>
        <v>21</v>
      </c>
      <c r="I17" s="13"/>
    </row>
    <row r="18" spans="1:9" ht="30.25" customHeight="1" x14ac:dyDescent="0.25">
      <c r="A18" s="1" t="s">
        <v>33</v>
      </c>
      <c r="B18" s="82">
        <f>'8-ВПО-ЦЗ'!Z7</f>
        <v>53</v>
      </c>
      <c r="C18" s="82">
        <f>'8-ВПО-ЦЗ'!AA7</f>
        <v>74</v>
      </c>
      <c r="D18" s="16">
        <f t="shared" si="2"/>
        <v>139.62264150943398</v>
      </c>
      <c r="E18" s="76">
        <f t="shared" si="3"/>
        <v>21</v>
      </c>
      <c r="I18" s="1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I24" sqref="I24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11" t="s">
        <v>81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12"/>
      <c r="Y2" s="112"/>
      <c r="Z2" s="121"/>
      <c r="AA2" s="121"/>
      <c r="AB2" s="59" t="s">
        <v>7</v>
      </c>
      <c r="AC2" s="59"/>
    </row>
    <row r="3" spans="1:32" s="32" customFormat="1" ht="67.599999999999994" customHeight="1" x14ac:dyDescent="0.25">
      <c r="A3" s="113"/>
      <c r="B3" s="114" t="s">
        <v>21</v>
      </c>
      <c r="C3" s="114"/>
      <c r="D3" s="114"/>
      <c r="E3" s="114" t="s">
        <v>22</v>
      </c>
      <c r="F3" s="114"/>
      <c r="G3" s="114"/>
      <c r="H3" s="114" t="s">
        <v>13</v>
      </c>
      <c r="I3" s="114"/>
      <c r="J3" s="114"/>
      <c r="K3" s="114" t="s">
        <v>9</v>
      </c>
      <c r="L3" s="114"/>
      <c r="M3" s="114"/>
      <c r="N3" s="114" t="s">
        <v>10</v>
      </c>
      <c r="O3" s="114"/>
      <c r="P3" s="114"/>
      <c r="Q3" s="118" t="s">
        <v>8</v>
      </c>
      <c r="R3" s="119"/>
      <c r="S3" s="120"/>
      <c r="T3" s="114" t="s">
        <v>16</v>
      </c>
      <c r="U3" s="114"/>
      <c r="V3" s="114"/>
      <c r="W3" s="114" t="s">
        <v>11</v>
      </c>
      <c r="X3" s="114"/>
      <c r="Y3" s="114"/>
      <c r="Z3" s="114" t="s">
        <v>12</v>
      </c>
      <c r="AA3" s="114"/>
      <c r="AB3" s="114"/>
    </row>
    <row r="4" spans="1:32" s="33" customFormat="1" ht="19.55" customHeight="1" x14ac:dyDescent="0.25">
      <c r="A4" s="113"/>
      <c r="B4" s="115" t="s">
        <v>15</v>
      </c>
      <c r="C4" s="115" t="s">
        <v>63</v>
      </c>
      <c r="D4" s="116" t="s">
        <v>2</v>
      </c>
      <c r="E4" s="115" t="s">
        <v>15</v>
      </c>
      <c r="F4" s="115" t="s">
        <v>63</v>
      </c>
      <c r="G4" s="116" t="s">
        <v>2</v>
      </c>
      <c r="H4" s="115" t="s">
        <v>15</v>
      </c>
      <c r="I4" s="115" t="s">
        <v>63</v>
      </c>
      <c r="J4" s="116" t="s">
        <v>2</v>
      </c>
      <c r="K4" s="115" t="s">
        <v>15</v>
      </c>
      <c r="L4" s="115" t="s">
        <v>63</v>
      </c>
      <c r="M4" s="116" t="s">
        <v>2</v>
      </c>
      <c r="N4" s="115" t="s">
        <v>15</v>
      </c>
      <c r="O4" s="115" t="s">
        <v>63</v>
      </c>
      <c r="P4" s="116" t="s">
        <v>2</v>
      </c>
      <c r="Q4" s="115" t="s">
        <v>15</v>
      </c>
      <c r="R4" s="115" t="s">
        <v>63</v>
      </c>
      <c r="S4" s="116" t="s">
        <v>2</v>
      </c>
      <c r="T4" s="115" t="s">
        <v>15</v>
      </c>
      <c r="U4" s="115" t="s">
        <v>63</v>
      </c>
      <c r="V4" s="116" t="s">
        <v>2</v>
      </c>
      <c r="W4" s="115" t="s">
        <v>15</v>
      </c>
      <c r="X4" s="115" t="s">
        <v>63</v>
      </c>
      <c r="Y4" s="116" t="s">
        <v>2</v>
      </c>
      <c r="Z4" s="115" t="s">
        <v>15</v>
      </c>
      <c r="AA4" s="115" t="s">
        <v>63</v>
      </c>
      <c r="AB4" s="116" t="s">
        <v>2</v>
      </c>
    </row>
    <row r="5" spans="1:32" s="33" customFormat="1" ht="15.8" customHeight="1" x14ac:dyDescent="0.25">
      <c r="A5" s="113"/>
      <c r="B5" s="115"/>
      <c r="C5" s="115"/>
      <c r="D5" s="116"/>
      <c r="E5" s="115"/>
      <c r="F5" s="115"/>
      <c r="G5" s="116"/>
      <c r="H5" s="115"/>
      <c r="I5" s="115"/>
      <c r="J5" s="116"/>
      <c r="K5" s="115"/>
      <c r="L5" s="115"/>
      <c r="M5" s="116"/>
      <c r="N5" s="115"/>
      <c r="O5" s="115"/>
      <c r="P5" s="116"/>
      <c r="Q5" s="115"/>
      <c r="R5" s="115"/>
      <c r="S5" s="116"/>
      <c r="T5" s="115"/>
      <c r="U5" s="115"/>
      <c r="V5" s="116"/>
      <c r="W5" s="115"/>
      <c r="X5" s="115"/>
      <c r="Y5" s="116"/>
      <c r="Z5" s="115"/>
      <c r="AA5" s="115"/>
      <c r="AB5" s="116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251</v>
      </c>
      <c r="C7" s="35">
        <f>SUM(C8:C35)</f>
        <v>273</v>
      </c>
      <c r="D7" s="36">
        <f>IF(ISERROR(C7*100/B7),"-",(C7*100/B7))</f>
        <v>108.76494023904382</v>
      </c>
      <c r="E7" s="35">
        <f>SUM(E8:E35)</f>
        <v>93</v>
      </c>
      <c r="F7" s="35">
        <f>SUM(F8:F35)</f>
        <v>116</v>
      </c>
      <c r="G7" s="36">
        <f>IF(ISERROR(F7*100/E7),"-",(F7*100/E7))</f>
        <v>124.73118279569893</v>
      </c>
      <c r="H7" s="35">
        <f>SUM(H8:H35)</f>
        <v>16</v>
      </c>
      <c r="I7" s="35">
        <f>SUM(I8:I35)</f>
        <v>14</v>
      </c>
      <c r="J7" s="36">
        <f>IF(ISERROR(I7*100/H7),"-",(I7*100/H7))</f>
        <v>87.5</v>
      </c>
      <c r="K7" s="35">
        <f>SUM(K8:K35)</f>
        <v>4</v>
      </c>
      <c r="L7" s="35">
        <f>SUM(L8:L35)</f>
        <v>2</v>
      </c>
      <c r="M7" s="36">
        <f>IF(ISERROR(L7*100/K7),"-",(L7*100/K7))</f>
        <v>50</v>
      </c>
      <c r="N7" s="35">
        <f>SUM(N8:N35)</f>
        <v>1</v>
      </c>
      <c r="O7" s="35">
        <f>SUM(O8:O35)</f>
        <v>0</v>
      </c>
      <c r="P7" s="36">
        <f>IF(ISERROR(O7*100/N7),"-",(O7*100/N7))</f>
        <v>0</v>
      </c>
      <c r="Q7" s="35">
        <f>SUM(Q8:Q35)</f>
        <v>78</v>
      </c>
      <c r="R7" s="35">
        <f>SUM(R8:R35)</f>
        <v>46</v>
      </c>
      <c r="S7" s="36">
        <f>IF(ISERROR(R7*100/Q7),"-",(R7*100/Q7))</f>
        <v>58.974358974358971</v>
      </c>
      <c r="T7" s="35">
        <f>SUM(T8:T35)</f>
        <v>216</v>
      </c>
      <c r="U7" s="35">
        <f>SUM(U8:U35)</f>
        <v>246</v>
      </c>
      <c r="V7" s="36">
        <f>IF(ISERROR(U7*100/T7),"-",(U7*100/T7))</f>
        <v>113.88888888888889</v>
      </c>
      <c r="W7" s="35">
        <f>SUM(W8:W35)</f>
        <v>71</v>
      </c>
      <c r="X7" s="35">
        <f>SUM(X8:X35)</f>
        <v>92</v>
      </c>
      <c r="Y7" s="36">
        <f>IF(ISERROR(X7*100/W7),"-",(X7*100/W7))</f>
        <v>129.57746478873239</v>
      </c>
      <c r="Z7" s="35">
        <f>SUM(Z8:Z35)</f>
        <v>53</v>
      </c>
      <c r="AA7" s="35">
        <f>SUM(AA8:AA35)</f>
        <v>74</v>
      </c>
      <c r="AB7" s="36">
        <f>IF(ISERROR(AA7*100/Z7),"-",(AA7*100/Z7))</f>
        <v>139.62264150943398</v>
      </c>
      <c r="AC7" s="37"/>
      <c r="AF7" s="42"/>
    </row>
    <row r="8" spans="1:32" s="42" customFormat="1" ht="17" customHeight="1" x14ac:dyDescent="0.25">
      <c r="A8" s="61" t="s">
        <v>35</v>
      </c>
      <c r="B8" s="39">
        <v>132</v>
      </c>
      <c r="C8" s="39">
        <v>158</v>
      </c>
      <c r="D8" s="36">
        <f>IF(ISERROR(C8*100/B8),"-",(C8*100/B8))</f>
        <v>119.6969696969697</v>
      </c>
      <c r="E8" s="39">
        <v>45</v>
      </c>
      <c r="F8" s="39">
        <v>64</v>
      </c>
      <c r="G8" s="40">
        <f>IF(ISERROR(F8*100/E8),"-",(F8*100/E8))</f>
        <v>142.22222222222223</v>
      </c>
      <c r="H8" s="39">
        <v>7</v>
      </c>
      <c r="I8" s="39">
        <v>5</v>
      </c>
      <c r="J8" s="40">
        <f>IF(ISERROR(I8*100/H8),"-",(I8*100/H8))</f>
        <v>71.428571428571431</v>
      </c>
      <c r="K8" s="39">
        <v>2</v>
      </c>
      <c r="L8" s="39">
        <v>2</v>
      </c>
      <c r="M8" s="40">
        <f>IF(ISERROR(L8*100/K8),"-",(L8*100/K8))</f>
        <v>100</v>
      </c>
      <c r="N8" s="39">
        <v>0</v>
      </c>
      <c r="O8" s="39">
        <v>0</v>
      </c>
      <c r="P8" s="40" t="str">
        <f>IF(ISERROR(O8*100/N8),"-",(O8*100/N8))</f>
        <v>-</v>
      </c>
      <c r="Q8" s="39">
        <v>36</v>
      </c>
      <c r="R8" s="60">
        <v>18</v>
      </c>
      <c r="S8" s="40">
        <f>IF(ISERROR(R8*100/Q8),"-",(R8*100/Q8))</f>
        <v>50</v>
      </c>
      <c r="T8" s="39">
        <v>123</v>
      </c>
      <c r="U8" s="60">
        <v>148</v>
      </c>
      <c r="V8" s="40">
        <f>IF(ISERROR(U8*100/T8),"-",(U8*100/T8))</f>
        <v>120.32520325203252</v>
      </c>
      <c r="W8" s="39">
        <v>36</v>
      </c>
      <c r="X8" s="60">
        <v>54</v>
      </c>
      <c r="Y8" s="40">
        <f>IF(ISERROR(X8*100/W8),"-",(X8*100/W8))</f>
        <v>150</v>
      </c>
      <c r="Z8" s="39">
        <v>28</v>
      </c>
      <c r="AA8" s="60">
        <v>46</v>
      </c>
      <c r="AB8" s="40">
        <f>IF(ISERROR(AA8*100/Z8),"-",(AA8*100/Z8))</f>
        <v>164.28571428571428</v>
      </c>
      <c r="AC8" s="37"/>
      <c r="AD8" s="41"/>
    </row>
    <row r="9" spans="1:32" s="43" customFormat="1" ht="17" customHeight="1" x14ac:dyDescent="0.25">
      <c r="A9" s="61" t="s">
        <v>36</v>
      </c>
      <c r="B9" s="39">
        <v>4</v>
      </c>
      <c r="C9" s="39">
        <v>5</v>
      </c>
      <c r="D9" s="36">
        <f t="shared" ref="D9:D35" si="0">IF(ISERROR(C9*100/B9),"-",(C9*100/B9))</f>
        <v>125</v>
      </c>
      <c r="E9" s="39">
        <v>2</v>
      </c>
      <c r="F9" s="39">
        <v>3</v>
      </c>
      <c r="G9" s="40">
        <f t="shared" ref="G9:G35" si="1">IF(ISERROR(F9*100/E9),"-",(F9*100/E9))</f>
        <v>150</v>
      </c>
      <c r="H9" s="39">
        <v>0</v>
      </c>
      <c r="I9" s="39">
        <v>0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1</v>
      </c>
      <c r="S9" s="40">
        <f t="shared" ref="S9:S35" si="5">IF(ISERROR(R9*100/Q9),"-",(R9*100/Q9))</f>
        <v>50</v>
      </c>
      <c r="T9" s="39">
        <v>3</v>
      </c>
      <c r="U9" s="60">
        <v>4</v>
      </c>
      <c r="V9" s="40">
        <f t="shared" ref="V9:V35" si="6">IF(ISERROR(U9*100/T9),"-",(U9*100/T9))</f>
        <v>133.33333333333334</v>
      </c>
      <c r="W9" s="39">
        <v>2</v>
      </c>
      <c r="X9" s="60">
        <v>3</v>
      </c>
      <c r="Y9" s="40">
        <f t="shared" ref="Y9:Y35" si="7">IF(ISERROR(X9*100/W9),"-",(X9*100/W9))</f>
        <v>150</v>
      </c>
      <c r="Z9" s="39">
        <v>1</v>
      </c>
      <c r="AA9" s="60">
        <v>2</v>
      </c>
      <c r="AB9" s="40">
        <f t="shared" ref="AB9:AB35" si="8">IF(ISERROR(AA9*100/Z9),"-",(AA9*100/Z9))</f>
        <v>200</v>
      </c>
      <c r="AC9" s="37"/>
      <c r="AD9" s="41"/>
    </row>
    <row r="10" spans="1:32" s="42" customFormat="1" ht="17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3</v>
      </c>
      <c r="V10" s="40">
        <f t="shared" si="6"/>
        <v>150</v>
      </c>
      <c r="W10" s="39">
        <v>1</v>
      </c>
      <c r="X10" s="60">
        <v>2</v>
      </c>
      <c r="Y10" s="40">
        <f t="shared" si="7"/>
        <v>200</v>
      </c>
      <c r="Z10" s="39">
        <v>0</v>
      </c>
      <c r="AA10" s="60">
        <v>1</v>
      </c>
      <c r="AB10" s="40" t="str">
        <f t="shared" si="8"/>
        <v>-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1</v>
      </c>
      <c r="U11" s="60">
        <v>1</v>
      </c>
      <c r="V11" s="40">
        <f t="shared" si="6"/>
        <v>100</v>
      </c>
      <c r="W11" s="39">
        <v>1</v>
      </c>
      <c r="X11" s="60">
        <v>0</v>
      </c>
      <c r="Y11" s="40">
        <f t="shared" si="7"/>
        <v>0</v>
      </c>
      <c r="Z11" s="39">
        <v>1</v>
      </c>
      <c r="AA11" s="60">
        <v>0</v>
      </c>
      <c r="AB11" s="40">
        <f t="shared" si="8"/>
        <v>0</v>
      </c>
      <c r="AC11" s="37"/>
      <c r="AD11" s="41"/>
    </row>
    <row r="12" spans="1:32" s="42" customFormat="1" ht="17" customHeight="1" x14ac:dyDescent="0.25">
      <c r="A12" s="61" t="s">
        <v>39</v>
      </c>
      <c r="B12" s="39">
        <v>6</v>
      </c>
      <c r="C12" s="39">
        <v>3</v>
      </c>
      <c r="D12" s="36">
        <f t="shared" si="0"/>
        <v>50</v>
      </c>
      <c r="E12" s="39">
        <v>5</v>
      </c>
      <c r="F12" s="39">
        <v>2</v>
      </c>
      <c r="G12" s="40">
        <f t="shared" si="1"/>
        <v>40</v>
      </c>
      <c r="H12" s="39">
        <v>1</v>
      </c>
      <c r="I12" s="39">
        <v>0</v>
      </c>
      <c r="J12" s="40">
        <f t="shared" si="2"/>
        <v>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1</v>
      </c>
      <c r="S12" s="40">
        <f t="shared" si="5"/>
        <v>33.333333333333336</v>
      </c>
      <c r="T12" s="39">
        <v>4</v>
      </c>
      <c r="U12" s="60">
        <v>2</v>
      </c>
      <c r="V12" s="40">
        <f t="shared" si="6"/>
        <v>50</v>
      </c>
      <c r="W12" s="39">
        <v>3</v>
      </c>
      <c r="X12" s="60">
        <v>1</v>
      </c>
      <c r="Y12" s="40">
        <f t="shared" si="7"/>
        <v>33.333333333333336</v>
      </c>
      <c r="Z12" s="39">
        <v>3</v>
      </c>
      <c r="AA12" s="60">
        <v>1</v>
      </c>
      <c r="AB12" s="40">
        <f t="shared" si="8"/>
        <v>33.333333333333336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</v>
      </c>
      <c r="C13" s="39">
        <v>2</v>
      </c>
      <c r="D13" s="36">
        <f t="shared" si="0"/>
        <v>200</v>
      </c>
      <c r="E13" s="39">
        <v>0</v>
      </c>
      <c r="F13" s="39">
        <v>1</v>
      </c>
      <c r="G13" s="40" t="str">
        <f t="shared" si="1"/>
        <v>-</v>
      </c>
      <c r="H13" s="39">
        <v>0</v>
      </c>
      <c r="I13" s="39">
        <v>0</v>
      </c>
      <c r="J13" s="40" t="str">
        <f t="shared" si="2"/>
        <v>-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1</v>
      </c>
      <c r="S13" s="40" t="str">
        <f t="shared" si="5"/>
        <v>-</v>
      </c>
      <c r="T13" s="39">
        <v>1</v>
      </c>
      <c r="U13" s="60">
        <v>2</v>
      </c>
      <c r="V13" s="40">
        <f t="shared" si="6"/>
        <v>200</v>
      </c>
      <c r="W13" s="39">
        <v>0</v>
      </c>
      <c r="X13" s="60">
        <v>1</v>
      </c>
      <c r="Y13" s="40" t="str">
        <f t="shared" si="7"/>
        <v>-</v>
      </c>
      <c r="Z13" s="39">
        <v>0</v>
      </c>
      <c r="AA13" s="60">
        <v>1</v>
      </c>
      <c r="AB13" s="40" t="str">
        <f t="shared" si="8"/>
        <v>-</v>
      </c>
      <c r="AC13" s="37"/>
      <c r="AD13" s="41"/>
    </row>
    <row r="14" spans="1:32" s="42" customFormat="1" ht="17" customHeight="1" x14ac:dyDescent="0.25">
      <c r="A14" s="61" t="s">
        <v>41</v>
      </c>
      <c r="B14" s="39">
        <v>4</v>
      </c>
      <c r="C14" s="39">
        <v>8</v>
      </c>
      <c r="D14" s="36">
        <f t="shared" si="0"/>
        <v>200</v>
      </c>
      <c r="E14" s="39">
        <v>4</v>
      </c>
      <c r="F14" s="39">
        <v>7</v>
      </c>
      <c r="G14" s="40">
        <f t="shared" si="1"/>
        <v>175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0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4</v>
      </c>
      <c r="R14" s="60">
        <v>7</v>
      </c>
      <c r="S14" s="40">
        <f t="shared" si="5"/>
        <v>175</v>
      </c>
      <c r="T14" s="39">
        <v>4</v>
      </c>
      <c r="U14" s="60">
        <v>7</v>
      </c>
      <c r="V14" s="40">
        <f t="shared" si="6"/>
        <v>175</v>
      </c>
      <c r="W14" s="39">
        <v>4</v>
      </c>
      <c r="X14" s="60">
        <v>6</v>
      </c>
      <c r="Y14" s="40">
        <f t="shared" si="7"/>
        <v>150</v>
      </c>
      <c r="Z14" s="39">
        <v>4</v>
      </c>
      <c r="AA14" s="60">
        <v>4</v>
      </c>
      <c r="AB14" s="40">
        <f t="shared" si="8"/>
        <v>100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29</v>
      </c>
      <c r="C15" s="39">
        <v>30</v>
      </c>
      <c r="D15" s="36">
        <f t="shared" si="0"/>
        <v>103.44827586206897</v>
      </c>
      <c r="E15" s="39">
        <v>5</v>
      </c>
      <c r="F15" s="39">
        <v>8</v>
      </c>
      <c r="G15" s="40">
        <f t="shared" si="1"/>
        <v>160</v>
      </c>
      <c r="H15" s="39">
        <v>2</v>
      </c>
      <c r="I15" s="39">
        <v>1</v>
      </c>
      <c r="J15" s="40">
        <f t="shared" si="2"/>
        <v>50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4</v>
      </c>
      <c r="R15" s="60">
        <v>3</v>
      </c>
      <c r="S15" s="40">
        <f t="shared" si="5"/>
        <v>75</v>
      </c>
      <c r="T15" s="39">
        <v>24</v>
      </c>
      <c r="U15" s="60">
        <v>27</v>
      </c>
      <c r="V15" s="40">
        <f t="shared" si="6"/>
        <v>112.5</v>
      </c>
      <c r="W15" s="39">
        <v>1</v>
      </c>
      <c r="X15" s="60">
        <v>6</v>
      </c>
      <c r="Y15" s="40">
        <f t="shared" si="7"/>
        <v>600</v>
      </c>
      <c r="Z15" s="39">
        <v>1</v>
      </c>
      <c r="AA15" s="60">
        <v>3</v>
      </c>
      <c r="AB15" s="40">
        <f t="shared" si="8"/>
        <v>300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14</v>
      </c>
      <c r="C16" s="39">
        <v>11</v>
      </c>
      <c r="D16" s="36">
        <f t="shared" si="0"/>
        <v>78.571428571428569</v>
      </c>
      <c r="E16" s="39">
        <v>6</v>
      </c>
      <c r="F16" s="39">
        <v>5</v>
      </c>
      <c r="G16" s="40">
        <f t="shared" si="1"/>
        <v>83.333333333333329</v>
      </c>
      <c r="H16" s="39">
        <v>2</v>
      </c>
      <c r="I16" s="39">
        <v>3</v>
      </c>
      <c r="J16" s="40">
        <f t="shared" si="2"/>
        <v>150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6</v>
      </c>
      <c r="R16" s="60">
        <v>2</v>
      </c>
      <c r="S16" s="40">
        <f t="shared" si="5"/>
        <v>33.333333333333336</v>
      </c>
      <c r="T16" s="39">
        <v>12</v>
      </c>
      <c r="U16" s="60">
        <v>8</v>
      </c>
      <c r="V16" s="40">
        <f t="shared" si="6"/>
        <v>66.666666666666671</v>
      </c>
      <c r="W16" s="39">
        <v>6</v>
      </c>
      <c r="X16" s="60">
        <v>2</v>
      </c>
      <c r="Y16" s="40">
        <f t="shared" si="7"/>
        <v>33.333333333333336</v>
      </c>
      <c r="Z16" s="39">
        <v>5</v>
      </c>
      <c r="AA16" s="60">
        <v>2</v>
      </c>
      <c r="AB16" s="40">
        <f t="shared" si="8"/>
        <v>40</v>
      </c>
      <c r="AC16" s="37"/>
      <c r="AD16" s="41"/>
    </row>
    <row r="17" spans="1:30" s="42" customFormat="1" ht="17" customHeight="1" x14ac:dyDescent="0.25">
      <c r="A17" s="61" t="s">
        <v>44</v>
      </c>
      <c r="B17" s="39">
        <v>7</v>
      </c>
      <c r="C17" s="39">
        <v>9</v>
      </c>
      <c r="D17" s="36">
        <f t="shared" si="0"/>
        <v>128.57142857142858</v>
      </c>
      <c r="E17" s="39">
        <v>1</v>
      </c>
      <c r="F17" s="39">
        <v>3</v>
      </c>
      <c r="G17" s="40">
        <f t="shared" si="1"/>
        <v>300</v>
      </c>
      <c r="H17" s="39">
        <v>0</v>
      </c>
      <c r="I17" s="39">
        <v>1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0</v>
      </c>
      <c r="R17" s="60">
        <v>1</v>
      </c>
      <c r="S17" s="40" t="str">
        <f t="shared" si="5"/>
        <v>-</v>
      </c>
      <c r="T17" s="39">
        <v>6</v>
      </c>
      <c r="U17" s="60">
        <v>8</v>
      </c>
      <c r="V17" s="40">
        <f t="shared" si="6"/>
        <v>133.33333333333334</v>
      </c>
      <c r="W17" s="39">
        <v>1</v>
      </c>
      <c r="X17" s="60">
        <v>3</v>
      </c>
      <c r="Y17" s="40">
        <f t="shared" si="7"/>
        <v>300</v>
      </c>
      <c r="Z17" s="39">
        <v>0</v>
      </c>
      <c r="AA17" s="60">
        <v>3</v>
      </c>
      <c r="AB17" s="40" t="str">
        <f t="shared" si="8"/>
        <v>-</v>
      </c>
      <c r="AC17" s="37"/>
      <c r="AD17" s="41"/>
    </row>
    <row r="18" spans="1:30" s="42" customFormat="1" ht="17" customHeight="1" x14ac:dyDescent="0.25">
      <c r="A18" s="61" t="s">
        <v>45</v>
      </c>
      <c r="B18" s="39">
        <v>7</v>
      </c>
      <c r="C18" s="39">
        <v>2</v>
      </c>
      <c r="D18" s="36">
        <f t="shared" si="0"/>
        <v>28.571428571428573</v>
      </c>
      <c r="E18" s="39">
        <v>0</v>
      </c>
      <c r="F18" s="39">
        <v>2</v>
      </c>
      <c r="G18" s="40" t="str">
        <f t="shared" si="1"/>
        <v>-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0</v>
      </c>
      <c r="R18" s="60">
        <v>1</v>
      </c>
      <c r="S18" s="40" t="str">
        <f t="shared" si="5"/>
        <v>-</v>
      </c>
      <c r="T18" s="39">
        <v>0</v>
      </c>
      <c r="U18" s="60">
        <v>0</v>
      </c>
      <c r="V18" s="40" t="str">
        <f t="shared" si="6"/>
        <v>-</v>
      </c>
      <c r="W18" s="39">
        <v>0</v>
      </c>
      <c r="X18" s="60">
        <v>0</v>
      </c>
      <c r="Y18" s="40" t="str">
        <f t="shared" si="7"/>
        <v>-</v>
      </c>
      <c r="Z18" s="39">
        <v>0</v>
      </c>
      <c r="AA18" s="60">
        <v>0</v>
      </c>
      <c r="AB18" s="40" t="str">
        <f t="shared" si="8"/>
        <v>-</v>
      </c>
      <c r="AC18" s="37"/>
      <c r="AD18" s="41"/>
    </row>
    <row r="19" spans="1:30" s="42" customFormat="1" ht="17" customHeight="1" x14ac:dyDescent="0.25">
      <c r="A19" s="61" t="s">
        <v>46</v>
      </c>
      <c r="B19" s="39">
        <v>4</v>
      </c>
      <c r="C19" s="39">
        <v>4</v>
      </c>
      <c r="D19" s="36">
        <f t="shared" si="0"/>
        <v>100</v>
      </c>
      <c r="E19" s="39">
        <v>2</v>
      </c>
      <c r="F19" s="39">
        <v>2</v>
      </c>
      <c r="G19" s="40">
        <f t="shared" si="1"/>
        <v>100</v>
      </c>
      <c r="H19" s="39">
        <v>0</v>
      </c>
      <c r="I19" s="39">
        <v>0</v>
      </c>
      <c r="J19" s="40" t="str">
        <f t="shared" si="2"/>
        <v>-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2</v>
      </c>
      <c r="R19" s="60">
        <v>1</v>
      </c>
      <c r="S19" s="40">
        <f t="shared" si="5"/>
        <v>50</v>
      </c>
      <c r="T19" s="39">
        <v>4</v>
      </c>
      <c r="U19" s="60">
        <v>4</v>
      </c>
      <c r="V19" s="40">
        <f t="shared" si="6"/>
        <v>100</v>
      </c>
      <c r="W19" s="39">
        <v>2</v>
      </c>
      <c r="X19" s="60">
        <v>2</v>
      </c>
      <c r="Y19" s="40">
        <f t="shared" si="7"/>
        <v>100</v>
      </c>
      <c r="Z19" s="39">
        <v>0</v>
      </c>
      <c r="AA19" s="60">
        <v>2</v>
      </c>
      <c r="AB19" s="40" t="str">
        <f t="shared" si="8"/>
        <v>-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</v>
      </c>
      <c r="C20" s="39">
        <v>3</v>
      </c>
      <c r="D20" s="36">
        <f t="shared" si="0"/>
        <v>150</v>
      </c>
      <c r="E20" s="39">
        <v>1</v>
      </c>
      <c r="F20" s="39">
        <v>1</v>
      </c>
      <c r="G20" s="40">
        <f t="shared" si="1"/>
        <v>100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1</v>
      </c>
      <c r="R20" s="60">
        <v>0</v>
      </c>
      <c r="S20" s="40">
        <f t="shared" si="5"/>
        <v>0</v>
      </c>
      <c r="T20" s="39">
        <v>1</v>
      </c>
      <c r="U20" s="60">
        <v>2</v>
      </c>
      <c r="V20" s="40">
        <f t="shared" si="6"/>
        <v>200</v>
      </c>
      <c r="W20" s="39">
        <v>0</v>
      </c>
      <c r="X20" s="60">
        <v>0</v>
      </c>
      <c r="Y20" s="40" t="str">
        <f t="shared" si="7"/>
        <v>-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</v>
      </c>
      <c r="C21" s="39">
        <v>3</v>
      </c>
      <c r="D21" s="36">
        <f t="shared" si="0"/>
        <v>100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</v>
      </c>
      <c r="R21" s="60">
        <v>0</v>
      </c>
      <c r="S21" s="40">
        <f t="shared" si="5"/>
        <v>0</v>
      </c>
      <c r="T21" s="39">
        <v>3</v>
      </c>
      <c r="U21" s="60">
        <v>2</v>
      </c>
      <c r="V21" s="40">
        <f t="shared" si="6"/>
        <v>66.666666666666671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</v>
      </c>
      <c r="C22" s="39">
        <v>2</v>
      </c>
      <c r="D22" s="36">
        <f t="shared" si="0"/>
        <v>200</v>
      </c>
      <c r="E22" s="39">
        <v>1</v>
      </c>
      <c r="F22" s="39">
        <v>2</v>
      </c>
      <c r="G22" s="40">
        <f t="shared" si="1"/>
        <v>200</v>
      </c>
      <c r="H22" s="39">
        <v>0</v>
      </c>
      <c r="I22" s="39">
        <v>1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1</v>
      </c>
      <c r="R22" s="60">
        <v>2</v>
      </c>
      <c r="S22" s="40">
        <f t="shared" si="5"/>
        <v>200</v>
      </c>
      <c r="T22" s="39">
        <v>1</v>
      </c>
      <c r="U22" s="60">
        <v>1</v>
      </c>
      <c r="V22" s="40">
        <f t="shared" si="6"/>
        <v>100</v>
      </c>
      <c r="W22" s="39">
        <v>1</v>
      </c>
      <c r="X22" s="60">
        <v>1</v>
      </c>
      <c r="Y22" s="40">
        <f t="shared" si="7"/>
        <v>100</v>
      </c>
      <c r="Z22" s="39">
        <v>1</v>
      </c>
      <c r="AA22" s="60">
        <v>0</v>
      </c>
      <c r="AB22" s="40">
        <f t="shared" si="8"/>
        <v>0</v>
      </c>
      <c r="AC22" s="37"/>
      <c r="AD22" s="41"/>
    </row>
    <row r="23" spans="1:30" s="42" customFormat="1" ht="17" customHeight="1" x14ac:dyDescent="0.25">
      <c r="A23" s="61" t="s">
        <v>50</v>
      </c>
      <c r="B23" s="39">
        <v>2</v>
      </c>
      <c r="C23" s="39">
        <v>4</v>
      </c>
      <c r="D23" s="36">
        <f t="shared" si="0"/>
        <v>200</v>
      </c>
      <c r="E23" s="39">
        <v>1</v>
      </c>
      <c r="F23" s="39">
        <v>3</v>
      </c>
      <c r="G23" s="40">
        <f t="shared" si="1"/>
        <v>300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1</v>
      </c>
      <c r="R23" s="60">
        <v>1</v>
      </c>
      <c r="S23" s="40">
        <f t="shared" si="5"/>
        <v>100</v>
      </c>
      <c r="T23" s="39">
        <v>2</v>
      </c>
      <c r="U23" s="60">
        <v>3</v>
      </c>
      <c r="V23" s="40">
        <f t="shared" si="6"/>
        <v>150</v>
      </c>
      <c r="W23" s="39">
        <v>1</v>
      </c>
      <c r="X23" s="60">
        <v>2</v>
      </c>
      <c r="Y23" s="40">
        <f t="shared" si="7"/>
        <v>200</v>
      </c>
      <c r="Z23" s="39">
        <v>0</v>
      </c>
      <c r="AA23" s="60">
        <v>1</v>
      </c>
      <c r="AB23" s="40" t="str">
        <f t="shared" si="8"/>
        <v>-</v>
      </c>
      <c r="AC23" s="37"/>
      <c r="AD23" s="41"/>
    </row>
    <row r="24" spans="1:30" s="42" customFormat="1" ht="17" customHeight="1" x14ac:dyDescent="0.25">
      <c r="A24" s="61" t="s">
        <v>51</v>
      </c>
      <c r="B24" s="39">
        <v>4</v>
      </c>
      <c r="C24" s="39">
        <v>4</v>
      </c>
      <c r="D24" s="36">
        <f t="shared" si="0"/>
        <v>100</v>
      </c>
      <c r="E24" s="39">
        <v>4</v>
      </c>
      <c r="F24" s="39">
        <v>4</v>
      </c>
      <c r="G24" s="40">
        <f t="shared" si="1"/>
        <v>100</v>
      </c>
      <c r="H24" s="39">
        <v>1</v>
      </c>
      <c r="I24" s="39">
        <v>0</v>
      </c>
      <c r="J24" s="40">
        <f t="shared" si="2"/>
        <v>0</v>
      </c>
      <c r="K24" s="39">
        <v>0</v>
      </c>
      <c r="L24" s="39">
        <v>0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3</v>
      </c>
      <c r="R24" s="60">
        <v>3</v>
      </c>
      <c r="S24" s="40">
        <f t="shared" si="5"/>
        <v>100</v>
      </c>
      <c r="T24" s="39">
        <v>1</v>
      </c>
      <c r="U24" s="60">
        <v>4</v>
      </c>
      <c r="V24" s="40">
        <f t="shared" si="6"/>
        <v>400</v>
      </c>
      <c r="W24" s="39">
        <v>1</v>
      </c>
      <c r="X24" s="60">
        <v>4</v>
      </c>
      <c r="Y24" s="40">
        <f t="shared" si="7"/>
        <v>400</v>
      </c>
      <c r="Z24" s="39">
        <v>1</v>
      </c>
      <c r="AA24" s="60">
        <v>4</v>
      </c>
      <c r="AB24" s="40">
        <f t="shared" si="8"/>
        <v>400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2</v>
      </c>
      <c r="U25" s="60">
        <v>2</v>
      </c>
      <c r="V25" s="40">
        <f t="shared" si="6"/>
        <v>100</v>
      </c>
      <c r="W25" s="39">
        <v>1</v>
      </c>
      <c r="X25" s="60">
        <v>0</v>
      </c>
      <c r="Y25" s="40">
        <f t="shared" si="7"/>
        <v>0</v>
      </c>
      <c r="Z25" s="39">
        <v>1</v>
      </c>
      <c r="AA25" s="60">
        <v>0</v>
      </c>
      <c r="AB25" s="40">
        <f t="shared" si="8"/>
        <v>0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</v>
      </c>
      <c r="C26" s="39">
        <v>3</v>
      </c>
      <c r="D26" s="36">
        <f t="shared" si="0"/>
        <v>75</v>
      </c>
      <c r="E26" s="39">
        <v>3</v>
      </c>
      <c r="F26" s="39">
        <v>2</v>
      </c>
      <c r="G26" s="40">
        <f t="shared" si="1"/>
        <v>66.666666666666671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2</v>
      </c>
      <c r="R26" s="60">
        <v>1</v>
      </c>
      <c r="S26" s="40">
        <f t="shared" si="5"/>
        <v>50</v>
      </c>
      <c r="T26" s="39">
        <v>3</v>
      </c>
      <c r="U26" s="60">
        <v>3</v>
      </c>
      <c r="V26" s="40">
        <f t="shared" si="6"/>
        <v>100</v>
      </c>
      <c r="W26" s="39">
        <v>2</v>
      </c>
      <c r="X26" s="60">
        <v>2</v>
      </c>
      <c r="Y26" s="40">
        <f t="shared" si="7"/>
        <v>100</v>
      </c>
      <c r="Z26" s="39">
        <v>0</v>
      </c>
      <c r="AA26" s="60">
        <v>1</v>
      </c>
      <c r="AB26" s="40" t="str">
        <f t="shared" si="8"/>
        <v>-</v>
      </c>
      <c r="AC26" s="37"/>
      <c r="AD26" s="41"/>
    </row>
    <row r="27" spans="1:30" s="42" customFormat="1" ht="17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11</v>
      </c>
      <c r="C29" s="39">
        <v>9</v>
      </c>
      <c r="D29" s="36">
        <f t="shared" si="0"/>
        <v>81.818181818181813</v>
      </c>
      <c r="E29" s="39">
        <v>4</v>
      </c>
      <c r="F29" s="39">
        <v>2</v>
      </c>
      <c r="G29" s="40">
        <f t="shared" si="1"/>
        <v>50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4</v>
      </c>
      <c r="R29" s="60">
        <v>0</v>
      </c>
      <c r="S29" s="40">
        <f t="shared" si="5"/>
        <v>0</v>
      </c>
      <c r="T29" s="39">
        <v>10</v>
      </c>
      <c r="U29" s="60">
        <v>8</v>
      </c>
      <c r="V29" s="40">
        <f t="shared" si="6"/>
        <v>80</v>
      </c>
      <c r="W29" s="39">
        <v>3</v>
      </c>
      <c r="X29" s="60">
        <v>1</v>
      </c>
      <c r="Y29" s="40">
        <f t="shared" si="7"/>
        <v>33.333333333333336</v>
      </c>
      <c r="Z29" s="39">
        <v>3</v>
      </c>
      <c r="AA29" s="60">
        <v>1</v>
      </c>
      <c r="AB29" s="40">
        <f t="shared" si="8"/>
        <v>33.333333333333336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0</v>
      </c>
      <c r="C30" s="39">
        <v>0</v>
      </c>
      <c r="D30" s="36" t="str">
        <f t="shared" si="0"/>
        <v>-</v>
      </c>
      <c r="E30" s="39">
        <v>0</v>
      </c>
      <c r="F30" s="39">
        <v>0</v>
      </c>
      <c r="G30" s="40" t="str">
        <f t="shared" si="1"/>
        <v>-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0</v>
      </c>
      <c r="R30" s="60">
        <v>0</v>
      </c>
      <c r="S30" s="40" t="str">
        <f t="shared" si="5"/>
        <v>-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</v>
      </c>
      <c r="C32" s="39">
        <v>4</v>
      </c>
      <c r="D32" s="36">
        <f t="shared" si="0"/>
        <v>133.33333333333334</v>
      </c>
      <c r="E32" s="39">
        <v>0</v>
      </c>
      <c r="F32" s="39">
        <v>1</v>
      </c>
      <c r="G32" s="40" t="str">
        <f t="shared" si="1"/>
        <v>-</v>
      </c>
      <c r="H32" s="39">
        <v>0</v>
      </c>
      <c r="I32" s="39">
        <v>0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0</v>
      </c>
      <c r="S32" s="40" t="str">
        <f t="shared" si="5"/>
        <v>-</v>
      </c>
      <c r="T32" s="39">
        <v>3</v>
      </c>
      <c r="U32" s="60">
        <v>4</v>
      </c>
      <c r="V32" s="40">
        <f t="shared" si="6"/>
        <v>133.33333333333334</v>
      </c>
      <c r="W32" s="39">
        <v>0</v>
      </c>
      <c r="X32" s="60">
        <v>1</v>
      </c>
      <c r="Y32" s="40" t="str">
        <f t="shared" si="7"/>
        <v>-</v>
      </c>
      <c r="Z32" s="39">
        <v>0</v>
      </c>
      <c r="AA32" s="60">
        <v>1</v>
      </c>
      <c r="AB32" s="40" t="str">
        <f t="shared" si="8"/>
        <v>-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1</v>
      </c>
      <c r="V34" s="40">
        <f t="shared" si="6"/>
        <v>50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2</v>
      </c>
      <c r="U35" s="60">
        <v>0</v>
      </c>
      <c r="V35" s="40">
        <f t="shared" si="6"/>
        <v>0</v>
      </c>
      <c r="W35" s="39">
        <v>2</v>
      </c>
      <c r="X35" s="60">
        <v>0</v>
      </c>
      <c r="Y35" s="40">
        <f t="shared" si="7"/>
        <v>0</v>
      </c>
      <c r="Z35" s="39">
        <v>2</v>
      </c>
      <c r="AA35" s="60">
        <v>0</v>
      </c>
      <c r="AB35" s="40">
        <f t="shared" si="8"/>
        <v>0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75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75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75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zoomScale="80" zoomScaleNormal="70" zoomScaleSheetLayoutView="80" workbookViewId="0">
      <selection activeCell="C17" sqref="C17"/>
    </sheetView>
  </sheetViews>
  <sheetFormatPr defaultColWidth="8" defaultRowHeight="13.6" x14ac:dyDescent="0.25"/>
  <cols>
    <col min="1" max="1" width="60.125" style="3" customWidth="1"/>
    <col min="2" max="3" width="16.125" style="3" customWidth="1"/>
    <col min="4" max="4" width="11" style="3" customWidth="1"/>
    <col min="5" max="5" width="11.625" style="3" customWidth="1"/>
    <col min="6" max="16384" width="8" style="3"/>
  </cols>
  <sheetData>
    <row r="1" spans="1:11" ht="27" customHeight="1" x14ac:dyDescent="0.25">
      <c r="A1" s="99" t="s">
        <v>67</v>
      </c>
      <c r="B1" s="99"/>
      <c r="C1" s="99"/>
      <c r="D1" s="99"/>
      <c r="E1" s="99"/>
    </row>
    <row r="2" spans="1:11" ht="23.3" customHeight="1" x14ac:dyDescent="0.25">
      <c r="A2" s="99" t="s">
        <v>24</v>
      </c>
      <c r="B2" s="99"/>
      <c r="C2" s="99"/>
      <c r="D2" s="99"/>
      <c r="E2" s="99"/>
    </row>
    <row r="3" spans="1:11" ht="5.95" customHeight="1" x14ac:dyDescent="0.2">
      <c r="A3" s="26"/>
    </row>
    <row r="4" spans="1:11" s="4" customFormat="1" ht="23.3" customHeight="1" x14ac:dyDescent="0.25">
      <c r="A4" s="110"/>
      <c r="B4" s="100" t="s">
        <v>72</v>
      </c>
      <c r="C4" s="100" t="s">
        <v>73</v>
      </c>
      <c r="D4" s="125" t="s">
        <v>1</v>
      </c>
      <c r="E4" s="126"/>
    </row>
    <row r="5" spans="1:11" s="4" customFormat="1" ht="32.299999999999997" customHeight="1" x14ac:dyDescent="0.25">
      <c r="A5" s="110"/>
      <c r="B5" s="101"/>
      <c r="C5" s="101"/>
      <c r="D5" s="5" t="s">
        <v>2</v>
      </c>
      <c r="E5" s="6" t="s">
        <v>26</v>
      </c>
    </row>
    <row r="6" spans="1:11" s="9" customFormat="1" ht="15.8" customHeight="1" x14ac:dyDescent="0.2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" customHeight="1" x14ac:dyDescent="0.25">
      <c r="A7" s="10" t="s">
        <v>27</v>
      </c>
      <c r="B7" s="81">
        <f>'10-молодь-ЦЗ'!B7</f>
        <v>38278</v>
      </c>
      <c r="C7" s="81">
        <f>'10-молодь-ЦЗ'!C7</f>
        <v>39914</v>
      </c>
      <c r="D7" s="11">
        <f>C7*100/B7</f>
        <v>104.27399550655728</v>
      </c>
      <c r="E7" s="94">
        <f>C7-B7</f>
        <v>1636</v>
      </c>
      <c r="K7" s="13"/>
    </row>
    <row r="8" spans="1:11" s="4" customFormat="1" ht="31.6" customHeight="1" x14ac:dyDescent="0.25">
      <c r="A8" s="10" t="s">
        <v>28</v>
      </c>
      <c r="B8" s="83">
        <f>'10-молодь-ЦЗ'!E7</f>
        <v>7627</v>
      </c>
      <c r="C8" s="83">
        <f>'10-молодь-ЦЗ'!F7</f>
        <v>13317</v>
      </c>
      <c r="D8" s="11">
        <f t="shared" ref="D8:D12" si="0">C8*100/B8</f>
        <v>174.60338271928674</v>
      </c>
      <c r="E8" s="94">
        <f t="shared" ref="E8:E12" si="1">C8-B8</f>
        <v>5690</v>
      </c>
      <c r="K8" s="13"/>
    </row>
    <row r="9" spans="1:11" s="4" customFormat="1" ht="54.7" customHeight="1" x14ac:dyDescent="0.25">
      <c r="A9" s="14" t="s">
        <v>29</v>
      </c>
      <c r="B9" s="83">
        <f>'10-молодь-ЦЗ'!H7</f>
        <v>2464</v>
      </c>
      <c r="C9" s="83">
        <f>'10-молодь-ЦЗ'!I7</f>
        <v>1358</v>
      </c>
      <c r="D9" s="11">
        <f t="shared" si="0"/>
        <v>55.113636363636367</v>
      </c>
      <c r="E9" s="94">
        <f t="shared" si="1"/>
        <v>-1106</v>
      </c>
      <c r="K9" s="13"/>
    </row>
    <row r="10" spans="1:11" s="4" customFormat="1" ht="35.35" customHeight="1" x14ac:dyDescent="0.25">
      <c r="A10" s="15" t="s">
        <v>30</v>
      </c>
      <c r="B10" s="82">
        <f>'10-молодь-ЦЗ'!K7</f>
        <v>737</v>
      </c>
      <c r="C10" s="82">
        <f>'10-молодь-ЦЗ'!L7</f>
        <v>368</v>
      </c>
      <c r="D10" s="12">
        <f t="shared" si="0"/>
        <v>49.932157394843962</v>
      </c>
      <c r="E10" s="94">
        <f t="shared" si="1"/>
        <v>-369</v>
      </c>
      <c r="K10" s="13"/>
    </row>
    <row r="11" spans="1:11" s="4" customFormat="1" ht="45.7" customHeight="1" x14ac:dyDescent="0.25">
      <c r="A11" s="15" t="s">
        <v>20</v>
      </c>
      <c r="B11" s="82">
        <f>'10-молодь-ЦЗ'!N7</f>
        <v>82</v>
      </c>
      <c r="C11" s="82">
        <f>'10-молодь-ЦЗ'!O7</f>
        <v>33</v>
      </c>
      <c r="D11" s="12">
        <f t="shared" si="0"/>
        <v>40.243902439024389</v>
      </c>
      <c r="E11" s="94">
        <f t="shared" si="1"/>
        <v>-49</v>
      </c>
      <c r="K11" s="13"/>
    </row>
    <row r="12" spans="1:11" s="4" customFormat="1" ht="55.55" customHeight="1" x14ac:dyDescent="0.25">
      <c r="A12" s="15" t="s">
        <v>31</v>
      </c>
      <c r="B12" s="82">
        <f>'10-молодь-ЦЗ'!Q7</f>
        <v>6055</v>
      </c>
      <c r="C12" s="82">
        <f>'10-молодь-ЦЗ'!R7</f>
        <v>6519</v>
      </c>
      <c r="D12" s="12">
        <f t="shared" si="0"/>
        <v>107.66308835672997</v>
      </c>
      <c r="E12" s="94">
        <f t="shared" si="1"/>
        <v>464</v>
      </c>
      <c r="K12" s="13"/>
    </row>
    <row r="13" spans="1:11" s="4" customFormat="1" ht="12.75" customHeight="1" x14ac:dyDescent="0.25">
      <c r="A13" s="106" t="s">
        <v>4</v>
      </c>
      <c r="B13" s="107"/>
      <c r="C13" s="107"/>
      <c r="D13" s="107"/>
      <c r="E13" s="107"/>
      <c r="K13" s="13"/>
    </row>
    <row r="14" spans="1:11" s="4" customFormat="1" ht="14.95" customHeight="1" x14ac:dyDescent="0.25">
      <c r="A14" s="108"/>
      <c r="B14" s="109"/>
      <c r="C14" s="109"/>
      <c r="D14" s="109"/>
      <c r="E14" s="109"/>
      <c r="K14" s="13"/>
    </row>
    <row r="15" spans="1:11" s="4" customFormat="1" ht="20.25" customHeight="1" x14ac:dyDescent="0.25">
      <c r="A15" s="104" t="s">
        <v>0</v>
      </c>
      <c r="B15" s="110" t="s">
        <v>74</v>
      </c>
      <c r="C15" s="110" t="s">
        <v>75</v>
      </c>
      <c r="D15" s="125" t="s">
        <v>1</v>
      </c>
      <c r="E15" s="126"/>
      <c r="K15" s="13"/>
    </row>
    <row r="16" spans="1:11" ht="35.35" customHeight="1" x14ac:dyDescent="0.25">
      <c r="A16" s="105"/>
      <c r="B16" s="110"/>
      <c r="C16" s="110"/>
      <c r="D16" s="5" t="s">
        <v>2</v>
      </c>
      <c r="E16" s="6" t="s">
        <v>26</v>
      </c>
      <c r="K16" s="13"/>
    </row>
    <row r="17" spans="1:11" ht="21.25" customHeight="1" x14ac:dyDescent="0.25">
      <c r="A17" s="10" t="s">
        <v>32</v>
      </c>
      <c r="B17" s="84">
        <f>'10-молодь-ЦЗ'!T7</f>
        <v>33216</v>
      </c>
      <c r="C17" s="84">
        <f>'10-молодь-ЦЗ'!U7</f>
        <v>36096</v>
      </c>
      <c r="D17" s="17">
        <f t="shared" ref="D17:D19" si="2">C17*100/B17</f>
        <v>108.67052023121387</v>
      </c>
      <c r="E17" s="94">
        <f t="shared" ref="E17:E19" si="3">C17-B17</f>
        <v>2880</v>
      </c>
      <c r="K17" s="13"/>
    </row>
    <row r="18" spans="1:11" ht="21.25" customHeight="1" x14ac:dyDescent="0.25">
      <c r="A18" s="1" t="s">
        <v>28</v>
      </c>
      <c r="B18" s="85">
        <f>'10-молодь-ЦЗ'!W7</f>
        <v>5349</v>
      </c>
      <c r="C18" s="85">
        <f>'10-молодь-ЦЗ'!X7</f>
        <v>10099</v>
      </c>
      <c r="D18" s="17">
        <f t="shared" si="2"/>
        <v>188.801645167321</v>
      </c>
      <c r="E18" s="94">
        <f t="shared" si="3"/>
        <v>4750</v>
      </c>
      <c r="K18" s="13"/>
    </row>
    <row r="19" spans="1:11" ht="21.25" customHeight="1" x14ac:dyDescent="0.25">
      <c r="A19" s="1" t="s">
        <v>33</v>
      </c>
      <c r="B19" s="85">
        <f>'10-молодь-ЦЗ'!Z7</f>
        <v>4486</v>
      </c>
      <c r="C19" s="85">
        <f>'10-молодь-ЦЗ'!AA7</f>
        <v>8401</v>
      </c>
      <c r="D19" s="17">
        <f t="shared" si="2"/>
        <v>187.27151136870262</v>
      </c>
      <c r="E19" s="94">
        <f t="shared" si="3"/>
        <v>3915</v>
      </c>
      <c r="K19" s="13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stat1</cp:lastModifiedBy>
  <cp:lastPrinted>2021-02-15T08:48:57Z</cp:lastPrinted>
  <dcterms:created xsi:type="dcterms:W3CDTF">2020-12-10T10:35:03Z</dcterms:created>
  <dcterms:modified xsi:type="dcterms:W3CDTF">2021-03-12T09:06:36Z</dcterms:modified>
</cp:coreProperties>
</file>