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8" windowHeight="11016" activeTab="2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11-ґендер" sheetId="25" r:id="rId11"/>
    <sheet name="12-жінки-ЦЗ" sheetId="54" r:id="rId12"/>
    <sheet name="13-чоловіки-ЦЗ" sheetId="55" r:id="rId13"/>
    <sheet name="14-місце проживання" sheetId="45" r:id="rId14"/>
    <sheet name="15-місто-ЦЗ" sheetId="57" r:id="rId15"/>
    <sheet name="16-село-ЦЗ" sheetId="58" r:id="rId16"/>
    <sheet name="УСЬОГО" sheetId="56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'10-молодь-ЦЗ'!$A:$A</definedName>
    <definedName name="_xlnm.Print_Titles" localSheetId="11">'12-жінки-ЦЗ'!$A:$A</definedName>
    <definedName name="_xlnm.Print_Titles" localSheetId="12">'13-чоловіки-ЦЗ'!$A:$A</definedName>
    <definedName name="_xlnm.Print_Titles" localSheetId="14">'15-місто-ЦЗ'!$A:$A</definedName>
    <definedName name="_xlnm.Print_Titles" localSheetId="15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6">УСЬОГО!$A:$A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'1(5%квота)'!$A$1:$E$18</definedName>
    <definedName name="_xlnm.Print_Area" localSheetId="9">'10-молодь-ЦЗ'!$A$1:$AB$35</definedName>
    <definedName name="_xlnm.Print_Area" localSheetId="10">'11-ґендер'!$A$1:$I$20</definedName>
    <definedName name="_xlnm.Print_Area" localSheetId="11">'12-жінки-ЦЗ'!$A$1:$AB$35</definedName>
    <definedName name="_xlnm.Print_Area" localSheetId="12">'13-чоловіки-ЦЗ'!$A$1:$AB$35</definedName>
    <definedName name="_xlnm.Print_Area" localSheetId="13">'14-місце проживання'!$A$1:$I$20</definedName>
    <definedName name="_xlnm.Print_Area" localSheetId="14">'15-місто-ЦЗ'!$A$1:$AB$35</definedName>
    <definedName name="_xlnm.Print_Area" localSheetId="15">'16-село-ЦЗ'!$A$1:$AB$35</definedName>
    <definedName name="_xlnm.Print_Area" localSheetId="1">'2(5%квота-ЦЗ)'!$A$1:$AB$35</definedName>
    <definedName name="_xlnm.Print_Area" localSheetId="2">'3(неповносправні)'!$A$1:$E$17</definedName>
    <definedName name="_xlnm.Print_Area" localSheetId="3">'4(неповносправні-ЦЗ)'!$A$1:$AB$35</definedName>
    <definedName name="_xlnm.Print_Area" localSheetId="4">'5-АТО'!$A$1:$E$18</definedName>
    <definedName name="_xlnm.Print_Area" localSheetId="5">'6-(АТО-ЦЗ)'!$A$1:$AB$35</definedName>
    <definedName name="_xlnm.Print_Area" localSheetId="6">'7-ВПО'!$A$1:$E$18</definedName>
    <definedName name="_xlnm.Print_Area" localSheetId="7">'8-ВПО-ЦЗ'!$A$1:$AB$35</definedName>
    <definedName name="_xlnm.Print_Area" localSheetId="8">'9-молодь'!$A$1:$E$19</definedName>
    <definedName name="_xlnm.Print_Area" localSheetId="16">УСЬОГО!$A$1:$AB$35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9">'[3]Sheet1 (2)'!#REF!</definedName>
    <definedName name="оплад" localSheetId="11">'[3]Sheet1 (2)'!#REF!</definedName>
    <definedName name="оплад" localSheetId="12">'[3]Sheet1 (2)'!#REF!</definedName>
    <definedName name="оплад" localSheetId="14">'[3]Sheet1 (2)'!#REF!</definedName>
    <definedName name="оплад" localSheetId="15">'[3]Sheet1 (2)'!#REF!</definedName>
    <definedName name="оплад" localSheetId="2">'[3]Sheet1 (2)'!#REF!</definedName>
    <definedName name="оплад" localSheetId="3">'[3]Sheet1 (2)'!#REF!</definedName>
    <definedName name="оплад" localSheetId="5">'[3]Sheet1 (2)'!#REF!</definedName>
    <definedName name="оплад" localSheetId="6">'[3]Sheet1 (2)'!#REF!</definedName>
    <definedName name="оплад" localSheetId="7">'[3]Sheet1 (2)'!#REF!</definedName>
    <definedName name="оплад" localSheetId="8">'[3]Sheet1 (2)'!#REF!</definedName>
    <definedName name="оплад" localSheetId="16">'[3]Sheet1 (2)'!#REF!</definedName>
    <definedName name="оплад">'[3]Sheet1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9">#REF!</definedName>
    <definedName name="пар" localSheetId="11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9">#REF!</definedName>
    <definedName name="плдаж" localSheetId="11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9">#REF!</definedName>
    <definedName name="плдажп" localSheetId="11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'[3]Sheet1 (3)'!#REF!</definedName>
    <definedName name="праовл" localSheetId="11">'[3]Sheet1 (3)'!#REF!</definedName>
    <definedName name="праовл" localSheetId="12">'[3]Sheet1 (3)'!#REF!</definedName>
    <definedName name="праовл" localSheetId="14">'[3]Sheet1 (3)'!#REF!</definedName>
    <definedName name="праовл" localSheetId="15">'[3]Sheet1 (3)'!#REF!</definedName>
    <definedName name="праовл" localSheetId="2">'[3]Sheet1 (3)'!#REF!</definedName>
    <definedName name="праовл" localSheetId="3">'[3]Sheet1 (3)'!#REF!</definedName>
    <definedName name="праовл" localSheetId="5">'[3]Sheet1 (3)'!#REF!</definedName>
    <definedName name="праовл" localSheetId="6">'[3]Sheet1 (3)'!#REF!</definedName>
    <definedName name="праовл" localSheetId="7">'[3]Sheet1 (3)'!#REF!</definedName>
    <definedName name="праовл" localSheetId="8">'[3]Sheet1 (3)'!#REF!</definedName>
    <definedName name="праовл" localSheetId="16">'[3]Sheet1 (3)'!#REF!</definedName>
    <definedName name="праовл">'[3]Sheet1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9">#REF!</definedName>
    <definedName name="рпа" localSheetId="11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'[3]Sheet1 (2)'!#REF!</definedName>
    <definedName name="рррр" localSheetId="11">'[3]Sheet1 (2)'!#REF!</definedName>
    <definedName name="рррр" localSheetId="12">'[3]Sheet1 (2)'!#REF!</definedName>
    <definedName name="рррр" localSheetId="14">'[3]Sheet1 (2)'!#REF!</definedName>
    <definedName name="рррр" localSheetId="15">'[3]Sheet1 (2)'!#REF!</definedName>
    <definedName name="рррр" localSheetId="2">'[3]Sheet1 (2)'!#REF!</definedName>
    <definedName name="рррр" localSheetId="3">'[3]Sheet1 (2)'!#REF!</definedName>
    <definedName name="рррр" localSheetId="5">'[3]Sheet1 (2)'!#REF!</definedName>
    <definedName name="рррр" localSheetId="6">'[3]Sheet1 (2)'!#REF!</definedName>
    <definedName name="рррр" localSheetId="7">'[3]Sheet1 (2)'!#REF!</definedName>
    <definedName name="рррр" localSheetId="8">'[3]Sheet1 (2)'!#REF!</definedName>
    <definedName name="рррр" localSheetId="16">'[3]Sheet1 (2)'!#REF!</definedName>
    <definedName name="рррр">'[3]Sheet1 (2)'!#REF!</definedName>
    <definedName name="ррррау" localSheetId="9">'[1]Sheet1 (3)'!#REF!</definedName>
    <definedName name="ррррау" localSheetId="11">'[1]Sheet1 (3)'!#REF!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48" l="1"/>
  <c r="M24" i="48"/>
  <c r="J32" i="48"/>
  <c r="J20" i="48"/>
  <c r="J12" i="48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V35" i="49"/>
  <c r="V34" i="49"/>
  <c r="V33" i="49"/>
  <c r="V32" i="49"/>
  <c r="V31" i="49"/>
  <c r="V30" i="49"/>
  <c r="V29" i="49"/>
  <c r="V28" i="49"/>
  <c r="V27" i="49"/>
  <c r="V26" i="49"/>
  <c r="V25" i="49"/>
  <c r="V24" i="49"/>
  <c r="V23" i="49"/>
  <c r="V22" i="49"/>
  <c r="V21" i="49"/>
  <c r="V20" i="49"/>
  <c r="V19" i="49"/>
  <c r="V18" i="49"/>
  <c r="V17" i="49"/>
  <c r="V16" i="49"/>
  <c r="V15" i="49"/>
  <c r="V14" i="49"/>
  <c r="V13" i="49"/>
  <c r="V12" i="49"/>
  <c r="V11" i="49"/>
  <c r="V10" i="49"/>
  <c r="V9" i="49"/>
  <c r="V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M35" i="49"/>
  <c r="M34" i="49"/>
  <c r="M33" i="49"/>
  <c r="M32" i="49"/>
  <c r="M31" i="49"/>
  <c r="M30" i="49"/>
  <c r="M29" i="49"/>
  <c r="M28" i="49"/>
  <c r="M27" i="49"/>
  <c r="M26" i="49"/>
  <c r="M25" i="49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9" i="49"/>
  <c r="M8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10" i="49"/>
  <c r="G9" i="49"/>
  <c r="G8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AB35" i="50"/>
  <c r="AB34" i="50"/>
  <c r="AB33" i="50"/>
  <c r="AB32" i="50"/>
  <c r="AB31" i="50"/>
  <c r="AB30" i="50"/>
  <c r="AB29" i="50"/>
  <c r="AB28" i="50"/>
  <c r="AB27" i="50"/>
  <c r="AB26" i="50"/>
  <c r="AB25" i="50"/>
  <c r="AB24" i="50"/>
  <c r="AB23" i="50"/>
  <c r="AB22" i="50"/>
  <c r="AB21" i="50"/>
  <c r="AB20" i="50"/>
  <c r="AB19" i="50"/>
  <c r="AB18" i="50"/>
  <c r="AB17" i="50"/>
  <c r="AB16" i="50"/>
  <c r="AB15" i="50"/>
  <c r="AB14" i="50"/>
  <c r="AB13" i="50"/>
  <c r="AB12" i="50"/>
  <c r="AB11" i="50"/>
  <c r="AB10" i="50"/>
  <c r="AB9" i="50"/>
  <c r="AB8" i="50"/>
  <c r="Y35" i="50"/>
  <c r="Y34" i="50"/>
  <c r="Y33" i="50"/>
  <c r="Y32" i="50"/>
  <c r="Y31" i="50"/>
  <c r="Y30" i="50"/>
  <c r="Y29" i="50"/>
  <c r="Y28" i="50"/>
  <c r="Y27" i="50"/>
  <c r="Y26" i="50"/>
  <c r="Y25" i="50"/>
  <c r="Y24" i="50"/>
  <c r="Y23" i="50"/>
  <c r="Y22" i="50"/>
  <c r="Y21" i="50"/>
  <c r="Y20" i="50"/>
  <c r="Y19" i="50"/>
  <c r="Y18" i="50"/>
  <c r="Y17" i="50"/>
  <c r="Y16" i="50"/>
  <c r="Y15" i="50"/>
  <c r="Y14" i="50"/>
  <c r="Y13" i="50"/>
  <c r="Y12" i="50"/>
  <c r="Y11" i="50"/>
  <c r="Y10" i="50"/>
  <c r="Y9" i="50"/>
  <c r="Y8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8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M21" i="39" l="1"/>
  <c r="M11" i="58"/>
  <c r="M21" i="51"/>
  <c r="M22" i="51"/>
  <c r="J8" i="5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M11" i="48"/>
  <c r="P28" i="48"/>
  <c r="P18" i="48"/>
  <c r="P16" i="48"/>
  <c r="P9" i="48"/>
  <c r="J13" i="48"/>
  <c r="J14" i="48"/>
  <c r="J15" i="48"/>
  <c r="J16" i="48"/>
  <c r="J17" i="48"/>
  <c r="J18" i="48"/>
  <c r="J19" i="48"/>
  <c r="J21" i="48"/>
  <c r="J22" i="48"/>
  <c r="J23" i="48"/>
  <c r="J24" i="48"/>
  <c r="J25" i="48"/>
  <c r="J26" i="48"/>
  <c r="J27" i="48"/>
  <c r="J28" i="48"/>
  <c r="J29" i="48"/>
  <c r="J31" i="48"/>
  <c r="M20" i="48"/>
  <c r="M22" i="48"/>
  <c r="M23" i="48"/>
  <c r="M26" i="48"/>
  <c r="M27" i="48"/>
  <c r="M29" i="48"/>
  <c r="M30" i="48"/>
  <c r="M32" i="48"/>
  <c r="M34" i="48"/>
  <c r="J10" i="39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V35" i="51"/>
  <c r="V34" i="51"/>
  <c r="V33" i="51"/>
  <c r="V32" i="51"/>
  <c r="V31" i="51"/>
  <c r="V30" i="51"/>
  <c r="V29" i="51"/>
  <c r="V28" i="51"/>
  <c r="V27" i="51"/>
  <c r="V26" i="51"/>
  <c r="V25" i="51"/>
  <c r="V24" i="51"/>
  <c r="V23" i="51"/>
  <c r="V22" i="51"/>
  <c r="V21" i="51"/>
  <c r="V20" i="51"/>
  <c r="V19" i="51"/>
  <c r="V18" i="51"/>
  <c r="V17" i="51"/>
  <c r="V16" i="51"/>
  <c r="V15" i="51"/>
  <c r="V14" i="51"/>
  <c r="V13" i="51"/>
  <c r="V12" i="51"/>
  <c r="V11" i="51"/>
  <c r="V10" i="51"/>
  <c r="V9" i="51"/>
  <c r="V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M8" i="51"/>
  <c r="M9" i="51"/>
  <c r="M10" i="51"/>
  <c r="M11" i="51"/>
  <c r="M12" i="51"/>
  <c r="M13" i="51"/>
  <c r="M14" i="51"/>
  <c r="M15" i="51"/>
  <c r="M16" i="51"/>
  <c r="M17" i="51"/>
  <c r="M18" i="51"/>
  <c r="M19" i="51"/>
  <c r="M20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2" i="51"/>
  <c r="D33" i="51"/>
  <c r="D34" i="51"/>
  <c r="D35" i="51"/>
  <c r="AA35" i="57" l="1"/>
  <c r="AB35" i="57" s="1"/>
  <c r="Z35" i="57"/>
  <c r="AA34" i="57"/>
  <c r="AB34" i="57" s="1"/>
  <c r="Z34" i="57"/>
  <c r="AA33" i="57"/>
  <c r="Z33" i="57"/>
  <c r="AA32" i="57"/>
  <c r="Z32" i="57"/>
  <c r="AA31" i="57"/>
  <c r="Z31" i="57"/>
  <c r="AA30" i="57"/>
  <c r="Z30" i="57"/>
  <c r="AA29" i="57"/>
  <c r="Z29" i="57"/>
  <c r="AA28" i="57"/>
  <c r="Z28" i="57"/>
  <c r="AA27" i="57"/>
  <c r="Z27" i="57"/>
  <c r="AA26" i="57"/>
  <c r="AB26" i="57" s="1"/>
  <c r="Z26" i="57"/>
  <c r="AA25" i="57"/>
  <c r="Z25" i="57"/>
  <c r="AA24" i="57"/>
  <c r="Z24" i="57"/>
  <c r="AA23" i="57"/>
  <c r="Z23" i="57"/>
  <c r="AA22" i="57"/>
  <c r="Z22" i="57"/>
  <c r="AA21" i="57"/>
  <c r="Z21" i="57"/>
  <c r="AA20" i="57"/>
  <c r="AB20" i="57" s="1"/>
  <c r="Z20" i="57"/>
  <c r="AA19" i="57"/>
  <c r="Z19" i="57"/>
  <c r="AA18" i="57"/>
  <c r="Z18" i="57"/>
  <c r="AA17" i="57"/>
  <c r="AB17" i="57" s="1"/>
  <c r="Z17" i="57"/>
  <c r="AA16" i="57"/>
  <c r="Z16" i="57"/>
  <c r="AA15" i="57"/>
  <c r="Z15" i="57"/>
  <c r="AA14" i="57"/>
  <c r="AB14" i="57" s="1"/>
  <c r="Z14" i="57"/>
  <c r="AA13" i="57"/>
  <c r="Z13" i="57"/>
  <c r="AA12" i="57"/>
  <c r="Z12" i="57"/>
  <c r="AA11" i="57"/>
  <c r="Z11" i="57"/>
  <c r="AA10" i="57"/>
  <c r="Z10" i="57"/>
  <c r="AA9" i="57"/>
  <c r="Z9" i="57"/>
  <c r="AA8" i="57"/>
  <c r="AA7" i="57" s="1"/>
  <c r="Z8" i="57"/>
  <c r="X35" i="57"/>
  <c r="W35" i="57"/>
  <c r="X34" i="57"/>
  <c r="W34" i="57"/>
  <c r="X33" i="57"/>
  <c r="W33" i="57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X25" i="57"/>
  <c r="W25" i="57"/>
  <c r="X24" i="57"/>
  <c r="W24" i="57"/>
  <c r="X23" i="57"/>
  <c r="W23" i="57"/>
  <c r="X22" i="57"/>
  <c r="W22" i="57"/>
  <c r="X21" i="57"/>
  <c r="Y21" i="57" s="1"/>
  <c r="W21" i="57"/>
  <c r="X20" i="57"/>
  <c r="W20" i="57"/>
  <c r="X19" i="57"/>
  <c r="W19" i="57"/>
  <c r="X18" i="57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11" i="57"/>
  <c r="W11" i="57"/>
  <c r="X10" i="57"/>
  <c r="W10" i="57"/>
  <c r="X9" i="57"/>
  <c r="W9" i="57"/>
  <c r="X8" i="57"/>
  <c r="X7" i="57" s="1"/>
  <c r="W8" i="57"/>
  <c r="U35" i="57"/>
  <c r="T35" i="57"/>
  <c r="U34" i="57"/>
  <c r="T34" i="57"/>
  <c r="U33" i="57"/>
  <c r="T33" i="57"/>
  <c r="U32" i="57"/>
  <c r="T32" i="57"/>
  <c r="U31" i="57"/>
  <c r="T31" i="57"/>
  <c r="U30" i="57"/>
  <c r="V30" i="57" s="1"/>
  <c r="T30" i="57"/>
  <c r="U29" i="57"/>
  <c r="T29" i="57"/>
  <c r="U28" i="57"/>
  <c r="T28" i="57"/>
  <c r="U27" i="57"/>
  <c r="T27" i="57"/>
  <c r="U26" i="57"/>
  <c r="V26" i="57" s="1"/>
  <c r="T26" i="57"/>
  <c r="U25" i="57"/>
  <c r="T25" i="57"/>
  <c r="U24" i="57"/>
  <c r="T24" i="57"/>
  <c r="U23" i="57"/>
  <c r="T23" i="57"/>
  <c r="U22" i="57"/>
  <c r="T22" i="57"/>
  <c r="U21" i="57"/>
  <c r="T21" i="57"/>
  <c r="U20" i="57"/>
  <c r="T20" i="57"/>
  <c r="U19" i="57"/>
  <c r="T19" i="57"/>
  <c r="U18" i="57"/>
  <c r="T18" i="57"/>
  <c r="U17" i="57"/>
  <c r="T17" i="57"/>
  <c r="U16" i="57"/>
  <c r="T16" i="57"/>
  <c r="U15" i="57"/>
  <c r="T15" i="57"/>
  <c r="U14" i="57"/>
  <c r="T14" i="57"/>
  <c r="U13" i="57"/>
  <c r="T13" i="57"/>
  <c r="U12" i="57"/>
  <c r="T12" i="57"/>
  <c r="U11" i="57"/>
  <c r="T11" i="57"/>
  <c r="U10" i="57"/>
  <c r="T10" i="57"/>
  <c r="U9" i="57"/>
  <c r="T9" i="57"/>
  <c r="U8" i="57"/>
  <c r="T8" i="57"/>
  <c r="R35" i="57"/>
  <c r="Q35" i="57"/>
  <c r="R34" i="57"/>
  <c r="Q34" i="57"/>
  <c r="R33" i="57"/>
  <c r="Q33" i="57"/>
  <c r="R32" i="57"/>
  <c r="Q32" i="57"/>
  <c r="R31" i="57"/>
  <c r="Q31" i="57"/>
  <c r="R30" i="57"/>
  <c r="Q30" i="57"/>
  <c r="R29" i="57"/>
  <c r="Q29" i="57"/>
  <c r="R28" i="57"/>
  <c r="Q28" i="57"/>
  <c r="R27" i="57"/>
  <c r="Q27" i="57"/>
  <c r="R26" i="57"/>
  <c r="Q26" i="57"/>
  <c r="R25" i="57"/>
  <c r="Q25" i="57"/>
  <c r="R24" i="57"/>
  <c r="Q24" i="57"/>
  <c r="R23" i="57"/>
  <c r="Q23" i="57"/>
  <c r="R22" i="57"/>
  <c r="Q22" i="57"/>
  <c r="R21" i="57"/>
  <c r="Q21" i="57"/>
  <c r="R20" i="57"/>
  <c r="Q20" i="57"/>
  <c r="R19" i="57"/>
  <c r="Q19" i="57"/>
  <c r="R18" i="57"/>
  <c r="Q18" i="57"/>
  <c r="R17" i="57"/>
  <c r="Q17" i="57"/>
  <c r="R16" i="57"/>
  <c r="Q16" i="57"/>
  <c r="R15" i="57"/>
  <c r="Q15" i="57"/>
  <c r="R14" i="57"/>
  <c r="Q14" i="57"/>
  <c r="R13" i="57"/>
  <c r="Q13" i="57"/>
  <c r="R12" i="57"/>
  <c r="Q12" i="57"/>
  <c r="R11" i="57"/>
  <c r="Q11" i="57"/>
  <c r="R10" i="57"/>
  <c r="Q10" i="57"/>
  <c r="R9" i="57"/>
  <c r="Q9" i="57"/>
  <c r="R8" i="57"/>
  <c r="R7" i="57" s="1"/>
  <c r="Q8" i="57"/>
  <c r="Q7" i="57" s="1"/>
  <c r="B13" i="45" s="1"/>
  <c r="O35" i="57"/>
  <c r="N35" i="57"/>
  <c r="O34" i="57"/>
  <c r="N34" i="57"/>
  <c r="O33" i="57"/>
  <c r="N33" i="57"/>
  <c r="O32" i="57"/>
  <c r="N32" i="57"/>
  <c r="O31" i="57"/>
  <c r="N31" i="57"/>
  <c r="O30" i="57"/>
  <c r="N30" i="57"/>
  <c r="O29" i="57"/>
  <c r="N29" i="57"/>
  <c r="O28" i="57"/>
  <c r="N28" i="57"/>
  <c r="O27" i="57"/>
  <c r="N27" i="57"/>
  <c r="O26" i="57"/>
  <c r="N26" i="57"/>
  <c r="O25" i="57"/>
  <c r="N25" i="57"/>
  <c r="O24" i="57"/>
  <c r="N24" i="57"/>
  <c r="O23" i="57"/>
  <c r="N23" i="57"/>
  <c r="O22" i="57"/>
  <c r="N22" i="57"/>
  <c r="O21" i="57"/>
  <c r="N21" i="57"/>
  <c r="O20" i="57"/>
  <c r="N20" i="57"/>
  <c r="O19" i="57"/>
  <c r="N19" i="57"/>
  <c r="O18" i="57"/>
  <c r="N18" i="57"/>
  <c r="O17" i="57"/>
  <c r="N17" i="57"/>
  <c r="O16" i="57"/>
  <c r="N16" i="57"/>
  <c r="O15" i="57"/>
  <c r="N15" i="57"/>
  <c r="O14" i="57"/>
  <c r="N14" i="57"/>
  <c r="O13" i="57"/>
  <c r="N13" i="57"/>
  <c r="O12" i="57"/>
  <c r="N12" i="57"/>
  <c r="O11" i="57"/>
  <c r="N11" i="57"/>
  <c r="O10" i="57"/>
  <c r="N10" i="57"/>
  <c r="O9" i="57"/>
  <c r="N9" i="57"/>
  <c r="O8" i="57"/>
  <c r="N8" i="57"/>
  <c r="N7" i="57" s="1"/>
  <c r="B12" i="45" s="1"/>
  <c r="L35" i="57"/>
  <c r="K35" i="57"/>
  <c r="L34" i="57"/>
  <c r="K34" i="57"/>
  <c r="L33" i="57"/>
  <c r="K33" i="57"/>
  <c r="L32" i="57"/>
  <c r="K32" i="57"/>
  <c r="L31" i="57"/>
  <c r="K31" i="57"/>
  <c r="L30" i="57"/>
  <c r="K30" i="57"/>
  <c r="L29" i="57"/>
  <c r="K29" i="57"/>
  <c r="L28" i="57"/>
  <c r="K28" i="57"/>
  <c r="L27" i="57"/>
  <c r="K27" i="57"/>
  <c r="L26" i="57"/>
  <c r="K26" i="57"/>
  <c r="L25" i="57"/>
  <c r="K25" i="57"/>
  <c r="L24" i="57"/>
  <c r="K24" i="57"/>
  <c r="L23" i="57"/>
  <c r="K23" i="57"/>
  <c r="L22" i="57"/>
  <c r="K22" i="57"/>
  <c r="L21" i="57"/>
  <c r="K21" i="57"/>
  <c r="L20" i="57"/>
  <c r="K20" i="57"/>
  <c r="L19" i="57"/>
  <c r="K19" i="57"/>
  <c r="L18" i="57"/>
  <c r="K18" i="57"/>
  <c r="L17" i="57"/>
  <c r="K17" i="57"/>
  <c r="L16" i="57"/>
  <c r="K16" i="57"/>
  <c r="L15" i="57"/>
  <c r="K15" i="57"/>
  <c r="L14" i="57"/>
  <c r="K14" i="57"/>
  <c r="L13" i="57"/>
  <c r="K13" i="57"/>
  <c r="L12" i="57"/>
  <c r="K12" i="57"/>
  <c r="L11" i="57"/>
  <c r="K11" i="57"/>
  <c r="L10" i="57"/>
  <c r="K10" i="57"/>
  <c r="L9" i="57"/>
  <c r="K9" i="57"/>
  <c r="L8" i="57"/>
  <c r="L7" i="57" s="1"/>
  <c r="K8" i="57"/>
  <c r="I35" i="57"/>
  <c r="H35" i="57"/>
  <c r="I34" i="57"/>
  <c r="H34" i="57"/>
  <c r="I33" i="57"/>
  <c r="H33" i="57"/>
  <c r="I32" i="57"/>
  <c r="H32" i="57"/>
  <c r="I31" i="57"/>
  <c r="H31" i="57"/>
  <c r="I30" i="57"/>
  <c r="H30" i="57"/>
  <c r="I29" i="57"/>
  <c r="H29" i="57"/>
  <c r="I28" i="57"/>
  <c r="H28" i="57"/>
  <c r="I27" i="57"/>
  <c r="J27" i="57" s="1"/>
  <c r="H27" i="57"/>
  <c r="I26" i="57"/>
  <c r="H26" i="57"/>
  <c r="I25" i="57"/>
  <c r="H25" i="57"/>
  <c r="I24" i="57"/>
  <c r="H24" i="57"/>
  <c r="I23" i="57"/>
  <c r="H23" i="57"/>
  <c r="I22" i="57"/>
  <c r="H22" i="57"/>
  <c r="I21" i="57"/>
  <c r="H21" i="57"/>
  <c r="I20" i="57"/>
  <c r="H20" i="57"/>
  <c r="I19" i="57"/>
  <c r="H19" i="57"/>
  <c r="I18" i="57"/>
  <c r="H18" i="57"/>
  <c r="I17" i="57"/>
  <c r="H17" i="57"/>
  <c r="I16" i="57"/>
  <c r="H16" i="57"/>
  <c r="I15" i="57"/>
  <c r="H15" i="57"/>
  <c r="I14" i="57"/>
  <c r="H14" i="57"/>
  <c r="I13" i="57"/>
  <c r="H13" i="57"/>
  <c r="I12" i="57"/>
  <c r="H12" i="57"/>
  <c r="I11" i="57"/>
  <c r="H11" i="57"/>
  <c r="I10" i="57"/>
  <c r="H10" i="57"/>
  <c r="I9" i="57"/>
  <c r="H9" i="57"/>
  <c r="I8" i="57"/>
  <c r="H8" i="57"/>
  <c r="H7" i="57" s="1"/>
  <c r="B10" i="45" s="1"/>
  <c r="F35" i="57"/>
  <c r="E35" i="57"/>
  <c r="F34" i="57"/>
  <c r="E34" i="57"/>
  <c r="F33" i="57"/>
  <c r="E33" i="57"/>
  <c r="F32" i="57"/>
  <c r="E32" i="57"/>
  <c r="F31" i="57"/>
  <c r="E31" i="57"/>
  <c r="F30" i="57"/>
  <c r="E30" i="57"/>
  <c r="F29" i="57"/>
  <c r="E29" i="57"/>
  <c r="F28" i="57"/>
  <c r="E28" i="57"/>
  <c r="F27" i="57"/>
  <c r="E27" i="57"/>
  <c r="F26" i="57"/>
  <c r="E26" i="57"/>
  <c r="F25" i="57"/>
  <c r="E25" i="57"/>
  <c r="F24" i="57"/>
  <c r="E24" i="57"/>
  <c r="F23" i="57"/>
  <c r="E23" i="57"/>
  <c r="F22" i="57"/>
  <c r="E22" i="57"/>
  <c r="F21" i="57"/>
  <c r="E21" i="57"/>
  <c r="F20" i="57"/>
  <c r="E20" i="57"/>
  <c r="F19" i="57"/>
  <c r="E19" i="57"/>
  <c r="F18" i="57"/>
  <c r="E18" i="57"/>
  <c r="F17" i="57"/>
  <c r="E17" i="57"/>
  <c r="F16" i="57"/>
  <c r="E16" i="57"/>
  <c r="F15" i="57"/>
  <c r="E15" i="57"/>
  <c r="F14" i="57"/>
  <c r="E14" i="57"/>
  <c r="F13" i="57"/>
  <c r="E13" i="57"/>
  <c r="F12" i="57"/>
  <c r="E12" i="57"/>
  <c r="F11" i="57"/>
  <c r="E11" i="57"/>
  <c r="F10" i="57"/>
  <c r="E10" i="57"/>
  <c r="F9" i="57"/>
  <c r="E9" i="57"/>
  <c r="F8" i="57"/>
  <c r="F7" i="57" s="1"/>
  <c r="E8" i="57"/>
  <c r="E7" i="57" s="1"/>
  <c r="B9" i="45" s="1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8" i="57"/>
  <c r="B9" i="57"/>
  <c r="B10" i="57"/>
  <c r="D10" i="57" s="1"/>
  <c r="B11" i="57"/>
  <c r="B12" i="57"/>
  <c r="D12" i="57" s="1"/>
  <c r="B13" i="57"/>
  <c r="B14" i="57"/>
  <c r="D14" i="57" s="1"/>
  <c r="B15" i="57"/>
  <c r="B16" i="57"/>
  <c r="D16" i="57" s="1"/>
  <c r="B17" i="57"/>
  <c r="B18" i="57"/>
  <c r="B19" i="57"/>
  <c r="B20" i="57"/>
  <c r="D20" i="57" s="1"/>
  <c r="B21" i="57"/>
  <c r="B22" i="57"/>
  <c r="D22" i="57" s="1"/>
  <c r="B23" i="57"/>
  <c r="B24" i="57"/>
  <c r="D24" i="57" s="1"/>
  <c r="B25" i="57"/>
  <c r="B26" i="57"/>
  <c r="D26" i="57" s="1"/>
  <c r="B27" i="57"/>
  <c r="B28" i="57"/>
  <c r="B29" i="57"/>
  <c r="B30" i="57"/>
  <c r="D30" i="57" s="1"/>
  <c r="B31" i="57"/>
  <c r="B32" i="57"/>
  <c r="B33" i="57"/>
  <c r="B34" i="57"/>
  <c r="D34" i="57" s="1"/>
  <c r="B35" i="57"/>
  <c r="D35" i="57" s="1"/>
  <c r="B8" i="57"/>
  <c r="AB35" i="58"/>
  <c r="Y35" i="58"/>
  <c r="V35" i="58"/>
  <c r="S35" i="58"/>
  <c r="M35" i="58"/>
  <c r="J35" i="58"/>
  <c r="G35" i="58"/>
  <c r="D35" i="58"/>
  <c r="AB34" i="58"/>
  <c r="Y34" i="58"/>
  <c r="V34" i="58"/>
  <c r="S34" i="58"/>
  <c r="M34" i="58"/>
  <c r="J34" i="58"/>
  <c r="G34" i="58"/>
  <c r="D34" i="58"/>
  <c r="AB33" i="58"/>
  <c r="Y33" i="58"/>
  <c r="V33" i="58"/>
  <c r="S33" i="58"/>
  <c r="M33" i="58"/>
  <c r="J33" i="58"/>
  <c r="G33" i="58"/>
  <c r="D33" i="58"/>
  <c r="AB32" i="58"/>
  <c r="Y32" i="58"/>
  <c r="V32" i="58"/>
  <c r="S32" i="58"/>
  <c r="M32" i="58"/>
  <c r="J32" i="58"/>
  <c r="G32" i="58"/>
  <c r="D32" i="58"/>
  <c r="AB31" i="58"/>
  <c r="Y31" i="58"/>
  <c r="V31" i="58"/>
  <c r="S31" i="58"/>
  <c r="M31" i="58"/>
  <c r="J31" i="58"/>
  <c r="G31" i="58"/>
  <c r="D31" i="58"/>
  <c r="AB30" i="58"/>
  <c r="Y30" i="58"/>
  <c r="V30" i="58"/>
  <c r="S30" i="58"/>
  <c r="M30" i="58"/>
  <c r="J30" i="58"/>
  <c r="G30" i="58"/>
  <c r="D30" i="58"/>
  <c r="AB29" i="58"/>
  <c r="Y29" i="58"/>
  <c r="V29" i="58"/>
  <c r="S29" i="58"/>
  <c r="M29" i="58"/>
  <c r="J29" i="58"/>
  <c r="G29" i="58"/>
  <c r="D29" i="58"/>
  <c r="AB28" i="58"/>
  <c r="Y28" i="58"/>
  <c r="V28" i="58"/>
  <c r="S28" i="58"/>
  <c r="M28" i="58"/>
  <c r="J28" i="58"/>
  <c r="G28" i="58"/>
  <c r="D28" i="58"/>
  <c r="AB27" i="58"/>
  <c r="Y27" i="58"/>
  <c r="V27" i="58"/>
  <c r="S27" i="58"/>
  <c r="M27" i="58"/>
  <c r="J27" i="58"/>
  <c r="G27" i="58"/>
  <c r="D27" i="58"/>
  <c r="AB26" i="58"/>
  <c r="Y26" i="58"/>
  <c r="V26" i="58"/>
  <c r="S26" i="58"/>
  <c r="M26" i="58"/>
  <c r="J26" i="58"/>
  <c r="G26" i="58"/>
  <c r="D26" i="58"/>
  <c r="AB25" i="58"/>
  <c r="Y25" i="58"/>
  <c r="V25" i="58"/>
  <c r="S25" i="58"/>
  <c r="M25" i="58"/>
  <c r="J25" i="58"/>
  <c r="G25" i="58"/>
  <c r="D25" i="58"/>
  <c r="AB24" i="58"/>
  <c r="Y24" i="58"/>
  <c r="V24" i="58"/>
  <c r="S24" i="58"/>
  <c r="M24" i="58"/>
  <c r="J24" i="58"/>
  <c r="G24" i="58"/>
  <c r="D24" i="58"/>
  <c r="AB23" i="58"/>
  <c r="Y23" i="58"/>
  <c r="V23" i="58"/>
  <c r="S23" i="58"/>
  <c r="M23" i="58"/>
  <c r="J23" i="58"/>
  <c r="G23" i="58"/>
  <c r="D23" i="58"/>
  <c r="AB22" i="58"/>
  <c r="Y22" i="58"/>
  <c r="V22" i="58"/>
  <c r="S22" i="58"/>
  <c r="M22" i="58"/>
  <c r="J22" i="58"/>
  <c r="G22" i="58"/>
  <c r="D22" i="58"/>
  <c r="AB21" i="58"/>
  <c r="Y21" i="58"/>
  <c r="V21" i="58"/>
  <c r="S21" i="58"/>
  <c r="M21" i="58"/>
  <c r="J21" i="58"/>
  <c r="G21" i="58"/>
  <c r="D21" i="58"/>
  <c r="AB20" i="58"/>
  <c r="Y20" i="58"/>
  <c r="V20" i="58"/>
  <c r="S20" i="58"/>
  <c r="M20" i="58"/>
  <c r="J20" i="58"/>
  <c r="G20" i="58"/>
  <c r="D20" i="58"/>
  <c r="AB19" i="58"/>
  <c r="Y19" i="58"/>
  <c r="V19" i="58"/>
  <c r="S19" i="58"/>
  <c r="M19" i="58"/>
  <c r="J19" i="58"/>
  <c r="G19" i="58"/>
  <c r="D19" i="58"/>
  <c r="AB18" i="58"/>
  <c r="Y18" i="58"/>
  <c r="V18" i="58"/>
  <c r="S18" i="58"/>
  <c r="M18" i="58"/>
  <c r="J18" i="58"/>
  <c r="G18" i="58"/>
  <c r="D18" i="58"/>
  <c r="AB17" i="58"/>
  <c r="Y17" i="58"/>
  <c r="V17" i="58"/>
  <c r="S17" i="58"/>
  <c r="M17" i="58"/>
  <c r="J17" i="58"/>
  <c r="G17" i="58"/>
  <c r="D17" i="58"/>
  <c r="AB16" i="58"/>
  <c r="Y16" i="58"/>
  <c r="V16" i="58"/>
  <c r="S16" i="58"/>
  <c r="M16" i="58"/>
  <c r="J16" i="58"/>
  <c r="G16" i="58"/>
  <c r="D16" i="58"/>
  <c r="AB15" i="58"/>
  <c r="Y15" i="58"/>
  <c r="V15" i="58"/>
  <c r="S15" i="58"/>
  <c r="M15" i="58"/>
  <c r="J15" i="58"/>
  <c r="G15" i="58"/>
  <c r="D15" i="58"/>
  <c r="AB14" i="58"/>
  <c r="Y14" i="58"/>
  <c r="V14" i="58"/>
  <c r="S14" i="58"/>
  <c r="M14" i="58"/>
  <c r="J14" i="58"/>
  <c r="G14" i="58"/>
  <c r="D14" i="58"/>
  <c r="AB13" i="58"/>
  <c r="Y13" i="58"/>
  <c r="V13" i="58"/>
  <c r="S13" i="58"/>
  <c r="M13" i="58"/>
  <c r="J13" i="58"/>
  <c r="G13" i="58"/>
  <c r="D13" i="58"/>
  <c r="AB12" i="58"/>
  <c r="Y12" i="58"/>
  <c r="V12" i="58"/>
  <c r="S12" i="58"/>
  <c r="M12" i="58"/>
  <c r="J12" i="58"/>
  <c r="G12" i="58"/>
  <c r="D12" i="58"/>
  <c r="AB11" i="58"/>
  <c r="Y11" i="58"/>
  <c r="V11" i="58"/>
  <c r="S11" i="58"/>
  <c r="J11" i="58"/>
  <c r="G11" i="58"/>
  <c r="D11" i="58"/>
  <c r="AB10" i="58"/>
  <c r="Y10" i="58"/>
  <c r="V10" i="58"/>
  <c r="S10" i="58"/>
  <c r="M10" i="58"/>
  <c r="J10" i="58"/>
  <c r="G10" i="58"/>
  <c r="D10" i="58"/>
  <c r="AB9" i="58"/>
  <c r="Y9" i="58"/>
  <c r="V9" i="58"/>
  <c r="S9" i="58"/>
  <c r="M9" i="58"/>
  <c r="J9" i="58"/>
  <c r="G9" i="58"/>
  <c r="D9" i="58"/>
  <c r="AB8" i="58"/>
  <c r="Y8" i="58"/>
  <c r="V8" i="58"/>
  <c r="S8" i="58"/>
  <c r="M8" i="58"/>
  <c r="J8" i="58"/>
  <c r="G8" i="58"/>
  <c r="D8" i="58"/>
  <c r="AA7" i="58"/>
  <c r="Z7" i="58"/>
  <c r="F20" i="45" s="1"/>
  <c r="X7" i="58"/>
  <c r="G19" i="45" s="1"/>
  <c r="W7" i="58"/>
  <c r="U7" i="58"/>
  <c r="T7" i="58"/>
  <c r="F18" i="45" s="1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F8" i="45" s="1"/>
  <c r="S35" i="57"/>
  <c r="AB31" i="57"/>
  <c r="D31" i="57"/>
  <c r="AB30" i="57"/>
  <c r="AB29" i="57"/>
  <c r="D29" i="57"/>
  <c r="S27" i="57"/>
  <c r="M26" i="57"/>
  <c r="AB23" i="57"/>
  <c r="AB19" i="57"/>
  <c r="AB16" i="57"/>
  <c r="AB13" i="57"/>
  <c r="D13" i="57"/>
  <c r="AB10" i="57"/>
  <c r="Z7" i="57"/>
  <c r="B20" i="45" s="1"/>
  <c r="W7" i="57"/>
  <c r="B19" i="45" s="1"/>
  <c r="AA35" i="55"/>
  <c r="Z35" i="55"/>
  <c r="AA34" i="55"/>
  <c r="Z34" i="55"/>
  <c r="AA33" i="55"/>
  <c r="Z33" i="55"/>
  <c r="AA32" i="55"/>
  <c r="Z32" i="55"/>
  <c r="AA31" i="55"/>
  <c r="Z31" i="55"/>
  <c r="AA30" i="55"/>
  <c r="Z30" i="55"/>
  <c r="AA29" i="55"/>
  <c r="Z29" i="55"/>
  <c r="AA28" i="55"/>
  <c r="Z28" i="55"/>
  <c r="AA27" i="55"/>
  <c r="Z27" i="55"/>
  <c r="AA26" i="55"/>
  <c r="Z26" i="55"/>
  <c r="AA25" i="55"/>
  <c r="Z25" i="55"/>
  <c r="AA24" i="55"/>
  <c r="Z24" i="55"/>
  <c r="AA23" i="55"/>
  <c r="Z23" i="55"/>
  <c r="AA22" i="55"/>
  <c r="Z22" i="55"/>
  <c r="AA21" i="55"/>
  <c r="Z21" i="55"/>
  <c r="AA20" i="55"/>
  <c r="Z20" i="55"/>
  <c r="AA19" i="55"/>
  <c r="Z19" i="55"/>
  <c r="AA18" i="55"/>
  <c r="Z18" i="55"/>
  <c r="AA17" i="55"/>
  <c r="Z17" i="55"/>
  <c r="AA16" i="55"/>
  <c r="Z16" i="55"/>
  <c r="AA15" i="55"/>
  <c r="Z15" i="55"/>
  <c r="AA14" i="55"/>
  <c r="Z14" i="55"/>
  <c r="AA13" i="55"/>
  <c r="Z13" i="55"/>
  <c r="AA12" i="55"/>
  <c r="Z12" i="55"/>
  <c r="AA11" i="55"/>
  <c r="Z11" i="55"/>
  <c r="AA10" i="55"/>
  <c r="Z10" i="55"/>
  <c r="AA9" i="55"/>
  <c r="Z9" i="55"/>
  <c r="AA8" i="55"/>
  <c r="Z8" i="55"/>
  <c r="X35" i="55"/>
  <c r="W35" i="55"/>
  <c r="X34" i="55"/>
  <c r="W34" i="55"/>
  <c r="X33" i="55"/>
  <c r="W33" i="55"/>
  <c r="X32" i="55"/>
  <c r="W32" i="55"/>
  <c r="X31" i="55"/>
  <c r="W31" i="55"/>
  <c r="X30" i="55"/>
  <c r="W30" i="55"/>
  <c r="X29" i="55"/>
  <c r="W29" i="55"/>
  <c r="X28" i="55"/>
  <c r="W28" i="55"/>
  <c r="X27" i="55"/>
  <c r="W27" i="55"/>
  <c r="X26" i="55"/>
  <c r="W26" i="55"/>
  <c r="X25" i="55"/>
  <c r="W25" i="55"/>
  <c r="X24" i="55"/>
  <c r="W24" i="55"/>
  <c r="X23" i="55"/>
  <c r="W23" i="55"/>
  <c r="X22" i="55"/>
  <c r="W22" i="55"/>
  <c r="X21" i="55"/>
  <c r="W21" i="55"/>
  <c r="X20" i="55"/>
  <c r="W20" i="55"/>
  <c r="X19" i="55"/>
  <c r="W19" i="55"/>
  <c r="X18" i="55"/>
  <c r="W18" i="55"/>
  <c r="X17" i="55"/>
  <c r="W17" i="55"/>
  <c r="X16" i="55"/>
  <c r="W16" i="55"/>
  <c r="X15" i="55"/>
  <c r="W15" i="55"/>
  <c r="X14" i="55"/>
  <c r="W14" i="55"/>
  <c r="X13" i="55"/>
  <c r="W13" i="55"/>
  <c r="X12" i="55"/>
  <c r="W12" i="55"/>
  <c r="X11" i="55"/>
  <c r="W11" i="55"/>
  <c r="X10" i="55"/>
  <c r="W10" i="55"/>
  <c r="X9" i="55"/>
  <c r="W9" i="55"/>
  <c r="X8" i="55"/>
  <c r="W8" i="55"/>
  <c r="U35" i="55"/>
  <c r="T35" i="55"/>
  <c r="U34" i="55"/>
  <c r="T34" i="55"/>
  <c r="U33" i="55"/>
  <c r="T33" i="55"/>
  <c r="U32" i="55"/>
  <c r="T32" i="55"/>
  <c r="U31" i="55"/>
  <c r="T31" i="55"/>
  <c r="U30" i="55"/>
  <c r="T30" i="55"/>
  <c r="U29" i="55"/>
  <c r="T29" i="55"/>
  <c r="U28" i="55"/>
  <c r="T28" i="55"/>
  <c r="U27" i="55"/>
  <c r="T27" i="55"/>
  <c r="U26" i="55"/>
  <c r="T26" i="55"/>
  <c r="U25" i="55"/>
  <c r="T25" i="55"/>
  <c r="U24" i="55"/>
  <c r="T24" i="55"/>
  <c r="U23" i="55"/>
  <c r="T23" i="55"/>
  <c r="U22" i="55"/>
  <c r="T22" i="55"/>
  <c r="U21" i="55"/>
  <c r="T21" i="55"/>
  <c r="U20" i="55"/>
  <c r="T20" i="55"/>
  <c r="U19" i="55"/>
  <c r="T19" i="55"/>
  <c r="U18" i="55"/>
  <c r="T18" i="55"/>
  <c r="U17" i="55"/>
  <c r="T17" i="55"/>
  <c r="U16" i="55"/>
  <c r="T16" i="55"/>
  <c r="U15" i="55"/>
  <c r="T15" i="55"/>
  <c r="U14" i="55"/>
  <c r="T14" i="55"/>
  <c r="U13" i="55"/>
  <c r="T13" i="55"/>
  <c r="U12" i="55"/>
  <c r="T12" i="55"/>
  <c r="U11" i="55"/>
  <c r="T11" i="55"/>
  <c r="U10" i="55"/>
  <c r="T10" i="55"/>
  <c r="U9" i="55"/>
  <c r="T9" i="55"/>
  <c r="U8" i="55"/>
  <c r="T8" i="55"/>
  <c r="R35" i="55"/>
  <c r="Q35" i="55"/>
  <c r="R34" i="55"/>
  <c r="Q34" i="55"/>
  <c r="R33" i="55"/>
  <c r="Q33" i="55"/>
  <c r="R32" i="55"/>
  <c r="Q32" i="55"/>
  <c r="R31" i="55"/>
  <c r="Q31" i="55"/>
  <c r="R30" i="55"/>
  <c r="Q30" i="55"/>
  <c r="R29" i="55"/>
  <c r="Q29" i="55"/>
  <c r="R28" i="55"/>
  <c r="Q28" i="55"/>
  <c r="R27" i="55"/>
  <c r="Q27" i="55"/>
  <c r="R26" i="55"/>
  <c r="Q26" i="55"/>
  <c r="R25" i="55"/>
  <c r="Q25" i="55"/>
  <c r="R24" i="55"/>
  <c r="Q24" i="55"/>
  <c r="R23" i="55"/>
  <c r="Q23" i="55"/>
  <c r="R22" i="55"/>
  <c r="Q22" i="55"/>
  <c r="R21" i="55"/>
  <c r="Q21" i="55"/>
  <c r="R20" i="55"/>
  <c r="Q20" i="55"/>
  <c r="R19" i="55"/>
  <c r="Q19" i="55"/>
  <c r="R18" i="55"/>
  <c r="Q18" i="55"/>
  <c r="R17" i="55"/>
  <c r="Q17" i="55"/>
  <c r="R16" i="55"/>
  <c r="Q16" i="55"/>
  <c r="R15" i="55"/>
  <c r="Q15" i="55"/>
  <c r="R14" i="55"/>
  <c r="Q14" i="55"/>
  <c r="R13" i="55"/>
  <c r="Q13" i="55"/>
  <c r="R12" i="55"/>
  <c r="Q12" i="55"/>
  <c r="R11" i="55"/>
  <c r="Q11" i="55"/>
  <c r="R10" i="55"/>
  <c r="Q10" i="55"/>
  <c r="R9" i="55"/>
  <c r="Q9" i="55"/>
  <c r="R8" i="55"/>
  <c r="R7" i="55" s="1"/>
  <c r="Q8" i="55"/>
  <c r="O35" i="55"/>
  <c r="N35" i="55"/>
  <c r="O34" i="55"/>
  <c r="N34" i="55"/>
  <c r="O33" i="55"/>
  <c r="N33" i="55"/>
  <c r="O32" i="55"/>
  <c r="N32" i="55"/>
  <c r="O31" i="55"/>
  <c r="N31" i="55"/>
  <c r="O30" i="55"/>
  <c r="N30" i="55"/>
  <c r="O29" i="55"/>
  <c r="N29" i="55"/>
  <c r="O28" i="55"/>
  <c r="N28" i="55"/>
  <c r="O27" i="55"/>
  <c r="N27" i="55"/>
  <c r="O26" i="55"/>
  <c r="N26" i="55"/>
  <c r="O25" i="55"/>
  <c r="N25" i="55"/>
  <c r="O24" i="55"/>
  <c r="N24" i="55"/>
  <c r="O23" i="55"/>
  <c r="N23" i="55"/>
  <c r="O22" i="55"/>
  <c r="N22" i="55"/>
  <c r="O21" i="55"/>
  <c r="N21" i="55"/>
  <c r="O20" i="55"/>
  <c r="N20" i="55"/>
  <c r="O19" i="55"/>
  <c r="N19" i="55"/>
  <c r="O18" i="55"/>
  <c r="N18" i="55"/>
  <c r="O17" i="55"/>
  <c r="N17" i="55"/>
  <c r="O16" i="55"/>
  <c r="N16" i="55"/>
  <c r="O15" i="55"/>
  <c r="N15" i="55"/>
  <c r="O14" i="55"/>
  <c r="N14" i="55"/>
  <c r="O13" i="55"/>
  <c r="N13" i="55"/>
  <c r="O12" i="55"/>
  <c r="N12" i="55"/>
  <c r="O11" i="55"/>
  <c r="N11" i="55"/>
  <c r="O10" i="55"/>
  <c r="N10" i="55"/>
  <c r="O9" i="55"/>
  <c r="N9" i="55"/>
  <c r="O8" i="55"/>
  <c r="N8" i="55"/>
  <c r="N7" i="55" s="1"/>
  <c r="L35" i="55"/>
  <c r="K35" i="55"/>
  <c r="L34" i="55"/>
  <c r="K34" i="55"/>
  <c r="L33" i="55"/>
  <c r="K33" i="55"/>
  <c r="L32" i="55"/>
  <c r="K32" i="55"/>
  <c r="L31" i="55"/>
  <c r="K31" i="55"/>
  <c r="L30" i="55"/>
  <c r="K30" i="55"/>
  <c r="L29" i="55"/>
  <c r="K29" i="55"/>
  <c r="L28" i="55"/>
  <c r="K28" i="55"/>
  <c r="L27" i="55"/>
  <c r="K27" i="55"/>
  <c r="L26" i="55"/>
  <c r="K26" i="55"/>
  <c r="L25" i="55"/>
  <c r="K25" i="55"/>
  <c r="L24" i="55"/>
  <c r="K24" i="55"/>
  <c r="L23" i="55"/>
  <c r="K23" i="55"/>
  <c r="L22" i="55"/>
  <c r="K22" i="55"/>
  <c r="L21" i="55"/>
  <c r="K21" i="55"/>
  <c r="L20" i="55"/>
  <c r="K20" i="55"/>
  <c r="L19" i="55"/>
  <c r="K19" i="55"/>
  <c r="L18" i="55"/>
  <c r="K18" i="55"/>
  <c r="L17" i="55"/>
  <c r="K17" i="55"/>
  <c r="L16" i="55"/>
  <c r="K16" i="55"/>
  <c r="L15" i="55"/>
  <c r="K15" i="55"/>
  <c r="L14" i="55"/>
  <c r="K14" i="55"/>
  <c r="L13" i="55"/>
  <c r="K13" i="55"/>
  <c r="L12" i="55"/>
  <c r="K12" i="55"/>
  <c r="L11" i="55"/>
  <c r="K11" i="55"/>
  <c r="L10" i="55"/>
  <c r="K10" i="55"/>
  <c r="L9" i="55"/>
  <c r="K9" i="55"/>
  <c r="L8" i="55"/>
  <c r="K8" i="55"/>
  <c r="K7" i="55" s="1"/>
  <c r="F11" i="25" s="1"/>
  <c r="I35" i="55"/>
  <c r="H35" i="55"/>
  <c r="I34" i="55"/>
  <c r="H34" i="55"/>
  <c r="I33" i="55"/>
  <c r="H33" i="55"/>
  <c r="I32" i="55"/>
  <c r="H32" i="55"/>
  <c r="I31" i="55"/>
  <c r="H31" i="55"/>
  <c r="I30" i="55"/>
  <c r="J30" i="55" s="1"/>
  <c r="H30" i="55"/>
  <c r="I29" i="55"/>
  <c r="H29" i="55"/>
  <c r="I28" i="55"/>
  <c r="H28" i="55"/>
  <c r="I27" i="55"/>
  <c r="J27" i="55" s="1"/>
  <c r="H27" i="55"/>
  <c r="I26" i="55"/>
  <c r="H26" i="55"/>
  <c r="I25" i="55"/>
  <c r="H25" i="55"/>
  <c r="I24" i="55"/>
  <c r="H24" i="55"/>
  <c r="I23" i="55"/>
  <c r="H23" i="55"/>
  <c r="I22" i="55"/>
  <c r="H22" i="55"/>
  <c r="I21" i="55"/>
  <c r="H21" i="55"/>
  <c r="I20" i="55"/>
  <c r="H20" i="55"/>
  <c r="I19" i="55"/>
  <c r="H19" i="55"/>
  <c r="I18" i="55"/>
  <c r="H18" i="55"/>
  <c r="I17" i="55"/>
  <c r="H17" i="55"/>
  <c r="I16" i="55"/>
  <c r="H16" i="55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I7" i="55" s="1"/>
  <c r="G10" i="25" s="1"/>
  <c r="H8" i="55"/>
  <c r="H7" i="55" s="1"/>
  <c r="F35" i="55"/>
  <c r="E35" i="55"/>
  <c r="F34" i="55"/>
  <c r="E34" i="55"/>
  <c r="F33" i="55"/>
  <c r="E33" i="55"/>
  <c r="F32" i="55"/>
  <c r="E32" i="55"/>
  <c r="F31" i="55"/>
  <c r="E31" i="55"/>
  <c r="F30" i="55"/>
  <c r="E30" i="55"/>
  <c r="F29" i="55"/>
  <c r="E29" i="55"/>
  <c r="F28" i="55"/>
  <c r="E28" i="55"/>
  <c r="F27" i="55"/>
  <c r="E27" i="55"/>
  <c r="F26" i="55"/>
  <c r="E26" i="55"/>
  <c r="F25" i="55"/>
  <c r="E25" i="55"/>
  <c r="F24" i="55"/>
  <c r="E24" i="55"/>
  <c r="F23" i="55"/>
  <c r="E23" i="55"/>
  <c r="F22" i="55"/>
  <c r="E22" i="55"/>
  <c r="F21" i="55"/>
  <c r="E21" i="55"/>
  <c r="F20" i="55"/>
  <c r="E20" i="55"/>
  <c r="F19" i="55"/>
  <c r="E19" i="55"/>
  <c r="F18" i="55"/>
  <c r="E18" i="55"/>
  <c r="F17" i="55"/>
  <c r="E17" i="55"/>
  <c r="F16" i="55"/>
  <c r="E16" i="55"/>
  <c r="F15" i="55"/>
  <c r="E15" i="55"/>
  <c r="F14" i="55"/>
  <c r="E14" i="55"/>
  <c r="F13" i="55"/>
  <c r="E13" i="55"/>
  <c r="F12" i="55"/>
  <c r="E12" i="55"/>
  <c r="F11" i="55"/>
  <c r="E11" i="55"/>
  <c r="F10" i="55"/>
  <c r="E10" i="55"/>
  <c r="F9" i="55"/>
  <c r="E9" i="55"/>
  <c r="F8" i="55"/>
  <c r="F7" i="55" s="1"/>
  <c r="E8" i="55"/>
  <c r="C9" i="55"/>
  <c r="C10" i="55"/>
  <c r="C11" i="55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8" i="55"/>
  <c r="B9" i="55"/>
  <c r="B10" i="55"/>
  <c r="B11" i="55"/>
  <c r="B12" i="55"/>
  <c r="B13" i="55"/>
  <c r="B14" i="55"/>
  <c r="B15" i="55"/>
  <c r="B16" i="55"/>
  <c r="D16" i="55" s="1"/>
  <c r="B17" i="55"/>
  <c r="B18" i="55"/>
  <c r="D18" i="55" s="1"/>
  <c r="B19" i="55"/>
  <c r="B20" i="55"/>
  <c r="D20" i="55" s="1"/>
  <c r="B21" i="55"/>
  <c r="B22" i="55"/>
  <c r="B23" i="55"/>
  <c r="B24" i="55"/>
  <c r="D24" i="55" s="1"/>
  <c r="B25" i="55"/>
  <c r="B26" i="55"/>
  <c r="D26" i="55" s="1"/>
  <c r="B27" i="55"/>
  <c r="D27" i="55" s="1"/>
  <c r="B28" i="55"/>
  <c r="B29" i="55"/>
  <c r="D29" i="55" s="1"/>
  <c r="B30" i="55"/>
  <c r="D30" i="55" s="1"/>
  <c r="B31" i="55"/>
  <c r="B32" i="55"/>
  <c r="D32" i="55" s="1"/>
  <c r="B33" i="55"/>
  <c r="B34" i="55"/>
  <c r="B35" i="55"/>
  <c r="D35" i="55" s="1"/>
  <c r="B8" i="55"/>
  <c r="D8" i="55" s="1"/>
  <c r="AB35" i="56"/>
  <c r="Y35" i="56"/>
  <c r="V35" i="56"/>
  <c r="S35" i="56"/>
  <c r="P35" i="56"/>
  <c r="M35" i="56"/>
  <c r="J35" i="56"/>
  <c r="G35" i="56"/>
  <c r="D35" i="56"/>
  <c r="AB34" i="56"/>
  <c r="Y34" i="56"/>
  <c r="V34" i="56"/>
  <c r="S34" i="56"/>
  <c r="P34" i="56"/>
  <c r="M34" i="56"/>
  <c r="J34" i="56"/>
  <c r="G34" i="56"/>
  <c r="D34" i="56"/>
  <c r="AB33" i="56"/>
  <c r="Y33" i="56"/>
  <c r="V33" i="56"/>
  <c r="S33" i="56"/>
  <c r="P33" i="56"/>
  <c r="M33" i="56"/>
  <c r="J33" i="56"/>
  <c r="G33" i="56"/>
  <c r="D33" i="56"/>
  <c r="AB32" i="56"/>
  <c r="Y32" i="56"/>
  <c r="V32" i="56"/>
  <c r="S32" i="56"/>
  <c r="P32" i="56"/>
  <c r="M32" i="56"/>
  <c r="J32" i="56"/>
  <c r="G32" i="56"/>
  <c r="D32" i="56"/>
  <c r="AB31" i="56"/>
  <c r="Y31" i="56"/>
  <c r="V31" i="56"/>
  <c r="S31" i="56"/>
  <c r="P31" i="56"/>
  <c r="M31" i="56"/>
  <c r="J31" i="56"/>
  <c r="G31" i="56"/>
  <c r="D31" i="56"/>
  <c r="AB30" i="56"/>
  <c r="Y30" i="56"/>
  <c r="V30" i="56"/>
  <c r="S30" i="56"/>
  <c r="P30" i="56"/>
  <c r="M30" i="56"/>
  <c r="J30" i="56"/>
  <c r="G30" i="56"/>
  <c r="D30" i="56"/>
  <c r="AB29" i="56"/>
  <c r="Y29" i="56"/>
  <c r="V29" i="56"/>
  <c r="S29" i="56"/>
  <c r="P29" i="56"/>
  <c r="M29" i="56"/>
  <c r="J29" i="56"/>
  <c r="G29" i="56"/>
  <c r="D29" i="56"/>
  <c r="AB28" i="56"/>
  <c r="Y28" i="56"/>
  <c r="V28" i="56"/>
  <c r="S28" i="56"/>
  <c r="P28" i="56"/>
  <c r="M28" i="56"/>
  <c r="J28" i="56"/>
  <c r="G28" i="56"/>
  <c r="D28" i="56"/>
  <c r="AB27" i="56"/>
  <c r="Y27" i="56"/>
  <c r="V27" i="56"/>
  <c r="S27" i="56"/>
  <c r="P27" i="56"/>
  <c r="M27" i="56"/>
  <c r="J27" i="56"/>
  <c r="G27" i="56"/>
  <c r="D27" i="56"/>
  <c r="AB26" i="56"/>
  <c r="Y26" i="56"/>
  <c r="V26" i="56"/>
  <c r="S26" i="56"/>
  <c r="P26" i="56"/>
  <c r="M26" i="56"/>
  <c r="J26" i="56"/>
  <c r="G26" i="56"/>
  <c r="D26" i="56"/>
  <c r="AB25" i="56"/>
  <c r="Y25" i="56"/>
  <c r="V25" i="56"/>
  <c r="S25" i="56"/>
  <c r="P25" i="56"/>
  <c r="M25" i="56"/>
  <c r="J25" i="56"/>
  <c r="G25" i="56"/>
  <c r="D25" i="56"/>
  <c r="AB24" i="56"/>
  <c r="Y24" i="56"/>
  <c r="V24" i="56"/>
  <c r="S24" i="56"/>
  <c r="P24" i="56"/>
  <c r="M24" i="56"/>
  <c r="J24" i="56"/>
  <c r="G24" i="56"/>
  <c r="D24" i="56"/>
  <c r="AB23" i="56"/>
  <c r="Y23" i="56"/>
  <c r="V23" i="56"/>
  <c r="S23" i="56"/>
  <c r="P23" i="56"/>
  <c r="M23" i="56"/>
  <c r="J23" i="56"/>
  <c r="G23" i="56"/>
  <c r="D23" i="56"/>
  <c r="AB22" i="56"/>
  <c r="Y22" i="56"/>
  <c r="V22" i="56"/>
  <c r="S22" i="56"/>
  <c r="P22" i="56"/>
  <c r="M22" i="56"/>
  <c r="J22" i="56"/>
  <c r="G22" i="56"/>
  <c r="D22" i="56"/>
  <c r="AB21" i="56"/>
  <c r="Y21" i="56"/>
  <c r="V21" i="56"/>
  <c r="S21" i="56"/>
  <c r="P21" i="56"/>
  <c r="M21" i="56"/>
  <c r="J21" i="56"/>
  <c r="G21" i="56"/>
  <c r="D21" i="56"/>
  <c r="AB20" i="56"/>
  <c r="Y20" i="56"/>
  <c r="V20" i="56"/>
  <c r="S20" i="56"/>
  <c r="P20" i="56"/>
  <c r="M20" i="56"/>
  <c r="J20" i="56"/>
  <c r="G20" i="56"/>
  <c r="D20" i="56"/>
  <c r="AB19" i="56"/>
  <c r="Y19" i="56"/>
  <c r="V19" i="56"/>
  <c r="S19" i="56"/>
  <c r="P19" i="56"/>
  <c r="M19" i="56"/>
  <c r="J19" i="56"/>
  <c r="G19" i="56"/>
  <c r="D19" i="56"/>
  <c r="AB18" i="56"/>
  <c r="Y18" i="56"/>
  <c r="V18" i="56"/>
  <c r="S18" i="56"/>
  <c r="P18" i="56"/>
  <c r="M18" i="56"/>
  <c r="J18" i="56"/>
  <c r="G18" i="56"/>
  <c r="D18" i="56"/>
  <c r="AB17" i="56"/>
  <c r="Y17" i="56"/>
  <c r="V17" i="56"/>
  <c r="S17" i="56"/>
  <c r="P17" i="56"/>
  <c r="M17" i="56"/>
  <c r="J17" i="56"/>
  <c r="G17" i="56"/>
  <c r="D17" i="56"/>
  <c r="AB16" i="56"/>
  <c r="Y16" i="56"/>
  <c r="V16" i="56"/>
  <c r="S16" i="56"/>
  <c r="P16" i="56"/>
  <c r="M16" i="56"/>
  <c r="J16" i="56"/>
  <c r="G16" i="56"/>
  <c r="D16" i="56"/>
  <c r="AB15" i="56"/>
  <c r="Y15" i="56"/>
  <c r="V15" i="56"/>
  <c r="S15" i="56"/>
  <c r="P15" i="56"/>
  <c r="M15" i="56"/>
  <c r="J15" i="56"/>
  <c r="G15" i="56"/>
  <c r="D15" i="56"/>
  <c r="AB14" i="56"/>
  <c r="Y14" i="56"/>
  <c r="V14" i="56"/>
  <c r="S14" i="56"/>
  <c r="P14" i="56"/>
  <c r="M14" i="56"/>
  <c r="J14" i="56"/>
  <c r="G14" i="56"/>
  <c r="D14" i="56"/>
  <c r="AB13" i="56"/>
  <c r="Y13" i="56"/>
  <c r="V13" i="56"/>
  <c r="S13" i="56"/>
  <c r="P13" i="56"/>
  <c r="M13" i="56"/>
  <c r="J13" i="56"/>
  <c r="G13" i="56"/>
  <c r="D13" i="56"/>
  <c r="AB12" i="56"/>
  <c r="Y12" i="56"/>
  <c r="V12" i="56"/>
  <c r="S12" i="56"/>
  <c r="P12" i="56"/>
  <c r="M12" i="56"/>
  <c r="J12" i="56"/>
  <c r="G12" i="56"/>
  <c r="D12" i="56"/>
  <c r="AB11" i="56"/>
  <c r="Y11" i="56"/>
  <c r="V11" i="56"/>
  <c r="S11" i="56"/>
  <c r="P11" i="56"/>
  <c r="M11" i="56"/>
  <c r="J11" i="56"/>
  <c r="G11" i="56"/>
  <c r="D11" i="56"/>
  <c r="AB10" i="56"/>
  <c r="Y10" i="56"/>
  <c r="V10" i="56"/>
  <c r="S10" i="56"/>
  <c r="P10" i="56"/>
  <c r="M10" i="56"/>
  <c r="J10" i="56"/>
  <c r="G10" i="56"/>
  <c r="D10" i="56"/>
  <c r="AB9" i="56"/>
  <c r="Y9" i="56"/>
  <c r="V9" i="56"/>
  <c r="S9" i="56"/>
  <c r="P9" i="56"/>
  <c r="M9" i="56"/>
  <c r="J9" i="56"/>
  <c r="G9" i="56"/>
  <c r="D9" i="56"/>
  <c r="AB8" i="56"/>
  <c r="Y8" i="56"/>
  <c r="V8" i="56"/>
  <c r="S8" i="56"/>
  <c r="P8" i="56"/>
  <c r="M8" i="56"/>
  <c r="J8" i="56"/>
  <c r="G8" i="56"/>
  <c r="D8" i="56"/>
  <c r="AA7" i="56"/>
  <c r="Z7" i="56"/>
  <c r="X7" i="56"/>
  <c r="W7" i="56"/>
  <c r="U7" i="56"/>
  <c r="T7" i="56"/>
  <c r="R7" i="56"/>
  <c r="Q7" i="56"/>
  <c r="O7" i="56"/>
  <c r="N7" i="56"/>
  <c r="L7" i="56"/>
  <c r="K7" i="56"/>
  <c r="I7" i="56"/>
  <c r="H7" i="56"/>
  <c r="F7" i="56"/>
  <c r="E7" i="56"/>
  <c r="C7" i="56"/>
  <c r="B7" i="56"/>
  <c r="V35" i="55"/>
  <c r="V34" i="55"/>
  <c r="D34" i="55"/>
  <c r="AB33" i="55"/>
  <c r="Y33" i="55"/>
  <c r="V33" i="55"/>
  <c r="S33" i="55"/>
  <c r="V32" i="55"/>
  <c r="S32" i="55"/>
  <c r="Y31" i="55"/>
  <c r="V31" i="55"/>
  <c r="S31" i="55"/>
  <c r="M31" i="55"/>
  <c r="D31" i="55"/>
  <c r="V30" i="55"/>
  <c r="S30" i="55"/>
  <c r="AB29" i="55"/>
  <c r="Y29" i="55"/>
  <c r="V29" i="55"/>
  <c r="S29" i="55"/>
  <c r="V28" i="55"/>
  <c r="D28" i="55"/>
  <c r="Y27" i="55"/>
  <c r="V27" i="55"/>
  <c r="S27" i="55"/>
  <c r="V26" i="55"/>
  <c r="S26" i="55"/>
  <c r="Y25" i="55"/>
  <c r="V25" i="55"/>
  <c r="M25" i="55"/>
  <c r="V24" i="55"/>
  <c r="Y23" i="55"/>
  <c r="V23" i="55"/>
  <c r="V22" i="55"/>
  <c r="M22" i="55"/>
  <c r="D22" i="55"/>
  <c r="AB21" i="55"/>
  <c r="Y21" i="55"/>
  <c r="V21" i="55"/>
  <c r="S21" i="55"/>
  <c r="M21" i="55"/>
  <c r="D21" i="55"/>
  <c r="V20" i="55"/>
  <c r="S20" i="55"/>
  <c r="Y19" i="55"/>
  <c r="V19" i="55"/>
  <c r="S19" i="55"/>
  <c r="D19" i="55"/>
  <c r="AB18" i="55"/>
  <c r="V18" i="55"/>
  <c r="Y17" i="55"/>
  <c r="V17" i="55"/>
  <c r="M17" i="55"/>
  <c r="Y15" i="55"/>
  <c r="S15" i="55"/>
  <c r="M15" i="55"/>
  <c r="AB14" i="55"/>
  <c r="V14" i="55"/>
  <c r="D14" i="55"/>
  <c r="Y13" i="55"/>
  <c r="M13" i="55"/>
  <c r="D12" i="55"/>
  <c r="Y11" i="55"/>
  <c r="V11" i="55"/>
  <c r="V10" i="55"/>
  <c r="S10" i="55"/>
  <c r="D10" i="55"/>
  <c r="Y9" i="55"/>
  <c r="V9" i="55"/>
  <c r="D9" i="55"/>
  <c r="V8" i="55"/>
  <c r="S8" i="55"/>
  <c r="AA7" i="55"/>
  <c r="Z7" i="55"/>
  <c r="F20" i="25" s="1"/>
  <c r="X7" i="55"/>
  <c r="W7" i="55"/>
  <c r="F19" i="25" s="1"/>
  <c r="U7" i="55"/>
  <c r="G18" i="25" s="1"/>
  <c r="T7" i="55"/>
  <c r="Q7" i="55"/>
  <c r="F13" i="25" s="1"/>
  <c r="O7" i="55"/>
  <c r="G12" i="25" s="1"/>
  <c r="B7" i="55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L7" i="54"/>
  <c r="K7" i="54"/>
  <c r="B11" i="25" s="1"/>
  <c r="I7" i="54"/>
  <c r="C10" i="25" s="1"/>
  <c r="H7" i="54"/>
  <c r="F7" i="54"/>
  <c r="E7" i="54"/>
  <c r="B9" i="25" s="1"/>
  <c r="C7" i="54"/>
  <c r="C8" i="25" s="1"/>
  <c r="B7" i="54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J33" i="55" l="1"/>
  <c r="V20" i="57"/>
  <c r="V31" i="57"/>
  <c r="V34" i="57"/>
  <c r="M9" i="55"/>
  <c r="T7" i="57"/>
  <c r="B18" i="45" s="1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1" i="57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M21" i="57"/>
  <c r="M34" i="57"/>
  <c r="G32" i="57"/>
  <c r="D33" i="57"/>
  <c r="D27" i="57"/>
  <c r="D25" i="57"/>
  <c r="D23" i="57"/>
  <c r="D21" i="57"/>
  <c r="D19" i="57"/>
  <c r="D17" i="57"/>
  <c r="D15" i="57"/>
  <c r="D11" i="57"/>
  <c r="D9" i="57"/>
  <c r="M8" i="55"/>
  <c r="M10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4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B8" i="45" s="1"/>
  <c r="O7" i="57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M9" i="57"/>
  <c r="M11" i="57"/>
  <c r="M17" i="57"/>
  <c r="M24" i="57"/>
  <c r="M27" i="57"/>
  <c r="M30" i="57"/>
  <c r="M31" i="57"/>
  <c r="M35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M7" i="56"/>
  <c r="S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V17" i="57"/>
  <c r="V18" i="57"/>
  <c r="V23" i="57"/>
  <c r="V27" i="57"/>
  <c r="V28" i="57"/>
  <c r="V32" i="57"/>
  <c r="V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7" i="40"/>
  <c r="E7" i="40" s="1"/>
  <c r="B9" i="40"/>
  <c r="D9" i="40" s="1"/>
  <c r="B11" i="40"/>
  <c r="E11" i="40" s="1"/>
  <c r="B17" i="40"/>
  <c r="E17" i="40" s="1"/>
  <c r="B19" i="40"/>
  <c r="E19" i="40" s="1"/>
  <c r="B8" i="25"/>
  <c r="D8" i="25" s="1"/>
  <c r="B10" i="25"/>
  <c r="D10" i="25" s="1"/>
  <c r="B12" i="25"/>
  <c r="B18" i="25"/>
  <c r="D18" i="25" s="1"/>
  <c r="B20" i="25"/>
  <c r="D20" i="25" s="1"/>
  <c r="C12" i="25"/>
  <c r="D8" i="57"/>
  <c r="D32" i="57"/>
  <c r="D28" i="57"/>
  <c r="D18" i="57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8" i="57"/>
  <c r="V24" i="57"/>
  <c r="V25" i="57"/>
  <c r="V29" i="57"/>
  <c r="V33" i="57"/>
  <c r="V9" i="57"/>
  <c r="V10" i="57"/>
  <c r="V11" i="57"/>
  <c r="V12" i="57"/>
  <c r="V13" i="57"/>
  <c r="V14" i="57"/>
  <c r="V15" i="57"/>
  <c r="V16" i="57"/>
  <c r="V19" i="57"/>
  <c r="V21" i="57"/>
  <c r="V22" i="57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V7" i="57" s="1"/>
  <c r="G18" i="45"/>
  <c r="H18" i="45" s="1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I8" i="45"/>
  <c r="H8" i="45"/>
  <c r="D7" i="58"/>
  <c r="S7" i="55"/>
  <c r="S7" i="57"/>
  <c r="S9" i="57"/>
  <c r="S15" i="57"/>
  <c r="S16" i="57"/>
  <c r="S17" i="57"/>
  <c r="S18" i="57"/>
  <c r="S19" i="57"/>
  <c r="S23" i="57"/>
  <c r="V7" i="55"/>
  <c r="V7" i="56"/>
  <c r="I7" i="57"/>
  <c r="C10" i="45" s="1"/>
  <c r="D10" i="45" s="1"/>
  <c r="AB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Y7" i="56"/>
  <c r="Y8" i="55"/>
  <c r="Y10" i="55"/>
  <c r="Y12" i="55"/>
  <c r="Y14" i="55"/>
  <c r="Y16" i="55"/>
  <c r="Y18" i="55"/>
  <c r="Y20" i="55"/>
  <c r="Y22" i="55"/>
  <c r="Y24" i="55"/>
  <c r="Y7" i="57"/>
  <c r="P7" i="55"/>
  <c r="P7" i="56"/>
  <c r="M8" i="57"/>
  <c r="M10" i="57"/>
  <c r="M12" i="57"/>
  <c r="M13" i="57"/>
  <c r="M14" i="57"/>
  <c r="M15" i="57"/>
  <c r="M16" i="57"/>
  <c r="M18" i="57"/>
  <c r="M19" i="57"/>
  <c r="M20" i="57"/>
  <c r="M22" i="57"/>
  <c r="M23" i="57"/>
  <c r="M25" i="57"/>
  <c r="M28" i="57"/>
  <c r="M29" i="57"/>
  <c r="M32" i="57"/>
  <c r="M33" i="57"/>
  <c r="K7" i="57"/>
  <c r="B11" i="45" s="1"/>
  <c r="J7" i="55"/>
  <c r="J7" i="56"/>
  <c r="J8" i="55"/>
  <c r="J7" i="57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AB7" i="57"/>
  <c r="C20" i="45"/>
  <c r="D20" i="45" s="1"/>
  <c r="C19" i="45"/>
  <c r="E19" i="45" s="1"/>
  <c r="C13" i="45"/>
  <c r="E13" i="45" s="1"/>
  <c r="P7" i="57"/>
  <c r="C12" i="45"/>
  <c r="D12" i="45" s="1"/>
  <c r="C11" i="45"/>
  <c r="C9" i="45"/>
  <c r="E9" i="45" s="1"/>
  <c r="C7" i="57"/>
  <c r="C8" i="45" s="1"/>
  <c r="E8" i="45" s="1"/>
  <c r="I18" i="45"/>
  <c r="I20" i="45"/>
  <c r="H10" i="45"/>
  <c r="G20" i="25"/>
  <c r="H20" i="25" s="1"/>
  <c r="G19" i="25"/>
  <c r="I19" i="25" s="1"/>
  <c r="F18" i="25"/>
  <c r="H18" i="25" s="1"/>
  <c r="G13" i="25"/>
  <c r="I13" i="25" s="1"/>
  <c r="F12" i="25"/>
  <c r="I12" i="25" s="1"/>
  <c r="M7" i="55"/>
  <c r="F10" i="25"/>
  <c r="I10" i="25" s="1"/>
  <c r="G9" i="25"/>
  <c r="F8" i="25"/>
  <c r="E18" i="40"/>
  <c r="D18" i="40"/>
  <c r="D10" i="40"/>
  <c r="E9" i="40"/>
  <c r="E8" i="40"/>
  <c r="AA7" i="50"/>
  <c r="Z7" i="50"/>
  <c r="X7" i="50"/>
  <c r="W7" i="50"/>
  <c r="B17" i="43" s="1"/>
  <c r="U7" i="50"/>
  <c r="T7" i="50"/>
  <c r="B16" i="43" s="1"/>
  <c r="R7" i="50"/>
  <c r="Q7" i="50"/>
  <c r="B11" i="43" s="1"/>
  <c r="O7" i="50"/>
  <c r="N7" i="50"/>
  <c r="L7" i="50"/>
  <c r="K7" i="50"/>
  <c r="B9" i="43" s="1"/>
  <c r="I7" i="50"/>
  <c r="H7" i="50"/>
  <c r="B8" i="43" s="1"/>
  <c r="F7" i="50"/>
  <c r="E7" i="50"/>
  <c r="B7" i="43" s="1"/>
  <c r="C7" i="50"/>
  <c r="B7" i="50"/>
  <c r="B6" i="43" s="1"/>
  <c r="AA7" i="49"/>
  <c r="Z7" i="49"/>
  <c r="B18" i="24" s="1"/>
  <c r="X7" i="49"/>
  <c r="W7" i="49"/>
  <c r="U7" i="49"/>
  <c r="T7" i="49"/>
  <c r="B16" i="24" s="1"/>
  <c r="R7" i="49"/>
  <c r="Q7" i="49"/>
  <c r="O7" i="49"/>
  <c r="N7" i="49"/>
  <c r="B10" i="24" s="1"/>
  <c r="L7" i="49"/>
  <c r="K7" i="49"/>
  <c r="I7" i="49"/>
  <c r="H7" i="49"/>
  <c r="B8" i="24" s="1"/>
  <c r="F7" i="49"/>
  <c r="E7" i="49"/>
  <c r="C7" i="49"/>
  <c r="B7" i="49"/>
  <c r="B6" i="24" s="1"/>
  <c r="AB35" i="48"/>
  <c r="Y35" i="48"/>
  <c r="V35" i="48"/>
  <c r="S35" i="48"/>
  <c r="M35" i="48"/>
  <c r="J35" i="48"/>
  <c r="G35" i="48"/>
  <c r="D35" i="48"/>
  <c r="AB34" i="48"/>
  <c r="Y34" i="48"/>
  <c r="V34" i="48"/>
  <c r="S34" i="48"/>
  <c r="J34" i="48"/>
  <c r="G34" i="48"/>
  <c r="D34" i="48"/>
  <c r="AB33" i="48"/>
  <c r="Y33" i="48"/>
  <c r="V33" i="48"/>
  <c r="S33" i="48"/>
  <c r="J33" i="48"/>
  <c r="G33" i="48"/>
  <c r="D33" i="48"/>
  <c r="AB32" i="48"/>
  <c r="Y32" i="48"/>
  <c r="V32" i="48"/>
  <c r="S32" i="48"/>
  <c r="G32" i="48"/>
  <c r="D32" i="48"/>
  <c r="AB31" i="48"/>
  <c r="Y31" i="48"/>
  <c r="V31" i="48"/>
  <c r="S31" i="48"/>
  <c r="G31" i="48"/>
  <c r="D31" i="48"/>
  <c r="AB30" i="48"/>
  <c r="Y30" i="48"/>
  <c r="V30" i="48"/>
  <c r="S30" i="48"/>
  <c r="G30" i="48"/>
  <c r="D30" i="48"/>
  <c r="AB29" i="48"/>
  <c r="Y29" i="48"/>
  <c r="V29" i="48"/>
  <c r="S29" i="48"/>
  <c r="G29" i="48"/>
  <c r="D29" i="48"/>
  <c r="AB28" i="48"/>
  <c r="Y28" i="48"/>
  <c r="V28" i="48"/>
  <c r="S28" i="48"/>
  <c r="G28" i="48"/>
  <c r="D28" i="48"/>
  <c r="AB27" i="48"/>
  <c r="Y27" i="48"/>
  <c r="V27" i="48"/>
  <c r="S27" i="48"/>
  <c r="P27" i="48"/>
  <c r="G27" i="48"/>
  <c r="D27" i="48"/>
  <c r="AB26" i="48"/>
  <c r="Y26" i="48"/>
  <c r="V26" i="48"/>
  <c r="S26" i="48"/>
  <c r="G26" i="48"/>
  <c r="D26" i="48"/>
  <c r="AB25" i="48"/>
  <c r="Y25" i="48"/>
  <c r="V25" i="48"/>
  <c r="S25" i="48"/>
  <c r="G25" i="48"/>
  <c r="D25" i="48"/>
  <c r="AB24" i="48"/>
  <c r="Y24" i="48"/>
  <c r="V24" i="48"/>
  <c r="S24" i="48"/>
  <c r="G24" i="48"/>
  <c r="D24" i="48"/>
  <c r="AB23" i="48"/>
  <c r="Y23" i="48"/>
  <c r="V23" i="48"/>
  <c r="S23" i="48"/>
  <c r="G23" i="48"/>
  <c r="D23" i="48"/>
  <c r="AB22" i="48"/>
  <c r="Y22" i="48"/>
  <c r="V22" i="48"/>
  <c r="S22" i="48"/>
  <c r="G22" i="48"/>
  <c r="D22" i="48"/>
  <c r="AB21" i="48"/>
  <c r="Y21" i="48"/>
  <c r="V21" i="48"/>
  <c r="S21" i="48"/>
  <c r="G21" i="48"/>
  <c r="D21" i="48"/>
  <c r="AB20" i="48"/>
  <c r="Y20" i="48"/>
  <c r="V20" i="48"/>
  <c r="S20" i="48"/>
  <c r="G20" i="48"/>
  <c r="D20" i="48"/>
  <c r="AB19" i="48"/>
  <c r="Y19" i="48"/>
  <c r="V19" i="48"/>
  <c r="S19" i="48"/>
  <c r="M19" i="48"/>
  <c r="G19" i="48"/>
  <c r="D19" i="48"/>
  <c r="AB18" i="48"/>
  <c r="Y18" i="48"/>
  <c r="V18" i="48"/>
  <c r="S18" i="48"/>
  <c r="M18" i="48"/>
  <c r="G18" i="48"/>
  <c r="D18" i="48"/>
  <c r="AB17" i="48"/>
  <c r="Y17" i="48"/>
  <c r="V17" i="48"/>
  <c r="S17" i="48"/>
  <c r="M17" i="48"/>
  <c r="G17" i="48"/>
  <c r="D17" i="48"/>
  <c r="AB16" i="48"/>
  <c r="Y16" i="48"/>
  <c r="V16" i="48"/>
  <c r="S16" i="48"/>
  <c r="M16" i="48"/>
  <c r="G16" i="48"/>
  <c r="D16" i="48"/>
  <c r="AB15" i="48"/>
  <c r="Y15" i="48"/>
  <c r="V15" i="48"/>
  <c r="S15" i="48"/>
  <c r="M15" i="48"/>
  <c r="G15" i="48"/>
  <c r="D15" i="48"/>
  <c r="AB14" i="48"/>
  <c r="Y14" i="48"/>
  <c r="V14" i="48"/>
  <c r="S14" i="48"/>
  <c r="M14" i="48"/>
  <c r="G14" i="48"/>
  <c r="D14" i="48"/>
  <c r="AB13" i="48"/>
  <c r="Y13" i="48"/>
  <c r="V13" i="48"/>
  <c r="S13" i="48"/>
  <c r="M13" i="48"/>
  <c r="G13" i="48"/>
  <c r="D13" i="48"/>
  <c r="AB12" i="48"/>
  <c r="Y12" i="48"/>
  <c r="V12" i="48"/>
  <c r="S12" i="48"/>
  <c r="M12" i="48"/>
  <c r="G12" i="48"/>
  <c r="D12" i="48"/>
  <c r="AB11" i="48"/>
  <c r="Y11" i="48"/>
  <c r="V11" i="48"/>
  <c r="S11" i="48"/>
  <c r="J11" i="48"/>
  <c r="G11" i="48"/>
  <c r="D11" i="48"/>
  <c r="AB10" i="48"/>
  <c r="Y10" i="48"/>
  <c r="V10" i="48"/>
  <c r="S10" i="48"/>
  <c r="G10" i="48"/>
  <c r="D10" i="48"/>
  <c r="AB9" i="48"/>
  <c r="Y9" i="48"/>
  <c r="V9" i="48"/>
  <c r="S9" i="48"/>
  <c r="M9" i="48"/>
  <c r="J9" i="48"/>
  <c r="G9" i="48"/>
  <c r="D9" i="48"/>
  <c r="AB8" i="48"/>
  <c r="Y8" i="48"/>
  <c r="V8" i="48"/>
  <c r="S8" i="48"/>
  <c r="M8" i="48"/>
  <c r="J8" i="48"/>
  <c r="G8" i="48"/>
  <c r="D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P33" i="39"/>
  <c r="P30" i="39"/>
  <c r="P29" i="39"/>
  <c r="P28" i="39"/>
  <c r="P27" i="39"/>
  <c r="P23" i="39"/>
  <c r="P20" i="39"/>
  <c r="P19" i="39"/>
  <c r="P14" i="39"/>
  <c r="P12" i="39"/>
  <c r="P9" i="39"/>
  <c r="P8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9" i="39"/>
  <c r="J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C18" i="45" l="1"/>
  <c r="D18" i="45" s="1"/>
  <c r="M7" i="57"/>
  <c r="D19" i="40"/>
  <c r="D11" i="40"/>
  <c r="D7" i="40"/>
  <c r="D7" i="55"/>
  <c r="I8" i="25"/>
  <c r="D7" i="49"/>
  <c r="C7" i="24"/>
  <c r="G7" i="49"/>
  <c r="J7" i="49"/>
  <c r="C9" i="24"/>
  <c r="M7" i="49"/>
  <c r="P7" i="49"/>
  <c r="C11" i="24"/>
  <c r="S7" i="49"/>
  <c r="V7" i="49"/>
  <c r="C17" i="24"/>
  <c r="Y7" i="49"/>
  <c r="AB7" i="49"/>
  <c r="C6" i="43"/>
  <c r="D7" i="50"/>
  <c r="G7" i="50"/>
  <c r="C8" i="43"/>
  <c r="E8" i="43" s="1"/>
  <c r="J7" i="50"/>
  <c r="M7" i="50"/>
  <c r="C10" i="43"/>
  <c r="P7" i="50"/>
  <c r="S7" i="50"/>
  <c r="C16" i="43"/>
  <c r="E16" i="43" s="1"/>
  <c r="V7" i="50"/>
  <c r="Y7" i="50"/>
  <c r="C18" i="43"/>
  <c r="AB7" i="50"/>
  <c r="P7" i="39"/>
  <c r="J7" i="39"/>
  <c r="E12" i="40"/>
  <c r="D17" i="40"/>
  <c r="I13" i="45"/>
  <c r="D7" i="48"/>
  <c r="D9" i="45"/>
  <c r="H19" i="45"/>
  <c r="I18" i="25"/>
  <c r="I9" i="25"/>
  <c r="V7" i="48"/>
  <c r="AB7" i="48"/>
  <c r="D16" i="42"/>
  <c r="P7" i="48"/>
  <c r="J7" i="48"/>
  <c r="E16" i="42"/>
  <c r="B5" i="42"/>
  <c r="E5" i="42" s="1"/>
  <c r="B7" i="42"/>
  <c r="E7" i="42" s="1"/>
  <c r="B9" i="42"/>
  <c r="B15" i="42"/>
  <c r="D15" i="42" s="1"/>
  <c r="B17" i="42"/>
  <c r="D17" i="42" s="1"/>
  <c r="C9" i="42"/>
  <c r="B7" i="24"/>
  <c r="D7" i="24" s="1"/>
  <c r="B9" i="24"/>
  <c r="D9" i="24" s="1"/>
  <c r="B11" i="24"/>
  <c r="D11" i="24" s="1"/>
  <c r="B17" i="24"/>
  <c r="D17" i="24" s="1"/>
  <c r="C18" i="24"/>
  <c r="D18" i="24" s="1"/>
  <c r="C16" i="24"/>
  <c r="D16" i="24" s="1"/>
  <c r="D11" i="25"/>
  <c r="E11" i="25"/>
  <c r="E20" i="25"/>
  <c r="E18" i="25"/>
  <c r="E10" i="25"/>
  <c r="E13" i="25"/>
  <c r="E8" i="25"/>
  <c r="G7" i="48"/>
  <c r="M7" i="48"/>
  <c r="S7" i="48"/>
  <c r="Y7" i="48"/>
  <c r="D10" i="42"/>
  <c r="C8" i="42"/>
  <c r="E8" i="42" s="1"/>
  <c r="C6" i="42"/>
  <c r="E6" i="42" s="1"/>
  <c r="C10" i="24"/>
  <c r="D10" i="24" s="1"/>
  <c r="C8" i="24"/>
  <c r="D8" i="24" s="1"/>
  <c r="C6" i="24"/>
  <c r="H9" i="25"/>
  <c r="D9" i="25"/>
  <c r="E9" i="25"/>
  <c r="D12" i="25"/>
  <c r="E12" i="25"/>
  <c r="E18" i="45"/>
  <c r="E20" i="45"/>
  <c r="E11" i="45"/>
  <c r="I11" i="45"/>
  <c r="H11" i="45"/>
  <c r="H9" i="45"/>
  <c r="I9" i="45"/>
  <c r="B18" i="43"/>
  <c r="C17" i="43"/>
  <c r="C11" i="43"/>
  <c r="D11" i="43" s="1"/>
  <c r="C9" i="43"/>
  <c r="E9" i="43" s="1"/>
  <c r="B10" i="43"/>
  <c r="C7" i="43"/>
  <c r="S7" i="39"/>
  <c r="D11" i="23"/>
  <c r="E11" i="23"/>
  <c r="AB7" i="39"/>
  <c r="D18" i="23"/>
  <c r="V7" i="39"/>
  <c r="D16" i="23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8" i="45"/>
  <c r="G7" i="55"/>
  <c r="D19" i="45"/>
  <c r="E12" i="45"/>
  <c r="D11" i="45"/>
  <c r="E10" i="45"/>
  <c r="D7" i="57"/>
  <c r="I20" i="25"/>
  <c r="H19" i="25"/>
  <c r="H11" i="25"/>
  <c r="H8" i="25"/>
  <c r="E6" i="43"/>
  <c r="D6" i="43"/>
  <c r="D17" i="23"/>
  <c r="E16" i="24"/>
  <c r="E18" i="24"/>
  <c r="E16" i="23"/>
  <c r="E18" i="23"/>
  <c r="D9" i="23"/>
  <c r="D7" i="23"/>
  <c r="E6" i="23"/>
  <c r="D6" i="23"/>
  <c r="D7" i="39"/>
  <c r="D18" i="43" l="1"/>
  <c r="D16" i="43"/>
  <c r="D8" i="43"/>
  <c r="D10" i="23"/>
  <c r="D9" i="43"/>
  <c r="E9" i="42"/>
  <c r="E11" i="43"/>
  <c r="E6" i="24"/>
  <c r="D6" i="24"/>
  <c r="D9" i="42"/>
  <c r="E10" i="24"/>
  <c r="D8" i="42"/>
  <c r="E17" i="24"/>
  <c r="E9" i="24"/>
  <c r="E17" i="42"/>
  <c r="E15" i="42"/>
  <c r="D7" i="42"/>
  <c r="E8" i="24"/>
  <c r="D6" i="42"/>
  <c r="E11" i="24"/>
  <c r="E7" i="24"/>
  <c r="E10" i="42"/>
  <c r="D5" i="42"/>
  <c r="E18" i="43"/>
  <c r="D17" i="43"/>
  <c r="E17" i="43"/>
  <c r="E10" i="43"/>
  <c r="D10" i="43"/>
  <c r="E7" i="43"/>
  <c r="D7" i="43"/>
  <c r="D8" i="23"/>
</calcChain>
</file>

<file path=xl/sharedStrings.xml><?xml version="1.0" encoding="utf-8"?>
<sst xmlns="http://schemas.openxmlformats.org/spreadsheetml/2006/main" count="943" uniqueCount="86">
  <si>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</si>
  <si>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</si>
  <si>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</si>
  <si>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</si>
  <si>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</si>
  <si>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</si>
  <si>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</si>
  <si>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</si>
  <si>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</si>
  <si>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</si>
  <si>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</si>
  <si>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</si>
  <si>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</si>
  <si>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</si>
  <si>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</si>
  <si>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</si>
  <si>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</si>
  <si>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</si>
  <si>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</si>
  <si>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</si>
  <si>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</si>
  <si>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</si>
  <si>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</si>
  <si>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</si>
  <si>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</si>
  <si>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</si>
  <si>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</si>
  <si>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</si>
  <si>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</si>
  <si>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</si>
  <si>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</si>
  <si>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</si>
  <si>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</si>
  <si>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</si>
  <si>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</si>
  <si>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</si>
  <si>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</si>
  <si>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</si>
  <si>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</si>
  <si>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</si>
  <si>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</si>
  <si>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</si>
  <si>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</si>
  <si>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</si>
  <si>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</si>
  <si>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</si>
  <si>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</si>
  <si>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</si>
  <si>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</si>
  <si>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</si>
  <si>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</si>
  <si>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</si>
  <si>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</si>
  <si>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</si>
  <si>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</si>
  <si>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</si>
  <si>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</si>
  <si>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</si>
  <si>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</si>
  <si>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</si>
  <si>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</si>
  <si>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</si>
  <si>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</si>
  <si>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</si>
  <si>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</si>
  <si>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</si>
  <si>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</si>
  <si>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</si>
  <si>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</si>
  <si>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</si>
  <si>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</si>
  <si>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</si>
  <si>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-березні 2020 - 2021 рр.</t>
    </r>
  </si>
  <si>
    <t>січень -                     березень 2020 року</t>
  </si>
  <si>
    <t>січень -                березень 2021 року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</si>
  <si>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березень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</si>
  <si>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1 квітня             2020 р.</t>
  </si>
  <si>
    <t xml:space="preserve">  1 квітня            2021 р.</t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</si>
  <si>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березні 2020-2021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</si>
  <si>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 - березні 2020-2021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</si>
  <si>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березні 2020 - 2021 рр.                                                                                                       </t>
    </r>
    <r>
      <rPr>
        <i/>
        <sz val="16"/>
        <rFont val="Times New Roman Cyr"/>
        <charset val="204"/>
      </rPr>
      <t xml:space="preserve">(відповідно до постанови КМУ від 01.10.2014  № 509)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</si>
  <si>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 - березні 2020 - 2021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</si>
  <si>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березні 2020 - 2021 рр.</t>
    </r>
  </si>
  <si>
    <t>Надання послуг Львівською обласною службою зайнятості чоловікам
у січні - березні 2020 - 2021 рр.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</si>
  <si>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березні 2020 - 2021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</si>
  <si>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-березні 2020 - 2021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</si>
</sst>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\+#0;\-#0"/>
    <numFmt numFmtId="167" formatCode="#,##0_ ;[Red]\-#,##0\ 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3" fillId="0" borderId="0"/>
    <xf numFmtId="0" fontId="9" fillId="0" borderId="0"/>
  </cellStyleXfs>
  <cellXfs count="142">
    <xf numFmtId="0" fontId="0" fillId="0" borderId="0" xfId="0"/>
    <xf numFmtId="0" fontId="4" fillId="0" borderId="6" xfId="1" applyFont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3" fillId="0" borderId="6" xfId="9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8" fillId="0" borderId="0" xfId="9" applyFont="1" applyAlignment="1">
      <alignment vertical="center" wrapText="1"/>
    </xf>
    <xf numFmtId="0" fontId="4" fillId="3" borderId="6" xfId="9" applyFont="1" applyFill="1" applyBorder="1" applyAlignment="1">
      <alignment vertical="center" wrapText="1"/>
    </xf>
    <xf numFmtId="164" fontId="5" fillId="2" borderId="6" xfId="8" applyNumberFormat="1" applyFont="1" applyFill="1" applyBorder="1" applyAlignment="1">
      <alignment horizontal="center" vertical="center" wrapText="1"/>
    </xf>
    <xf numFmtId="164" fontId="5" fillId="0" borderId="6" xfId="8" applyNumberFormat="1" applyFont="1" applyFill="1" applyBorder="1" applyAlignment="1">
      <alignment horizontal="center" vertical="center" wrapText="1"/>
    </xf>
    <xf numFmtId="164" fontId="8" fillId="0" borderId="0" xfId="9" applyNumberFormat="1" applyFont="1" applyAlignment="1">
      <alignment vertical="center" wrapText="1"/>
    </xf>
    <xf numFmtId="0" fontId="4" fillId="0" borderId="6" xfId="8" applyFont="1" applyBorder="1" applyAlignment="1">
      <alignment horizontal="left" vertical="center" wrapText="1"/>
    </xf>
    <xf numFmtId="0" fontId="4" fillId="0" borderId="6" xfId="9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10" applyNumberFormat="1" applyFont="1" applyFill="1" applyBorder="1" applyAlignment="1">
      <alignment horizontal="center" vertical="center"/>
    </xf>
    <xf numFmtId="0" fontId="11" fillId="0" borderId="0" xfId="8" applyFont="1" applyFill="1"/>
    <xf numFmtId="3" fontId="11" fillId="0" borderId="0" xfId="8" applyNumberFormat="1" applyFont="1" applyFill="1"/>
    <xf numFmtId="165" fontId="5" fillId="0" borderId="6" xfId="9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/>
    </xf>
    <xf numFmtId="165" fontId="5" fillId="2" borderId="6" xfId="8" applyNumberFormat="1" applyFont="1" applyFill="1" applyBorder="1" applyAlignment="1">
      <alignment horizontal="center" vertical="center"/>
    </xf>
    <xf numFmtId="0" fontId="24" fillId="0" borderId="0" xfId="9" applyFont="1" applyAlignment="1">
      <alignment vertical="center" wrapText="1"/>
    </xf>
    <xf numFmtId="0" fontId="24" fillId="0" borderId="0" xfId="8" applyFont="1"/>
    <xf numFmtId="165" fontId="24" fillId="0" borderId="0" xfId="9" applyNumberFormat="1" applyFont="1" applyAlignment="1">
      <alignment vertical="center" wrapText="1"/>
    </xf>
    <xf numFmtId="0" fontId="14" fillId="0" borderId="0" xfId="9" applyFont="1" applyFill="1" applyAlignment="1">
      <alignment horizontal="center" vertical="top" wrapText="1"/>
    </xf>
    <xf numFmtId="0" fontId="27" fillId="0" borderId="0" xfId="13" applyFont="1" applyFill="1" applyBorder="1" applyAlignment="1">
      <alignment vertical="top" wrapText="1"/>
    </xf>
    <xf numFmtId="0" fontId="21" fillId="0" borderId="0" xfId="13" applyFont="1" applyFill="1" applyBorder="1"/>
    <xf numFmtId="0" fontId="28" fillId="0" borderId="1" xfId="13" applyFont="1" applyFill="1" applyBorder="1" applyAlignment="1">
      <alignment horizontal="center" vertical="top"/>
    </xf>
    <xf numFmtId="0" fontId="28" fillId="0" borderId="0" xfId="13" applyFont="1" applyFill="1" applyBorder="1" applyAlignment="1">
      <alignment horizontal="center" vertical="top"/>
    </xf>
    <xf numFmtId="0" fontId="29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center" wrapText="1"/>
    </xf>
    <xf numFmtId="0" fontId="30" fillId="0" borderId="0" xfId="13" applyFont="1" applyFill="1" applyAlignment="1">
      <alignment vertical="center" wrapText="1"/>
    </xf>
    <xf numFmtId="0" fontId="25" fillId="0" borderId="3" xfId="13" applyFont="1" applyFill="1" applyBorder="1" applyAlignment="1">
      <alignment horizontal="left" vertical="center"/>
    </xf>
    <xf numFmtId="3" fontId="25" fillId="0" borderId="6" xfId="13" applyNumberFormat="1" applyFont="1" applyFill="1" applyBorder="1" applyAlignment="1">
      <alignment horizontal="center" vertical="center"/>
    </xf>
    <xf numFmtId="164" fontId="25" fillId="0" borderId="6" xfId="13" applyNumberFormat="1" applyFont="1" applyFill="1" applyBorder="1" applyAlignment="1">
      <alignment horizontal="center" vertical="center"/>
    </xf>
    <xf numFmtId="3" fontId="25" fillId="0" borderId="0" xfId="13" applyNumberFormat="1" applyFont="1" applyFill="1" applyAlignment="1">
      <alignment vertical="center"/>
    </xf>
    <xf numFmtId="0" fontId="25" fillId="0" borderId="0" xfId="13" applyFont="1" applyFill="1" applyAlignment="1">
      <alignment vertical="center"/>
    </xf>
    <xf numFmtId="3" fontId="23" fillId="0" borderId="6" xfId="13" applyNumberFormat="1" applyFont="1" applyFill="1" applyBorder="1" applyAlignment="1">
      <alignment horizontal="center" vertical="center"/>
    </xf>
    <xf numFmtId="164" fontId="23" fillId="0" borderId="6" xfId="13" applyNumberFormat="1" applyFont="1" applyFill="1" applyBorder="1" applyAlignment="1">
      <alignment horizontal="center" vertical="center"/>
    </xf>
    <xf numFmtId="3" fontId="23" fillId="0" borderId="0" xfId="13" applyNumberFormat="1" applyFont="1" applyFill="1"/>
    <xf numFmtId="0" fontId="23" fillId="0" borderId="0" xfId="13" applyFont="1" applyFill="1"/>
    <xf numFmtId="0" fontId="23" fillId="0" borderId="0" xfId="13" applyFont="1" applyFill="1" applyAlignment="1">
      <alignment horizontal="center" vertical="top"/>
    </xf>
    <xf numFmtId="0" fontId="29" fillId="0" borderId="0" xfId="13" applyFont="1" applyFill="1"/>
    <xf numFmtId="0" fontId="32" fillId="0" borderId="0" xfId="13" applyFont="1" applyFill="1"/>
    <xf numFmtId="0" fontId="22" fillId="0" borderId="0" xfId="15" applyFont="1" applyFill="1"/>
    <xf numFmtId="0" fontId="1" fillId="0" borderId="0" xfId="9" applyFont="1" applyFill="1" applyAlignment="1">
      <alignment vertical="center" wrapText="1"/>
    </xf>
    <xf numFmtId="0" fontId="34" fillId="0" borderId="0" xfId="13" applyFont="1" applyFill="1" applyBorder="1"/>
    <xf numFmtId="0" fontId="35" fillId="0" borderId="6" xfId="13" applyFont="1" applyFill="1" applyBorder="1" applyAlignment="1">
      <alignment horizontal="center" wrapText="1"/>
    </xf>
    <xf numFmtId="1" fontId="35" fillId="0" borderId="6" xfId="13" applyNumberFormat="1" applyFont="1" applyFill="1" applyBorder="1" applyAlignment="1">
      <alignment horizontal="center" wrapText="1"/>
    </xf>
    <xf numFmtId="0" fontId="35" fillId="0" borderId="0" xfId="13" applyFont="1" applyFill="1" applyAlignment="1">
      <alignment vertical="center" wrapText="1"/>
    </xf>
    <xf numFmtId="0" fontId="1" fillId="0" borderId="0" xfId="8" applyFont="1" applyFill="1"/>
    <xf numFmtId="0" fontId="8" fillId="0" borderId="0" xfId="9" applyFont="1" applyFill="1" applyAlignment="1">
      <alignment vertical="center" wrapText="1"/>
    </xf>
    <xf numFmtId="0" fontId="4" fillId="0" borderId="6" xfId="9" applyFont="1" applyFill="1" applyBorder="1" applyAlignment="1">
      <alignment vertical="center" wrapText="1"/>
    </xf>
    <xf numFmtId="0" fontId="17" fillId="0" borderId="0" xfId="9" applyFont="1" applyFill="1" applyAlignment="1">
      <alignment vertical="center" wrapText="1"/>
    </xf>
    <xf numFmtId="0" fontId="7" fillId="0" borderId="0" xfId="9" applyFont="1" applyFill="1" applyAlignment="1">
      <alignment vertical="center" wrapText="1"/>
    </xf>
    <xf numFmtId="0" fontId="4" fillId="0" borderId="6" xfId="8" applyFont="1" applyFill="1" applyBorder="1" applyAlignment="1">
      <alignment horizontal="left" vertical="center" wrapText="1"/>
    </xf>
    <xf numFmtId="0" fontId="7" fillId="0" borderId="0" xfId="8" applyFont="1" applyFill="1"/>
    <xf numFmtId="0" fontId="20" fillId="0" borderId="1" xfId="13" applyFont="1" applyFill="1" applyBorder="1" applyAlignment="1">
      <alignment vertical="top"/>
    </xf>
    <xf numFmtId="3" fontId="12" fillId="0" borderId="6" xfId="14" applyNumberFormat="1" applyFont="1" applyFill="1" applyBorder="1" applyAlignment="1">
      <alignment horizontal="center" vertical="center"/>
    </xf>
    <xf numFmtId="0" fontId="23" fillId="0" borderId="6" xfId="13" applyFont="1" applyFill="1" applyBorder="1" applyAlignment="1">
      <alignment horizontal="left" vertical="center"/>
    </xf>
    <xf numFmtId="0" fontId="14" fillId="0" borderId="0" xfId="8" applyFont="1" applyFill="1" applyAlignment="1">
      <alignment horizontal="center" vertical="top" wrapText="1"/>
    </xf>
    <xf numFmtId="0" fontId="2" fillId="0" borderId="0" xfId="9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 vertical="center" wrapText="1"/>
    </xf>
    <xf numFmtId="164" fontId="6" fillId="0" borderId="0" xfId="8" applyNumberFormat="1" applyFont="1" applyFill="1" applyBorder="1" applyAlignment="1">
      <alignment horizontal="center" vertical="center" wrapText="1"/>
    </xf>
    <xf numFmtId="165" fontId="8" fillId="0" borderId="0" xfId="9" applyNumberFormat="1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165" fontId="24" fillId="0" borderId="0" xfId="8" applyNumberFormat="1" applyFont="1"/>
    <xf numFmtId="164" fontId="6" fillId="0" borderId="0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1" fontId="8" fillId="0" borderId="0" xfId="16" applyNumberFormat="1" applyFont="1" applyAlignment="1" applyProtection="1">
      <alignment horizontal="right" vertical="top"/>
      <protection locked="0"/>
    </xf>
    <xf numFmtId="3" fontId="4" fillId="0" borderId="6" xfId="8" applyNumberFormat="1" applyFont="1" applyFill="1" applyBorder="1" applyAlignment="1">
      <alignment horizontal="center" vertical="center" wrapText="1"/>
    </xf>
    <xf numFmtId="166" fontId="39" fillId="2" borderId="6" xfId="17" applyNumberFormat="1" applyFont="1" applyFill="1" applyBorder="1" applyAlignment="1">
      <alignment horizontal="center" vertical="center"/>
    </xf>
    <xf numFmtId="1" fontId="4" fillId="0" borderId="4" xfId="8" applyNumberFormat="1" applyFont="1" applyBorder="1" applyAlignment="1">
      <alignment horizontal="center" vertical="center" wrapText="1"/>
    </xf>
    <xf numFmtId="1" fontId="4" fillId="0" borderId="4" xfId="8" applyNumberFormat="1" applyFont="1" applyFill="1" applyBorder="1" applyAlignment="1">
      <alignment horizontal="center" vertical="center"/>
    </xf>
    <xf numFmtId="3" fontId="4" fillId="0" borderId="4" xfId="8" applyNumberFormat="1" applyFont="1" applyBorder="1" applyAlignment="1">
      <alignment horizontal="center" vertical="center" wrapText="1"/>
    </xf>
    <xf numFmtId="3" fontId="4" fillId="0" borderId="4" xfId="9" applyNumberFormat="1" applyFont="1" applyFill="1" applyBorder="1" applyAlignment="1">
      <alignment horizontal="center" vertical="center" wrapText="1"/>
    </xf>
    <xf numFmtId="1" fontId="4" fillId="0" borderId="6" xfId="9" applyNumberFormat="1" applyFont="1" applyFill="1" applyBorder="1" applyAlignment="1">
      <alignment horizontal="center" vertical="center" wrapText="1"/>
    </xf>
    <xf numFmtId="1" fontId="4" fillId="0" borderId="6" xfId="8" applyNumberFormat="1" applyFont="1" applyFill="1" applyBorder="1" applyAlignment="1">
      <alignment horizontal="center" vertical="center" wrapText="1"/>
    </xf>
    <xf numFmtId="3" fontId="4" fillId="0" borderId="6" xfId="9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28" fillId="2" borderId="1" xfId="13" applyFont="1" applyFill="1" applyBorder="1" applyAlignment="1">
      <alignment horizontal="center" vertical="top"/>
    </xf>
    <xf numFmtId="1" fontId="35" fillId="2" borderId="6" xfId="13" applyNumberFormat="1" applyFont="1" applyFill="1" applyBorder="1" applyAlignment="1">
      <alignment horizontal="center" wrapText="1"/>
    </xf>
    <xf numFmtId="3" fontId="25" fillId="2" borderId="6" xfId="13" applyNumberFormat="1" applyFont="1" applyFill="1" applyBorder="1" applyAlignment="1">
      <alignment horizontal="center" vertical="center"/>
    </xf>
    <xf numFmtId="3" fontId="23" fillId="2" borderId="6" xfId="13" applyNumberFormat="1" applyFont="1" applyFill="1" applyBorder="1" applyAlignment="1">
      <alignment horizontal="center" vertical="center"/>
    </xf>
    <xf numFmtId="0" fontId="32" fillId="2" borderId="0" xfId="13" applyFont="1" applyFill="1"/>
    <xf numFmtId="0" fontId="29" fillId="2" borderId="0" xfId="13" applyFont="1" applyFill="1"/>
    <xf numFmtId="166" fontId="5" fillId="2" borderId="6" xfId="17" applyNumberFormat="1" applyFont="1" applyFill="1" applyBorder="1" applyAlignment="1">
      <alignment horizontal="center" vertical="center"/>
    </xf>
    <xf numFmtId="164" fontId="23" fillId="0" borderId="6" xfId="13" quotePrefix="1" applyNumberFormat="1" applyFont="1" applyFill="1" applyBorder="1" applyAlignment="1">
      <alignment horizontal="center" vertical="center"/>
    </xf>
    <xf numFmtId="3" fontId="23" fillId="0" borderId="0" xfId="13" applyNumberFormat="1" applyFont="1" applyFill="1" applyAlignment="1">
      <alignment vertical="center"/>
    </xf>
    <xf numFmtId="0" fontId="22" fillId="0" borderId="0" xfId="13" applyFont="1" applyFill="1"/>
    <xf numFmtId="0" fontId="31" fillId="0" borderId="0" xfId="13" applyFont="1" applyFill="1"/>
    <xf numFmtId="1" fontId="24" fillId="0" borderId="0" xfId="9" applyNumberFormat="1" applyFont="1" applyAlignment="1">
      <alignment vertical="center" wrapText="1"/>
    </xf>
    <xf numFmtId="1" fontId="24" fillId="0" borderId="0" xfId="8" applyNumberFormat="1" applyFont="1"/>
    <xf numFmtId="167" fontId="25" fillId="0" borderId="6" xfId="13" applyNumberFormat="1" applyFont="1" applyFill="1" applyBorder="1" applyAlignment="1">
      <alignment horizontal="center" vertical="center"/>
    </xf>
    <xf numFmtId="167" fontId="23" fillId="0" borderId="6" xfId="13" applyNumberFormat="1" applyFont="1" applyFill="1" applyBorder="1" applyAlignment="1">
      <alignment horizontal="center" vertical="center"/>
    </xf>
    <xf numFmtId="167" fontId="12" fillId="0" borderId="6" xfId="14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4" fillId="0" borderId="0" xfId="8" applyFont="1" applyAlignment="1">
      <alignment horizontal="center" vertical="top" wrapText="1"/>
    </xf>
    <xf numFmtId="0" fontId="4" fillId="0" borderId="2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25" fillId="0" borderId="6" xfId="13" applyFont="1" applyFill="1" applyBorder="1" applyAlignment="1">
      <alignment horizontal="center" vertical="center" wrapText="1"/>
    </xf>
    <xf numFmtId="49" fontId="31" fillId="0" borderId="6" xfId="13" applyNumberFormat="1" applyFont="1" applyFill="1" applyBorder="1" applyAlignment="1">
      <alignment horizontal="center" vertical="center" wrapText="1"/>
    </xf>
    <xf numFmtId="0" fontId="22" fillId="0" borderId="6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right" vertical="top"/>
    </xf>
    <xf numFmtId="0" fontId="20" fillId="0" borderId="0" xfId="13" applyFont="1" applyFill="1" applyBorder="1" applyAlignment="1">
      <alignment horizontal="center" vertical="top"/>
    </xf>
    <xf numFmtId="0" fontId="25" fillId="0" borderId="3" xfId="13" applyFont="1" applyFill="1" applyBorder="1" applyAlignment="1">
      <alignment horizontal="center" vertical="center" wrapText="1"/>
    </xf>
    <xf numFmtId="0" fontId="25" fillId="0" borderId="11" xfId="13" applyFont="1" applyFill="1" applyBorder="1" applyAlignment="1">
      <alignment horizontal="center" vertical="center" wrapText="1"/>
    </xf>
    <xf numFmtId="0" fontId="25" fillId="0" borderId="4" xfId="13" applyFont="1" applyFill="1" applyBorder="1" applyAlignment="1">
      <alignment horizontal="center" vertical="center" wrapText="1"/>
    </xf>
    <xf numFmtId="0" fontId="33" fillId="0" borderId="0" xfId="13" applyFont="1" applyFill="1" applyBorder="1" applyAlignment="1">
      <alignment horizontal="center" vertical="center" wrapText="1"/>
    </xf>
    <xf numFmtId="0" fontId="20" fillId="0" borderId="1" xfId="13" applyFont="1" applyFill="1" applyBorder="1" applyAlignment="1">
      <alignment horizontal="center" vertical="top"/>
    </xf>
    <xf numFmtId="0" fontId="19" fillId="0" borderId="6" xfId="13" applyFont="1" applyFill="1" applyBorder="1" applyAlignment="1">
      <alignment horizontal="center" vertical="center" wrapText="1"/>
    </xf>
    <xf numFmtId="2" fontId="4" fillId="0" borderId="2" xfId="8" applyNumberFormat="1" applyFont="1" applyBorder="1" applyAlignment="1">
      <alignment horizontal="center" vertical="center" wrapText="1"/>
    </xf>
    <xf numFmtId="2" fontId="4" fillId="0" borderId="5" xfId="8" applyNumberFormat="1" applyFont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4" fillId="0" borderId="0" xfId="9" applyFont="1" applyFill="1" applyAlignment="1">
      <alignment horizontal="center" vertical="top" wrapText="1"/>
    </xf>
    <xf numFmtId="0" fontId="17" fillId="0" borderId="1" xfId="9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4" fillId="0" borderId="0" xfId="8" applyFont="1" applyFill="1" applyAlignment="1">
      <alignment horizontal="center" vertical="top" wrapText="1"/>
    </xf>
    <xf numFmtId="0" fontId="38" fillId="0" borderId="0" xfId="8" applyFont="1" applyFill="1" applyAlignment="1">
      <alignment horizontal="center" vertical="top" wrapText="1"/>
    </xf>
    <xf numFmtId="0" fontId="14" fillId="0" borderId="1" xfId="9" applyFont="1" applyFill="1" applyBorder="1" applyAlignment="1">
      <alignment horizontal="center" vertical="top" wrapText="1"/>
    </xf>
    <xf numFmtId="0" fontId="2" fillId="0" borderId="3" xfId="9" applyFont="1" applyFill="1" applyBorder="1" applyAlignment="1">
      <alignment horizontal="center" vertical="center" wrapText="1"/>
    </xf>
    <xf numFmtId="0" fontId="2" fillId="0" borderId="11" xfId="9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0" fontId="25" fillId="2" borderId="3" xfId="13" applyFont="1" applyFill="1" applyBorder="1" applyAlignment="1">
      <alignment horizontal="center" vertical="center" wrapText="1"/>
    </xf>
    <xf numFmtId="0" fontId="25" fillId="2" borderId="11" xfId="13" applyFont="1" applyFill="1" applyBorder="1" applyAlignment="1">
      <alignment horizontal="center" vertical="center" wrapText="1"/>
    </xf>
    <xf numFmtId="0" fontId="25" fillId="2" borderId="4" xfId="13" applyFont="1" applyFill="1" applyBorder="1" applyAlignment="1">
      <alignment horizontal="center" vertical="center" wrapText="1"/>
    </xf>
    <xf numFmtId="49" fontId="31" fillId="2" borderId="6" xfId="13" applyNumberFormat="1" applyFont="1" applyFill="1" applyBorder="1" applyAlignment="1">
      <alignment horizontal="center" vertical="center" wrapText="1"/>
    </xf>
  </cellXfs>
  <cellStyles count="18">
    <cellStyle name="Звичайний" xfId="0" builtinId="0"/>
    <cellStyle name="Звичайний 2" xfId="17"/>
    <cellStyle name="Звичайний 2 3" xfId="12"/>
    <cellStyle name="Звичайний 3 2" xfId="4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6"/>
    <cellStyle name="Обычный_Перевірка_Молодь_до 18 років" xfId="9"/>
    <cellStyle name="Обычный_Табл. 3.15" xfId="13"/>
  </cellStyles>
  <dxfs count="0"/>
  <tableStyles count="0" defaultTableStyle="TableStyleMedium2" defaultPivotStyle="PivotStyleLight16"/>
  <colors>
    <mruColors>
      <color rgb="FFFFCCFF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9"/>
  <sheetViews>
    <sheetView view="pageBreakPreview" zoomScaleNormal="70" zoomScaleSheetLayoutView="100" workbookViewId="0">
      <selection activeCell="D9" sqref="D9"/>
    </sheetView>
  </sheetViews>
  <sheetFormatPr defaultColWidth="8" defaultRowHeight="13.2" x14ac:dyDescent="0.25"/>
  <cols>
    <col min="1" max="1" width="61.109375" style="3" customWidth="1"/>
    <col min="2" max="3" width="24.33203125" style="18" customWidth="1"/>
    <col min="4" max="5" width="11.6640625" style="3" customWidth="1"/>
    <col min="6" max="16384" width="8" style="3"/>
  </cols>
  <sheetData>
    <row r="1" spans="1:11" ht="78" customHeight="1" x14ac:dyDescent="0.25">
      <c r="A1" s="110" t="s">
        <v>25</v>
      </c>
      <c r="B1" s="110"/>
      <c r="C1" s="110"/>
      <c r="D1" s="110"/>
      <c r="E1" s="110"/>
    </row>
    <row r="2" spans="1:11" ht="17.399999999999999" customHeight="1" x14ac:dyDescent="0.2">
      <c r="A2" s="110"/>
      <c r="B2" s="110"/>
      <c r="C2" s="110"/>
      <c r="D2" s="110"/>
      <c r="E2" s="110"/>
    </row>
    <row r="3" spans="1:11" s="4" customFormat="1" ht="23.25" customHeight="1" x14ac:dyDescent="0.3">
      <c r="A3" s="105" t="s">
        <v>0</v>
      </c>
      <c r="B3" s="111" t="s">
        <v>73</v>
      </c>
      <c r="C3" s="111" t="s">
        <v>74</v>
      </c>
      <c r="D3" s="108" t="s">
        <v>1</v>
      </c>
      <c r="E3" s="109"/>
    </row>
    <row r="4" spans="1:11" s="4" customFormat="1" ht="27.75" customHeight="1" x14ac:dyDescent="0.3">
      <c r="A4" s="106"/>
      <c r="B4" s="112"/>
      <c r="C4" s="112"/>
      <c r="D4" s="5" t="s">
        <v>2</v>
      </c>
      <c r="E4" s="6" t="s">
        <v>26</v>
      </c>
    </row>
    <row r="5" spans="1:11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65" customHeight="1" x14ac:dyDescent="0.3">
      <c r="A6" s="10" t="s">
        <v>27</v>
      </c>
      <c r="B6" s="74">
        <f>'2(5%квота-ЦЗ)'!B7</f>
        <v>20566</v>
      </c>
      <c r="C6" s="74">
        <f>'2(5%квота-ЦЗ)'!C7</f>
        <v>19217</v>
      </c>
      <c r="D6" s="16">
        <f>C6*100/B6</f>
        <v>93.440630166293886</v>
      </c>
      <c r="E6" s="100">
        <f>C6-B6</f>
        <v>-1349</v>
      </c>
      <c r="K6" s="13"/>
    </row>
    <row r="7" spans="1:11" s="4" customFormat="1" ht="31.65" customHeight="1" x14ac:dyDescent="0.3">
      <c r="A7" s="10" t="s">
        <v>28</v>
      </c>
      <c r="B7" s="74">
        <f>'2(5%квота-ЦЗ)'!E7</f>
        <v>7681</v>
      </c>
      <c r="C7" s="74">
        <f>'2(5%квота-ЦЗ)'!F7</f>
        <v>9400</v>
      </c>
      <c r="D7" s="16">
        <f t="shared" ref="D7:D11" si="0">C7*100/B7</f>
        <v>122.37989845072256</v>
      </c>
      <c r="E7" s="100">
        <f t="shared" ref="E7:E11" si="1">C7-B7</f>
        <v>1719</v>
      </c>
      <c r="K7" s="13"/>
    </row>
    <row r="8" spans="1:11" s="4" customFormat="1" ht="45" customHeight="1" x14ac:dyDescent="0.3">
      <c r="A8" s="14" t="s">
        <v>29</v>
      </c>
      <c r="B8" s="74">
        <f>'2(5%квота-ЦЗ)'!H7</f>
        <v>1023</v>
      </c>
      <c r="C8" s="74">
        <f>'2(5%квота-ЦЗ)'!I7</f>
        <v>624</v>
      </c>
      <c r="D8" s="16">
        <f t="shared" si="0"/>
        <v>60.997067448680355</v>
      </c>
      <c r="E8" s="100">
        <f t="shared" si="1"/>
        <v>-399</v>
      </c>
      <c r="K8" s="13"/>
    </row>
    <row r="9" spans="1:11" s="4" customFormat="1" ht="35.4" customHeight="1" x14ac:dyDescent="0.3">
      <c r="A9" s="15" t="s">
        <v>30</v>
      </c>
      <c r="B9" s="74">
        <f>'2(5%квота-ЦЗ)'!K7</f>
        <v>594</v>
      </c>
      <c r="C9" s="74">
        <f>'2(5%квота-ЦЗ)'!L7</f>
        <v>207</v>
      </c>
      <c r="D9" s="16">
        <f t="shared" si="0"/>
        <v>34.848484848484851</v>
      </c>
      <c r="E9" s="100">
        <f t="shared" si="1"/>
        <v>-387</v>
      </c>
      <c r="K9" s="13"/>
    </row>
    <row r="10" spans="1:11" s="4" customFormat="1" ht="45.75" customHeight="1" x14ac:dyDescent="0.3">
      <c r="A10" s="15" t="s">
        <v>20</v>
      </c>
      <c r="B10" s="74">
        <f>'2(5%квота-ЦЗ)'!N7</f>
        <v>120</v>
      </c>
      <c r="C10" s="74">
        <f>'2(5%квота-ЦЗ)'!O7</f>
        <v>26</v>
      </c>
      <c r="D10" s="16">
        <f t="shared" si="0"/>
        <v>21.666666666666668</v>
      </c>
      <c r="E10" s="100">
        <f t="shared" si="1"/>
        <v>-94</v>
      </c>
      <c r="K10" s="13"/>
    </row>
    <row r="11" spans="1:11" s="4" customFormat="1" ht="55.5" customHeight="1" x14ac:dyDescent="0.3">
      <c r="A11" s="15" t="s">
        <v>31</v>
      </c>
      <c r="B11" s="74">
        <f>'2(5%квота-ЦЗ)'!Q7</f>
        <v>6361</v>
      </c>
      <c r="C11" s="74">
        <f>'2(5%квота-ЦЗ)'!R7</f>
        <v>6232</v>
      </c>
      <c r="D11" s="16">
        <f t="shared" si="0"/>
        <v>97.972016978462506</v>
      </c>
      <c r="E11" s="100">
        <f t="shared" si="1"/>
        <v>-129</v>
      </c>
      <c r="K11" s="13"/>
    </row>
    <row r="12" spans="1:11" s="4" customFormat="1" ht="12.75" customHeight="1" x14ac:dyDescent="0.3">
      <c r="A12" s="101" t="s">
        <v>4</v>
      </c>
      <c r="B12" s="102"/>
      <c r="C12" s="102"/>
      <c r="D12" s="102"/>
      <c r="E12" s="102"/>
      <c r="K12" s="13"/>
    </row>
    <row r="13" spans="1:11" s="4" customFormat="1" ht="15" customHeight="1" x14ac:dyDescent="0.3">
      <c r="A13" s="103"/>
      <c r="B13" s="104"/>
      <c r="C13" s="104"/>
      <c r="D13" s="104"/>
      <c r="E13" s="104"/>
      <c r="K13" s="13"/>
    </row>
    <row r="14" spans="1:11" s="4" customFormat="1" ht="24" customHeight="1" x14ac:dyDescent="0.3">
      <c r="A14" s="105" t="s">
        <v>0</v>
      </c>
      <c r="B14" s="107" t="s">
        <v>76</v>
      </c>
      <c r="C14" s="107" t="s">
        <v>77</v>
      </c>
      <c r="D14" s="108" t="s">
        <v>1</v>
      </c>
      <c r="E14" s="109"/>
      <c r="K14" s="13" t="s">
        <v>71</v>
      </c>
    </row>
    <row r="15" spans="1:11" ht="35.4" customHeight="1" x14ac:dyDescent="0.25">
      <c r="A15" s="106"/>
      <c r="B15" s="107"/>
      <c r="C15" s="107"/>
      <c r="D15" s="5" t="s">
        <v>2</v>
      </c>
      <c r="E15" s="6" t="s">
        <v>26</v>
      </c>
      <c r="K15" s="13"/>
    </row>
    <row r="16" spans="1:11" ht="31.2" customHeight="1" x14ac:dyDescent="0.25">
      <c r="A16" s="10" t="s">
        <v>32</v>
      </c>
      <c r="B16" s="74">
        <f>'2(5%квота-ЦЗ)'!T7</f>
        <v>17022</v>
      </c>
      <c r="C16" s="74">
        <f>'2(5%квота-ЦЗ)'!U7</f>
        <v>15916</v>
      </c>
      <c r="D16" s="16">
        <f t="shared" ref="D16:D18" si="2">C16*100/B16</f>
        <v>93.502526142638942</v>
      </c>
      <c r="E16" s="100">
        <f t="shared" ref="E16:E18" si="3">C16-B16</f>
        <v>-1106</v>
      </c>
      <c r="K16" s="13"/>
    </row>
    <row r="17" spans="1:11" ht="31.2" customHeight="1" x14ac:dyDescent="0.25">
      <c r="A17" s="1" t="s">
        <v>28</v>
      </c>
      <c r="B17" s="74">
        <f>'2(5%квота-ЦЗ)'!W7</f>
        <v>5059</v>
      </c>
      <c r="C17" s="74">
        <f>'2(5%квота-ЦЗ)'!X7</f>
        <v>6317</v>
      </c>
      <c r="D17" s="16">
        <f t="shared" si="2"/>
        <v>124.86657442182249</v>
      </c>
      <c r="E17" s="100">
        <f t="shared" si="3"/>
        <v>1258</v>
      </c>
      <c r="K17" s="13"/>
    </row>
    <row r="18" spans="1:11" ht="31.2" customHeight="1" x14ac:dyDescent="0.25">
      <c r="A18" s="1" t="s">
        <v>33</v>
      </c>
      <c r="B18" s="74">
        <f>'2(5%квота-ЦЗ)'!Z7</f>
        <v>4648</v>
      </c>
      <c r="C18" s="74">
        <f>'2(5%квота-ЦЗ)'!AA7</f>
        <v>5767</v>
      </c>
      <c r="D18" s="16">
        <f t="shared" si="2"/>
        <v>124.07487091222031</v>
      </c>
      <c r="E18" s="100">
        <f t="shared" si="3"/>
        <v>1119</v>
      </c>
      <c r="K18" s="13"/>
    </row>
    <row r="19" spans="1:11" x14ac:dyDescent="0.25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88"/>
  <sheetViews>
    <sheetView view="pageBreakPreview" zoomScale="75" zoomScaleNormal="75" zoomScaleSheetLayoutView="75" workbookViewId="0">
      <pane xSplit="1" ySplit="6" topLeftCell="K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81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18" t="s">
        <v>8</v>
      </c>
      <c r="R3" s="119"/>
      <c r="S3" s="12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14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14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14"/>
      <c r="D5" s="115"/>
      <c r="E5" s="114"/>
      <c r="F5" s="114"/>
      <c r="G5" s="115"/>
      <c r="H5" s="114"/>
      <c r="I5" s="114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39429</v>
      </c>
      <c r="C7" s="35">
        <f>SUM(C8:C35)</f>
        <v>41887</v>
      </c>
      <c r="D7" s="36">
        <f>C7*100/B7</f>
        <v>106.23399021025133</v>
      </c>
      <c r="E7" s="35">
        <f>SUM(E8:E35)</f>
        <v>8454</v>
      </c>
      <c r="F7" s="35">
        <f>SUM(F8:F35)</f>
        <v>14987</v>
      </c>
      <c r="G7" s="36">
        <f>F7*100/E7</f>
        <v>177.27702862550271</v>
      </c>
      <c r="H7" s="35">
        <f>SUM(H8:H35)</f>
        <v>3486</v>
      </c>
      <c r="I7" s="35">
        <f>SUM(I8:I35)</f>
        <v>2385</v>
      </c>
      <c r="J7" s="36">
        <f>I7*100/H7</f>
        <v>68.416523235800341</v>
      </c>
      <c r="K7" s="35">
        <f>SUM(K8:K35)</f>
        <v>921</v>
      </c>
      <c r="L7" s="35">
        <f>SUM(L8:L35)</f>
        <v>519</v>
      </c>
      <c r="M7" s="36">
        <f>L7*100/K7</f>
        <v>56.351791530944624</v>
      </c>
      <c r="N7" s="35">
        <f>SUM(N8:N35)</f>
        <v>127</v>
      </c>
      <c r="O7" s="35">
        <f>SUM(O8:O35)</f>
        <v>43</v>
      </c>
      <c r="P7" s="36">
        <f>IF(ISERROR(O7*100/N7),"-",(O7*100/N7))</f>
        <v>33.85826771653543</v>
      </c>
      <c r="Q7" s="35">
        <f>SUM(Q8:Q35)</f>
        <v>7010</v>
      </c>
      <c r="R7" s="35">
        <f>SUM(R8:R35)</f>
        <v>8868</v>
      </c>
      <c r="S7" s="36">
        <f>R7*100/Q7</f>
        <v>126.50499286733238</v>
      </c>
      <c r="T7" s="35">
        <f>SUM(T8:T35)</f>
        <v>32884</v>
      </c>
      <c r="U7" s="35">
        <f>SUM(U8:U35)</f>
        <v>35215</v>
      </c>
      <c r="V7" s="36">
        <f>U7*100/T7</f>
        <v>107.08855370392897</v>
      </c>
      <c r="W7" s="35">
        <f>SUM(W8:W35)</f>
        <v>5194</v>
      </c>
      <c r="X7" s="35">
        <f>SUM(X8:X35)</f>
        <v>9169</v>
      </c>
      <c r="Y7" s="36">
        <f>X7*100/W7</f>
        <v>176.53061224489795</v>
      </c>
      <c r="Z7" s="35">
        <f>SUM(Z8:Z35)</f>
        <v>4532</v>
      </c>
      <c r="AA7" s="35">
        <f>SUM(AA8:AA35)</f>
        <v>7910</v>
      </c>
      <c r="AB7" s="36">
        <f>AA7*100/Z7</f>
        <v>174.53662842012358</v>
      </c>
      <c r="AC7" s="37"/>
      <c r="AF7" s="42"/>
    </row>
    <row r="8" spans="1:32" s="42" customFormat="1" ht="16.95" customHeight="1" x14ac:dyDescent="0.25">
      <c r="A8" s="61" t="s">
        <v>35</v>
      </c>
      <c r="B8" s="39">
        <v>7952</v>
      </c>
      <c r="C8" s="39">
        <v>9992</v>
      </c>
      <c r="D8" s="40">
        <f t="shared" ref="D8:D35" si="0">C8*100/B8</f>
        <v>125.65392354124748</v>
      </c>
      <c r="E8" s="39">
        <v>1881</v>
      </c>
      <c r="F8" s="39">
        <v>4250</v>
      </c>
      <c r="G8" s="40">
        <f t="shared" ref="G8:G35" si="1">F8*100/E8</f>
        <v>225.94364699627857</v>
      </c>
      <c r="H8" s="39">
        <v>169</v>
      </c>
      <c r="I8" s="39">
        <v>215</v>
      </c>
      <c r="J8" s="36">
        <f t="shared" ref="J8:J35" si="2">I8*100/H8</f>
        <v>127.2189349112426</v>
      </c>
      <c r="K8" s="39">
        <v>123</v>
      </c>
      <c r="L8" s="39">
        <v>123</v>
      </c>
      <c r="M8" s="40">
        <f t="shared" ref="M8:M35" si="3">L8*100/K8</f>
        <v>100</v>
      </c>
      <c r="N8" s="39">
        <v>15</v>
      </c>
      <c r="O8" s="39">
        <v>1</v>
      </c>
      <c r="P8" s="40">
        <f>IF(ISERROR(O8*100/N8),"-",(O8*100/N8))</f>
        <v>6.666666666666667</v>
      </c>
      <c r="Q8" s="39">
        <v>1405</v>
      </c>
      <c r="R8" s="60">
        <v>1469</v>
      </c>
      <c r="S8" s="40">
        <f t="shared" ref="S8:S35" si="4">R8*100/Q8</f>
        <v>104.55516014234875</v>
      </c>
      <c r="T8" s="39">
        <v>7291</v>
      </c>
      <c r="U8" s="60">
        <v>8410</v>
      </c>
      <c r="V8" s="40">
        <f t="shared" ref="V8:V35" si="5">U8*100/T8</f>
        <v>115.34768893155946</v>
      </c>
      <c r="W8" s="39">
        <v>1303</v>
      </c>
      <c r="X8" s="60">
        <v>2690</v>
      </c>
      <c r="Y8" s="40">
        <f t="shared" ref="Y8:Y35" si="6">X8*100/W8</f>
        <v>206.4466615502686</v>
      </c>
      <c r="Z8" s="39">
        <v>1131</v>
      </c>
      <c r="AA8" s="60">
        <v>2332</v>
      </c>
      <c r="AB8" s="40">
        <f t="shared" ref="AB8:AB35" si="7">AA8*100/Z8</f>
        <v>206.18921308576481</v>
      </c>
      <c r="AC8" s="92"/>
      <c r="AD8" s="41"/>
    </row>
    <row r="9" spans="1:32" s="43" customFormat="1" ht="16.95" customHeight="1" x14ac:dyDescent="0.25">
      <c r="A9" s="61" t="s">
        <v>36</v>
      </c>
      <c r="B9" s="39">
        <v>1406</v>
      </c>
      <c r="C9" s="39">
        <v>1587</v>
      </c>
      <c r="D9" s="40">
        <f t="shared" si="0"/>
        <v>112.87339971550497</v>
      </c>
      <c r="E9" s="39">
        <v>261</v>
      </c>
      <c r="F9" s="39">
        <v>641</v>
      </c>
      <c r="G9" s="40">
        <f t="shared" si="1"/>
        <v>245.59386973180077</v>
      </c>
      <c r="H9" s="39">
        <v>173</v>
      </c>
      <c r="I9" s="39">
        <v>70</v>
      </c>
      <c r="J9" s="36">
        <f t="shared" si="2"/>
        <v>40.462427745664741</v>
      </c>
      <c r="K9" s="39">
        <v>21</v>
      </c>
      <c r="L9" s="39">
        <v>12</v>
      </c>
      <c r="M9" s="40">
        <f t="shared" si="3"/>
        <v>57.142857142857146</v>
      </c>
      <c r="N9" s="39">
        <v>0</v>
      </c>
      <c r="O9" s="39">
        <v>2</v>
      </c>
      <c r="P9" s="91" t="str">
        <f t="shared" ref="P9:P35" si="8">IF(ISERROR(O9*100/N9),"-",(O9*100/N9))</f>
        <v>-</v>
      </c>
      <c r="Q9" s="39">
        <v>232</v>
      </c>
      <c r="R9" s="60">
        <v>363</v>
      </c>
      <c r="S9" s="40">
        <f t="shared" si="4"/>
        <v>156.4655172413793</v>
      </c>
      <c r="T9" s="39">
        <v>1171</v>
      </c>
      <c r="U9" s="60">
        <v>1307</v>
      </c>
      <c r="V9" s="40">
        <f t="shared" si="5"/>
        <v>111.61400512382579</v>
      </c>
      <c r="W9" s="39">
        <v>147</v>
      </c>
      <c r="X9" s="60">
        <v>369</v>
      </c>
      <c r="Y9" s="40">
        <f t="shared" si="6"/>
        <v>251.0204081632653</v>
      </c>
      <c r="Z9" s="39">
        <v>117</v>
      </c>
      <c r="AA9" s="60">
        <v>273</v>
      </c>
      <c r="AB9" s="40">
        <f t="shared" si="7"/>
        <v>233.33333333333334</v>
      </c>
      <c r="AC9" s="92"/>
      <c r="AD9" s="41"/>
    </row>
    <row r="10" spans="1:32" s="42" customFormat="1" ht="16.95" customHeight="1" x14ac:dyDescent="0.25">
      <c r="A10" s="61" t="s">
        <v>37</v>
      </c>
      <c r="B10" s="39">
        <v>117</v>
      </c>
      <c r="C10" s="39">
        <v>149</v>
      </c>
      <c r="D10" s="40">
        <f t="shared" si="0"/>
        <v>127.35042735042735</v>
      </c>
      <c r="E10" s="39">
        <v>54</v>
      </c>
      <c r="F10" s="39">
        <v>98</v>
      </c>
      <c r="G10" s="40">
        <f t="shared" si="1"/>
        <v>181.4814814814815</v>
      </c>
      <c r="H10" s="39">
        <v>27</v>
      </c>
      <c r="I10" s="39">
        <v>11</v>
      </c>
      <c r="J10" s="36">
        <f t="shared" si="2"/>
        <v>40.74074074074074</v>
      </c>
      <c r="K10" s="39">
        <v>1</v>
      </c>
      <c r="L10" s="39">
        <v>2</v>
      </c>
      <c r="M10" s="40">
        <f t="shared" si="3"/>
        <v>200</v>
      </c>
      <c r="N10" s="39">
        <v>0</v>
      </c>
      <c r="O10" s="39">
        <v>7</v>
      </c>
      <c r="P10" s="91" t="str">
        <f t="shared" si="8"/>
        <v>-</v>
      </c>
      <c r="Q10" s="39">
        <v>49</v>
      </c>
      <c r="R10" s="60">
        <v>74</v>
      </c>
      <c r="S10" s="40">
        <f t="shared" si="4"/>
        <v>151.0204081632653</v>
      </c>
      <c r="T10" s="39">
        <v>75</v>
      </c>
      <c r="U10" s="60">
        <v>95</v>
      </c>
      <c r="V10" s="40">
        <f t="shared" si="5"/>
        <v>126.66666666666667</v>
      </c>
      <c r="W10" s="39">
        <v>29</v>
      </c>
      <c r="X10" s="60">
        <v>49</v>
      </c>
      <c r="Y10" s="40">
        <f t="shared" si="6"/>
        <v>168.9655172413793</v>
      </c>
      <c r="Z10" s="39">
        <v>28</v>
      </c>
      <c r="AA10" s="60">
        <v>44</v>
      </c>
      <c r="AB10" s="40">
        <f t="shared" si="7"/>
        <v>157.14285714285714</v>
      </c>
      <c r="AC10" s="92"/>
      <c r="AD10" s="41"/>
    </row>
    <row r="11" spans="1:32" s="42" customFormat="1" ht="16.95" customHeight="1" x14ac:dyDescent="0.25">
      <c r="A11" s="61" t="s">
        <v>38</v>
      </c>
      <c r="B11" s="39">
        <v>816</v>
      </c>
      <c r="C11" s="39">
        <v>824</v>
      </c>
      <c r="D11" s="40">
        <f t="shared" si="0"/>
        <v>100.98039215686275</v>
      </c>
      <c r="E11" s="39">
        <v>217</v>
      </c>
      <c r="F11" s="39">
        <v>329</v>
      </c>
      <c r="G11" s="40">
        <f t="shared" si="1"/>
        <v>151.61290322580646</v>
      </c>
      <c r="H11" s="39">
        <v>75</v>
      </c>
      <c r="I11" s="39">
        <v>49</v>
      </c>
      <c r="J11" s="36">
        <f t="shared" si="2"/>
        <v>65.333333333333329</v>
      </c>
      <c r="K11" s="39">
        <v>21</v>
      </c>
      <c r="L11" s="39">
        <v>7</v>
      </c>
      <c r="M11" s="40">
        <f t="shared" si="3"/>
        <v>33.333333333333336</v>
      </c>
      <c r="N11" s="39">
        <v>1</v>
      </c>
      <c r="O11" s="39">
        <v>1</v>
      </c>
      <c r="P11" s="40">
        <f t="shared" si="8"/>
        <v>100</v>
      </c>
      <c r="Q11" s="39">
        <v>199</v>
      </c>
      <c r="R11" s="60">
        <v>255</v>
      </c>
      <c r="S11" s="40">
        <f t="shared" si="4"/>
        <v>128.14070351758795</v>
      </c>
      <c r="T11" s="39">
        <v>685</v>
      </c>
      <c r="U11" s="60">
        <v>655</v>
      </c>
      <c r="V11" s="40">
        <f t="shared" si="5"/>
        <v>95.620437956204384</v>
      </c>
      <c r="W11" s="39">
        <v>151</v>
      </c>
      <c r="X11" s="60">
        <v>174</v>
      </c>
      <c r="Y11" s="40">
        <f t="shared" si="6"/>
        <v>115.23178807947019</v>
      </c>
      <c r="Z11" s="39">
        <v>131</v>
      </c>
      <c r="AA11" s="60">
        <v>147</v>
      </c>
      <c r="AB11" s="40">
        <f t="shared" si="7"/>
        <v>112.21374045801527</v>
      </c>
      <c r="AC11" s="92"/>
      <c r="AD11" s="41"/>
    </row>
    <row r="12" spans="1:32" s="42" customFormat="1" ht="16.95" customHeight="1" x14ac:dyDescent="0.25">
      <c r="A12" s="61" t="s">
        <v>39</v>
      </c>
      <c r="B12" s="39">
        <v>1616</v>
      </c>
      <c r="C12" s="39">
        <v>1604</v>
      </c>
      <c r="D12" s="40">
        <f t="shared" si="0"/>
        <v>99.257425742574256</v>
      </c>
      <c r="E12" s="39">
        <v>256</v>
      </c>
      <c r="F12" s="39">
        <v>420</v>
      </c>
      <c r="G12" s="40">
        <f t="shared" si="1"/>
        <v>164.0625</v>
      </c>
      <c r="H12" s="39">
        <v>160</v>
      </c>
      <c r="I12" s="39">
        <v>87</v>
      </c>
      <c r="J12" s="36">
        <f t="shared" si="2"/>
        <v>54.375</v>
      </c>
      <c r="K12" s="39">
        <v>52</v>
      </c>
      <c r="L12" s="39">
        <v>29</v>
      </c>
      <c r="M12" s="40">
        <f t="shared" si="3"/>
        <v>55.769230769230766</v>
      </c>
      <c r="N12" s="39">
        <v>21</v>
      </c>
      <c r="O12" s="39">
        <v>3</v>
      </c>
      <c r="P12" s="40">
        <f t="shared" si="8"/>
        <v>14.285714285714286</v>
      </c>
      <c r="Q12" s="39">
        <v>196</v>
      </c>
      <c r="R12" s="60">
        <v>340</v>
      </c>
      <c r="S12" s="40">
        <f t="shared" si="4"/>
        <v>173.46938775510205</v>
      </c>
      <c r="T12" s="39">
        <v>1434</v>
      </c>
      <c r="U12" s="60">
        <v>1425</v>
      </c>
      <c r="V12" s="40">
        <f t="shared" si="5"/>
        <v>99.372384937238493</v>
      </c>
      <c r="W12" s="39">
        <v>154</v>
      </c>
      <c r="X12" s="60">
        <v>243</v>
      </c>
      <c r="Y12" s="40">
        <f t="shared" si="6"/>
        <v>157.79220779220779</v>
      </c>
      <c r="Z12" s="39">
        <v>127</v>
      </c>
      <c r="AA12" s="60">
        <v>202</v>
      </c>
      <c r="AB12" s="40">
        <f t="shared" si="7"/>
        <v>159.05511811023621</v>
      </c>
      <c r="AC12" s="92"/>
      <c r="AD12" s="41"/>
    </row>
    <row r="13" spans="1:32" s="42" customFormat="1" ht="16.95" customHeight="1" x14ac:dyDescent="0.25">
      <c r="A13" s="61" t="s">
        <v>40</v>
      </c>
      <c r="B13" s="39">
        <v>585</v>
      </c>
      <c r="C13" s="39">
        <v>581</v>
      </c>
      <c r="D13" s="40">
        <f t="shared" si="0"/>
        <v>99.316239316239319</v>
      </c>
      <c r="E13" s="39">
        <v>161</v>
      </c>
      <c r="F13" s="39">
        <v>269</v>
      </c>
      <c r="G13" s="40">
        <f t="shared" si="1"/>
        <v>167.08074534161491</v>
      </c>
      <c r="H13" s="39">
        <v>98</v>
      </c>
      <c r="I13" s="39">
        <v>37</v>
      </c>
      <c r="J13" s="36">
        <f t="shared" si="2"/>
        <v>37.755102040816325</v>
      </c>
      <c r="K13" s="39">
        <v>14</v>
      </c>
      <c r="L13" s="39">
        <v>8</v>
      </c>
      <c r="M13" s="40">
        <f t="shared" si="3"/>
        <v>57.142857142857146</v>
      </c>
      <c r="N13" s="39">
        <v>0</v>
      </c>
      <c r="O13" s="39">
        <v>0</v>
      </c>
      <c r="P13" s="91" t="str">
        <f t="shared" si="8"/>
        <v>-</v>
      </c>
      <c r="Q13" s="39">
        <v>141</v>
      </c>
      <c r="R13" s="60">
        <v>214</v>
      </c>
      <c r="S13" s="40">
        <f t="shared" si="4"/>
        <v>151.77304964539007</v>
      </c>
      <c r="T13" s="39">
        <v>444</v>
      </c>
      <c r="U13" s="60">
        <v>447</v>
      </c>
      <c r="V13" s="40">
        <f t="shared" si="5"/>
        <v>100.67567567567568</v>
      </c>
      <c r="W13" s="39">
        <v>87</v>
      </c>
      <c r="X13" s="60">
        <v>145</v>
      </c>
      <c r="Y13" s="40">
        <f t="shared" si="6"/>
        <v>166.66666666666666</v>
      </c>
      <c r="Z13" s="39">
        <v>69</v>
      </c>
      <c r="AA13" s="60">
        <v>120</v>
      </c>
      <c r="AB13" s="40">
        <f t="shared" si="7"/>
        <v>173.91304347826087</v>
      </c>
      <c r="AC13" s="92"/>
      <c r="AD13" s="41"/>
    </row>
    <row r="14" spans="1:32" s="42" customFormat="1" ht="16.95" customHeight="1" x14ac:dyDescent="0.25">
      <c r="A14" s="61" t="s">
        <v>41</v>
      </c>
      <c r="B14" s="39">
        <v>358</v>
      </c>
      <c r="C14" s="39">
        <v>416</v>
      </c>
      <c r="D14" s="40">
        <f t="shared" si="0"/>
        <v>116.20111731843575</v>
      </c>
      <c r="E14" s="39">
        <v>135</v>
      </c>
      <c r="F14" s="39">
        <v>241</v>
      </c>
      <c r="G14" s="40">
        <f t="shared" si="1"/>
        <v>178.5185185185185</v>
      </c>
      <c r="H14" s="39">
        <v>96</v>
      </c>
      <c r="I14" s="39">
        <v>31</v>
      </c>
      <c r="J14" s="36">
        <f t="shared" si="2"/>
        <v>32.291666666666664</v>
      </c>
      <c r="K14" s="39">
        <v>15</v>
      </c>
      <c r="L14" s="39">
        <v>3</v>
      </c>
      <c r="M14" s="40">
        <f t="shared" si="3"/>
        <v>20</v>
      </c>
      <c r="N14" s="39">
        <v>0</v>
      </c>
      <c r="O14" s="39">
        <v>1</v>
      </c>
      <c r="P14" s="91" t="str">
        <f t="shared" si="8"/>
        <v>-</v>
      </c>
      <c r="Q14" s="39">
        <v>127</v>
      </c>
      <c r="R14" s="60">
        <v>199</v>
      </c>
      <c r="S14" s="40">
        <f t="shared" si="4"/>
        <v>156.69291338582678</v>
      </c>
      <c r="T14" s="39">
        <v>236</v>
      </c>
      <c r="U14" s="60">
        <v>289</v>
      </c>
      <c r="V14" s="40">
        <f t="shared" si="5"/>
        <v>122.45762711864407</v>
      </c>
      <c r="W14" s="39">
        <v>58</v>
      </c>
      <c r="X14" s="60">
        <v>132</v>
      </c>
      <c r="Y14" s="40">
        <f t="shared" si="6"/>
        <v>227.58620689655172</v>
      </c>
      <c r="Z14" s="39">
        <v>47</v>
      </c>
      <c r="AA14" s="60">
        <v>114</v>
      </c>
      <c r="AB14" s="40">
        <f t="shared" si="7"/>
        <v>242.55319148936169</v>
      </c>
      <c r="AC14" s="92"/>
      <c r="AD14" s="41"/>
    </row>
    <row r="15" spans="1:32" s="42" customFormat="1" ht="16.95" customHeight="1" x14ac:dyDescent="0.25">
      <c r="A15" s="61" t="s">
        <v>42</v>
      </c>
      <c r="B15" s="39">
        <v>3544</v>
      </c>
      <c r="C15" s="39">
        <v>3416</v>
      </c>
      <c r="D15" s="40">
        <f t="shared" si="0"/>
        <v>96.388261851015798</v>
      </c>
      <c r="E15" s="39">
        <v>327</v>
      </c>
      <c r="F15" s="39">
        <v>572</v>
      </c>
      <c r="G15" s="40">
        <f t="shared" si="1"/>
        <v>174.92354740061162</v>
      </c>
      <c r="H15" s="39">
        <v>216</v>
      </c>
      <c r="I15" s="39">
        <v>168</v>
      </c>
      <c r="J15" s="36">
        <f t="shared" si="2"/>
        <v>77.777777777777771</v>
      </c>
      <c r="K15" s="39">
        <v>44</v>
      </c>
      <c r="L15" s="39">
        <v>22</v>
      </c>
      <c r="M15" s="40">
        <f t="shared" si="3"/>
        <v>50</v>
      </c>
      <c r="N15" s="39">
        <v>1</v>
      </c>
      <c r="O15" s="39">
        <v>0</v>
      </c>
      <c r="P15" s="91">
        <f t="shared" si="8"/>
        <v>0</v>
      </c>
      <c r="Q15" s="39">
        <v>299</v>
      </c>
      <c r="R15" s="60">
        <v>337</v>
      </c>
      <c r="S15" s="40">
        <f t="shared" si="4"/>
        <v>112.70903010033445</v>
      </c>
      <c r="T15" s="39">
        <v>3240</v>
      </c>
      <c r="U15" s="60">
        <v>3089</v>
      </c>
      <c r="V15" s="40">
        <f t="shared" si="5"/>
        <v>95.339506172839506</v>
      </c>
      <c r="W15" s="39">
        <v>150</v>
      </c>
      <c r="X15" s="60">
        <v>348</v>
      </c>
      <c r="Y15" s="40">
        <f t="shared" si="6"/>
        <v>232</v>
      </c>
      <c r="Z15" s="39">
        <v>128</v>
      </c>
      <c r="AA15" s="60">
        <v>290</v>
      </c>
      <c r="AB15" s="40">
        <f t="shared" si="7"/>
        <v>226.5625</v>
      </c>
      <c r="AC15" s="92"/>
      <c r="AD15" s="41"/>
    </row>
    <row r="16" spans="1:32" s="42" customFormat="1" ht="16.95" customHeight="1" x14ac:dyDescent="0.25">
      <c r="A16" s="61" t="s">
        <v>43</v>
      </c>
      <c r="B16" s="39">
        <v>1449</v>
      </c>
      <c r="C16" s="39">
        <v>1571</v>
      </c>
      <c r="D16" s="40">
        <f t="shared" si="0"/>
        <v>108.41959972394756</v>
      </c>
      <c r="E16" s="39">
        <v>372</v>
      </c>
      <c r="F16" s="39">
        <v>646</v>
      </c>
      <c r="G16" s="40">
        <f t="shared" si="1"/>
        <v>173.65591397849462</v>
      </c>
      <c r="H16" s="39">
        <v>401</v>
      </c>
      <c r="I16" s="39">
        <v>219</v>
      </c>
      <c r="J16" s="36">
        <f t="shared" si="2"/>
        <v>54.613466334164592</v>
      </c>
      <c r="K16" s="39">
        <v>82</v>
      </c>
      <c r="L16" s="39">
        <v>44</v>
      </c>
      <c r="M16" s="40">
        <f t="shared" si="3"/>
        <v>53.658536585365852</v>
      </c>
      <c r="N16" s="39">
        <v>26</v>
      </c>
      <c r="O16" s="39">
        <v>15</v>
      </c>
      <c r="P16" s="40">
        <f t="shared" si="8"/>
        <v>57.692307692307693</v>
      </c>
      <c r="Q16" s="39">
        <v>343</v>
      </c>
      <c r="R16" s="60">
        <v>458</v>
      </c>
      <c r="S16" s="40">
        <f t="shared" si="4"/>
        <v>133.52769679300292</v>
      </c>
      <c r="T16" s="39">
        <v>839</v>
      </c>
      <c r="U16" s="60">
        <v>1219</v>
      </c>
      <c r="V16" s="40">
        <f t="shared" si="5"/>
        <v>145.29201430274136</v>
      </c>
      <c r="W16" s="39">
        <v>192</v>
      </c>
      <c r="X16" s="60">
        <v>305</v>
      </c>
      <c r="Y16" s="40">
        <f t="shared" si="6"/>
        <v>158.85416666666666</v>
      </c>
      <c r="Z16" s="39">
        <v>160</v>
      </c>
      <c r="AA16" s="60">
        <v>247</v>
      </c>
      <c r="AB16" s="40">
        <f t="shared" si="7"/>
        <v>154.375</v>
      </c>
      <c r="AC16" s="92"/>
      <c r="AD16" s="41"/>
    </row>
    <row r="17" spans="1:30" s="42" customFormat="1" ht="16.95" customHeight="1" x14ac:dyDescent="0.25">
      <c r="A17" s="61" t="s">
        <v>44</v>
      </c>
      <c r="B17" s="39">
        <v>2716</v>
      </c>
      <c r="C17" s="39">
        <v>2875</v>
      </c>
      <c r="D17" s="40">
        <f t="shared" si="0"/>
        <v>105.85419734904271</v>
      </c>
      <c r="E17" s="39">
        <v>455</v>
      </c>
      <c r="F17" s="39">
        <v>795</v>
      </c>
      <c r="G17" s="40">
        <f t="shared" si="1"/>
        <v>174.72527472527472</v>
      </c>
      <c r="H17" s="39">
        <v>170</v>
      </c>
      <c r="I17" s="39">
        <v>120</v>
      </c>
      <c r="J17" s="36">
        <f t="shared" si="2"/>
        <v>70.588235294117652</v>
      </c>
      <c r="K17" s="39">
        <v>69</v>
      </c>
      <c r="L17" s="39">
        <v>34</v>
      </c>
      <c r="M17" s="40">
        <f t="shared" si="3"/>
        <v>49.275362318840578</v>
      </c>
      <c r="N17" s="39">
        <v>2</v>
      </c>
      <c r="O17" s="39">
        <v>1</v>
      </c>
      <c r="P17" s="91">
        <f t="shared" si="8"/>
        <v>50</v>
      </c>
      <c r="Q17" s="39">
        <v>288</v>
      </c>
      <c r="R17" s="60">
        <v>335</v>
      </c>
      <c r="S17" s="40">
        <f t="shared" si="4"/>
        <v>116.31944444444444</v>
      </c>
      <c r="T17" s="39">
        <v>2454</v>
      </c>
      <c r="U17" s="60">
        <v>2532</v>
      </c>
      <c r="V17" s="40">
        <f t="shared" si="5"/>
        <v>103.17848410757946</v>
      </c>
      <c r="W17" s="39">
        <v>278</v>
      </c>
      <c r="X17" s="60">
        <v>526</v>
      </c>
      <c r="Y17" s="40">
        <f t="shared" si="6"/>
        <v>189.20863309352518</v>
      </c>
      <c r="Z17" s="39">
        <v>252</v>
      </c>
      <c r="AA17" s="60">
        <v>466</v>
      </c>
      <c r="AB17" s="40">
        <f t="shared" si="7"/>
        <v>184.92063492063491</v>
      </c>
      <c r="AC17" s="92"/>
      <c r="AD17" s="41"/>
    </row>
    <row r="18" spans="1:30" s="42" customFormat="1" ht="16.95" customHeight="1" x14ac:dyDescent="0.25">
      <c r="A18" s="61" t="s">
        <v>45</v>
      </c>
      <c r="B18" s="39">
        <v>2054</v>
      </c>
      <c r="C18" s="39">
        <v>1128</v>
      </c>
      <c r="D18" s="40">
        <f t="shared" si="0"/>
        <v>54.917234664070108</v>
      </c>
      <c r="E18" s="39">
        <v>472</v>
      </c>
      <c r="F18" s="39">
        <v>621</v>
      </c>
      <c r="G18" s="40">
        <f t="shared" si="1"/>
        <v>131.56779661016949</v>
      </c>
      <c r="H18" s="39">
        <v>310</v>
      </c>
      <c r="I18" s="39">
        <v>156</v>
      </c>
      <c r="J18" s="36">
        <f t="shared" si="2"/>
        <v>50.322580645161288</v>
      </c>
      <c r="K18" s="39">
        <v>59</v>
      </c>
      <c r="L18" s="39">
        <v>16</v>
      </c>
      <c r="M18" s="40">
        <f t="shared" si="3"/>
        <v>27.118644067796609</v>
      </c>
      <c r="N18" s="39">
        <v>4</v>
      </c>
      <c r="O18" s="39">
        <v>1</v>
      </c>
      <c r="P18" s="40">
        <f t="shared" si="8"/>
        <v>25</v>
      </c>
      <c r="Q18" s="39">
        <v>383</v>
      </c>
      <c r="R18" s="60">
        <v>379</v>
      </c>
      <c r="S18" s="40">
        <f t="shared" si="4"/>
        <v>98.955613577023499</v>
      </c>
      <c r="T18" s="39">
        <v>646</v>
      </c>
      <c r="U18" s="60">
        <v>780</v>
      </c>
      <c r="V18" s="40">
        <f t="shared" si="5"/>
        <v>120.74303405572755</v>
      </c>
      <c r="W18" s="39">
        <v>282</v>
      </c>
      <c r="X18" s="60">
        <v>319</v>
      </c>
      <c r="Y18" s="40">
        <f t="shared" si="6"/>
        <v>113.12056737588652</v>
      </c>
      <c r="Z18" s="39">
        <v>249</v>
      </c>
      <c r="AA18" s="60">
        <v>290</v>
      </c>
      <c r="AB18" s="40">
        <f t="shared" si="7"/>
        <v>116.46586345381526</v>
      </c>
      <c r="AC18" s="92"/>
      <c r="AD18" s="41"/>
    </row>
    <row r="19" spans="1:30" s="42" customFormat="1" ht="16.95" customHeight="1" x14ac:dyDescent="0.25">
      <c r="A19" s="61" t="s">
        <v>46</v>
      </c>
      <c r="B19" s="39">
        <v>1532</v>
      </c>
      <c r="C19" s="39">
        <v>1613</v>
      </c>
      <c r="D19" s="40">
        <f t="shared" si="0"/>
        <v>105.28720626631853</v>
      </c>
      <c r="E19" s="39">
        <v>278</v>
      </c>
      <c r="F19" s="39">
        <v>451</v>
      </c>
      <c r="G19" s="40">
        <f t="shared" si="1"/>
        <v>162.23021582733813</v>
      </c>
      <c r="H19" s="39">
        <v>97</v>
      </c>
      <c r="I19" s="39">
        <v>144</v>
      </c>
      <c r="J19" s="36">
        <f t="shared" si="2"/>
        <v>148.45360824742269</v>
      </c>
      <c r="K19" s="39">
        <v>53</v>
      </c>
      <c r="L19" s="39">
        <v>28</v>
      </c>
      <c r="M19" s="40">
        <f t="shared" si="3"/>
        <v>52.830188679245282</v>
      </c>
      <c r="N19" s="39">
        <v>7</v>
      </c>
      <c r="O19" s="39">
        <v>4</v>
      </c>
      <c r="P19" s="40">
        <f t="shared" si="8"/>
        <v>57.142857142857146</v>
      </c>
      <c r="Q19" s="39">
        <v>234</v>
      </c>
      <c r="R19" s="60">
        <v>360</v>
      </c>
      <c r="S19" s="40">
        <f t="shared" si="4"/>
        <v>153.84615384615384</v>
      </c>
      <c r="T19" s="39">
        <v>1403</v>
      </c>
      <c r="U19" s="60">
        <v>1375</v>
      </c>
      <c r="V19" s="40">
        <f t="shared" si="5"/>
        <v>98.004276550249472</v>
      </c>
      <c r="W19" s="39">
        <v>152</v>
      </c>
      <c r="X19" s="60">
        <v>275</v>
      </c>
      <c r="Y19" s="40">
        <f t="shared" si="6"/>
        <v>180.92105263157896</v>
      </c>
      <c r="Z19" s="39">
        <v>136</v>
      </c>
      <c r="AA19" s="60">
        <v>231</v>
      </c>
      <c r="AB19" s="40">
        <f t="shared" si="7"/>
        <v>169.85294117647058</v>
      </c>
      <c r="AC19" s="92"/>
      <c r="AD19" s="41"/>
    </row>
    <row r="20" spans="1:30" s="42" customFormat="1" ht="16.95" customHeight="1" x14ac:dyDescent="0.25">
      <c r="A20" s="61" t="s">
        <v>47</v>
      </c>
      <c r="B20" s="39">
        <v>942</v>
      </c>
      <c r="C20" s="39">
        <v>1001</v>
      </c>
      <c r="D20" s="40">
        <f t="shared" si="0"/>
        <v>106.26326963906581</v>
      </c>
      <c r="E20" s="39">
        <v>142</v>
      </c>
      <c r="F20" s="39">
        <v>264</v>
      </c>
      <c r="G20" s="40">
        <f t="shared" si="1"/>
        <v>185.91549295774647</v>
      </c>
      <c r="H20" s="39">
        <v>55</v>
      </c>
      <c r="I20" s="39">
        <v>39</v>
      </c>
      <c r="J20" s="36">
        <f t="shared" si="2"/>
        <v>70.909090909090907</v>
      </c>
      <c r="K20" s="39">
        <v>12</v>
      </c>
      <c r="L20" s="39">
        <v>8</v>
      </c>
      <c r="M20" s="40">
        <f t="shared" si="3"/>
        <v>66.666666666666671</v>
      </c>
      <c r="N20" s="39">
        <v>6</v>
      </c>
      <c r="O20" s="39">
        <v>1</v>
      </c>
      <c r="P20" s="40">
        <f t="shared" si="8"/>
        <v>16.666666666666668</v>
      </c>
      <c r="Q20" s="39">
        <v>119</v>
      </c>
      <c r="R20" s="60">
        <v>154</v>
      </c>
      <c r="S20" s="40">
        <f t="shared" si="4"/>
        <v>129.41176470588235</v>
      </c>
      <c r="T20" s="39">
        <v>881</v>
      </c>
      <c r="U20" s="60">
        <v>908</v>
      </c>
      <c r="V20" s="40">
        <f t="shared" si="5"/>
        <v>103.06469920544835</v>
      </c>
      <c r="W20" s="39">
        <v>83</v>
      </c>
      <c r="X20" s="60">
        <v>176</v>
      </c>
      <c r="Y20" s="40">
        <f t="shared" si="6"/>
        <v>212.04819277108433</v>
      </c>
      <c r="Z20" s="39">
        <v>74</v>
      </c>
      <c r="AA20" s="60">
        <v>163</v>
      </c>
      <c r="AB20" s="40">
        <f t="shared" si="7"/>
        <v>220.27027027027026</v>
      </c>
      <c r="AC20" s="92"/>
      <c r="AD20" s="41"/>
    </row>
    <row r="21" spans="1:30" s="42" customFormat="1" ht="16.95" customHeight="1" x14ac:dyDescent="0.25">
      <c r="A21" s="61" t="s">
        <v>48</v>
      </c>
      <c r="B21" s="39">
        <v>416</v>
      </c>
      <c r="C21" s="39">
        <v>554</v>
      </c>
      <c r="D21" s="40">
        <f t="shared" si="0"/>
        <v>133.17307692307693</v>
      </c>
      <c r="E21" s="39">
        <v>105</v>
      </c>
      <c r="F21" s="39">
        <v>242</v>
      </c>
      <c r="G21" s="40">
        <f t="shared" si="1"/>
        <v>230.47619047619048</v>
      </c>
      <c r="H21" s="39">
        <v>54</v>
      </c>
      <c r="I21" s="39">
        <v>39</v>
      </c>
      <c r="J21" s="36">
        <f t="shared" si="2"/>
        <v>72.222222222222229</v>
      </c>
      <c r="K21" s="39">
        <v>2</v>
      </c>
      <c r="L21" s="39">
        <v>1</v>
      </c>
      <c r="M21" s="40">
        <f t="shared" si="3"/>
        <v>50</v>
      </c>
      <c r="N21" s="39">
        <v>2</v>
      </c>
      <c r="O21" s="39">
        <v>0</v>
      </c>
      <c r="P21" s="91">
        <f t="shared" si="8"/>
        <v>0</v>
      </c>
      <c r="Q21" s="39">
        <v>99</v>
      </c>
      <c r="R21" s="60">
        <v>185</v>
      </c>
      <c r="S21" s="40">
        <f t="shared" si="4"/>
        <v>186.86868686868686</v>
      </c>
      <c r="T21" s="39">
        <v>335</v>
      </c>
      <c r="U21" s="60">
        <v>435</v>
      </c>
      <c r="V21" s="40">
        <f t="shared" si="5"/>
        <v>129.85074626865671</v>
      </c>
      <c r="W21" s="39">
        <v>65</v>
      </c>
      <c r="X21" s="60">
        <v>159</v>
      </c>
      <c r="Y21" s="40">
        <f t="shared" si="6"/>
        <v>244.61538461538461</v>
      </c>
      <c r="Z21" s="39">
        <v>59</v>
      </c>
      <c r="AA21" s="60">
        <v>151</v>
      </c>
      <c r="AB21" s="40">
        <f t="shared" si="7"/>
        <v>255.93220338983051</v>
      </c>
      <c r="AC21" s="92"/>
      <c r="AD21" s="41"/>
    </row>
    <row r="22" spans="1:30" s="42" customFormat="1" ht="16.95" customHeight="1" x14ac:dyDescent="0.25">
      <c r="A22" s="61" t="s">
        <v>49</v>
      </c>
      <c r="B22" s="39">
        <v>1394</v>
      </c>
      <c r="C22" s="39">
        <v>1528</v>
      </c>
      <c r="D22" s="40">
        <f t="shared" si="0"/>
        <v>109.61262553802008</v>
      </c>
      <c r="E22" s="39">
        <v>393</v>
      </c>
      <c r="F22" s="39">
        <v>525</v>
      </c>
      <c r="G22" s="40">
        <f t="shared" si="1"/>
        <v>133.58778625954199</v>
      </c>
      <c r="H22" s="39">
        <v>160</v>
      </c>
      <c r="I22" s="39">
        <v>113</v>
      </c>
      <c r="J22" s="36">
        <f t="shared" si="2"/>
        <v>70.625</v>
      </c>
      <c r="K22" s="39">
        <v>48</v>
      </c>
      <c r="L22" s="39">
        <v>16</v>
      </c>
      <c r="M22" s="40">
        <f t="shared" si="3"/>
        <v>33.333333333333336</v>
      </c>
      <c r="N22" s="39">
        <v>1</v>
      </c>
      <c r="O22" s="39">
        <v>0</v>
      </c>
      <c r="P22" s="91">
        <f t="shared" si="8"/>
        <v>0</v>
      </c>
      <c r="Q22" s="39">
        <v>362</v>
      </c>
      <c r="R22" s="60">
        <v>361</v>
      </c>
      <c r="S22" s="40">
        <f t="shared" si="4"/>
        <v>99.723756906077341</v>
      </c>
      <c r="T22" s="39">
        <v>1223</v>
      </c>
      <c r="U22" s="60">
        <v>1288</v>
      </c>
      <c r="V22" s="40">
        <f t="shared" si="5"/>
        <v>105.31479967293541</v>
      </c>
      <c r="W22" s="39">
        <v>228</v>
      </c>
      <c r="X22" s="60">
        <v>332</v>
      </c>
      <c r="Y22" s="40">
        <f t="shared" si="6"/>
        <v>145.61403508771929</v>
      </c>
      <c r="Z22" s="39">
        <v>201</v>
      </c>
      <c r="AA22" s="60">
        <v>291</v>
      </c>
      <c r="AB22" s="40">
        <f t="shared" si="7"/>
        <v>144.77611940298507</v>
      </c>
      <c r="AC22" s="92"/>
      <c r="AD22" s="41"/>
    </row>
    <row r="23" spans="1:30" s="42" customFormat="1" ht="16.95" customHeight="1" x14ac:dyDescent="0.25">
      <c r="A23" s="61" t="s">
        <v>50</v>
      </c>
      <c r="B23" s="39">
        <v>627</v>
      </c>
      <c r="C23" s="39">
        <v>902</v>
      </c>
      <c r="D23" s="40">
        <f t="shared" si="0"/>
        <v>143.85964912280701</v>
      </c>
      <c r="E23" s="39">
        <v>291</v>
      </c>
      <c r="F23" s="39">
        <v>615</v>
      </c>
      <c r="G23" s="40">
        <f t="shared" si="1"/>
        <v>211.34020618556701</v>
      </c>
      <c r="H23" s="39">
        <v>78</v>
      </c>
      <c r="I23" s="39">
        <v>58</v>
      </c>
      <c r="J23" s="36">
        <f t="shared" si="2"/>
        <v>74.358974358974365</v>
      </c>
      <c r="K23" s="39">
        <v>21</v>
      </c>
      <c r="L23" s="39">
        <v>12</v>
      </c>
      <c r="M23" s="40">
        <f t="shared" si="3"/>
        <v>57.142857142857146</v>
      </c>
      <c r="N23" s="39">
        <v>2</v>
      </c>
      <c r="O23" s="39">
        <v>0</v>
      </c>
      <c r="P23" s="40">
        <f t="shared" si="8"/>
        <v>0</v>
      </c>
      <c r="Q23" s="39">
        <v>249</v>
      </c>
      <c r="R23" s="60">
        <v>451</v>
      </c>
      <c r="S23" s="40">
        <f t="shared" si="4"/>
        <v>181.12449799196787</v>
      </c>
      <c r="T23" s="39">
        <v>488</v>
      </c>
      <c r="U23" s="60">
        <v>700</v>
      </c>
      <c r="V23" s="40">
        <f t="shared" si="5"/>
        <v>143.44262295081967</v>
      </c>
      <c r="W23" s="39">
        <v>195</v>
      </c>
      <c r="X23" s="60">
        <v>418</v>
      </c>
      <c r="Y23" s="40">
        <f t="shared" si="6"/>
        <v>214.35897435897436</v>
      </c>
      <c r="Z23" s="39">
        <v>171</v>
      </c>
      <c r="AA23" s="60">
        <v>347</v>
      </c>
      <c r="AB23" s="40">
        <f t="shared" si="7"/>
        <v>202.92397660818713</v>
      </c>
      <c r="AC23" s="92"/>
      <c r="AD23" s="41"/>
    </row>
    <row r="24" spans="1:30" s="42" customFormat="1" ht="16.95" customHeight="1" x14ac:dyDescent="0.25">
      <c r="A24" s="61" t="s">
        <v>51</v>
      </c>
      <c r="B24" s="39">
        <v>972</v>
      </c>
      <c r="C24" s="39">
        <v>748</v>
      </c>
      <c r="D24" s="40">
        <f t="shared" si="0"/>
        <v>76.954732510288068</v>
      </c>
      <c r="E24" s="39">
        <v>299</v>
      </c>
      <c r="F24" s="39">
        <v>474</v>
      </c>
      <c r="G24" s="40">
        <f t="shared" si="1"/>
        <v>158.52842809364549</v>
      </c>
      <c r="H24" s="39">
        <v>109</v>
      </c>
      <c r="I24" s="39">
        <v>76</v>
      </c>
      <c r="J24" s="36">
        <f t="shared" si="2"/>
        <v>69.724770642201833</v>
      </c>
      <c r="K24" s="39">
        <v>21</v>
      </c>
      <c r="L24" s="39">
        <v>9</v>
      </c>
      <c r="M24" s="40">
        <f t="shared" si="3"/>
        <v>42.857142857142854</v>
      </c>
      <c r="N24" s="39">
        <v>1</v>
      </c>
      <c r="O24" s="39">
        <v>0</v>
      </c>
      <c r="P24" s="91">
        <f t="shared" si="8"/>
        <v>0</v>
      </c>
      <c r="Q24" s="39">
        <v>250</v>
      </c>
      <c r="R24" s="60">
        <v>368</v>
      </c>
      <c r="S24" s="40">
        <f t="shared" si="4"/>
        <v>147.19999999999999</v>
      </c>
      <c r="T24" s="39">
        <v>844</v>
      </c>
      <c r="U24" s="60">
        <v>523</v>
      </c>
      <c r="V24" s="40">
        <f t="shared" si="5"/>
        <v>61.96682464454976</v>
      </c>
      <c r="W24" s="39">
        <v>201</v>
      </c>
      <c r="X24" s="60">
        <v>286</v>
      </c>
      <c r="Y24" s="40">
        <f t="shared" si="6"/>
        <v>142.28855721393035</v>
      </c>
      <c r="Z24" s="39">
        <v>184</v>
      </c>
      <c r="AA24" s="60">
        <v>261</v>
      </c>
      <c r="AB24" s="40">
        <f t="shared" si="7"/>
        <v>141.84782608695653</v>
      </c>
      <c r="AC24" s="92"/>
      <c r="AD24" s="41"/>
    </row>
    <row r="25" spans="1:30" s="42" customFormat="1" ht="16.95" customHeight="1" x14ac:dyDescent="0.25">
      <c r="A25" s="61" t="s">
        <v>52</v>
      </c>
      <c r="B25" s="39">
        <v>2238</v>
      </c>
      <c r="C25" s="39">
        <v>2130</v>
      </c>
      <c r="D25" s="40">
        <f t="shared" si="0"/>
        <v>95.174262734584445</v>
      </c>
      <c r="E25" s="39">
        <v>111</v>
      </c>
      <c r="F25" s="39">
        <v>244</v>
      </c>
      <c r="G25" s="40">
        <f t="shared" si="1"/>
        <v>219.81981981981983</v>
      </c>
      <c r="H25" s="39">
        <v>89</v>
      </c>
      <c r="I25" s="39">
        <v>94</v>
      </c>
      <c r="J25" s="36">
        <f t="shared" si="2"/>
        <v>105.61797752808988</v>
      </c>
      <c r="K25" s="39">
        <v>14</v>
      </c>
      <c r="L25" s="39">
        <v>12</v>
      </c>
      <c r="M25" s="40">
        <f t="shared" si="3"/>
        <v>85.714285714285708</v>
      </c>
      <c r="N25" s="39">
        <v>0</v>
      </c>
      <c r="O25" s="39">
        <v>0</v>
      </c>
      <c r="P25" s="91" t="str">
        <f t="shared" si="8"/>
        <v>-</v>
      </c>
      <c r="Q25" s="39">
        <v>102</v>
      </c>
      <c r="R25" s="60">
        <v>171</v>
      </c>
      <c r="S25" s="40">
        <f t="shared" si="4"/>
        <v>167.64705882352942</v>
      </c>
      <c r="T25" s="39">
        <v>2070</v>
      </c>
      <c r="U25" s="60">
        <v>1968</v>
      </c>
      <c r="V25" s="40">
        <f t="shared" si="5"/>
        <v>95.072463768115938</v>
      </c>
      <c r="W25" s="39">
        <v>60</v>
      </c>
      <c r="X25" s="60">
        <v>151</v>
      </c>
      <c r="Y25" s="40">
        <f t="shared" si="6"/>
        <v>251.66666666666666</v>
      </c>
      <c r="Z25" s="39">
        <v>54</v>
      </c>
      <c r="AA25" s="60">
        <v>125</v>
      </c>
      <c r="AB25" s="40">
        <f t="shared" si="7"/>
        <v>231.4814814814815</v>
      </c>
      <c r="AC25" s="92"/>
      <c r="AD25" s="41"/>
    </row>
    <row r="26" spans="1:30" s="42" customFormat="1" ht="16.95" customHeight="1" x14ac:dyDescent="0.25">
      <c r="A26" s="61" t="s">
        <v>53</v>
      </c>
      <c r="B26" s="39">
        <v>903</v>
      </c>
      <c r="C26" s="39">
        <v>968</v>
      </c>
      <c r="D26" s="40">
        <f t="shared" si="0"/>
        <v>107.19822812846068</v>
      </c>
      <c r="E26" s="39">
        <v>308</v>
      </c>
      <c r="F26" s="39">
        <v>435</v>
      </c>
      <c r="G26" s="40">
        <f t="shared" si="1"/>
        <v>141.23376623376623</v>
      </c>
      <c r="H26" s="39">
        <v>95</v>
      </c>
      <c r="I26" s="39">
        <v>52</v>
      </c>
      <c r="J26" s="36">
        <f t="shared" si="2"/>
        <v>54.736842105263158</v>
      </c>
      <c r="K26" s="39">
        <v>33</v>
      </c>
      <c r="L26" s="39">
        <v>6</v>
      </c>
      <c r="M26" s="40">
        <f t="shared" si="3"/>
        <v>18.181818181818183</v>
      </c>
      <c r="N26" s="39">
        <v>1</v>
      </c>
      <c r="O26" s="39">
        <v>0</v>
      </c>
      <c r="P26" s="91">
        <f t="shared" si="8"/>
        <v>0</v>
      </c>
      <c r="Q26" s="39">
        <v>246</v>
      </c>
      <c r="R26" s="60">
        <v>302</v>
      </c>
      <c r="S26" s="40">
        <f t="shared" si="4"/>
        <v>122.76422764227642</v>
      </c>
      <c r="T26" s="39">
        <v>757</v>
      </c>
      <c r="U26" s="60">
        <v>829</v>
      </c>
      <c r="V26" s="40">
        <f t="shared" si="5"/>
        <v>109.5112285336856</v>
      </c>
      <c r="W26" s="39">
        <v>211</v>
      </c>
      <c r="X26" s="60">
        <v>294</v>
      </c>
      <c r="Y26" s="40">
        <f t="shared" si="6"/>
        <v>139.33649289099526</v>
      </c>
      <c r="Z26" s="39">
        <v>184</v>
      </c>
      <c r="AA26" s="60">
        <v>245</v>
      </c>
      <c r="AB26" s="40">
        <f t="shared" si="7"/>
        <v>133.15217391304347</v>
      </c>
      <c r="AC26" s="92"/>
      <c r="AD26" s="41"/>
    </row>
    <row r="27" spans="1:30" s="42" customFormat="1" ht="16.95" customHeight="1" x14ac:dyDescent="0.25">
      <c r="A27" s="61" t="s">
        <v>54</v>
      </c>
      <c r="B27" s="39">
        <v>602</v>
      </c>
      <c r="C27" s="39">
        <v>742</v>
      </c>
      <c r="D27" s="40">
        <f t="shared" si="0"/>
        <v>123.25581395348837</v>
      </c>
      <c r="E27" s="39">
        <v>129</v>
      </c>
      <c r="F27" s="39">
        <v>244</v>
      </c>
      <c r="G27" s="40">
        <f t="shared" si="1"/>
        <v>189.14728682170542</v>
      </c>
      <c r="H27" s="39">
        <v>59</v>
      </c>
      <c r="I27" s="39">
        <v>50</v>
      </c>
      <c r="J27" s="36">
        <f t="shared" si="2"/>
        <v>84.745762711864401</v>
      </c>
      <c r="K27" s="39">
        <v>15</v>
      </c>
      <c r="L27" s="39">
        <v>31</v>
      </c>
      <c r="M27" s="40">
        <f t="shared" si="3"/>
        <v>206.66666666666666</v>
      </c>
      <c r="N27" s="39">
        <v>0</v>
      </c>
      <c r="O27" s="39">
        <v>0</v>
      </c>
      <c r="P27" s="91" t="str">
        <f t="shared" si="8"/>
        <v>-</v>
      </c>
      <c r="Q27" s="39">
        <v>99</v>
      </c>
      <c r="R27" s="60">
        <v>152</v>
      </c>
      <c r="S27" s="40">
        <f t="shared" si="4"/>
        <v>153.53535353535352</v>
      </c>
      <c r="T27" s="39">
        <v>536</v>
      </c>
      <c r="U27" s="60">
        <v>622</v>
      </c>
      <c r="V27" s="40">
        <f t="shared" si="5"/>
        <v>116.04477611940298</v>
      </c>
      <c r="W27" s="39">
        <v>82</v>
      </c>
      <c r="X27" s="60">
        <v>136</v>
      </c>
      <c r="Y27" s="40">
        <f t="shared" si="6"/>
        <v>165.85365853658536</v>
      </c>
      <c r="Z27" s="39">
        <v>76</v>
      </c>
      <c r="AA27" s="60">
        <v>129</v>
      </c>
      <c r="AB27" s="40">
        <f t="shared" si="7"/>
        <v>169.73684210526315</v>
      </c>
      <c r="AC27" s="92"/>
      <c r="AD27" s="41"/>
    </row>
    <row r="28" spans="1:30" s="42" customFormat="1" ht="16.95" customHeight="1" x14ac:dyDescent="0.25">
      <c r="A28" s="61" t="s">
        <v>55</v>
      </c>
      <c r="B28" s="39">
        <v>716</v>
      </c>
      <c r="C28" s="39">
        <v>642</v>
      </c>
      <c r="D28" s="40">
        <f t="shared" si="0"/>
        <v>89.664804469273747</v>
      </c>
      <c r="E28" s="39">
        <v>146</v>
      </c>
      <c r="F28" s="39">
        <v>192</v>
      </c>
      <c r="G28" s="40">
        <f t="shared" si="1"/>
        <v>131.50684931506851</v>
      </c>
      <c r="H28" s="39">
        <v>112</v>
      </c>
      <c r="I28" s="39">
        <v>56</v>
      </c>
      <c r="J28" s="36">
        <f t="shared" si="2"/>
        <v>50</v>
      </c>
      <c r="K28" s="39">
        <v>15</v>
      </c>
      <c r="L28" s="39">
        <v>5</v>
      </c>
      <c r="M28" s="40">
        <f t="shared" si="3"/>
        <v>33.333333333333336</v>
      </c>
      <c r="N28" s="39">
        <v>5</v>
      </c>
      <c r="O28" s="39">
        <v>0</v>
      </c>
      <c r="P28" s="40">
        <f t="shared" si="8"/>
        <v>0</v>
      </c>
      <c r="Q28" s="39">
        <v>131</v>
      </c>
      <c r="R28" s="60">
        <v>170</v>
      </c>
      <c r="S28" s="40">
        <f t="shared" si="4"/>
        <v>129.7709923664122</v>
      </c>
      <c r="T28" s="39">
        <v>569</v>
      </c>
      <c r="U28" s="60">
        <v>548</v>
      </c>
      <c r="V28" s="40">
        <f t="shared" si="5"/>
        <v>96.309314586994731</v>
      </c>
      <c r="W28" s="39">
        <v>86</v>
      </c>
      <c r="X28" s="60">
        <v>130</v>
      </c>
      <c r="Y28" s="40">
        <f t="shared" si="6"/>
        <v>151.16279069767441</v>
      </c>
      <c r="Z28" s="39">
        <v>79</v>
      </c>
      <c r="AA28" s="60">
        <v>121</v>
      </c>
      <c r="AB28" s="40">
        <f t="shared" si="7"/>
        <v>153.16455696202533</v>
      </c>
      <c r="AC28" s="92"/>
      <c r="AD28" s="41"/>
    </row>
    <row r="29" spans="1:30" s="42" customFormat="1" ht="16.95" customHeight="1" x14ac:dyDescent="0.25">
      <c r="A29" s="61" t="s">
        <v>56</v>
      </c>
      <c r="B29" s="39">
        <v>600</v>
      </c>
      <c r="C29" s="39">
        <v>749</v>
      </c>
      <c r="D29" s="40">
        <f t="shared" si="0"/>
        <v>124.83333333333333</v>
      </c>
      <c r="E29" s="39">
        <v>261</v>
      </c>
      <c r="F29" s="39">
        <v>396</v>
      </c>
      <c r="G29" s="40">
        <f t="shared" si="1"/>
        <v>151.72413793103448</v>
      </c>
      <c r="H29" s="39">
        <v>54</v>
      </c>
      <c r="I29" s="39">
        <v>47</v>
      </c>
      <c r="J29" s="36">
        <f t="shared" si="2"/>
        <v>87.037037037037038</v>
      </c>
      <c r="K29" s="39">
        <v>47</v>
      </c>
      <c r="L29" s="39">
        <v>24</v>
      </c>
      <c r="M29" s="40">
        <f t="shared" si="3"/>
        <v>51.063829787234042</v>
      </c>
      <c r="N29" s="39">
        <v>16</v>
      </c>
      <c r="O29" s="39">
        <v>0</v>
      </c>
      <c r="P29" s="40">
        <f t="shared" si="8"/>
        <v>0</v>
      </c>
      <c r="Q29" s="39">
        <v>215</v>
      </c>
      <c r="R29" s="60">
        <v>267</v>
      </c>
      <c r="S29" s="40">
        <f t="shared" si="4"/>
        <v>124.18604651162791</v>
      </c>
      <c r="T29" s="39">
        <v>485</v>
      </c>
      <c r="U29" s="60">
        <v>566</v>
      </c>
      <c r="V29" s="40">
        <f t="shared" si="5"/>
        <v>116.70103092783505</v>
      </c>
      <c r="W29" s="39">
        <v>183</v>
      </c>
      <c r="X29" s="60">
        <v>255</v>
      </c>
      <c r="Y29" s="40">
        <f t="shared" si="6"/>
        <v>139.34426229508196</v>
      </c>
      <c r="Z29" s="39">
        <v>155</v>
      </c>
      <c r="AA29" s="60">
        <v>222</v>
      </c>
      <c r="AB29" s="40">
        <f t="shared" si="7"/>
        <v>143.2258064516129</v>
      </c>
      <c r="AC29" s="92"/>
      <c r="AD29" s="41"/>
    </row>
    <row r="30" spans="1:30" s="42" customFormat="1" ht="16.95" customHeight="1" x14ac:dyDescent="0.25">
      <c r="A30" s="61" t="s">
        <v>57</v>
      </c>
      <c r="B30" s="39">
        <v>1065</v>
      </c>
      <c r="C30" s="39">
        <v>1091</v>
      </c>
      <c r="D30" s="40">
        <f t="shared" si="0"/>
        <v>102.44131455399061</v>
      </c>
      <c r="E30" s="39">
        <v>111</v>
      </c>
      <c r="F30" s="39">
        <v>197</v>
      </c>
      <c r="G30" s="40">
        <f t="shared" si="1"/>
        <v>177.47747747747746</v>
      </c>
      <c r="H30" s="39">
        <v>62</v>
      </c>
      <c r="I30" s="39">
        <v>54</v>
      </c>
      <c r="J30" s="36">
        <f t="shared" si="2"/>
        <v>87.096774193548384</v>
      </c>
      <c r="K30" s="39">
        <v>9</v>
      </c>
      <c r="L30" s="39">
        <v>4</v>
      </c>
      <c r="M30" s="40">
        <f t="shared" si="3"/>
        <v>44.444444444444443</v>
      </c>
      <c r="N30" s="39">
        <v>2</v>
      </c>
      <c r="O30" s="39">
        <v>4</v>
      </c>
      <c r="P30" s="91">
        <f t="shared" si="8"/>
        <v>200</v>
      </c>
      <c r="Q30" s="39">
        <v>103</v>
      </c>
      <c r="R30" s="60">
        <v>166</v>
      </c>
      <c r="S30" s="40">
        <f t="shared" si="4"/>
        <v>161.16504854368932</v>
      </c>
      <c r="T30" s="39">
        <v>1032</v>
      </c>
      <c r="U30" s="60">
        <v>1027</v>
      </c>
      <c r="V30" s="40">
        <f t="shared" si="5"/>
        <v>99.515503875968989</v>
      </c>
      <c r="W30" s="39">
        <v>80</v>
      </c>
      <c r="X30" s="60">
        <v>135</v>
      </c>
      <c r="Y30" s="40">
        <f t="shared" si="6"/>
        <v>168.75</v>
      </c>
      <c r="Z30" s="39">
        <v>70</v>
      </c>
      <c r="AA30" s="60">
        <v>123</v>
      </c>
      <c r="AB30" s="40">
        <f t="shared" si="7"/>
        <v>175.71428571428572</v>
      </c>
      <c r="AC30" s="92"/>
      <c r="AD30" s="41"/>
    </row>
    <row r="31" spans="1:30" s="42" customFormat="1" ht="16.95" customHeight="1" x14ac:dyDescent="0.25">
      <c r="A31" s="61" t="s">
        <v>58</v>
      </c>
      <c r="B31" s="39">
        <v>1156</v>
      </c>
      <c r="C31" s="39">
        <v>1096</v>
      </c>
      <c r="D31" s="40">
        <f t="shared" si="0"/>
        <v>94.809688581314873</v>
      </c>
      <c r="E31" s="39">
        <v>155</v>
      </c>
      <c r="F31" s="39">
        <v>263</v>
      </c>
      <c r="G31" s="40">
        <f t="shared" si="1"/>
        <v>169.67741935483872</v>
      </c>
      <c r="H31" s="39">
        <v>117</v>
      </c>
      <c r="I31" s="39">
        <v>54</v>
      </c>
      <c r="J31" s="36">
        <f t="shared" si="2"/>
        <v>46.153846153846153</v>
      </c>
      <c r="K31" s="39">
        <v>17</v>
      </c>
      <c r="L31" s="39">
        <v>11</v>
      </c>
      <c r="M31" s="40">
        <f t="shared" si="3"/>
        <v>64.705882352941174</v>
      </c>
      <c r="N31" s="39">
        <v>1</v>
      </c>
      <c r="O31" s="39">
        <v>0</v>
      </c>
      <c r="P31" s="91">
        <f t="shared" si="8"/>
        <v>0</v>
      </c>
      <c r="Q31" s="39">
        <v>128</v>
      </c>
      <c r="R31" s="60">
        <v>218</v>
      </c>
      <c r="S31" s="40">
        <f t="shared" si="4"/>
        <v>170.3125</v>
      </c>
      <c r="T31" s="39">
        <v>862</v>
      </c>
      <c r="U31" s="60">
        <v>945</v>
      </c>
      <c r="V31" s="40">
        <f t="shared" si="5"/>
        <v>109.62877030162413</v>
      </c>
      <c r="W31" s="39">
        <v>90</v>
      </c>
      <c r="X31" s="60">
        <v>180</v>
      </c>
      <c r="Y31" s="40">
        <f t="shared" si="6"/>
        <v>200</v>
      </c>
      <c r="Z31" s="39">
        <v>81</v>
      </c>
      <c r="AA31" s="60">
        <v>159</v>
      </c>
      <c r="AB31" s="40">
        <f t="shared" si="7"/>
        <v>196.2962962962963</v>
      </c>
      <c r="AC31" s="92"/>
      <c r="AD31" s="41"/>
    </row>
    <row r="32" spans="1:30" s="42" customFormat="1" ht="16.95" customHeight="1" x14ac:dyDescent="0.25">
      <c r="A32" s="61" t="s">
        <v>59</v>
      </c>
      <c r="B32" s="39">
        <v>1438</v>
      </c>
      <c r="C32" s="39">
        <v>1513</v>
      </c>
      <c r="D32" s="40">
        <f t="shared" si="0"/>
        <v>105.21557719054242</v>
      </c>
      <c r="E32" s="39">
        <v>184</v>
      </c>
      <c r="F32" s="39">
        <v>291</v>
      </c>
      <c r="G32" s="40">
        <f t="shared" si="1"/>
        <v>158.15217391304347</v>
      </c>
      <c r="H32" s="39">
        <v>139</v>
      </c>
      <c r="I32" s="39">
        <v>109</v>
      </c>
      <c r="J32" s="36">
        <f t="shared" si="2"/>
        <v>78.417266187050359</v>
      </c>
      <c r="K32" s="39">
        <v>37</v>
      </c>
      <c r="L32" s="39">
        <v>21</v>
      </c>
      <c r="M32" s="40">
        <f t="shared" si="3"/>
        <v>56.756756756756758</v>
      </c>
      <c r="N32" s="39">
        <v>2</v>
      </c>
      <c r="O32" s="39">
        <v>1</v>
      </c>
      <c r="P32" s="91">
        <f t="shared" si="8"/>
        <v>50</v>
      </c>
      <c r="Q32" s="39">
        <v>156</v>
      </c>
      <c r="R32" s="60">
        <v>185</v>
      </c>
      <c r="S32" s="40">
        <f t="shared" si="4"/>
        <v>118.58974358974359</v>
      </c>
      <c r="T32" s="39">
        <v>1284</v>
      </c>
      <c r="U32" s="60">
        <v>1297</v>
      </c>
      <c r="V32" s="40">
        <f t="shared" si="5"/>
        <v>101.01246105919003</v>
      </c>
      <c r="W32" s="39">
        <v>89</v>
      </c>
      <c r="X32" s="60">
        <v>134</v>
      </c>
      <c r="Y32" s="40">
        <f t="shared" si="6"/>
        <v>150.56179775280899</v>
      </c>
      <c r="Z32" s="39">
        <v>80</v>
      </c>
      <c r="AA32" s="60">
        <v>107</v>
      </c>
      <c r="AB32" s="40">
        <f t="shared" si="7"/>
        <v>133.75</v>
      </c>
      <c r="AC32" s="92"/>
      <c r="AD32" s="41"/>
    </row>
    <row r="33" spans="1:30" s="42" customFormat="1" ht="16.95" customHeight="1" x14ac:dyDescent="0.25">
      <c r="A33" s="61" t="s">
        <v>60</v>
      </c>
      <c r="B33" s="39">
        <v>868</v>
      </c>
      <c r="C33" s="39">
        <v>966</v>
      </c>
      <c r="D33" s="40">
        <f t="shared" si="0"/>
        <v>111.29032258064517</v>
      </c>
      <c r="E33" s="39">
        <v>413</v>
      </c>
      <c r="F33" s="39">
        <v>538</v>
      </c>
      <c r="G33" s="40">
        <f t="shared" si="1"/>
        <v>130.26634382566587</v>
      </c>
      <c r="H33" s="39">
        <v>95</v>
      </c>
      <c r="I33" s="39">
        <v>88</v>
      </c>
      <c r="J33" s="36">
        <f t="shared" si="2"/>
        <v>92.631578947368425</v>
      </c>
      <c r="K33" s="39">
        <v>35</v>
      </c>
      <c r="L33" s="39">
        <v>22</v>
      </c>
      <c r="M33" s="40">
        <f t="shared" si="3"/>
        <v>62.857142857142854</v>
      </c>
      <c r="N33" s="39">
        <v>2</v>
      </c>
      <c r="O33" s="39">
        <v>0</v>
      </c>
      <c r="P33" s="40">
        <f t="shared" si="8"/>
        <v>0</v>
      </c>
      <c r="Q33" s="39">
        <v>379</v>
      </c>
      <c r="R33" s="60">
        <v>432</v>
      </c>
      <c r="S33" s="40">
        <f t="shared" si="4"/>
        <v>113.98416886543535</v>
      </c>
      <c r="T33" s="39">
        <v>675</v>
      </c>
      <c r="U33" s="60">
        <v>747</v>
      </c>
      <c r="V33" s="40">
        <f t="shared" si="5"/>
        <v>110.66666666666667</v>
      </c>
      <c r="W33" s="39">
        <v>252</v>
      </c>
      <c r="X33" s="60">
        <v>353</v>
      </c>
      <c r="Y33" s="40">
        <f t="shared" si="6"/>
        <v>140.07936507936509</v>
      </c>
      <c r="Z33" s="39">
        <v>216</v>
      </c>
      <c r="AA33" s="60">
        <v>316</v>
      </c>
      <c r="AB33" s="40">
        <f t="shared" si="7"/>
        <v>146.2962962962963</v>
      </c>
      <c r="AC33" s="92"/>
      <c r="AD33" s="41"/>
    </row>
    <row r="34" spans="1:30" s="42" customFormat="1" ht="16.95" customHeight="1" x14ac:dyDescent="0.25">
      <c r="A34" s="61" t="s">
        <v>61</v>
      </c>
      <c r="B34" s="39">
        <v>853</v>
      </c>
      <c r="C34" s="39">
        <v>934</v>
      </c>
      <c r="D34" s="40">
        <f t="shared" si="0"/>
        <v>109.49589683470106</v>
      </c>
      <c r="E34" s="39">
        <v>350</v>
      </c>
      <c r="F34" s="39">
        <v>498</v>
      </c>
      <c r="G34" s="40">
        <f t="shared" si="1"/>
        <v>142.28571428571428</v>
      </c>
      <c r="H34" s="39">
        <v>112</v>
      </c>
      <c r="I34" s="39">
        <v>108</v>
      </c>
      <c r="J34" s="36">
        <f t="shared" si="2"/>
        <v>96.428571428571431</v>
      </c>
      <c r="K34" s="39">
        <v>15</v>
      </c>
      <c r="L34" s="39">
        <v>3</v>
      </c>
      <c r="M34" s="40">
        <f t="shared" si="3"/>
        <v>20</v>
      </c>
      <c r="N34" s="39">
        <v>4</v>
      </c>
      <c r="O34" s="39">
        <v>1</v>
      </c>
      <c r="P34" s="91">
        <f t="shared" si="8"/>
        <v>25</v>
      </c>
      <c r="Q34" s="39">
        <v>322</v>
      </c>
      <c r="R34" s="60">
        <v>367</v>
      </c>
      <c r="S34" s="40">
        <f t="shared" si="4"/>
        <v>113.9751552795031</v>
      </c>
      <c r="T34" s="39">
        <v>613</v>
      </c>
      <c r="U34" s="60">
        <v>730</v>
      </c>
      <c r="V34" s="40">
        <f t="shared" si="5"/>
        <v>119.08646003262643</v>
      </c>
      <c r="W34" s="39">
        <v>210</v>
      </c>
      <c r="X34" s="60">
        <v>325</v>
      </c>
      <c r="Y34" s="40">
        <f t="shared" si="6"/>
        <v>154.76190476190476</v>
      </c>
      <c r="Z34" s="39">
        <v>189</v>
      </c>
      <c r="AA34" s="60">
        <v>275</v>
      </c>
      <c r="AB34" s="40">
        <f t="shared" si="7"/>
        <v>145.50264550264549</v>
      </c>
      <c r="AC34" s="92"/>
      <c r="AD34" s="41"/>
    </row>
    <row r="35" spans="1:30" s="42" customFormat="1" ht="16.95" customHeight="1" x14ac:dyDescent="0.25">
      <c r="A35" s="61" t="s">
        <v>62</v>
      </c>
      <c r="B35" s="39">
        <v>494</v>
      </c>
      <c r="C35" s="39">
        <v>567</v>
      </c>
      <c r="D35" s="40">
        <f t="shared" si="0"/>
        <v>114.77732793522267</v>
      </c>
      <c r="E35" s="39">
        <v>187</v>
      </c>
      <c r="F35" s="39">
        <v>236</v>
      </c>
      <c r="G35" s="40">
        <f t="shared" si="1"/>
        <v>126.20320855614973</v>
      </c>
      <c r="H35" s="39">
        <v>104</v>
      </c>
      <c r="I35" s="39">
        <v>41</v>
      </c>
      <c r="J35" s="36">
        <f t="shared" si="2"/>
        <v>39.42307692307692</v>
      </c>
      <c r="K35" s="39">
        <v>26</v>
      </c>
      <c r="L35" s="39">
        <v>6</v>
      </c>
      <c r="M35" s="40">
        <f t="shared" si="3"/>
        <v>23.076923076923077</v>
      </c>
      <c r="N35" s="39">
        <v>5</v>
      </c>
      <c r="O35" s="39">
        <v>0</v>
      </c>
      <c r="P35" s="40">
        <f t="shared" si="8"/>
        <v>0</v>
      </c>
      <c r="Q35" s="39">
        <v>154</v>
      </c>
      <c r="R35" s="60">
        <v>136</v>
      </c>
      <c r="S35" s="40">
        <f t="shared" si="4"/>
        <v>88.311688311688314</v>
      </c>
      <c r="T35" s="39">
        <v>312</v>
      </c>
      <c r="U35" s="60">
        <v>459</v>
      </c>
      <c r="V35" s="40">
        <f t="shared" si="5"/>
        <v>147.11538461538461</v>
      </c>
      <c r="W35" s="39">
        <v>96</v>
      </c>
      <c r="X35" s="60">
        <v>130</v>
      </c>
      <c r="Y35" s="40">
        <f t="shared" si="6"/>
        <v>135.41666666666666</v>
      </c>
      <c r="Z35" s="39">
        <v>84</v>
      </c>
      <c r="AA35" s="60">
        <v>119</v>
      </c>
      <c r="AB35" s="40">
        <f t="shared" si="7"/>
        <v>141.66666666666666</v>
      </c>
      <c r="AC35" s="92"/>
      <c r="AD35" s="41"/>
    </row>
    <row r="36" spans="1:30" s="94" customFormat="1" ht="13.95" x14ac:dyDescent="0.3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s="94" customFormat="1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s="94" customFormat="1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s="94" customFormat="1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s="94" customFormat="1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s="94" customFormat="1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s="94" customFormat="1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s="94" customFormat="1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s="94" customFormat="1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s="94" customFormat="1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s="94" customFormat="1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s="94" customFormat="1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s="94" customFormat="1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s="94" customFormat="1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s="94" customFormat="1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s="94" customFormat="1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s="94" customFormat="1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s="94" customFormat="1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s="94" customFormat="1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s="94" customFormat="1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s="94" customFormat="1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s="94" customFormat="1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s="94" customFormat="1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s="94" customFormat="1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s="94" customFormat="1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s="94" customFormat="1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s="94" customFormat="1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s="94" customFormat="1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s="94" customFormat="1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s="94" customFormat="1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s="94" customFormat="1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s="94" customFormat="1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s="94" customFormat="1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s="94" customFormat="1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s="94" customFormat="1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s="94" customFormat="1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s="94" customFormat="1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s="94" customFormat="1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s="94" customFormat="1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s="94" customFormat="1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s="94" customFormat="1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s="94" customFormat="1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s="94" customFormat="1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s="94" customFormat="1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s="94" customFormat="1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21"/>
  <sheetViews>
    <sheetView view="pageBreakPreview" zoomScale="80" zoomScaleNormal="70" zoomScaleSheetLayoutView="80" workbookViewId="0">
      <selection activeCell="E9" sqref="E9"/>
    </sheetView>
  </sheetViews>
  <sheetFormatPr defaultColWidth="8" defaultRowHeight="13.2" x14ac:dyDescent="0.25"/>
  <cols>
    <col min="1" max="1" width="52.6640625" style="3" customWidth="1"/>
    <col min="2" max="2" width="12" style="18" customWidth="1"/>
    <col min="3" max="3" width="15.88671875" style="18" customWidth="1"/>
    <col min="4" max="4" width="9.6640625" style="3" customWidth="1"/>
    <col min="5" max="5" width="12.21875" style="3" customWidth="1"/>
    <col min="6" max="6" width="14.44140625" style="3" customWidth="1"/>
    <col min="7" max="7" width="15.8867187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33203125" style="3" bestFit="1" customWidth="1"/>
    <col min="12" max="16384" width="8" style="3"/>
  </cols>
  <sheetData>
    <row r="1" spans="1:11" ht="27" customHeight="1" x14ac:dyDescent="0.25">
      <c r="A1" s="110" t="s">
        <v>68</v>
      </c>
      <c r="B1" s="110"/>
      <c r="C1" s="110"/>
      <c r="D1" s="110"/>
      <c r="E1" s="110"/>
      <c r="F1" s="110"/>
      <c r="G1" s="110"/>
      <c r="H1" s="110"/>
      <c r="I1" s="110"/>
    </row>
    <row r="2" spans="1:11" ht="23.25" customHeight="1" x14ac:dyDescent="0.25">
      <c r="A2" s="110" t="s">
        <v>69</v>
      </c>
      <c r="B2" s="110"/>
      <c r="C2" s="110"/>
      <c r="D2" s="110"/>
      <c r="E2" s="110"/>
      <c r="F2" s="110"/>
      <c r="G2" s="110"/>
      <c r="H2" s="110"/>
      <c r="I2" s="110"/>
    </row>
    <row r="3" spans="1:11" ht="3.6" customHeight="1" x14ac:dyDescent="0.2">
      <c r="A3" s="128"/>
      <c r="B3" s="128"/>
      <c r="C3" s="128"/>
      <c r="D3" s="128"/>
      <c r="E3" s="128"/>
    </row>
    <row r="4" spans="1:11" s="4" customFormat="1" ht="25.5" customHeight="1" x14ac:dyDescent="0.3">
      <c r="A4" s="105" t="s">
        <v>0</v>
      </c>
      <c r="B4" s="131" t="s">
        <v>5</v>
      </c>
      <c r="C4" s="131"/>
      <c r="D4" s="131"/>
      <c r="E4" s="131"/>
      <c r="F4" s="131" t="s">
        <v>6</v>
      </c>
      <c r="G4" s="131"/>
      <c r="H4" s="131"/>
      <c r="I4" s="131"/>
    </row>
    <row r="5" spans="1:11" s="4" customFormat="1" ht="23.25" customHeight="1" x14ac:dyDescent="0.3">
      <c r="A5" s="130"/>
      <c r="B5" s="111" t="s">
        <v>73</v>
      </c>
      <c r="C5" s="111" t="s">
        <v>74</v>
      </c>
      <c r="D5" s="126" t="s">
        <v>1</v>
      </c>
      <c r="E5" s="127"/>
      <c r="F5" s="111" t="s">
        <v>73</v>
      </c>
      <c r="G5" s="111" t="s">
        <v>74</v>
      </c>
      <c r="H5" s="126" t="s">
        <v>1</v>
      </c>
      <c r="I5" s="127"/>
    </row>
    <row r="6" spans="1:11" s="4" customFormat="1" ht="31.2" customHeight="1" x14ac:dyDescent="0.3">
      <c r="A6" s="106"/>
      <c r="B6" s="112"/>
      <c r="C6" s="112"/>
      <c r="D6" s="5" t="s">
        <v>2</v>
      </c>
      <c r="E6" s="6" t="s">
        <v>26</v>
      </c>
      <c r="F6" s="112"/>
      <c r="G6" s="112"/>
      <c r="H6" s="5" t="s">
        <v>2</v>
      </c>
      <c r="I6" s="6" t="s">
        <v>26</v>
      </c>
    </row>
    <row r="7" spans="1:11" s="9" customFormat="1" ht="15.75" customHeight="1" x14ac:dyDescent="0.3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27</v>
      </c>
      <c r="B8" s="82">
        <f>'12-жінки-ЦЗ'!B7</f>
        <v>49151</v>
      </c>
      <c r="C8" s="82">
        <f>'12-жінки-ЦЗ'!C7</f>
        <v>59035</v>
      </c>
      <c r="D8" s="11">
        <f>C8*100/B8</f>
        <v>120.10945860714939</v>
      </c>
      <c r="E8" s="90">
        <f>C8-B8</f>
        <v>9884</v>
      </c>
      <c r="F8" s="74">
        <f>'13-чоловіки-ЦЗ'!B7</f>
        <v>51165</v>
      </c>
      <c r="G8" s="74">
        <f>'13-чоловіки-ЦЗ'!C7</f>
        <v>54573</v>
      </c>
      <c r="H8" s="11">
        <f>G8*100/F8</f>
        <v>106.66080328349457</v>
      </c>
      <c r="I8" s="90">
        <f>G8-F8</f>
        <v>3408</v>
      </c>
      <c r="J8" s="25"/>
      <c r="K8" s="23"/>
    </row>
    <row r="9" spans="1:11" s="4" customFormat="1" ht="28.5" customHeight="1" x14ac:dyDescent="0.3">
      <c r="A9" s="10" t="s">
        <v>28</v>
      </c>
      <c r="B9" s="74">
        <f>'12-жінки-ЦЗ'!E7</f>
        <v>13046</v>
      </c>
      <c r="C9" s="74">
        <f>'12-жінки-ЦЗ'!F7</f>
        <v>25554</v>
      </c>
      <c r="D9" s="11">
        <f t="shared" ref="D9:D13" si="0">C9*100/B9</f>
        <v>195.87613061474781</v>
      </c>
      <c r="E9" s="90">
        <f t="shared" ref="E9:E13" si="1">C9-B9</f>
        <v>12508</v>
      </c>
      <c r="F9" s="74">
        <f>'13-чоловіки-ЦЗ'!E7</f>
        <v>10015</v>
      </c>
      <c r="G9" s="74">
        <f>'13-чоловіки-ЦЗ'!F7</f>
        <v>16226</v>
      </c>
      <c r="H9" s="11">
        <f t="shared" ref="H9:H13" si="2">G9*100/F9</f>
        <v>162.0169745381927</v>
      </c>
      <c r="I9" s="90">
        <f t="shared" ref="I9:I13" si="3">G9-F9</f>
        <v>6211</v>
      </c>
      <c r="J9" s="23"/>
      <c r="K9" s="23"/>
    </row>
    <row r="10" spans="1:11" s="4" customFormat="1" ht="52.5" customHeight="1" x14ac:dyDescent="0.3">
      <c r="A10" s="14" t="s">
        <v>29</v>
      </c>
      <c r="B10" s="74">
        <f>'12-жінки-ЦЗ'!H7</f>
        <v>4617</v>
      </c>
      <c r="C10" s="74">
        <f>'12-жінки-ЦЗ'!I7</f>
        <v>3858</v>
      </c>
      <c r="D10" s="11">
        <f t="shared" si="0"/>
        <v>83.560753736192339</v>
      </c>
      <c r="E10" s="90">
        <f t="shared" si="1"/>
        <v>-759</v>
      </c>
      <c r="F10" s="74">
        <f>'13-чоловіки-ЦЗ'!H7</f>
        <v>4678</v>
      </c>
      <c r="G10" s="74">
        <f>'13-чоловіки-ЦЗ'!I7</f>
        <v>4050</v>
      </c>
      <c r="H10" s="11">
        <f t="shared" si="2"/>
        <v>86.575459598118854</v>
      </c>
      <c r="I10" s="90">
        <f t="shared" si="3"/>
        <v>-628</v>
      </c>
      <c r="J10" s="23"/>
      <c r="K10" s="23"/>
    </row>
    <row r="11" spans="1:11" s="4" customFormat="1" ht="31.65" customHeight="1" x14ac:dyDescent="0.3">
      <c r="A11" s="15" t="s">
        <v>30</v>
      </c>
      <c r="B11" s="74">
        <f>'12-жінки-ЦЗ'!K7</f>
        <v>1464</v>
      </c>
      <c r="C11" s="74">
        <f>'12-жінки-ЦЗ'!L7</f>
        <v>1008</v>
      </c>
      <c r="D11" s="11">
        <f t="shared" si="0"/>
        <v>68.852459016393439</v>
      </c>
      <c r="E11" s="90">
        <f t="shared" si="1"/>
        <v>-456</v>
      </c>
      <c r="F11" s="74">
        <f>'13-чоловіки-ЦЗ'!K7</f>
        <v>988</v>
      </c>
      <c r="G11" s="74">
        <f>'13-чоловіки-ЦЗ'!L7</f>
        <v>484</v>
      </c>
      <c r="H11" s="11">
        <f t="shared" si="2"/>
        <v>48.987854251012145</v>
      </c>
      <c r="I11" s="90">
        <f t="shared" si="3"/>
        <v>-504</v>
      </c>
      <c r="J11" s="23"/>
      <c r="K11" s="23"/>
    </row>
    <row r="12" spans="1:11" s="4" customFormat="1" ht="45.75" customHeight="1" x14ac:dyDescent="0.3">
      <c r="A12" s="15" t="s">
        <v>20</v>
      </c>
      <c r="B12" s="74">
        <f>'12-жінки-ЦЗ'!N7</f>
        <v>234</v>
      </c>
      <c r="C12" s="74">
        <f>'12-жінки-ЦЗ'!O7</f>
        <v>68</v>
      </c>
      <c r="D12" s="11">
        <f t="shared" si="0"/>
        <v>29.05982905982906</v>
      </c>
      <c r="E12" s="90">
        <f t="shared" si="1"/>
        <v>-166</v>
      </c>
      <c r="F12" s="74">
        <f>'13-чоловіки-ЦЗ'!N7</f>
        <v>266</v>
      </c>
      <c r="G12" s="74">
        <f>'13-чоловіки-ЦЗ'!O7</f>
        <v>58</v>
      </c>
      <c r="H12" s="11">
        <f t="shared" si="2"/>
        <v>21.804511278195488</v>
      </c>
      <c r="I12" s="90">
        <f t="shared" si="3"/>
        <v>-208</v>
      </c>
      <c r="J12" s="23"/>
      <c r="K12" s="23"/>
    </row>
    <row r="13" spans="1:11" s="4" customFormat="1" ht="55.5" customHeight="1" x14ac:dyDescent="0.3">
      <c r="A13" s="15" t="s">
        <v>31</v>
      </c>
      <c r="B13" s="74">
        <f>'12-жінки-ЦЗ'!Q7</f>
        <v>10874</v>
      </c>
      <c r="C13" s="74">
        <f>'12-жінки-ЦЗ'!R7</f>
        <v>15526</v>
      </c>
      <c r="D13" s="11">
        <f t="shared" si="0"/>
        <v>142.78094537428728</v>
      </c>
      <c r="E13" s="90">
        <f t="shared" si="1"/>
        <v>4652</v>
      </c>
      <c r="F13" s="74">
        <f>'13-чоловіки-ЦЗ'!Q7</f>
        <v>8692</v>
      </c>
      <c r="G13" s="74">
        <f>'13-чоловіки-ЦЗ'!R7</f>
        <v>9960</v>
      </c>
      <c r="H13" s="11">
        <f t="shared" si="2"/>
        <v>114.5881270133456</v>
      </c>
      <c r="I13" s="90">
        <f t="shared" si="3"/>
        <v>1268</v>
      </c>
      <c r="J13" s="23"/>
      <c r="K13" s="23"/>
    </row>
    <row r="14" spans="1:11" s="4" customFormat="1" ht="12.75" customHeight="1" x14ac:dyDescent="0.3">
      <c r="A14" s="101" t="s">
        <v>4</v>
      </c>
      <c r="B14" s="102"/>
      <c r="C14" s="102"/>
      <c r="D14" s="102"/>
      <c r="E14" s="102"/>
      <c r="F14" s="102"/>
      <c r="G14" s="102"/>
      <c r="H14" s="102"/>
      <c r="I14" s="102"/>
      <c r="J14" s="23"/>
      <c r="K14" s="23"/>
    </row>
    <row r="15" spans="1:11" s="4" customFormat="1" ht="18" customHeight="1" x14ac:dyDescent="0.3">
      <c r="A15" s="103"/>
      <c r="B15" s="104"/>
      <c r="C15" s="104"/>
      <c r="D15" s="104"/>
      <c r="E15" s="104"/>
      <c r="F15" s="104"/>
      <c r="G15" s="104"/>
      <c r="H15" s="104"/>
      <c r="I15" s="104"/>
      <c r="J15" s="23"/>
      <c r="K15" s="23"/>
    </row>
    <row r="16" spans="1:11" s="4" customFormat="1" ht="20.25" customHeight="1" x14ac:dyDescent="0.3">
      <c r="A16" s="105" t="s">
        <v>0</v>
      </c>
      <c r="B16" s="107" t="s">
        <v>76</v>
      </c>
      <c r="C16" s="107" t="s">
        <v>77</v>
      </c>
      <c r="D16" s="126" t="s">
        <v>1</v>
      </c>
      <c r="E16" s="127"/>
      <c r="F16" s="107" t="s">
        <v>76</v>
      </c>
      <c r="G16" s="107" t="s">
        <v>77</v>
      </c>
      <c r="H16" s="126" t="s">
        <v>1</v>
      </c>
      <c r="I16" s="127"/>
      <c r="J16" s="23"/>
      <c r="K16" s="23"/>
    </row>
    <row r="17" spans="1:11" ht="35.4" customHeight="1" x14ac:dyDescent="0.4">
      <c r="A17" s="106"/>
      <c r="B17" s="107"/>
      <c r="C17" s="107"/>
      <c r="D17" s="21" t="s">
        <v>2</v>
      </c>
      <c r="E17" s="6" t="s">
        <v>26</v>
      </c>
      <c r="F17" s="107"/>
      <c r="G17" s="107"/>
      <c r="H17" s="21" t="s">
        <v>2</v>
      </c>
      <c r="I17" s="6" t="s">
        <v>26</v>
      </c>
      <c r="J17" s="24"/>
      <c r="K17" s="24"/>
    </row>
    <row r="18" spans="1:11" ht="24" customHeight="1" x14ac:dyDescent="0.4">
      <c r="A18" s="10" t="s">
        <v>32</v>
      </c>
      <c r="B18" s="82">
        <f>'12-жінки-ЦЗ'!T7</f>
        <v>41020</v>
      </c>
      <c r="C18" s="82">
        <f>'12-жінки-ЦЗ'!U7</f>
        <v>49078</v>
      </c>
      <c r="D18" s="17">
        <f t="shared" ref="D18:D20" si="4">C18*100/B18</f>
        <v>119.64407606045832</v>
      </c>
      <c r="E18" s="90">
        <f t="shared" ref="E18:E20" si="5">C18-B18</f>
        <v>8058</v>
      </c>
      <c r="F18" s="83">
        <f>'13-чоловіки-ЦЗ'!T7</f>
        <v>43503</v>
      </c>
      <c r="G18" s="83">
        <f>'13-чоловіки-ЦЗ'!U7</f>
        <v>47479</v>
      </c>
      <c r="H18" s="16">
        <f t="shared" ref="H18:H20" si="6">G18*100/F18</f>
        <v>109.13959956784589</v>
      </c>
      <c r="I18" s="90">
        <f t="shared" ref="I18:I20" si="7">G18-F18</f>
        <v>3976</v>
      </c>
      <c r="J18" s="24"/>
      <c r="K18" s="24"/>
    </row>
    <row r="19" spans="1:11" ht="25.5" customHeight="1" x14ac:dyDescent="0.4">
      <c r="A19" s="1" t="s">
        <v>28</v>
      </c>
      <c r="B19" s="82">
        <f>'12-жінки-ЦЗ'!W7</f>
        <v>8580</v>
      </c>
      <c r="C19" s="82">
        <f>'12-жінки-ЦЗ'!X7</f>
        <v>16799</v>
      </c>
      <c r="D19" s="17">
        <f t="shared" si="4"/>
        <v>195.79254079254079</v>
      </c>
      <c r="E19" s="90">
        <f t="shared" si="5"/>
        <v>8219</v>
      </c>
      <c r="F19" s="83">
        <f>'13-чоловіки-ЦЗ'!W7</f>
        <v>6516</v>
      </c>
      <c r="G19" s="83">
        <f>'13-чоловіки-ЦЗ'!X7</f>
        <v>10263</v>
      </c>
      <c r="H19" s="16">
        <f t="shared" si="6"/>
        <v>157.50460405156537</v>
      </c>
      <c r="I19" s="90">
        <f t="shared" si="7"/>
        <v>3747</v>
      </c>
      <c r="J19" s="24"/>
      <c r="K19" s="24"/>
    </row>
    <row r="20" spans="1:11" ht="21" x14ac:dyDescent="0.4">
      <c r="A20" s="1" t="s">
        <v>33</v>
      </c>
      <c r="B20" s="82">
        <f>'12-жінки-ЦЗ'!Z7</f>
        <v>7616</v>
      </c>
      <c r="C20" s="82">
        <f>'12-жінки-ЦЗ'!AA7</f>
        <v>14778</v>
      </c>
      <c r="D20" s="17">
        <f t="shared" si="4"/>
        <v>194.03886554621849</v>
      </c>
      <c r="E20" s="90">
        <f t="shared" si="5"/>
        <v>7162</v>
      </c>
      <c r="F20" s="83">
        <f>'13-чоловіки-ЦЗ'!Z7</f>
        <v>6001</v>
      </c>
      <c r="G20" s="83">
        <f>'13-чоловіки-ЦЗ'!AA7</f>
        <v>9214</v>
      </c>
      <c r="H20" s="16">
        <f t="shared" si="6"/>
        <v>153.54107648725213</v>
      </c>
      <c r="I20" s="90">
        <f t="shared" si="7"/>
        <v>3213</v>
      </c>
      <c r="J20" s="24"/>
      <c r="K20" s="24"/>
    </row>
    <row r="21" spans="1:11" ht="21" x14ac:dyDescent="0.4">
      <c r="C21" s="19"/>
      <c r="J21" s="24"/>
      <c r="K21" s="24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F88"/>
  <sheetViews>
    <sheetView view="pageBreakPreview" zoomScale="70" zoomScaleNormal="75" zoomScaleSheetLayoutView="70" workbookViewId="0">
      <pane xSplit="1" ySplit="6" topLeftCell="I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82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18" t="s">
        <v>8</v>
      </c>
      <c r="R3" s="119"/>
      <c r="S3" s="12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14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14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14"/>
      <c r="D5" s="115"/>
      <c r="E5" s="114"/>
      <c r="F5" s="114"/>
      <c r="G5" s="115"/>
      <c r="H5" s="114"/>
      <c r="I5" s="114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49151</v>
      </c>
      <c r="C7" s="35">
        <f>SUM(C8:C35)</f>
        <v>59035</v>
      </c>
      <c r="D7" s="36">
        <f>C7*100/B7</f>
        <v>120.10945860714939</v>
      </c>
      <c r="E7" s="35">
        <f>SUM(E8:E35)</f>
        <v>13046</v>
      </c>
      <c r="F7" s="35">
        <f>SUM(F8:F35)</f>
        <v>25554</v>
      </c>
      <c r="G7" s="36">
        <f>F7*100/E7</f>
        <v>195.87613061474781</v>
      </c>
      <c r="H7" s="35">
        <f>SUM(H8:H35)</f>
        <v>4617</v>
      </c>
      <c r="I7" s="35">
        <f>SUM(I8:I35)</f>
        <v>3858</v>
      </c>
      <c r="J7" s="36">
        <f>I7*100/H7</f>
        <v>83.560753736192339</v>
      </c>
      <c r="K7" s="35">
        <f>SUM(K8:K35)</f>
        <v>1464</v>
      </c>
      <c r="L7" s="35">
        <f>SUM(L8:L35)</f>
        <v>1008</v>
      </c>
      <c r="M7" s="36">
        <f>L7*100/K7</f>
        <v>68.852459016393439</v>
      </c>
      <c r="N7" s="35">
        <f>SUM(N8:N35)</f>
        <v>234</v>
      </c>
      <c r="O7" s="35">
        <f>SUM(O8:O35)</f>
        <v>68</v>
      </c>
      <c r="P7" s="36">
        <f>O7*100/N7</f>
        <v>29.05982905982906</v>
      </c>
      <c r="Q7" s="35">
        <f>SUM(Q8:Q35)</f>
        <v>10874</v>
      </c>
      <c r="R7" s="35">
        <f>SUM(R8:R35)</f>
        <v>15526</v>
      </c>
      <c r="S7" s="36">
        <f>R7*100/Q7</f>
        <v>142.78094537428728</v>
      </c>
      <c r="T7" s="35">
        <f>SUM(T8:T35)</f>
        <v>41020</v>
      </c>
      <c r="U7" s="35">
        <f>SUM(U8:U35)</f>
        <v>49078</v>
      </c>
      <c r="V7" s="36">
        <f>U7*100/T7</f>
        <v>119.64407606045832</v>
      </c>
      <c r="W7" s="35">
        <f>SUM(W8:W35)</f>
        <v>8580</v>
      </c>
      <c r="X7" s="35">
        <f>SUM(X8:X35)</f>
        <v>16799</v>
      </c>
      <c r="Y7" s="36">
        <f>X7*100/W7</f>
        <v>195.79254079254079</v>
      </c>
      <c r="Z7" s="35">
        <f>SUM(Z8:Z35)</f>
        <v>7616</v>
      </c>
      <c r="AA7" s="35">
        <f>SUM(AA8:AA35)</f>
        <v>14778</v>
      </c>
      <c r="AB7" s="36">
        <f>AA7*100/Z7</f>
        <v>194.03886554621849</v>
      </c>
      <c r="AC7" s="37"/>
      <c r="AF7" s="42"/>
    </row>
    <row r="8" spans="1:32" s="42" customFormat="1" ht="16.95" customHeight="1" x14ac:dyDescent="0.25">
      <c r="A8" s="61" t="s">
        <v>35</v>
      </c>
      <c r="B8" s="39">
        <v>10699</v>
      </c>
      <c r="C8" s="39">
        <v>15011</v>
      </c>
      <c r="D8" s="40">
        <f t="shared" ref="D8:D35" si="0">C8*100/B8</f>
        <v>140.30283204037761</v>
      </c>
      <c r="E8" s="39">
        <v>2847</v>
      </c>
      <c r="F8" s="39">
        <v>7212</v>
      </c>
      <c r="G8" s="40">
        <f t="shared" ref="G8:G35" si="1">F8*100/E8</f>
        <v>253.31928345626974</v>
      </c>
      <c r="H8" s="39">
        <v>334</v>
      </c>
      <c r="I8" s="39">
        <v>420</v>
      </c>
      <c r="J8" s="40">
        <f t="shared" ref="J8:J35" si="2">I8*100/H8</f>
        <v>125.74850299401197</v>
      </c>
      <c r="K8" s="39">
        <v>263</v>
      </c>
      <c r="L8" s="39">
        <v>305</v>
      </c>
      <c r="M8" s="40">
        <f t="shared" ref="M8:M35" si="3">L8*100/K8</f>
        <v>115.96958174904942</v>
      </c>
      <c r="N8" s="39">
        <v>32</v>
      </c>
      <c r="O8" s="39">
        <v>0</v>
      </c>
      <c r="P8" s="91">
        <f>IF(ISERROR(O8*100/N8),"-",(O8*100/N8))</f>
        <v>0</v>
      </c>
      <c r="Q8" s="39">
        <v>2148</v>
      </c>
      <c r="R8" s="60">
        <v>2483</v>
      </c>
      <c r="S8" s="40">
        <f t="shared" ref="S8:S35" si="4">R8*100/Q8</f>
        <v>115.59590316573556</v>
      </c>
      <c r="T8" s="39">
        <v>9719</v>
      </c>
      <c r="U8" s="60">
        <v>12471</v>
      </c>
      <c r="V8" s="40">
        <f t="shared" ref="V8:V35" si="5">U8*100/T8</f>
        <v>128.31567033645436</v>
      </c>
      <c r="W8" s="39">
        <v>1995</v>
      </c>
      <c r="X8" s="60">
        <v>4730</v>
      </c>
      <c r="Y8" s="40">
        <f t="shared" ref="Y8:Y35" si="6">X8*100/W8</f>
        <v>237.09273182957392</v>
      </c>
      <c r="Z8" s="39">
        <v>1732</v>
      </c>
      <c r="AA8" s="60">
        <v>4105</v>
      </c>
      <c r="AB8" s="40">
        <f t="shared" ref="AB8:AB35" si="7">AA8*100/Z8</f>
        <v>237.00923787528868</v>
      </c>
      <c r="AC8" s="37"/>
      <c r="AD8" s="41"/>
    </row>
    <row r="9" spans="1:32" s="43" customFormat="1" ht="16.95" customHeight="1" x14ac:dyDescent="0.25">
      <c r="A9" s="61" t="s">
        <v>36</v>
      </c>
      <c r="B9" s="39">
        <v>1848</v>
      </c>
      <c r="C9" s="39">
        <v>2228</v>
      </c>
      <c r="D9" s="40">
        <f t="shared" si="0"/>
        <v>120.56277056277057</v>
      </c>
      <c r="E9" s="39">
        <v>410</v>
      </c>
      <c r="F9" s="39">
        <v>993</v>
      </c>
      <c r="G9" s="40">
        <f t="shared" si="1"/>
        <v>242.19512195121951</v>
      </c>
      <c r="H9" s="39">
        <v>246</v>
      </c>
      <c r="I9" s="39">
        <v>134</v>
      </c>
      <c r="J9" s="40">
        <f t="shared" si="2"/>
        <v>54.471544715447152</v>
      </c>
      <c r="K9" s="39">
        <v>43</v>
      </c>
      <c r="L9" s="39">
        <v>23</v>
      </c>
      <c r="M9" s="40">
        <f t="shared" si="3"/>
        <v>53.488372093023258</v>
      </c>
      <c r="N9" s="39">
        <v>4</v>
      </c>
      <c r="O9" s="39">
        <v>0</v>
      </c>
      <c r="P9" s="40">
        <f t="shared" ref="P9:P35" si="8">IF(ISERROR(O9*100/N9),"-",(O9*100/N9))</f>
        <v>0</v>
      </c>
      <c r="Q9" s="39">
        <v>361</v>
      </c>
      <c r="R9" s="60">
        <v>585</v>
      </c>
      <c r="S9" s="40">
        <f t="shared" si="4"/>
        <v>162.04986149584488</v>
      </c>
      <c r="T9" s="39">
        <v>1541</v>
      </c>
      <c r="U9" s="60">
        <v>1870</v>
      </c>
      <c r="V9" s="40">
        <f t="shared" si="5"/>
        <v>121.34977287475665</v>
      </c>
      <c r="W9" s="39">
        <v>251</v>
      </c>
      <c r="X9" s="60">
        <v>645</v>
      </c>
      <c r="Y9" s="40">
        <f t="shared" si="6"/>
        <v>256.97211155378488</v>
      </c>
      <c r="Z9" s="39">
        <v>199</v>
      </c>
      <c r="AA9" s="60">
        <v>498</v>
      </c>
      <c r="AB9" s="40">
        <f t="shared" si="7"/>
        <v>250.25125628140702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189</v>
      </c>
      <c r="C10" s="39">
        <v>271</v>
      </c>
      <c r="D10" s="40">
        <f t="shared" si="0"/>
        <v>143.38624338624339</v>
      </c>
      <c r="E10" s="39">
        <v>82</v>
      </c>
      <c r="F10" s="39">
        <v>181</v>
      </c>
      <c r="G10" s="40">
        <f t="shared" si="1"/>
        <v>220.73170731707316</v>
      </c>
      <c r="H10" s="39">
        <v>37</v>
      </c>
      <c r="I10" s="39">
        <v>23</v>
      </c>
      <c r="J10" s="40">
        <f t="shared" si="2"/>
        <v>62.162162162162161</v>
      </c>
      <c r="K10" s="39">
        <v>5</v>
      </c>
      <c r="L10" s="39">
        <v>4</v>
      </c>
      <c r="M10" s="40">
        <f t="shared" si="3"/>
        <v>80</v>
      </c>
      <c r="N10" s="39">
        <v>0</v>
      </c>
      <c r="O10" s="39">
        <v>11</v>
      </c>
      <c r="P10" s="91" t="str">
        <f t="shared" si="8"/>
        <v>-</v>
      </c>
      <c r="Q10" s="39">
        <v>76</v>
      </c>
      <c r="R10" s="60">
        <v>142</v>
      </c>
      <c r="S10" s="40">
        <f t="shared" si="4"/>
        <v>186.84210526315789</v>
      </c>
      <c r="T10" s="39">
        <v>136</v>
      </c>
      <c r="U10" s="60">
        <v>171</v>
      </c>
      <c r="V10" s="40">
        <f t="shared" si="5"/>
        <v>125.73529411764706</v>
      </c>
      <c r="W10" s="39">
        <v>54</v>
      </c>
      <c r="X10" s="60">
        <v>88</v>
      </c>
      <c r="Y10" s="40">
        <f t="shared" si="6"/>
        <v>162.96296296296296</v>
      </c>
      <c r="Z10" s="39">
        <v>49</v>
      </c>
      <c r="AA10" s="60">
        <v>78</v>
      </c>
      <c r="AB10" s="40">
        <f t="shared" si="7"/>
        <v>159.18367346938774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1029</v>
      </c>
      <c r="C11" s="39">
        <v>1075</v>
      </c>
      <c r="D11" s="40">
        <f t="shared" si="0"/>
        <v>104.47035957240038</v>
      </c>
      <c r="E11" s="39">
        <v>281</v>
      </c>
      <c r="F11" s="39">
        <v>433</v>
      </c>
      <c r="G11" s="40">
        <f t="shared" si="1"/>
        <v>154.09252669039145</v>
      </c>
      <c r="H11" s="39">
        <v>133</v>
      </c>
      <c r="I11" s="39">
        <v>94</v>
      </c>
      <c r="J11" s="40">
        <f t="shared" si="2"/>
        <v>70.676691729323309</v>
      </c>
      <c r="K11" s="39">
        <v>32</v>
      </c>
      <c r="L11" s="39">
        <v>13</v>
      </c>
      <c r="M11" s="40">
        <f t="shared" si="3"/>
        <v>40.625</v>
      </c>
      <c r="N11" s="39">
        <v>1</v>
      </c>
      <c r="O11" s="39">
        <v>2</v>
      </c>
      <c r="P11" s="40">
        <f t="shared" si="8"/>
        <v>200</v>
      </c>
      <c r="Q11" s="39">
        <v>261</v>
      </c>
      <c r="R11" s="60">
        <v>354</v>
      </c>
      <c r="S11" s="40">
        <f t="shared" si="4"/>
        <v>135.63218390804599</v>
      </c>
      <c r="T11" s="39">
        <v>821</v>
      </c>
      <c r="U11" s="60">
        <v>880</v>
      </c>
      <c r="V11" s="40">
        <f t="shared" si="5"/>
        <v>107.18635809987819</v>
      </c>
      <c r="W11" s="39">
        <v>192</v>
      </c>
      <c r="X11" s="60">
        <v>272</v>
      </c>
      <c r="Y11" s="40">
        <f t="shared" si="6"/>
        <v>141.66666666666666</v>
      </c>
      <c r="Z11" s="39">
        <v>162</v>
      </c>
      <c r="AA11" s="60">
        <v>231</v>
      </c>
      <c r="AB11" s="40">
        <f t="shared" si="7"/>
        <v>142.59259259259258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2041</v>
      </c>
      <c r="C12" s="39">
        <v>2295</v>
      </c>
      <c r="D12" s="40">
        <f t="shared" si="0"/>
        <v>112.44487996080353</v>
      </c>
      <c r="E12" s="39">
        <v>371</v>
      </c>
      <c r="F12" s="39">
        <v>724</v>
      </c>
      <c r="G12" s="40">
        <f t="shared" si="1"/>
        <v>195.14824797843667</v>
      </c>
      <c r="H12" s="39">
        <v>206</v>
      </c>
      <c r="I12" s="39">
        <v>168</v>
      </c>
      <c r="J12" s="40">
        <f t="shared" si="2"/>
        <v>81.553398058252426</v>
      </c>
      <c r="K12" s="39">
        <v>100</v>
      </c>
      <c r="L12" s="39">
        <v>76</v>
      </c>
      <c r="M12" s="40">
        <f t="shared" si="3"/>
        <v>76</v>
      </c>
      <c r="N12" s="39">
        <v>35</v>
      </c>
      <c r="O12" s="39">
        <v>4</v>
      </c>
      <c r="P12" s="91">
        <f t="shared" si="8"/>
        <v>11.428571428571429</v>
      </c>
      <c r="Q12" s="39">
        <v>297</v>
      </c>
      <c r="R12" s="60">
        <v>577</v>
      </c>
      <c r="S12" s="40">
        <f t="shared" si="4"/>
        <v>194.27609427609428</v>
      </c>
      <c r="T12" s="39">
        <v>1810</v>
      </c>
      <c r="U12" s="60">
        <v>1997</v>
      </c>
      <c r="V12" s="40">
        <f t="shared" si="5"/>
        <v>110.33149171270718</v>
      </c>
      <c r="W12" s="39">
        <v>246</v>
      </c>
      <c r="X12" s="60">
        <v>433</v>
      </c>
      <c r="Y12" s="40">
        <f t="shared" si="6"/>
        <v>176.01626016260164</v>
      </c>
      <c r="Z12" s="39">
        <v>204</v>
      </c>
      <c r="AA12" s="60">
        <v>356</v>
      </c>
      <c r="AB12" s="40">
        <f t="shared" si="7"/>
        <v>174.50980392156862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781</v>
      </c>
      <c r="C13" s="39">
        <v>869</v>
      </c>
      <c r="D13" s="40">
        <f t="shared" si="0"/>
        <v>111.26760563380282</v>
      </c>
      <c r="E13" s="39">
        <v>214</v>
      </c>
      <c r="F13" s="39">
        <v>389</v>
      </c>
      <c r="G13" s="40">
        <f t="shared" si="1"/>
        <v>181.77570093457945</v>
      </c>
      <c r="H13" s="39">
        <v>137</v>
      </c>
      <c r="I13" s="39">
        <v>47</v>
      </c>
      <c r="J13" s="40">
        <f t="shared" si="2"/>
        <v>34.306569343065696</v>
      </c>
      <c r="K13" s="39">
        <v>21</v>
      </c>
      <c r="L13" s="39">
        <v>11</v>
      </c>
      <c r="M13" s="40">
        <f t="shared" si="3"/>
        <v>52.38095238095238</v>
      </c>
      <c r="N13" s="39">
        <v>0</v>
      </c>
      <c r="O13" s="39">
        <v>2</v>
      </c>
      <c r="P13" s="91" t="str">
        <f t="shared" si="8"/>
        <v>-</v>
      </c>
      <c r="Q13" s="39">
        <v>182</v>
      </c>
      <c r="R13" s="60">
        <v>320</v>
      </c>
      <c r="S13" s="40">
        <f t="shared" si="4"/>
        <v>175.82417582417582</v>
      </c>
      <c r="T13" s="39">
        <v>599</v>
      </c>
      <c r="U13" s="60">
        <v>689</v>
      </c>
      <c r="V13" s="40">
        <f t="shared" si="5"/>
        <v>115.02504173622704</v>
      </c>
      <c r="W13" s="39">
        <v>102</v>
      </c>
      <c r="X13" s="60">
        <v>229</v>
      </c>
      <c r="Y13" s="40">
        <f t="shared" si="6"/>
        <v>224.50980392156862</v>
      </c>
      <c r="Z13" s="39">
        <v>79</v>
      </c>
      <c r="AA13" s="60">
        <v>192</v>
      </c>
      <c r="AB13" s="40">
        <f t="shared" si="7"/>
        <v>243.03797468354429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526</v>
      </c>
      <c r="C14" s="39">
        <v>628</v>
      </c>
      <c r="D14" s="40">
        <f t="shared" si="0"/>
        <v>119.3916349809886</v>
      </c>
      <c r="E14" s="39">
        <v>184</v>
      </c>
      <c r="F14" s="39">
        <v>365</v>
      </c>
      <c r="G14" s="40">
        <f t="shared" si="1"/>
        <v>198.36956521739131</v>
      </c>
      <c r="H14" s="39">
        <v>127</v>
      </c>
      <c r="I14" s="39">
        <v>48</v>
      </c>
      <c r="J14" s="40">
        <f t="shared" si="2"/>
        <v>37.795275590551178</v>
      </c>
      <c r="K14" s="39">
        <v>17</v>
      </c>
      <c r="L14" s="39">
        <v>3</v>
      </c>
      <c r="M14" s="40">
        <f t="shared" si="3"/>
        <v>17.647058823529413</v>
      </c>
      <c r="N14" s="39">
        <v>4</v>
      </c>
      <c r="O14" s="39">
        <v>0</v>
      </c>
      <c r="P14" s="40">
        <f t="shared" si="8"/>
        <v>0</v>
      </c>
      <c r="Q14" s="39">
        <v>173</v>
      </c>
      <c r="R14" s="60">
        <v>308</v>
      </c>
      <c r="S14" s="40">
        <f t="shared" si="4"/>
        <v>178.03468208092485</v>
      </c>
      <c r="T14" s="39">
        <v>363</v>
      </c>
      <c r="U14" s="60">
        <v>467</v>
      </c>
      <c r="V14" s="40">
        <f t="shared" si="5"/>
        <v>128.65013774104682</v>
      </c>
      <c r="W14" s="39">
        <v>100</v>
      </c>
      <c r="X14" s="60">
        <v>230</v>
      </c>
      <c r="Y14" s="40">
        <f t="shared" si="6"/>
        <v>230</v>
      </c>
      <c r="Z14" s="39">
        <v>87</v>
      </c>
      <c r="AA14" s="60">
        <v>196</v>
      </c>
      <c r="AB14" s="40">
        <f t="shared" si="7"/>
        <v>225.28735632183907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3827</v>
      </c>
      <c r="C15" s="39">
        <v>3966</v>
      </c>
      <c r="D15" s="40">
        <f t="shared" si="0"/>
        <v>103.63208779723021</v>
      </c>
      <c r="E15" s="39">
        <v>477</v>
      </c>
      <c r="F15" s="39">
        <v>940</v>
      </c>
      <c r="G15" s="40">
        <f t="shared" si="1"/>
        <v>197.0649895178197</v>
      </c>
      <c r="H15" s="39">
        <v>240</v>
      </c>
      <c r="I15" s="39">
        <v>150</v>
      </c>
      <c r="J15" s="40">
        <f t="shared" si="2"/>
        <v>62.5</v>
      </c>
      <c r="K15" s="39">
        <v>84</v>
      </c>
      <c r="L15" s="39">
        <v>46</v>
      </c>
      <c r="M15" s="40">
        <f t="shared" si="3"/>
        <v>54.761904761904759</v>
      </c>
      <c r="N15" s="39">
        <v>1</v>
      </c>
      <c r="O15" s="39">
        <v>0</v>
      </c>
      <c r="P15" s="91">
        <f t="shared" si="8"/>
        <v>0</v>
      </c>
      <c r="Q15" s="39">
        <v>435</v>
      </c>
      <c r="R15" s="60">
        <v>543</v>
      </c>
      <c r="S15" s="40">
        <f t="shared" si="4"/>
        <v>124.82758620689656</v>
      </c>
      <c r="T15" s="39">
        <v>3493</v>
      </c>
      <c r="U15" s="60">
        <v>3534</v>
      </c>
      <c r="V15" s="40">
        <f t="shared" si="5"/>
        <v>101.17377612367592</v>
      </c>
      <c r="W15" s="39">
        <v>288</v>
      </c>
      <c r="X15" s="60">
        <v>614</v>
      </c>
      <c r="Y15" s="40">
        <f t="shared" si="6"/>
        <v>213.19444444444446</v>
      </c>
      <c r="Z15" s="39">
        <v>251</v>
      </c>
      <c r="AA15" s="60">
        <v>521</v>
      </c>
      <c r="AB15" s="40">
        <f t="shared" si="7"/>
        <v>207.56972111553785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1813</v>
      </c>
      <c r="C16" s="39">
        <v>2171</v>
      </c>
      <c r="D16" s="40">
        <f t="shared" si="0"/>
        <v>119.74627688913404</v>
      </c>
      <c r="E16" s="39">
        <v>560</v>
      </c>
      <c r="F16" s="39">
        <v>985</v>
      </c>
      <c r="G16" s="40">
        <f t="shared" si="1"/>
        <v>175.89285714285714</v>
      </c>
      <c r="H16" s="39">
        <v>483</v>
      </c>
      <c r="I16" s="39">
        <v>284</v>
      </c>
      <c r="J16" s="40">
        <f t="shared" si="2"/>
        <v>58.799171842650104</v>
      </c>
      <c r="K16" s="39">
        <v>126</v>
      </c>
      <c r="L16" s="39">
        <v>64</v>
      </c>
      <c r="M16" s="40">
        <f t="shared" si="3"/>
        <v>50.793650793650791</v>
      </c>
      <c r="N16" s="39">
        <v>49</v>
      </c>
      <c r="O16" s="39">
        <v>22</v>
      </c>
      <c r="P16" s="40">
        <f t="shared" si="8"/>
        <v>44.897959183673471</v>
      </c>
      <c r="Q16" s="39">
        <v>516</v>
      </c>
      <c r="R16" s="60">
        <v>745</v>
      </c>
      <c r="S16" s="40">
        <f t="shared" si="4"/>
        <v>144.37984496124031</v>
      </c>
      <c r="T16" s="39">
        <v>1106</v>
      </c>
      <c r="U16" s="60">
        <v>1689</v>
      </c>
      <c r="V16" s="40">
        <f t="shared" si="5"/>
        <v>152.71247739602171</v>
      </c>
      <c r="W16" s="39">
        <v>294</v>
      </c>
      <c r="X16" s="60">
        <v>512</v>
      </c>
      <c r="Y16" s="40">
        <f t="shared" si="6"/>
        <v>174.14965986394557</v>
      </c>
      <c r="Z16" s="39">
        <v>262</v>
      </c>
      <c r="AA16" s="60">
        <v>430</v>
      </c>
      <c r="AB16" s="40">
        <f t="shared" si="7"/>
        <v>164.12213740458014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3825</v>
      </c>
      <c r="C17" s="39">
        <v>4291</v>
      </c>
      <c r="D17" s="40">
        <f t="shared" si="0"/>
        <v>112.18300653594771</v>
      </c>
      <c r="E17" s="39">
        <v>653</v>
      </c>
      <c r="F17" s="39">
        <v>1281</v>
      </c>
      <c r="G17" s="40">
        <f t="shared" si="1"/>
        <v>196.17151607963245</v>
      </c>
      <c r="H17" s="39">
        <v>274</v>
      </c>
      <c r="I17" s="39">
        <v>190</v>
      </c>
      <c r="J17" s="40">
        <f t="shared" si="2"/>
        <v>69.34306569343066</v>
      </c>
      <c r="K17" s="39">
        <v>108</v>
      </c>
      <c r="L17" s="39">
        <v>41</v>
      </c>
      <c r="M17" s="40">
        <f t="shared" si="3"/>
        <v>37.962962962962962</v>
      </c>
      <c r="N17" s="39">
        <v>5</v>
      </c>
      <c r="O17" s="39">
        <v>2</v>
      </c>
      <c r="P17" s="91">
        <f t="shared" si="8"/>
        <v>40</v>
      </c>
      <c r="Q17" s="39">
        <v>406</v>
      </c>
      <c r="R17" s="60">
        <v>570</v>
      </c>
      <c r="S17" s="40">
        <f t="shared" si="4"/>
        <v>140.39408866995075</v>
      </c>
      <c r="T17" s="39">
        <v>3450</v>
      </c>
      <c r="U17" s="60">
        <v>3821</v>
      </c>
      <c r="V17" s="40">
        <f t="shared" si="5"/>
        <v>110.7536231884058</v>
      </c>
      <c r="W17" s="39">
        <v>431</v>
      </c>
      <c r="X17" s="60">
        <v>916</v>
      </c>
      <c r="Y17" s="40">
        <f t="shared" si="6"/>
        <v>212.52900232018561</v>
      </c>
      <c r="Z17" s="39">
        <v>398</v>
      </c>
      <c r="AA17" s="60">
        <v>810</v>
      </c>
      <c r="AB17" s="40">
        <f t="shared" si="7"/>
        <v>203.5175879396985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2157</v>
      </c>
      <c r="C18" s="39">
        <v>1478</v>
      </c>
      <c r="D18" s="40">
        <f t="shared" si="0"/>
        <v>68.521094112192856</v>
      </c>
      <c r="E18" s="39">
        <v>700</v>
      </c>
      <c r="F18" s="39">
        <v>929</v>
      </c>
      <c r="G18" s="40">
        <f t="shared" si="1"/>
        <v>132.71428571428572</v>
      </c>
      <c r="H18" s="39">
        <v>357</v>
      </c>
      <c r="I18" s="39">
        <v>220</v>
      </c>
      <c r="J18" s="40">
        <f t="shared" si="2"/>
        <v>61.624649859943979</v>
      </c>
      <c r="K18" s="39">
        <v>98</v>
      </c>
      <c r="L18" s="39">
        <v>31</v>
      </c>
      <c r="M18" s="40">
        <f t="shared" si="3"/>
        <v>31.632653061224488</v>
      </c>
      <c r="N18" s="39">
        <v>7</v>
      </c>
      <c r="O18" s="39">
        <v>1</v>
      </c>
      <c r="P18" s="40">
        <f t="shared" si="8"/>
        <v>14.285714285714286</v>
      </c>
      <c r="Q18" s="39">
        <v>575</v>
      </c>
      <c r="R18" s="60">
        <v>585</v>
      </c>
      <c r="S18" s="40">
        <f t="shared" si="4"/>
        <v>101.73913043478261</v>
      </c>
      <c r="T18" s="39">
        <v>831</v>
      </c>
      <c r="U18" s="60">
        <v>998</v>
      </c>
      <c r="V18" s="40">
        <f t="shared" si="5"/>
        <v>120.09626955475331</v>
      </c>
      <c r="W18" s="39">
        <v>435</v>
      </c>
      <c r="X18" s="60">
        <v>515</v>
      </c>
      <c r="Y18" s="40">
        <f t="shared" si="6"/>
        <v>118.39080459770115</v>
      </c>
      <c r="Z18" s="39">
        <v>391</v>
      </c>
      <c r="AA18" s="60">
        <v>480</v>
      </c>
      <c r="AB18" s="40">
        <f t="shared" si="7"/>
        <v>122.7621483375959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1925</v>
      </c>
      <c r="C19" s="39">
        <v>2268</v>
      </c>
      <c r="D19" s="40">
        <f t="shared" si="0"/>
        <v>117.81818181818181</v>
      </c>
      <c r="E19" s="39">
        <v>444</v>
      </c>
      <c r="F19" s="39">
        <v>795</v>
      </c>
      <c r="G19" s="40">
        <f t="shared" si="1"/>
        <v>179.05405405405406</v>
      </c>
      <c r="H19" s="39">
        <v>158</v>
      </c>
      <c r="I19" s="39">
        <v>205</v>
      </c>
      <c r="J19" s="40">
        <f t="shared" si="2"/>
        <v>129.74683544303798</v>
      </c>
      <c r="K19" s="39">
        <v>65</v>
      </c>
      <c r="L19" s="39">
        <v>31</v>
      </c>
      <c r="M19" s="40">
        <f t="shared" si="3"/>
        <v>47.692307692307693</v>
      </c>
      <c r="N19" s="39">
        <v>3</v>
      </c>
      <c r="O19" s="39">
        <v>7</v>
      </c>
      <c r="P19" s="40">
        <f t="shared" si="8"/>
        <v>233.33333333333334</v>
      </c>
      <c r="Q19" s="39">
        <v>367</v>
      </c>
      <c r="R19" s="60">
        <v>622</v>
      </c>
      <c r="S19" s="40">
        <f t="shared" si="4"/>
        <v>169.48228882833789</v>
      </c>
      <c r="T19" s="39">
        <v>1753</v>
      </c>
      <c r="U19" s="60">
        <v>1945</v>
      </c>
      <c r="V19" s="40">
        <f t="shared" si="5"/>
        <v>110.95265259555049</v>
      </c>
      <c r="W19" s="39">
        <v>275</v>
      </c>
      <c r="X19" s="60">
        <v>550</v>
      </c>
      <c r="Y19" s="40">
        <f t="shared" si="6"/>
        <v>200</v>
      </c>
      <c r="Z19" s="39">
        <v>251</v>
      </c>
      <c r="AA19" s="60">
        <v>477</v>
      </c>
      <c r="AB19" s="40">
        <f t="shared" si="7"/>
        <v>190.0398406374502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997</v>
      </c>
      <c r="C20" s="39">
        <v>1249</v>
      </c>
      <c r="D20" s="40">
        <f t="shared" si="0"/>
        <v>125.27582748244734</v>
      </c>
      <c r="E20" s="39">
        <v>227</v>
      </c>
      <c r="F20" s="39">
        <v>463</v>
      </c>
      <c r="G20" s="40">
        <f t="shared" si="1"/>
        <v>203.9647577092511</v>
      </c>
      <c r="H20" s="39">
        <v>61</v>
      </c>
      <c r="I20" s="39">
        <v>54</v>
      </c>
      <c r="J20" s="40">
        <f t="shared" si="2"/>
        <v>88.52459016393442</v>
      </c>
      <c r="K20" s="39">
        <v>16</v>
      </c>
      <c r="L20" s="39">
        <v>5</v>
      </c>
      <c r="M20" s="40">
        <f t="shared" si="3"/>
        <v>31.25</v>
      </c>
      <c r="N20" s="39">
        <v>9</v>
      </c>
      <c r="O20" s="39">
        <v>1</v>
      </c>
      <c r="P20" s="40">
        <f t="shared" si="8"/>
        <v>11.111111111111111</v>
      </c>
      <c r="Q20" s="39">
        <v>189</v>
      </c>
      <c r="R20" s="60">
        <v>260</v>
      </c>
      <c r="S20" s="40">
        <f t="shared" si="4"/>
        <v>137.56613756613757</v>
      </c>
      <c r="T20" s="39">
        <v>930</v>
      </c>
      <c r="U20" s="60">
        <v>1115</v>
      </c>
      <c r="V20" s="40">
        <f t="shared" si="5"/>
        <v>119.89247311827957</v>
      </c>
      <c r="W20" s="39">
        <v>163</v>
      </c>
      <c r="X20" s="60">
        <v>334</v>
      </c>
      <c r="Y20" s="40">
        <f t="shared" si="6"/>
        <v>204.90797546012269</v>
      </c>
      <c r="Z20" s="39">
        <v>142</v>
      </c>
      <c r="AA20" s="60">
        <v>306</v>
      </c>
      <c r="AB20" s="40">
        <f t="shared" si="7"/>
        <v>215.49295774647888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602</v>
      </c>
      <c r="C21" s="39">
        <v>925</v>
      </c>
      <c r="D21" s="40">
        <f t="shared" si="0"/>
        <v>153.65448504983388</v>
      </c>
      <c r="E21" s="39">
        <v>224</v>
      </c>
      <c r="F21" s="39">
        <v>524</v>
      </c>
      <c r="G21" s="40">
        <f t="shared" si="1"/>
        <v>233.92857142857142</v>
      </c>
      <c r="H21" s="39">
        <v>95</v>
      </c>
      <c r="I21" s="39">
        <v>70</v>
      </c>
      <c r="J21" s="40">
        <f t="shared" si="2"/>
        <v>73.684210526315795</v>
      </c>
      <c r="K21" s="39">
        <v>7</v>
      </c>
      <c r="L21" s="39">
        <v>14</v>
      </c>
      <c r="M21" s="40">
        <f t="shared" si="3"/>
        <v>200</v>
      </c>
      <c r="N21" s="39">
        <v>2</v>
      </c>
      <c r="O21" s="39">
        <v>0</v>
      </c>
      <c r="P21" s="91">
        <f t="shared" si="8"/>
        <v>0</v>
      </c>
      <c r="Q21" s="39">
        <v>214</v>
      </c>
      <c r="R21" s="60">
        <v>426</v>
      </c>
      <c r="S21" s="40">
        <f t="shared" si="4"/>
        <v>199.06542056074767</v>
      </c>
      <c r="T21" s="39">
        <v>467</v>
      </c>
      <c r="U21" s="60">
        <v>735</v>
      </c>
      <c r="V21" s="40">
        <f t="shared" si="5"/>
        <v>157.38758029978587</v>
      </c>
      <c r="W21" s="39">
        <v>149</v>
      </c>
      <c r="X21" s="60">
        <v>379</v>
      </c>
      <c r="Y21" s="40">
        <f t="shared" si="6"/>
        <v>254.36241610738256</v>
      </c>
      <c r="Z21" s="39">
        <v>141</v>
      </c>
      <c r="AA21" s="60">
        <v>364</v>
      </c>
      <c r="AB21" s="40">
        <f t="shared" si="7"/>
        <v>258.15602836879435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1797</v>
      </c>
      <c r="C22" s="39">
        <v>2175</v>
      </c>
      <c r="D22" s="40">
        <f t="shared" si="0"/>
        <v>121.03505843071787</v>
      </c>
      <c r="E22" s="39">
        <v>600</v>
      </c>
      <c r="F22" s="39">
        <v>923</v>
      </c>
      <c r="G22" s="40">
        <f t="shared" si="1"/>
        <v>153.83333333333334</v>
      </c>
      <c r="H22" s="39">
        <v>186</v>
      </c>
      <c r="I22" s="39">
        <v>208</v>
      </c>
      <c r="J22" s="40">
        <f t="shared" si="2"/>
        <v>111.82795698924731</v>
      </c>
      <c r="K22" s="39">
        <v>67</v>
      </c>
      <c r="L22" s="39">
        <v>39</v>
      </c>
      <c r="M22" s="40">
        <f t="shared" si="3"/>
        <v>58.208955223880594</v>
      </c>
      <c r="N22" s="39">
        <v>2</v>
      </c>
      <c r="O22" s="39">
        <v>2</v>
      </c>
      <c r="P22" s="91">
        <f t="shared" si="8"/>
        <v>100</v>
      </c>
      <c r="Q22" s="39">
        <v>549</v>
      </c>
      <c r="R22" s="60">
        <v>660</v>
      </c>
      <c r="S22" s="40">
        <f t="shared" si="4"/>
        <v>120.21857923497268</v>
      </c>
      <c r="T22" s="39">
        <v>1573</v>
      </c>
      <c r="U22" s="60">
        <v>1822</v>
      </c>
      <c r="V22" s="40">
        <f t="shared" si="5"/>
        <v>115.82962492053402</v>
      </c>
      <c r="W22" s="39">
        <v>380</v>
      </c>
      <c r="X22" s="60">
        <v>640</v>
      </c>
      <c r="Y22" s="40">
        <f t="shared" si="6"/>
        <v>168.42105263157896</v>
      </c>
      <c r="Z22" s="39">
        <v>333</v>
      </c>
      <c r="AA22" s="60">
        <v>568</v>
      </c>
      <c r="AB22" s="40">
        <f t="shared" si="7"/>
        <v>170.57057057057057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828</v>
      </c>
      <c r="C23" s="39">
        <v>1466</v>
      </c>
      <c r="D23" s="40">
        <f t="shared" si="0"/>
        <v>177.05314009661836</v>
      </c>
      <c r="E23" s="39">
        <v>500</v>
      </c>
      <c r="F23" s="39">
        <v>1166</v>
      </c>
      <c r="G23" s="40">
        <f t="shared" si="1"/>
        <v>233.2</v>
      </c>
      <c r="H23" s="39">
        <v>109</v>
      </c>
      <c r="I23" s="39">
        <v>105</v>
      </c>
      <c r="J23" s="40">
        <f t="shared" si="2"/>
        <v>96.330275229357795</v>
      </c>
      <c r="K23" s="39">
        <v>40</v>
      </c>
      <c r="L23" s="39">
        <v>17</v>
      </c>
      <c r="M23" s="40">
        <f t="shared" si="3"/>
        <v>42.5</v>
      </c>
      <c r="N23" s="39">
        <v>12</v>
      </c>
      <c r="O23" s="39">
        <v>0</v>
      </c>
      <c r="P23" s="40">
        <f t="shared" si="8"/>
        <v>0</v>
      </c>
      <c r="Q23" s="39">
        <v>441</v>
      </c>
      <c r="R23" s="60">
        <v>875</v>
      </c>
      <c r="S23" s="40">
        <f t="shared" si="4"/>
        <v>198.4126984126984</v>
      </c>
      <c r="T23" s="39">
        <v>651</v>
      </c>
      <c r="U23" s="60">
        <v>1164</v>
      </c>
      <c r="V23" s="40">
        <f t="shared" si="5"/>
        <v>178.80184331797236</v>
      </c>
      <c r="W23" s="39">
        <v>372</v>
      </c>
      <c r="X23" s="60">
        <v>871</v>
      </c>
      <c r="Y23" s="40">
        <f t="shared" si="6"/>
        <v>234.13978494623655</v>
      </c>
      <c r="Z23" s="39">
        <v>335</v>
      </c>
      <c r="AA23" s="60">
        <v>754</v>
      </c>
      <c r="AB23" s="40">
        <f t="shared" si="7"/>
        <v>225.07462686567163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1227</v>
      </c>
      <c r="C24" s="39">
        <v>1220</v>
      </c>
      <c r="D24" s="40">
        <f t="shared" si="0"/>
        <v>99.42950285248574</v>
      </c>
      <c r="E24" s="39">
        <v>510</v>
      </c>
      <c r="F24" s="39">
        <v>825</v>
      </c>
      <c r="G24" s="40">
        <f t="shared" si="1"/>
        <v>161.76470588235293</v>
      </c>
      <c r="H24" s="39">
        <v>106</v>
      </c>
      <c r="I24" s="39">
        <v>141</v>
      </c>
      <c r="J24" s="40">
        <f t="shared" si="2"/>
        <v>133.01886792452831</v>
      </c>
      <c r="K24" s="39">
        <v>29</v>
      </c>
      <c r="L24" s="39">
        <v>34</v>
      </c>
      <c r="M24" s="40">
        <f t="shared" si="3"/>
        <v>117.24137931034483</v>
      </c>
      <c r="N24" s="39">
        <v>2</v>
      </c>
      <c r="O24" s="39">
        <v>0</v>
      </c>
      <c r="P24" s="91">
        <f t="shared" si="8"/>
        <v>0</v>
      </c>
      <c r="Q24" s="39">
        <v>432</v>
      </c>
      <c r="R24" s="60">
        <v>680</v>
      </c>
      <c r="S24" s="40">
        <f t="shared" si="4"/>
        <v>157.40740740740742</v>
      </c>
      <c r="T24" s="39">
        <v>1067</v>
      </c>
      <c r="U24" s="60">
        <v>845</v>
      </c>
      <c r="V24" s="40">
        <f t="shared" si="5"/>
        <v>79.194001874414241</v>
      </c>
      <c r="W24" s="39">
        <v>391</v>
      </c>
      <c r="X24" s="60">
        <v>515</v>
      </c>
      <c r="Y24" s="40">
        <f t="shared" si="6"/>
        <v>131.71355498721226</v>
      </c>
      <c r="Z24" s="39">
        <v>361</v>
      </c>
      <c r="AA24" s="60">
        <v>482</v>
      </c>
      <c r="AB24" s="40">
        <f t="shared" si="7"/>
        <v>133.5180055401662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2170</v>
      </c>
      <c r="C25" s="39">
        <v>2299</v>
      </c>
      <c r="D25" s="40">
        <f t="shared" si="0"/>
        <v>105.94470046082949</v>
      </c>
      <c r="E25" s="39">
        <v>174</v>
      </c>
      <c r="F25" s="39">
        <v>462</v>
      </c>
      <c r="G25" s="40">
        <f t="shared" si="1"/>
        <v>265.51724137931035</v>
      </c>
      <c r="H25" s="39">
        <v>99</v>
      </c>
      <c r="I25" s="39">
        <v>126</v>
      </c>
      <c r="J25" s="40">
        <f t="shared" si="2"/>
        <v>127.27272727272727</v>
      </c>
      <c r="K25" s="39">
        <v>16</v>
      </c>
      <c r="L25" s="39">
        <v>16</v>
      </c>
      <c r="M25" s="40">
        <f t="shared" si="3"/>
        <v>100</v>
      </c>
      <c r="N25" s="39">
        <v>0</v>
      </c>
      <c r="O25" s="39">
        <v>0</v>
      </c>
      <c r="P25" s="91" t="str">
        <f t="shared" si="8"/>
        <v>-</v>
      </c>
      <c r="Q25" s="39">
        <v>158</v>
      </c>
      <c r="R25" s="60">
        <v>334</v>
      </c>
      <c r="S25" s="40">
        <f t="shared" si="4"/>
        <v>211.39240506329114</v>
      </c>
      <c r="T25" s="39">
        <v>1958</v>
      </c>
      <c r="U25" s="60">
        <v>2069</v>
      </c>
      <c r="V25" s="40">
        <f t="shared" si="5"/>
        <v>105.66905005107252</v>
      </c>
      <c r="W25" s="39">
        <v>110</v>
      </c>
      <c r="X25" s="60">
        <v>314</v>
      </c>
      <c r="Y25" s="40">
        <f t="shared" si="6"/>
        <v>285.45454545454544</v>
      </c>
      <c r="Z25" s="39">
        <v>99</v>
      </c>
      <c r="AA25" s="60">
        <v>275</v>
      </c>
      <c r="AB25" s="40">
        <f t="shared" si="7"/>
        <v>277.77777777777777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989</v>
      </c>
      <c r="C26" s="39">
        <v>1163</v>
      </c>
      <c r="D26" s="40">
        <f t="shared" si="0"/>
        <v>117.59352881698686</v>
      </c>
      <c r="E26" s="39">
        <v>382</v>
      </c>
      <c r="F26" s="39">
        <v>567</v>
      </c>
      <c r="G26" s="40">
        <f t="shared" si="1"/>
        <v>148.42931937172776</v>
      </c>
      <c r="H26" s="39">
        <v>108</v>
      </c>
      <c r="I26" s="39">
        <v>62</v>
      </c>
      <c r="J26" s="40">
        <f t="shared" si="2"/>
        <v>57.407407407407405</v>
      </c>
      <c r="K26" s="39">
        <v>37</v>
      </c>
      <c r="L26" s="39">
        <v>15</v>
      </c>
      <c r="M26" s="40">
        <f t="shared" si="3"/>
        <v>40.54054054054054</v>
      </c>
      <c r="N26" s="39">
        <v>0</v>
      </c>
      <c r="O26" s="39">
        <v>0</v>
      </c>
      <c r="P26" s="91" t="str">
        <f t="shared" si="8"/>
        <v>-</v>
      </c>
      <c r="Q26" s="39">
        <v>313</v>
      </c>
      <c r="R26" s="60">
        <v>406</v>
      </c>
      <c r="S26" s="40">
        <f t="shared" si="4"/>
        <v>129.71246006389777</v>
      </c>
      <c r="T26" s="39">
        <v>832</v>
      </c>
      <c r="U26" s="60">
        <v>995</v>
      </c>
      <c r="V26" s="40">
        <f t="shared" si="5"/>
        <v>119.59134615384616</v>
      </c>
      <c r="W26" s="39">
        <v>278</v>
      </c>
      <c r="X26" s="60">
        <v>402</v>
      </c>
      <c r="Y26" s="40">
        <f t="shared" si="6"/>
        <v>144.60431654676259</v>
      </c>
      <c r="Z26" s="39">
        <v>245</v>
      </c>
      <c r="AA26" s="60">
        <v>352</v>
      </c>
      <c r="AB26" s="40">
        <f t="shared" si="7"/>
        <v>143.67346938775509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834</v>
      </c>
      <c r="C27" s="39">
        <v>1190</v>
      </c>
      <c r="D27" s="40">
        <f t="shared" si="0"/>
        <v>142.68585131894486</v>
      </c>
      <c r="E27" s="39">
        <v>233</v>
      </c>
      <c r="F27" s="39">
        <v>520</v>
      </c>
      <c r="G27" s="40">
        <f t="shared" si="1"/>
        <v>223.17596566523605</v>
      </c>
      <c r="H27" s="39">
        <v>108</v>
      </c>
      <c r="I27" s="39">
        <v>113</v>
      </c>
      <c r="J27" s="40">
        <f t="shared" si="2"/>
        <v>104.62962962962963</v>
      </c>
      <c r="K27" s="39">
        <v>49</v>
      </c>
      <c r="L27" s="39">
        <v>46</v>
      </c>
      <c r="M27" s="40">
        <f t="shared" si="3"/>
        <v>93.877551020408163</v>
      </c>
      <c r="N27" s="39">
        <v>0</v>
      </c>
      <c r="O27" s="39">
        <v>3</v>
      </c>
      <c r="P27" s="91" t="str">
        <f t="shared" si="8"/>
        <v>-</v>
      </c>
      <c r="Q27" s="39">
        <v>173</v>
      </c>
      <c r="R27" s="60">
        <v>334</v>
      </c>
      <c r="S27" s="40">
        <f t="shared" si="4"/>
        <v>193.06358381502889</v>
      </c>
      <c r="T27" s="39">
        <v>734</v>
      </c>
      <c r="U27" s="60">
        <v>959</v>
      </c>
      <c r="V27" s="40">
        <f t="shared" si="5"/>
        <v>130.65395095367847</v>
      </c>
      <c r="W27" s="39">
        <v>160</v>
      </c>
      <c r="X27" s="60">
        <v>321</v>
      </c>
      <c r="Y27" s="40">
        <f t="shared" si="6"/>
        <v>200.625</v>
      </c>
      <c r="Z27" s="39">
        <v>150</v>
      </c>
      <c r="AA27" s="60">
        <v>308</v>
      </c>
      <c r="AB27" s="40">
        <f t="shared" si="7"/>
        <v>205.33333333333334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878</v>
      </c>
      <c r="C28" s="39">
        <v>883</v>
      </c>
      <c r="D28" s="40">
        <f t="shared" si="0"/>
        <v>100.56947608200456</v>
      </c>
      <c r="E28" s="39">
        <v>315</v>
      </c>
      <c r="F28" s="39">
        <v>379</v>
      </c>
      <c r="G28" s="40">
        <f t="shared" si="1"/>
        <v>120.31746031746032</v>
      </c>
      <c r="H28" s="39">
        <v>147</v>
      </c>
      <c r="I28" s="39">
        <v>130</v>
      </c>
      <c r="J28" s="40">
        <f t="shared" si="2"/>
        <v>88.435374149659864</v>
      </c>
      <c r="K28" s="39">
        <v>22</v>
      </c>
      <c r="L28" s="39">
        <v>14</v>
      </c>
      <c r="M28" s="40">
        <f t="shared" si="3"/>
        <v>63.636363636363633</v>
      </c>
      <c r="N28" s="39">
        <v>7</v>
      </c>
      <c r="O28" s="39">
        <v>0</v>
      </c>
      <c r="P28" s="40">
        <f t="shared" si="8"/>
        <v>0</v>
      </c>
      <c r="Q28" s="39">
        <v>284</v>
      </c>
      <c r="R28" s="60">
        <v>339</v>
      </c>
      <c r="S28" s="40">
        <f t="shared" si="4"/>
        <v>119.36619718309859</v>
      </c>
      <c r="T28" s="39">
        <v>677</v>
      </c>
      <c r="U28" s="60">
        <v>674</v>
      </c>
      <c r="V28" s="40">
        <f t="shared" si="5"/>
        <v>99.556868537666176</v>
      </c>
      <c r="W28" s="39">
        <v>210</v>
      </c>
      <c r="X28" s="60">
        <v>250</v>
      </c>
      <c r="Y28" s="40">
        <f t="shared" si="6"/>
        <v>119.04761904761905</v>
      </c>
      <c r="Z28" s="39">
        <v>196</v>
      </c>
      <c r="AA28" s="60">
        <v>223</v>
      </c>
      <c r="AB28" s="40">
        <f t="shared" si="7"/>
        <v>113.77551020408163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926</v>
      </c>
      <c r="C29" s="39">
        <v>1314</v>
      </c>
      <c r="D29" s="40">
        <f t="shared" si="0"/>
        <v>141.90064794816413</v>
      </c>
      <c r="E29" s="39">
        <v>448</v>
      </c>
      <c r="F29" s="39">
        <v>831</v>
      </c>
      <c r="G29" s="40">
        <f t="shared" si="1"/>
        <v>185.49107142857142</v>
      </c>
      <c r="H29" s="39">
        <v>89</v>
      </c>
      <c r="I29" s="39">
        <v>71</v>
      </c>
      <c r="J29" s="40">
        <f t="shared" si="2"/>
        <v>79.775280898876403</v>
      </c>
      <c r="K29" s="39">
        <v>61</v>
      </c>
      <c r="L29" s="39">
        <v>43</v>
      </c>
      <c r="M29" s="40">
        <f t="shared" si="3"/>
        <v>70.491803278688522</v>
      </c>
      <c r="N29" s="39">
        <v>22</v>
      </c>
      <c r="O29" s="39">
        <v>1</v>
      </c>
      <c r="P29" s="40">
        <f t="shared" si="8"/>
        <v>4.5454545454545459</v>
      </c>
      <c r="Q29" s="39">
        <v>368</v>
      </c>
      <c r="R29" s="60">
        <v>578</v>
      </c>
      <c r="S29" s="40">
        <f t="shared" si="4"/>
        <v>157.06521739130434</v>
      </c>
      <c r="T29" s="39">
        <v>739</v>
      </c>
      <c r="U29" s="60">
        <v>991</v>
      </c>
      <c r="V29" s="40">
        <f t="shared" si="5"/>
        <v>134.10013531799729</v>
      </c>
      <c r="W29" s="39">
        <v>320</v>
      </c>
      <c r="X29" s="60">
        <v>543</v>
      </c>
      <c r="Y29" s="40">
        <f t="shared" si="6"/>
        <v>169.6875</v>
      </c>
      <c r="Z29" s="39">
        <v>284</v>
      </c>
      <c r="AA29" s="60">
        <v>501</v>
      </c>
      <c r="AB29" s="40">
        <f t="shared" si="7"/>
        <v>176.40845070422534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1289</v>
      </c>
      <c r="C30" s="39">
        <v>1469</v>
      </c>
      <c r="D30" s="40">
        <f t="shared" si="0"/>
        <v>113.96431342125679</v>
      </c>
      <c r="E30" s="39">
        <v>192</v>
      </c>
      <c r="F30" s="39">
        <v>369</v>
      </c>
      <c r="G30" s="40">
        <f t="shared" si="1"/>
        <v>192.1875</v>
      </c>
      <c r="H30" s="39">
        <v>63</v>
      </c>
      <c r="I30" s="39">
        <v>99</v>
      </c>
      <c r="J30" s="40">
        <f t="shared" si="2"/>
        <v>157.14285714285714</v>
      </c>
      <c r="K30" s="39">
        <v>17</v>
      </c>
      <c r="L30" s="39">
        <v>11</v>
      </c>
      <c r="M30" s="40">
        <f t="shared" si="3"/>
        <v>64.705882352941174</v>
      </c>
      <c r="N30" s="39">
        <v>1</v>
      </c>
      <c r="O30" s="39">
        <v>0</v>
      </c>
      <c r="P30" s="91">
        <f t="shared" si="8"/>
        <v>0</v>
      </c>
      <c r="Q30" s="39">
        <v>169</v>
      </c>
      <c r="R30" s="60">
        <v>305</v>
      </c>
      <c r="S30" s="40">
        <f t="shared" si="4"/>
        <v>180.47337278106508</v>
      </c>
      <c r="T30" s="39">
        <v>1230</v>
      </c>
      <c r="U30" s="60">
        <v>1353</v>
      </c>
      <c r="V30" s="40">
        <f t="shared" si="5"/>
        <v>110</v>
      </c>
      <c r="W30" s="39">
        <v>136</v>
      </c>
      <c r="X30" s="60">
        <v>253</v>
      </c>
      <c r="Y30" s="40">
        <f t="shared" si="6"/>
        <v>186.02941176470588</v>
      </c>
      <c r="Z30" s="39">
        <v>125</v>
      </c>
      <c r="AA30" s="60">
        <v>235</v>
      </c>
      <c r="AB30" s="40">
        <f t="shared" si="7"/>
        <v>188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1433</v>
      </c>
      <c r="C31" s="39">
        <v>1527</v>
      </c>
      <c r="D31" s="40">
        <f t="shared" si="0"/>
        <v>106.55966503838101</v>
      </c>
      <c r="E31" s="39">
        <v>226</v>
      </c>
      <c r="F31" s="39">
        <v>497</v>
      </c>
      <c r="G31" s="40">
        <f t="shared" si="1"/>
        <v>219.91150442477877</v>
      </c>
      <c r="H31" s="39">
        <v>124</v>
      </c>
      <c r="I31" s="39">
        <v>96</v>
      </c>
      <c r="J31" s="40">
        <f t="shared" si="2"/>
        <v>77.41935483870968</v>
      </c>
      <c r="K31" s="39">
        <v>14</v>
      </c>
      <c r="L31" s="39">
        <v>11</v>
      </c>
      <c r="M31" s="40">
        <f t="shared" si="3"/>
        <v>78.571428571428569</v>
      </c>
      <c r="N31" s="39">
        <v>1</v>
      </c>
      <c r="O31" s="39">
        <v>0</v>
      </c>
      <c r="P31" s="91">
        <f t="shared" si="8"/>
        <v>0</v>
      </c>
      <c r="Q31" s="39">
        <v>190</v>
      </c>
      <c r="R31" s="60">
        <v>431</v>
      </c>
      <c r="S31" s="40">
        <f t="shared" si="4"/>
        <v>226.84210526315789</v>
      </c>
      <c r="T31" s="39">
        <v>1069</v>
      </c>
      <c r="U31" s="60">
        <v>1329</v>
      </c>
      <c r="V31" s="40">
        <f t="shared" si="5"/>
        <v>124.32179607109448</v>
      </c>
      <c r="W31" s="39">
        <v>137</v>
      </c>
      <c r="X31" s="60">
        <v>379</v>
      </c>
      <c r="Y31" s="40">
        <f t="shared" si="6"/>
        <v>276.64233576642334</v>
      </c>
      <c r="Z31" s="39">
        <v>125</v>
      </c>
      <c r="AA31" s="60">
        <v>358</v>
      </c>
      <c r="AB31" s="40">
        <f t="shared" si="7"/>
        <v>286.39999999999998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1564</v>
      </c>
      <c r="C32" s="39">
        <v>1866</v>
      </c>
      <c r="D32" s="40">
        <f t="shared" si="0"/>
        <v>119.30946291560102</v>
      </c>
      <c r="E32" s="39">
        <v>286</v>
      </c>
      <c r="F32" s="39">
        <v>563</v>
      </c>
      <c r="G32" s="40">
        <f t="shared" si="1"/>
        <v>196.85314685314685</v>
      </c>
      <c r="H32" s="39">
        <v>154</v>
      </c>
      <c r="I32" s="39">
        <v>156</v>
      </c>
      <c r="J32" s="40">
        <f t="shared" si="2"/>
        <v>101.2987012987013</v>
      </c>
      <c r="K32" s="39">
        <v>43</v>
      </c>
      <c r="L32" s="39">
        <v>51</v>
      </c>
      <c r="M32" s="40">
        <f t="shared" si="3"/>
        <v>118.6046511627907</v>
      </c>
      <c r="N32" s="39">
        <v>10</v>
      </c>
      <c r="O32" s="39">
        <v>5</v>
      </c>
      <c r="P32" s="91">
        <f t="shared" si="8"/>
        <v>50</v>
      </c>
      <c r="Q32" s="39">
        <v>233</v>
      </c>
      <c r="R32" s="60">
        <v>399</v>
      </c>
      <c r="S32" s="40">
        <f t="shared" si="4"/>
        <v>171.24463519313304</v>
      </c>
      <c r="T32" s="39">
        <v>1371</v>
      </c>
      <c r="U32" s="60">
        <v>1567</v>
      </c>
      <c r="V32" s="40">
        <f t="shared" si="5"/>
        <v>114.29613420860686</v>
      </c>
      <c r="W32" s="39">
        <v>171</v>
      </c>
      <c r="X32" s="60">
        <v>328</v>
      </c>
      <c r="Y32" s="40">
        <f t="shared" si="6"/>
        <v>191.81286549707602</v>
      </c>
      <c r="Z32" s="39">
        <v>160</v>
      </c>
      <c r="AA32" s="60">
        <v>292</v>
      </c>
      <c r="AB32" s="40">
        <f t="shared" si="7"/>
        <v>182.5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1304</v>
      </c>
      <c r="C33" s="39">
        <v>1556</v>
      </c>
      <c r="D33" s="40">
        <f t="shared" si="0"/>
        <v>119.32515337423312</v>
      </c>
      <c r="E33" s="39">
        <v>680</v>
      </c>
      <c r="F33" s="39">
        <v>926</v>
      </c>
      <c r="G33" s="40">
        <f t="shared" si="1"/>
        <v>136.1764705882353</v>
      </c>
      <c r="H33" s="39">
        <v>135</v>
      </c>
      <c r="I33" s="39">
        <v>155</v>
      </c>
      <c r="J33" s="40">
        <f t="shared" si="2"/>
        <v>114.81481481481481</v>
      </c>
      <c r="K33" s="39">
        <v>40</v>
      </c>
      <c r="L33" s="39">
        <v>13</v>
      </c>
      <c r="M33" s="40">
        <f t="shared" si="3"/>
        <v>32.5</v>
      </c>
      <c r="N33" s="39">
        <v>9</v>
      </c>
      <c r="O33" s="39">
        <v>0</v>
      </c>
      <c r="P33" s="40">
        <f t="shared" si="8"/>
        <v>0</v>
      </c>
      <c r="Q33" s="39">
        <v>638</v>
      </c>
      <c r="R33" s="60">
        <v>758</v>
      </c>
      <c r="S33" s="40">
        <f t="shared" si="4"/>
        <v>118.80877742946709</v>
      </c>
      <c r="T33" s="39">
        <v>997</v>
      </c>
      <c r="U33" s="60">
        <v>1221</v>
      </c>
      <c r="V33" s="40">
        <f t="shared" si="5"/>
        <v>122.46740220661987</v>
      </c>
      <c r="W33" s="39">
        <v>433</v>
      </c>
      <c r="X33" s="60">
        <v>663</v>
      </c>
      <c r="Y33" s="40">
        <f t="shared" si="6"/>
        <v>153.11778290993072</v>
      </c>
      <c r="Z33" s="39">
        <v>385</v>
      </c>
      <c r="AA33" s="60">
        <v>603</v>
      </c>
      <c r="AB33" s="40">
        <f t="shared" si="7"/>
        <v>156.62337662337663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966</v>
      </c>
      <c r="C34" s="39">
        <v>1238</v>
      </c>
      <c r="D34" s="40">
        <f t="shared" si="0"/>
        <v>128.15734989648033</v>
      </c>
      <c r="E34" s="39">
        <v>533</v>
      </c>
      <c r="F34" s="39">
        <v>806</v>
      </c>
      <c r="G34" s="40">
        <f t="shared" si="1"/>
        <v>151.21951219512195</v>
      </c>
      <c r="H34" s="39">
        <v>150</v>
      </c>
      <c r="I34" s="39">
        <v>172</v>
      </c>
      <c r="J34" s="40">
        <f t="shared" si="2"/>
        <v>114.66666666666667</v>
      </c>
      <c r="K34" s="39">
        <v>17</v>
      </c>
      <c r="L34" s="39">
        <v>7</v>
      </c>
      <c r="M34" s="40">
        <f t="shared" si="3"/>
        <v>41.176470588235297</v>
      </c>
      <c r="N34" s="39">
        <v>7</v>
      </c>
      <c r="O34" s="39">
        <v>3</v>
      </c>
      <c r="P34" s="91">
        <f t="shared" si="8"/>
        <v>42.857142857142854</v>
      </c>
      <c r="Q34" s="39">
        <v>490</v>
      </c>
      <c r="R34" s="60">
        <v>634</v>
      </c>
      <c r="S34" s="40">
        <f t="shared" si="4"/>
        <v>129.38775510204081</v>
      </c>
      <c r="T34" s="39">
        <v>679</v>
      </c>
      <c r="U34" s="60">
        <v>995</v>
      </c>
      <c r="V34" s="40">
        <f t="shared" si="5"/>
        <v>146.53902798232696</v>
      </c>
      <c r="W34" s="39">
        <v>345</v>
      </c>
      <c r="X34" s="60">
        <v>593</v>
      </c>
      <c r="Y34" s="40">
        <f t="shared" si="6"/>
        <v>171.8840579710145</v>
      </c>
      <c r="Z34" s="39">
        <v>320</v>
      </c>
      <c r="AA34" s="60">
        <v>525</v>
      </c>
      <c r="AB34" s="40">
        <f t="shared" si="7"/>
        <v>164.0625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687</v>
      </c>
      <c r="C35" s="39">
        <v>944</v>
      </c>
      <c r="D35" s="40">
        <f t="shared" si="0"/>
        <v>137.40902474526928</v>
      </c>
      <c r="E35" s="39">
        <v>293</v>
      </c>
      <c r="F35" s="39">
        <v>506</v>
      </c>
      <c r="G35" s="40">
        <f t="shared" si="1"/>
        <v>172.6962457337884</v>
      </c>
      <c r="H35" s="39">
        <v>151</v>
      </c>
      <c r="I35" s="39">
        <v>117</v>
      </c>
      <c r="J35" s="40">
        <f t="shared" si="2"/>
        <v>77.483443708609272</v>
      </c>
      <c r="K35" s="39">
        <v>27</v>
      </c>
      <c r="L35" s="39">
        <v>24</v>
      </c>
      <c r="M35" s="40">
        <f t="shared" si="3"/>
        <v>88.888888888888886</v>
      </c>
      <c r="N35" s="39">
        <v>9</v>
      </c>
      <c r="O35" s="39">
        <v>2</v>
      </c>
      <c r="P35" s="40">
        <f t="shared" si="8"/>
        <v>22.222222222222221</v>
      </c>
      <c r="Q35" s="39">
        <v>236</v>
      </c>
      <c r="R35" s="60">
        <v>273</v>
      </c>
      <c r="S35" s="40">
        <f t="shared" si="4"/>
        <v>115.67796610169492</v>
      </c>
      <c r="T35" s="39">
        <v>424</v>
      </c>
      <c r="U35" s="60">
        <v>712</v>
      </c>
      <c r="V35" s="40">
        <f t="shared" si="5"/>
        <v>167.9245283018868</v>
      </c>
      <c r="W35" s="39">
        <v>162</v>
      </c>
      <c r="X35" s="60">
        <v>280</v>
      </c>
      <c r="Y35" s="40">
        <f t="shared" si="6"/>
        <v>172.83950617283949</v>
      </c>
      <c r="Z35" s="39">
        <v>150</v>
      </c>
      <c r="AA35" s="60">
        <v>258</v>
      </c>
      <c r="AB35" s="40">
        <f t="shared" si="7"/>
        <v>172</v>
      </c>
      <c r="AC35" s="37"/>
      <c r="AD35" s="41"/>
    </row>
    <row r="36" spans="1:30" ht="14.2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ht="13.95" x14ac:dyDescent="0.3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ht="13.95" x14ac:dyDescent="0.3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ht="13.95" x14ac:dyDescent="0.3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AF88"/>
  <sheetViews>
    <sheetView view="pageBreakPreview" zoomScaleNormal="75" zoomScaleSheetLayoutView="100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X28" sqref="X28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83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18" t="s">
        <v>8</v>
      </c>
      <c r="R3" s="119"/>
      <c r="S3" s="12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14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14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14"/>
      <c r="D5" s="115"/>
      <c r="E5" s="114"/>
      <c r="F5" s="114"/>
      <c r="G5" s="115"/>
      <c r="H5" s="114"/>
      <c r="I5" s="114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97">
        <f>SUM(B8:B35)</f>
        <v>51165</v>
      </c>
      <c r="C7" s="97">
        <f>SUM(C8:C35)</f>
        <v>54573</v>
      </c>
      <c r="D7" s="36">
        <f>C7*100/B7</f>
        <v>106.66080328349457</v>
      </c>
      <c r="E7" s="97">
        <f>SUM(E8:E35)</f>
        <v>10015</v>
      </c>
      <c r="F7" s="97">
        <f>SUM(F8:F35)</f>
        <v>16226</v>
      </c>
      <c r="G7" s="36">
        <f>F7*100/E7</f>
        <v>162.0169745381927</v>
      </c>
      <c r="H7" s="97">
        <f>SUM(H8:H35)</f>
        <v>4678</v>
      </c>
      <c r="I7" s="97">
        <f>SUM(I8:I35)</f>
        <v>4050</v>
      </c>
      <c r="J7" s="36">
        <f>I7*100/H7</f>
        <v>86.575459598118854</v>
      </c>
      <c r="K7" s="97">
        <f>SUM(K8:K35)</f>
        <v>988</v>
      </c>
      <c r="L7" s="97">
        <f>SUM(L8:L35)</f>
        <v>484</v>
      </c>
      <c r="M7" s="36">
        <f>L7*100/K7</f>
        <v>48.987854251012145</v>
      </c>
      <c r="N7" s="97">
        <f>SUM(N8:N35)</f>
        <v>266</v>
      </c>
      <c r="O7" s="97">
        <f>SUM(O8:O35)</f>
        <v>58</v>
      </c>
      <c r="P7" s="36">
        <f>O7*100/N7</f>
        <v>21.804511278195488</v>
      </c>
      <c r="Q7" s="97">
        <f>SUM(Q8:Q35)</f>
        <v>8692</v>
      </c>
      <c r="R7" s="97">
        <f>SUM(R8:R35)</f>
        <v>9960</v>
      </c>
      <c r="S7" s="36">
        <f>R7*100/Q7</f>
        <v>114.5881270133456</v>
      </c>
      <c r="T7" s="97">
        <f>SUM(T8:T35)</f>
        <v>43503</v>
      </c>
      <c r="U7" s="97">
        <f>SUM(U8:U35)</f>
        <v>47479</v>
      </c>
      <c r="V7" s="36">
        <f>U7*100/T7</f>
        <v>109.13959956784589</v>
      </c>
      <c r="W7" s="97">
        <f>SUM(W8:W35)</f>
        <v>6516</v>
      </c>
      <c r="X7" s="97">
        <f>SUM(X8:X35)</f>
        <v>10263</v>
      </c>
      <c r="Y7" s="36">
        <f>X7*100/W7</f>
        <v>157.50460405156537</v>
      </c>
      <c r="Z7" s="97">
        <f>SUM(Z8:Z35)</f>
        <v>6001</v>
      </c>
      <c r="AA7" s="97">
        <f>SUM(AA8:AA35)</f>
        <v>9214</v>
      </c>
      <c r="AB7" s="36">
        <f>AA7*100/Z7</f>
        <v>153.54107648725213</v>
      </c>
      <c r="AC7" s="37"/>
      <c r="AF7" s="42"/>
    </row>
    <row r="8" spans="1:32" s="42" customFormat="1" ht="16.95" customHeight="1" x14ac:dyDescent="0.25">
      <c r="A8" s="61" t="s">
        <v>35</v>
      </c>
      <c r="B8" s="98">
        <f>УСЬОГО!B8-'12-жінки-ЦЗ'!B8</f>
        <v>9616</v>
      </c>
      <c r="C8" s="98">
        <f>УСЬОГО!C8-'12-жінки-ЦЗ'!C8</f>
        <v>12275</v>
      </c>
      <c r="D8" s="36">
        <f t="shared" ref="D8:D35" si="0">C8*100/B8</f>
        <v>127.65183028286189</v>
      </c>
      <c r="E8" s="98">
        <f>УСЬОГО!E8-'12-жінки-ЦЗ'!E8</f>
        <v>1956</v>
      </c>
      <c r="F8" s="98">
        <f>УСЬОГО!F8-'12-жінки-ЦЗ'!F8</f>
        <v>4453</v>
      </c>
      <c r="G8" s="40">
        <f t="shared" ref="G8:G35" si="1">F8*100/E8</f>
        <v>227.65848670756645</v>
      </c>
      <c r="H8" s="98">
        <f>УСЬОГО!H8-'12-жінки-ЦЗ'!H8</f>
        <v>388</v>
      </c>
      <c r="I8" s="98">
        <f>УСЬОГО!I8-'12-жінки-ЦЗ'!I8</f>
        <v>745</v>
      </c>
      <c r="J8" s="40">
        <f t="shared" ref="J8:J35" si="2">I8*100/H8</f>
        <v>192.01030927835052</v>
      </c>
      <c r="K8" s="98">
        <f>УСЬОГО!K8-'12-жінки-ЦЗ'!K8</f>
        <v>152</v>
      </c>
      <c r="L8" s="98">
        <f>УСЬОГО!L8-'12-жінки-ЦЗ'!L8</f>
        <v>132</v>
      </c>
      <c r="M8" s="40">
        <f t="shared" ref="M8:M35" si="3">L8*100/K8</f>
        <v>86.84210526315789</v>
      </c>
      <c r="N8" s="98">
        <f>УСЬОГО!N8-'12-жінки-ЦЗ'!N8</f>
        <v>22</v>
      </c>
      <c r="O8" s="98">
        <f>УСЬОГО!O8-'12-жінки-ЦЗ'!O8</f>
        <v>1</v>
      </c>
      <c r="P8" s="40">
        <f>IF(ISERROR(O8*100/N8),"-",(O8*100/N8))</f>
        <v>4.5454545454545459</v>
      </c>
      <c r="Q8" s="98">
        <f>УСЬОГО!Q8-'12-жінки-ЦЗ'!Q8</f>
        <v>1526</v>
      </c>
      <c r="R8" s="99">
        <f>УСЬОГО!R8-'12-жінки-ЦЗ'!R8</f>
        <v>1681</v>
      </c>
      <c r="S8" s="40">
        <f t="shared" ref="S8:S35" si="4">R8*100/Q8</f>
        <v>110.15727391874181</v>
      </c>
      <c r="T8" s="98">
        <f>УСЬОГО!T8-'12-жінки-ЦЗ'!T8</f>
        <v>8931</v>
      </c>
      <c r="U8" s="99">
        <f>УСЬОГО!U8-'12-жінки-ЦЗ'!U8</f>
        <v>10693</v>
      </c>
      <c r="V8" s="40">
        <f t="shared" ref="V8:V35" si="5">U8*100/T8</f>
        <v>119.72903370283282</v>
      </c>
      <c r="W8" s="98">
        <f>УСЬОГО!W8-'12-жінки-ЦЗ'!W8</f>
        <v>1378</v>
      </c>
      <c r="X8" s="99">
        <f>УСЬОГО!X8-'12-жінки-ЦЗ'!X8</f>
        <v>2911</v>
      </c>
      <c r="Y8" s="40">
        <f t="shared" ref="Y8:Y35" si="6">X8*100/W8</f>
        <v>211.24818577648767</v>
      </c>
      <c r="Z8" s="98">
        <f>УСЬОГО!Z8-'12-жінки-ЦЗ'!Z8</f>
        <v>1235</v>
      </c>
      <c r="AA8" s="99">
        <f>УСЬОГО!AA8-'12-жінки-ЦЗ'!AA8</f>
        <v>2553</v>
      </c>
      <c r="AB8" s="40">
        <f t="shared" ref="AB8:AB35" si="7">AA8*100/Z8</f>
        <v>206.72064777327935</v>
      </c>
      <c r="AC8" s="37"/>
      <c r="AD8" s="41"/>
    </row>
    <row r="9" spans="1:32" s="43" customFormat="1" ht="16.95" customHeight="1" x14ac:dyDescent="0.25">
      <c r="A9" s="61" t="s">
        <v>36</v>
      </c>
      <c r="B9" s="98">
        <f>УСЬОГО!B9-'12-жінки-ЦЗ'!B9</f>
        <v>1925</v>
      </c>
      <c r="C9" s="98">
        <f>УСЬОГО!C9-'12-жінки-ЦЗ'!C9</f>
        <v>2120</v>
      </c>
      <c r="D9" s="36">
        <f t="shared" si="0"/>
        <v>110.12987012987013</v>
      </c>
      <c r="E9" s="98">
        <f>УСЬОГО!E9-'12-жінки-ЦЗ'!E9</f>
        <v>326</v>
      </c>
      <c r="F9" s="98">
        <f>УСЬОГО!F9-'12-жінки-ЦЗ'!F9</f>
        <v>603</v>
      </c>
      <c r="G9" s="40">
        <f t="shared" si="1"/>
        <v>184.96932515337423</v>
      </c>
      <c r="H9" s="98">
        <f>УСЬОГО!H9-'12-жінки-ЦЗ'!H9</f>
        <v>181</v>
      </c>
      <c r="I9" s="98">
        <f>УСЬОГО!I9-'12-жінки-ЦЗ'!I9</f>
        <v>104</v>
      </c>
      <c r="J9" s="40">
        <f t="shared" si="2"/>
        <v>57.458563535911601</v>
      </c>
      <c r="K9" s="98">
        <f>УСЬОГО!K9-'12-жінки-ЦЗ'!K9</f>
        <v>8</v>
      </c>
      <c r="L9" s="98">
        <f>УСЬОГО!L9-'12-жінки-ЦЗ'!L9</f>
        <v>2</v>
      </c>
      <c r="M9" s="40">
        <f t="shared" si="3"/>
        <v>25</v>
      </c>
      <c r="N9" s="98">
        <f>УСЬОГО!N9-'12-жінки-ЦЗ'!N9</f>
        <v>2</v>
      </c>
      <c r="O9" s="98">
        <f>УСЬОГО!O9-'12-жінки-ЦЗ'!O9</f>
        <v>2</v>
      </c>
      <c r="P9" s="40">
        <f t="shared" ref="P9:P35" si="8">IF(ISERROR(O9*100/N9),"-",(O9*100/N9))</f>
        <v>100</v>
      </c>
      <c r="Q9" s="98">
        <f>УСЬОГО!Q9-'12-жінки-ЦЗ'!Q9</f>
        <v>284</v>
      </c>
      <c r="R9" s="99">
        <f>УСЬОГО!R9-'12-жінки-ЦЗ'!R9</f>
        <v>331</v>
      </c>
      <c r="S9" s="40">
        <f t="shared" si="4"/>
        <v>116.54929577464789</v>
      </c>
      <c r="T9" s="98">
        <f>УСЬОГО!T9-'12-жінки-ЦЗ'!T9</f>
        <v>1675</v>
      </c>
      <c r="U9" s="99">
        <f>УСЬОГО!U9-'12-жінки-ЦЗ'!U9</f>
        <v>1867</v>
      </c>
      <c r="V9" s="40">
        <f t="shared" si="5"/>
        <v>111.46268656716418</v>
      </c>
      <c r="W9" s="98">
        <f>УСЬОГО!W9-'12-жінки-ЦЗ'!W9</f>
        <v>199</v>
      </c>
      <c r="X9" s="99">
        <f>УСЬОГО!X9-'12-жінки-ЦЗ'!X9</f>
        <v>363</v>
      </c>
      <c r="Y9" s="40">
        <f t="shared" si="6"/>
        <v>182.41206030150755</v>
      </c>
      <c r="Z9" s="98">
        <f>УСЬОГО!Z9-'12-жінки-ЦЗ'!Z9</f>
        <v>166</v>
      </c>
      <c r="AA9" s="99">
        <f>УСЬОГО!AA9-'12-жінки-ЦЗ'!AA9</f>
        <v>265</v>
      </c>
      <c r="AB9" s="40">
        <f t="shared" si="7"/>
        <v>159.63855421686748</v>
      </c>
      <c r="AC9" s="37"/>
      <c r="AD9" s="41"/>
    </row>
    <row r="10" spans="1:32" s="42" customFormat="1" ht="16.95" customHeight="1" x14ac:dyDescent="0.25">
      <c r="A10" s="61" t="s">
        <v>37</v>
      </c>
      <c r="B10" s="98">
        <f>УСЬОГО!B10-'12-жінки-ЦЗ'!B10</f>
        <v>184</v>
      </c>
      <c r="C10" s="98">
        <f>УСЬОГО!C10-'12-жінки-ЦЗ'!C10</f>
        <v>224</v>
      </c>
      <c r="D10" s="36">
        <f t="shared" si="0"/>
        <v>121.73913043478261</v>
      </c>
      <c r="E10" s="98">
        <f>УСЬОГО!E10-'12-жінки-ЦЗ'!E10</f>
        <v>69</v>
      </c>
      <c r="F10" s="98">
        <f>УСЬОГО!F10-'12-жінки-ЦЗ'!F10</f>
        <v>116</v>
      </c>
      <c r="G10" s="40">
        <f t="shared" si="1"/>
        <v>168.1159420289855</v>
      </c>
      <c r="H10" s="98">
        <f>УСЬОГО!H10-'12-жінки-ЦЗ'!H10</f>
        <v>29</v>
      </c>
      <c r="I10" s="98">
        <f>УСЬОГО!I10-'12-жінки-ЦЗ'!I10</f>
        <v>29</v>
      </c>
      <c r="J10" s="40">
        <f t="shared" si="2"/>
        <v>100</v>
      </c>
      <c r="K10" s="98">
        <f>УСЬОГО!K10-'12-жінки-ЦЗ'!K10</f>
        <v>1</v>
      </c>
      <c r="L10" s="98">
        <f>УСЬОГО!L10-'12-жінки-ЦЗ'!L10</f>
        <v>1</v>
      </c>
      <c r="M10" s="40">
        <f t="shared" si="3"/>
        <v>100</v>
      </c>
      <c r="N10" s="98">
        <f>УСЬОГО!N10-'12-жінки-ЦЗ'!N10</f>
        <v>0</v>
      </c>
      <c r="O10" s="98">
        <f>УСЬОГО!O10-'12-жінки-ЦЗ'!O10</f>
        <v>4</v>
      </c>
      <c r="P10" s="91" t="str">
        <f t="shared" si="8"/>
        <v>-</v>
      </c>
      <c r="Q10" s="98">
        <f>УСЬОГО!Q10-'12-жінки-ЦЗ'!Q10</f>
        <v>63</v>
      </c>
      <c r="R10" s="99">
        <f>УСЬОГО!R10-'12-жінки-ЦЗ'!R10</f>
        <v>91</v>
      </c>
      <c r="S10" s="40">
        <f t="shared" si="4"/>
        <v>144.44444444444446</v>
      </c>
      <c r="T10" s="98">
        <f>УСЬОГО!T10-'12-жінки-ЦЗ'!T10</f>
        <v>138</v>
      </c>
      <c r="U10" s="99">
        <f>УСЬОГО!U10-'12-жінки-ЦЗ'!U10</f>
        <v>163</v>
      </c>
      <c r="V10" s="40">
        <f t="shared" si="5"/>
        <v>118.1159420289855</v>
      </c>
      <c r="W10" s="98">
        <f>УСЬОГО!W10-'12-жінки-ЦЗ'!W10</f>
        <v>44</v>
      </c>
      <c r="X10" s="99">
        <f>УСЬОГО!X10-'12-жінки-ЦЗ'!X10</f>
        <v>63</v>
      </c>
      <c r="Y10" s="40">
        <f t="shared" si="6"/>
        <v>143.18181818181819</v>
      </c>
      <c r="Z10" s="98">
        <f>УСЬОГО!Z10-'12-жінки-ЦЗ'!Z10</f>
        <v>41</v>
      </c>
      <c r="AA10" s="99">
        <f>УСЬОГО!AA10-'12-жінки-ЦЗ'!AA10</f>
        <v>57</v>
      </c>
      <c r="AB10" s="40">
        <f t="shared" si="7"/>
        <v>139.02439024390245</v>
      </c>
      <c r="AC10" s="37"/>
      <c r="AD10" s="41"/>
    </row>
    <row r="11" spans="1:32" s="42" customFormat="1" ht="16.95" customHeight="1" x14ac:dyDescent="0.25">
      <c r="A11" s="61" t="s">
        <v>38</v>
      </c>
      <c r="B11" s="98">
        <f>УСЬОГО!B11-'12-жінки-ЦЗ'!B11</f>
        <v>993</v>
      </c>
      <c r="C11" s="98">
        <f>УСЬОГО!C11-'12-жінки-ЦЗ'!C11</f>
        <v>967</v>
      </c>
      <c r="D11" s="36">
        <f t="shared" si="0"/>
        <v>97.38167170191339</v>
      </c>
      <c r="E11" s="98">
        <f>УСЬОГО!E11-'12-жінки-ЦЗ'!E11</f>
        <v>337</v>
      </c>
      <c r="F11" s="98">
        <f>УСЬОГО!F11-'12-жінки-ЦЗ'!F11</f>
        <v>372</v>
      </c>
      <c r="G11" s="40">
        <f t="shared" si="1"/>
        <v>110.38575667655786</v>
      </c>
      <c r="H11" s="98">
        <f>УСЬОГО!H11-'12-жінки-ЦЗ'!H11</f>
        <v>63</v>
      </c>
      <c r="I11" s="98">
        <f>УСЬОГО!I11-'12-жінки-ЦЗ'!I11</f>
        <v>74</v>
      </c>
      <c r="J11" s="40">
        <f t="shared" si="2"/>
        <v>117.46031746031746</v>
      </c>
      <c r="K11" s="98">
        <f>УСЬОГО!K11-'12-жінки-ЦЗ'!K11</f>
        <v>46</v>
      </c>
      <c r="L11" s="98">
        <f>УСЬОГО!L11-'12-жінки-ЦЗ'!L11</f>
        <v>2</v>
      </c>
      <c r="M11" s="40">
        <f t="shared" si="3"/>
        <v>4.3478260869565215</v>
      </c>
      <c r="N11" s="98">
        <f>УСЬОГО!N11-'12-жінки-ЦЗ'!N11</f>
        <v>1</v>
      </c>
      <c r="O11" s="98">
        <f>УСЬОГО!O11-'12-жінки-ЦЗ'!O11</f>
        <v>0</v>
      </c>
      <c r="P11" s="91">
        <f t="shared" si="8"/>
        <v>0</v>
      </c>
      <c r="Q11" s="98">
        <f>УСЬОГО!Q11-'12-жінки-ЦЗ'!Q11</f>
        <v>321</v>
      </c>
      <c r="R11" s="99">
        <f>УСЬОГО!R11-'12-жінки-ЦЗ'!R11</f>
        <v>277</v>
      </c>
      <c r="S11" s="40">
        <f t="shared" si="4"/>
        <v>86.292834890965736</v>
      </c>
      <c r="T11" s="98">
        <f>УСЬОГО!T11-'12-жінки-ЦЗ'!T11</f>
        <v>868</v>
      </c>
      <c r="U11" s="99">
        <f>УСЬОГО!U11-'12-жінки-ЦЗ'!U11</f>
        <v>755</v>
      </c>
      <c r="V11" s="40">
        <f t="shared" si="5"/>
        <v>86.981566820276498</v>
      </c>
      <c r="W11" s="98">
        <f>УСЬОГО!W11-'12-жінки-ЦЗ'!W11</f>
        <v>256</v>
      </c>
      <c r="X11" s="99">
        <f>УСЬОГО!X11-'12-жінки-ЦЗ'!X11</f>
        <v>184</v>
      </c>
      <c r="Y11" s="40">
        <f t="shared" si="6"/>
        <v>71.875</v>
      </c>
      <c r="Z11" s="98">
        <f>УСЬОГО!Z11-'12-жінки-ЦЗ'!Z11</f>
        <v>237</v>
      </c>
      <c r="AA11" s="99">
        <f>УСЬОГО!AA11-'12-жінки-ЦЗ'!AA11</f>
        <v>162</v>
      </c>
      <c r="AB11" s="40">
        <f t="shared" si="7"/>
        <v>68.35443037974683</v>
      </c>
      <c r="AC11" s="37"/>
      <c r="AD11" s="41"/>
    </row>
    <row r="12" spans="1:32" s="42" customFormat="1" ht="16.95" customHeight="1" x14ac:dyDescent="0.25">
      <c r="A12" s="61" t="s">
        <v>39</v>
      </c>
      <c r="B12" s="98">
        <f>УСЬОГО!B12-'12-жінки-ЦЗ'!B12</f>
        <v>2128</v>
      </c>
      <c r="C12" s="98">
        <f>УСЬОГО!C12-'12-жінки-ЦЗ'!C12</f>
        <v>2167</v>
      </c>
      <c r="D12" s="36">
        <f t="shared" si="0"/>
        <v>101.8327067669173</v>
      </c>
      <c r="E12" s="98">
        <f>УСЬОГО!E12-'12-жінки-ЦЗ'!E12</f>
        <v>238</v>
      </c>
      <c r="F12" s="98">
        <f>УСЬОГО!F12-'12-жінки-ЦЗ'!F12</f>
        <v>345</v>
      </c>
      <c r="G12" s="40">
        <f t="shared" si="1"/>
        <v>144.9579831932773</v>
      </c>
      <c r="H12" s="98">
        <f>УСЬОГО!H12-'12-жінки-ЦЗ'!H12</f>
        <v>214</v>
      </c>
      <c r="I12" s="98">
        <f>УСЬОГО!I12-'12-жінки-ЦЗ'!I12</f>
        <v>97</v>
      </c>
      <c r="J12" s="40">
        <f t="shared" si="2"/>
        <v>45.32710280373832</v>
      </c>
      <c r="K12" s="98">
        <f>УСЬОГО!K12-'12-жінки-ЦЗ'!K12</f>
        <v>24</v>
      </c>
      <c r="L12" s="98">
        <f>УСЬОГО!L12-'12-жінки-ЦЗ'!L12</f>
        <v>11</v>
      </c>
      <c r="M12" s="40">
        <f t="shared" si="3"/>
        <v>45.833333333333336</v>
      </c>
      <c r="N12" s="98">
        <f>УСЬОГО!N12-'12-жінки-ЦЗ'!N12</f>
        <v>35</v>
      </c>
      <c r="O12" s="98">
        <f>УСЬОГО!O12-'12-жінки-ЦЗ'!O12</f>
        <v>3</v>
      </c>
      <c r="P12" s="40">
        <f t="shared" si="8"/>
        <v>8.5714285714285712</v>
      </c>
      <c r="Q12" s="98">
        <f>УСЬОГО!Q12-'12-жінки-ЦЗ'!Q12</f>
        <v>190</v>
      </c>
      <c r="R12" s="99">
        <f>УСЬОГО!R12-'12-жінки-ЦЗ'!R12</f>
        <v>261</v>
      </c>
      <c r="S12" s="40">
        <f t="shared" si="4"/>
        <v>137.36842105263159</v>
      </c>
      <c r="T12" s="98">
        <f>УСЬОГО!T12-'12-жінки-ЦЗ'!T12</f>
        <v>1923</v>
      </c>
      <c r="U12" s="99">
        <f>УСЬОГО!U12-'12-жінки-ЦЗ'!U12</f>
        <v>2025</v>
      </c>
      <c r="V12" s="40">
        <f t="shared" si="5"/>
        <v>105.30421216848674</v>
      </c>
      <c r="W12" s="98">
        <f>УСЬОГО!W12-'12-жінки-ЦЗ'!W12</f>
        <v>147</v>
      </c>
      <c r="X12" s="99">
        <f>УСЬОГО!X12-'12-жінки-ЦЗ'!X12</f>
        <v>208</v>
      </c>
      <c r="Y12" s="40">
        <f t="shared" si="6"/>
        <v>141.49659863945578</v>
      </c>
      <c r="Z12" s="98">
        <f>УСЬОГО!Z12-'12-жінки-ЦЗ'!Z12</f>
        <v>130</v>
      </c>
      <c r="AA12" s="99">
        <f>УСЬОГО!AA12-'12-жінки-ЦЗ'!AA12</f>
        <v>182</v>
      </c>
      <c r="AB12" s="40">
        <f t="shared" si="7"/>
        <v>140</v>
      </c>
      <c r="AC12" s="37"/>
      <c r="AD12" s="41"/>
    </row>
    <row r="13" spans="1:32" s="42" customFormat="1" ht="16.95" customHeight="1" x14ac:dyDescent="0.25">
      <c r="A13" s="61" t="s">
        <v>40</v>
      </c>
      <c r="B13" s="98">
        <f>УСЬОГО!B13-'12-жінки-ЦЗ'!B13</f>
        <v>628</v>
      </c>
      <c r="C13" s="98">
        <f>УСЬОГО!C13-'12-жінки-ЦЗ'!C13</f>
        <v>667</v>
      </c>
      <c r="D13" s="36">
        <f t="shared" si="0"/>
        <v>106.21019108280255</v>
      </c>
      <c r="E13" s="98">
        <f>УСЬОГО!E13-'12-жінки-ЦЗ'!E13</f>
        <v>148</v>
      </c>
      <c r="F13" s="98">
        <f>УСЬОГО!F13-'12-жінки-ЦЗ'!F13</f>
        <v>257</v>
      </c>
      <c r="G13" s="40">
        <f t="shared" si="1"/>
        <v>173.64864864864865</v>
      </c>
      <c r="H13" s="98">
        <f>УСЬОГО!H13-'12-жінки-ЦЗ'!H13</f>
        <v>79</v>
      </c>
      <c r="I13" s="98">
        <f>УСЬОГО!I13-'12-жінки-ЦЗ'!I13</f>
        <v>54</v>
      </c>
      <c r="J13" s="40">
        <f t="shared" si="2"/>
        <v>68.35443037974683</v>
      </c>
      <c r="K13" s="98">
        <f>УСЬОГО!K13-'12-жінки-ЦЗ'!K13</f>
        <v>14</v>
      </c>
      <c r="L13" s="98">
        <f>УСЬОГО!L13-'12-жінки-ЦЗ'!L13</f>
        <v>8</v>
      </c>
      <c r="M13" s="40">
        <f t="shared" si="3"/>
        <v>57.142857142857146</v>
      </c>
      <c r="N13" s="98">
        <f>УСЬОГО!N13-'12-жінки-ЦЗ'!N13</f>
        <v>0</v>
      </c>
      <c r="O13" s="98">
        <f>УСЬОГО!O13-'12-жінки-ЦЗ'!O13</f>
        <v>2</v>
      </c>
      <c r="P13" s="91" t="str">
        <f t="shared" si="8"/>
        <v>-</v>
      </c>
      <c r="Q13" s="98">
        <f>УСЬОГО!Q13-'12-жінки-ЦЗ'!Q13</f>
        <v>137</v>
      </c>
      <c r="R13" s="99">
        <f>УСЬОГО!R13-'12-жінки-ЦЗ'!R13</f>
        <v>215</v>
      </c>
      <c r="S13" s="40">
        <f t="shared" si="4"/>
        <v>156.93430656934308</v>
      </c>
      <c r="T13" s="98">
        <f>УСЬОГО!T13-'12-жінки-ЦЗ'!T13</f>
        <v>508</v>
      </c>
      <c r="U13" s="99">
        <f>УСЬОГО!U13-'12-жінки-ЦЗ'!U13</f>
        <v>538</v>
      </c>
      <c r="V13" s="40">
        <f t="shared" si="5"/>
        <v>105.90551181102362</v>
      </c>
      <c r="W13" s="98">
        <f>УСЬОГО!W13-'12-жінки-ЦЗ'!W13</f>
        <v>84</v>
      </c>
      <c r="X13" s="99">
        <f>УСЬОГО!X13-'12-жінки-ЦЗ'!X13</f>
        <v>141</v>
      </c>
      <c r="Y13" s="40">
        <f t="shared" si="6"/>
        <v>167.85714285714286</v>
      </c>
      <c r="Z13" s="98">
        <f>УСЬОГО!Z13-'12-жінки-ЦЗ'!Z13</f>
        <v>79</v>
      </c>
      <c r="AA13" s="99">
        <f>УСЬОГО!AA13-'12-жінки-ЦЗ'!AA13</f>
        <v>117</v>
      </c>
      <c r="AB13" s="40">
        <f t="shared" si="7"/>
        <v>148.1012658227848</v>
      </c>
      <c r="AC13" s="37"/>
      <c r="AD13" s="41"/>
    </row>
    <row r="14" spans="1:32" s="42" customFormat="1" ht="16.95" customHeight="1" x14ac:dyDescent="0.25">
      <c r="A14" s="61" t="s">
        <v>41</v>
      </c>
      <c r="B14" s="98">
        <f>УСЬОГО!B14-'12-жінки-ЦЗ'!B14</f>
        <v>412</v>
      </c>
      <c r="C14" s="98">
        <f>УСЬОГО!C14-'12-жінки-ЦЗ'!C14</f>
        <v>525</v>
      </c>
      <c r="D14" s="36">
        <f t="shared" si="0"/>
        <v>127.42718446601941</v>
      </c>
      <c r="E14" s="98">
        <f>УСЬОГО!E14-'12-жінки-ЦЗ'!E14</f>
        <v>131</v>
      </c>
      <c r="F14" s="98">
        <f>УСЬОГО!F14-'12-жінки-ЦЗ'!F14</f>
        <v>269</v>
      </c>
      <c r="G14" s="40">
        <f t="shared" si="1"/>
        <v>205.34351145038167</v>
      </c>
      <c r="H14" s="98">
        <f>УСЬОГО!H14-'12-жінки-ЦЗ'!H14</f>
        <v>86</v>
      </c>
      <c r="I14" s="98">
        <f>УСЬОГО!I14-'12-жінки-ЦЗ'!I14</f>
        <v>45</v>
      </c>
      <c r="J14" s="40">
        <f t="shared" si="2"/>
        <v>52.325581395348834</v>
      </c>
      <c r="K14" s="98">
        <f>УСЬОГО!K14-'12-жінки-ЦЗ'!K14</f>
        <v>7</v>
      </c>
      <c r="L14" s="98">
        <f>УСЬОГО!L14-'12-жінки-ЦЗ'!L14</f>
        <v>2</v>
      </c>
      <c r="M14" s="40">
        <f t="shared" si="3"/>
        <v>28.571428571428573</v>
      </c>
      <c r="N14" s="98">
        <f>УСЬОГО!N14-'12-жінки-ЦЗ'!N14</f>
        <v>0</v>
      </c>
      <c r="O14" s="98">
        <f>УСЬОГО!O14-'12-жінки-ЦЗ'!O14</f>
        <v>2</v>
      </c>
      <c r="P14" s="91" t="str">
        <f t="shared" si="8"/>
        <v>-</v>
      </c>
      <c r="Q14" s="98">
        <f>УСЬОГО!Q14-'12-жінки-ЦЗ'!Q14</f>
        <v>123</v>
      </c>
      <c r="R14" s="99">
        <f>УСЬОГО!R14-'12-жінки-ЦЗ'!R14</f>
        <v>234</v>
      </c>
      <c r="S14" s="40">
        <f t="shared" si="4"/>
        <v>190.2439024390244</v>
      </c>
      <c r="T14" s="98">
        <f>УСЬОГО!T14-'12-жінки-ЦЗ'!T14</f>
        <v>303</v>
      </c>
      <c r="U14" s="99">
        <f>УСЬОГО!U14-'12-жінки-ЦЗ'!U14</f>
        <v>399</v>
      </c>
      <c r="V14" s="40">
        <f t="shared" si="5"/>
        <v>131.68316831683168</v>
      </c>
      <c r="W14" s="98">
        <f>УСЬОГО!W14-'12-жінки-ЦЗ'!W14</f>
        <v>66</v>
      </c>
      <c r="X14" s="99">
        <f>УСЬОГО!X14-'12-жінки-ЦЗ'!X14</f>
        <v>159</v>
      </c>
      <c r="Y14" s="40">
        <f t="shared" si="6"/>
        <v>240.90909090909091</v>
      </c>
      <c r="Z14" s="98">
        <f>УСЬОГО!Z14-'12-жінки-ЦЗ'!Z14</f>
        <v>57</v>
      </c>
      <c r="AA14" s="99">
        <f>УСЬОГО!AA14-'12-жінки-ЦЗ'!AA14</f>
        <v>137</v>
      </c>
      <c r="AB14" s="40">
        <f t="shared" si="7"/>
        <v>240.35087719298247</v>
      </c>
      <c r="AC14" s="37"/>
      <c r="AD14" s="41"/>
    </row>
    <row r="15" spans="1:32" s="42" customFormat="1" ht="16.95" customHeight="1" x14ac:dyDescent="0.25">
      <c r="A15" s="61" t="s">
        <v>42</v>
      </c>
      <c r="B15" s="98">
        <f>УСЬОГО!B15-'12-жінки-ЦЗ'!B15</f>
        <v>4645</v>
      </c>
      <c r="C15" s="98">
        <f>УСЬОГО!C15-'12-жінки-ЦЗ'!C15</f>
        <v>4595</v>
      </c>
      <c r="D15" s="36">
        <f t="shared" si="0"/>
        <v>98.923573735199142</v>
      </c>
      <c r="E15" s="98">
        <f>УСЬОГО!E15-'12-жінки-ЦЗ'!E15</f>
        <v>306</v>
      </c>
      <c r="F15" s="98">
        <f>УСЬОГО!F15-'12-жінки-ЦЗ'!F15</f>
        <v>445</v>
      </c>
      <c r="G15" s="40">
        <f t="shared" si="1"/>
        <v>145.42483660130719</v>
      </c>
      <c r="H15" s="98">
        <f>УСЬОГО!H15-'12-жінки-ЦЗ'!H15</f>
        <v>291</v>
      </c>
      <c r="I15" s="98">
        <f>УСЬОГО!I15-'12-жінки-ЦЗ'!I15</f>
        <v>252</v>
      </c>
      <c r="J15" s="40">
        <f t="shared" si="2"/>
        <v>86.597938144329902</v>
      </c>
      <c r="K15" s="98">
        <f>УСЬОГО!K15-'12-жінки-ЦЗ'!K15</f>
        <v>21</v>
      </c>
      <c r="L15" s="98">
        <f>УСЬОГО!L15-'12-жінки-ЦЗ'!L15</f>
        <v>10</v>
      </c>
      <c r="M15" s="40">
        <f t="shared" si="3"/>
        <v>47.61904761904762</v>
      </c>
      <c r="N15" s="98">
        <f>УСЬОГО!N15-'12-жінки-ЦЗ'!N15</f>
        <v>1</v>
      </c>
      <c r="O15" s="98">
        <f>УСЬОГО!O15-'12-жінки-ЦЗ'!O15</f>
        <v>2</v>
      </c>
      <c r="P15" s="91">
        <f t="shared" si="8"/>
        <v>200</v>
      </c>
      <c r="Q15" s="98">
        <f>УСЬОГО!Q15-'12-жінки-ЦЗ'!Q15</f>
        <v>275</v>
      </c>
      <c r="R15" s="99">
        <f>УСЬОГО!R15-'12-жінки-ЦЗ'!R15</f>
        <v>265</v>
      </c>
      <c r="S15" s="40">
        <f t="shared" si="4"/>
        <v>96.36363636363636</v>
      </c>
      <c r="T15" s="98">
        <f>УСЬОГО!T15-'12-жінки-ЦЗ'!T15</f>
        <v>4333</v>
      </c>
      <c r="U15" s="99">
        <f>УСЬОГО!U15-'12-жінки-ЦЗ'!U15</f>
        <v>4282</v>
      </c>
      <c r="V15" s="40">
        <f t="shared" si="5"/>
        <v>98.822986383567965</v>
      </c>
      <c r="W15" s="98">
        <f>УСЬОГО!W15-'12-жінки-ЦЗ'!W15</f>
        <v>139</v>
      </c>
      <c r="X15" s="99">
        <f>УСЬОГО!X15-'12-жінки-ЦЗ'!X15</f>
        <v>269</v>
      </c>
      <c r="Y15" s="40">
        <f t="shared" si="6"/>
        <v>193.5251798561151</v>
      </c>
      <c r="Z15" s="98">
        <f>УСЬОГО!Z15-'12-жінки-ЦЗ'!Z15</f>
        <v>124</v>
      </c>
      <c r="AA15" s="99">
        <f>УСЬОГО!AA15-'12-жінки-ЦЗ'!AA15</f>
        <v>235</v>
      </c>
      <c r="AB15" s="40">
        <f t="shared" si="7"/>
        <v>189.51612903225808</v>
      </c>
      <c r="AC15" s="37"/>
      <c r="AD15" s="41"/>
    </row>
    <row r="16" spans="1:32" s="42" customFormat="1" ht="16.95" customHeight="1" x14ac:dyDescent="0.25">
      <c r="A16" s="61" t="s">
        <v>43</v>
      </c>
      <c r="B16" s="98">
        <f>УСЬОГО!B16-'12-жінки-ЦЗ'!B16</f>
        <v>1967</v>
      </c>
      <c r="C16" s="98">
        <f>УСЬОГО!C16-'12-жінки-ЦЗ'!C16</f>
        <v>2056</v>
      </c>
      <c r="D16" s="36">
        <f t="shared" si="0"/>
        <v>104.5246568378241</v>
      </c>
      <c r="E16" s="98">
        <f>УСЬОГО!E16-'12-жінки-ЦЗ'!E16</f>
        <v>388</v>
      </c>
      <c r="F16" s="98">
        <f>УСЬОГО!F16-'12-жінки-ЦЗ'!F16</f>
        <v>641</v>
      </c>
      <c r="G16" s="40">
        <f t="shared" si="1"/>
        <v>165.20618556701032</v>
      </c>
      <c r="H16" s="98">
        <f>УСЬОГО!H16-'12-жінки-ЦЗ'!H16</f>
        <v>497</v>
      </c>
      <c r="I16" s="98">
        <f>УСЬОГО!I16-'12-жінки-ЦЗ'!I16</f>
        <v>292</v>
      </c>
      <c r="J16" s="40">
        <f t="shared" si="2"/>
        <v>58.752515090543262</v>
      </c>
      <c r="K16" s="98">
        <f>УСЬОГО!K16-'12-жінки-ЦЗ'!K16</f>
        <v>71</v>
      </c>
      <c r="L16" s="98">
        <f>УСЬОГО!L16-'12-жінки-ЦЗ'!L16</f>
        <v>32</v>
      </c>
      <c r="M16" s="40">
        <f t="shared" si="3"/>
        <v>45.070422535211264</v>
      </c>
      <c r="N16" s="98">
        <f>УСЬОГО!N16-'12-жінки-ЦЗ'!N16</f>
        <v>22</v>
      </c>
      <c r="O16" s="98">
        <f>УСЬОГО!O16-'12-жінки-ЦЗ'!O16</f>
        <v>11</v>
      </c>
      <c r="P16" s="40">
        <f t="shared" si="8"/>
        <v>50</v>
      </c>
      <c r="Q16" s="98">
        <f>УСЬОГО!Q16-'12-жінки-ЦЗ'!Q16</f>
        <v>373</v>
      </c>
      <c r="R16" s="99">
        <f>УСЬОГО!R16-'12-жінки-ЦЗ'!R16</f>
        <v>480</v>
      </c>
      <c r="S16" s="40">
        <f t="shared" si="4"/>
        <v>128.68632707774799</v>
      </c>
      <c r="T16" s="98">
        <f>УСЬОГО!T16-'12-жінки-ЦЗ'!T16</f>
        <v>1168</v>
      </c>
      <c r="U16" s="99">
        <f>УСЬОГО!U16-'12-жінки-ЦЗ'!U16</f>
        <v>1746</v>
      </c>
      <c r="V16" s="40">
        <f t="shared" si="5"/>
        <v>149.48630136986301</v>
      </c>
      <c r="W16" s="98">
        <f>УСЬОГО!W16-'12-жінки-ЦЗ'!W16</f>
        <v>212</v>
      </c>
      <c r="X16" s="99">
        <f>УСЬОГО!X16-'12-жінки-ЦЗ'!X16</f>
        <v>348</v>
      </c>
      <c r="Y16" s="40">
        <f t="shared" si="6"/>
        <v>164.15094339622641</v>
      </c>
      <c r="Z16" s="98">
        <f>УСЬОГО!Z16-'12-жінки-ЦЗ'!Z16</f>
        <v>195</v>
      </c>
      <c r="AA16" s="99">
        <f>УСЬОГО!AA16-'12-жінки-ЦЗ'!AA16</f>
        <v>291</v>
      </c>
      <c r="AB16" s="40">
        <f t="shared" si="7"/>
        <v>149.23076923076923</v>
      </c>
      <c r="AC16" s="37"/>
      <c r="AD16" s="41"/>
    </row>
    <row r="17" spans="1:30" s="42" customFormat="1" ht="16.95" customHeight="1" x14ac:dyDescent="0.25">
      <c r="A17" s="61" t="s">
        <v>44</v>
      </c>
      <c r="B17" s="98">
        <f>УСЬОГО!B17-'12-жінки-ЦЗ'!B17</f>
        <v>3675</v>
      </c>
      <c r="C17" s="98">
        <f>УСЬОГО!C17-'12-жінки-ЦЗ'!C17</f>
        <v>3916</v>
      </c>
      <c r="D17" s="36">
        <f t="shared" si="0"/>
        <v>106.5578231292517</v>
      </c>
      <c r="E17" s="98">
        <f>УСЬОГО!E17-'12-жінки-ЦЗ'!E17</f>
        <v>482</v>
      </c>
      <c r="F17" s="98">
        <f>УСЬОГО!F17-'12-жінки-ЦЗ'!F17</f>
        <v>777</v>
      </c>
      <c r="G17" s="40">
        <f t="shared" si="1"/>
        <v>161.20331950207469</v>
      </c>
      <c r="H17" s="98">
        <f>УСЬОГО!H17-'12-жінки-ЦЗ'!H17</f>
        <v>227</v>
      </c>
      <c r="I17" s="98">
        <f>УСЬОГО!I17-'12-жінки-ЦЗ'!I17</f>
        <v>215</v>
      </c>
      <c r="J17" s="40">
        <f t="shared" si="2"/>
        <v>94.713656387665196</v>
      </c>
      <c r="K17" s="98">
        <f>УСЬОГО!K17-'12-жінки-ЦЗ'!K17</f>
        <v>83</v>
      </c>
      <c r="L17" s="98">
        <f>УСЬОГО!L17-'12-жінки-ЦЗ'!L17</f>
        <v>36</v>
      </c>
      <c r="M17" s="40">
        <f t="shared" si="3"/>
        <v>43.373493975903614</v>
      </c>
      <c r="N17" s="98">
        <f>УСЬОГО!N17-'12-жінки-ЦЗ'!N17</f>
        <v>29</v>
      </c>
      <c r="O17" s="98">
        <f>УСЬОГО!O17-'12-жінки-ЦЗ'!O17</f>
        <v>1</v>
      </c>
      <c r="P17" s="91">
        <f t="shared" si="8"/>
        <v>3.4482758620689653</v>
      </c>
      <c r="Q17" s="98">
        <f>УСЬОГО!Q17-'12-жінки-ЦЗ'!Q17</f>
        <v>325</v>
      </c>
      <c r="R17" s="99">
        <f>УСЬОГО!R17-'12-жінки-ЦЗ'!R17</f>
        <v>322</v>
      </c>
      <c r="S17" s="40">
        <f t="shared" si="4"/>
        <v>99.07692307692308</v>
      </c>
      <c r="T17" s="98">
        <f>УСЬОГО!T17-'12-жінки-ЦЗ'!T17</f>
        <v>3382</v>
      </c>
      <c r="U17" s="99">
        <f>УСЬОГО!U17-'12-жінки-ЦЗ'!U17</f>
        <v>3540</v>
      </c>
      <c r="V17" s="40">
        <f t="shared" si="5"/>
        <v>104.67179183914843</v>
      </c>
      <c r="W17" s="98">
        <f>УСЬОГО!W17-'12-жінки-ЦЗ'!W17</f>
        <v>323</v>
      </c>
      <c r="X17" s="99">
        <f>УСЬОГО!X17-'12-жінки-ЦЗ'!X17</f>
        <v>500</v>
      </c>
      <c r="Y17" s="40">
        <f t="shared" si="6"/>
        <v>154.79876160990713</v>
      </c>
      <c r="Z17" s="98">
        <f>УСЬОГО!Z17-'12-жінки-ЦЗ'!Z17</f>
        <v>308</v>
      </c>
      <c r="AA17" s="99">
        <f>УСЬОГО!AA17-'12-жінки-ЦЗ'!AA17</f>
        <v>468</v>
      </c>
      <c r="AB17" s="40">
        <f t="shared" si="7"/>
        <v>151.94805194805195</v>
      </c>
      <c r="AC17" s="37"/>
      <c r="AD17" s="41"/>
    </row>
    <row r="18" spans="1:30" s="42" customFormat="1" ht="16.95" customHeight="1" x14ac:dyDescent="0.25">
      <c r="A18" s="61" t="s">
        <v>45</v>
      </c>
      <c r="B18" s="98">
        <f>УСЬОГО!B18-'12-жінки-ЦЗ'!B18</f>
        <v>2601</v>
      </c>
      <c r="C18" s="98">
        <f>УСЬОГО!C18-'12-жінки-ЦЗ'!C18</f>
        <v>1374</v>
      </c>
      <c r="D18" s="36">
        <f t="shared" si="0"/>
        <v>52.825836216839676</v>
      </c>
      <c r="E18" s="98">
        <f>УСЬОГО!E18-'12-жінки-ЦЗ'!E18</f>
        <v>538</v>
      </c>
      <c r="F18" s="98">
        <f>УСЬОГО!F18-'12-жінки-ЦЗ'!F18</f>
        <v>717</v>
      </c>
      <c r="G18" s="40">
        <f t="shared" si="1"/>
        <v>133.27137546468401</v>
      </c>
      <c r="H18" s="98">
        <f>УСЬОГО!H18-'12-жінки-ЦЗ'!H18</f>
        <v>374</v>
      </c>
      <c r="I18" s="98">
        <f>УСЬОГО!I18-'12-жінки-ЦЗ'!I18</f>
        <v>186</v>
      </c>
      <c r="J18" s="40">
        <f t="shared" si="2"/>
        <v>49.732620320855617</v>
      </c>
      <c r="K18" s="98">
        <f>УСЬОГО!K18-'12-жінки-ЦЗ'!K18</f>
        <v>85</v>
      </c>
      <c r="L18" s="98">
        <f>УСЬОГО!L18-'12-жінки-ЦЗ'!L18</f>
        <v>12</v>
      </c>
      <c r="M18" s="40">
        <f t="shared" si="3"/>
        <v>14.117647058823529</v>
      </c>
      <c r="N18" s="98">
        <f>УСЬОГО!N18-'12-жінки-ЦЗ'!N18</f>
        <v>5</v>
      </c>
      <c r="O18" s="98">
        <f>УСЬОГО!O18-'12-жінки-ЦЗ'!O18</f>
        <v>1</v>
      </c>
      <c r="P18" s="40">
        <f t="shared" si="8"/>
        <v>20</v>
      </c>
      <c r="Q18" s="98">
        <f>УСЬОГО!Q18-'12-жінки-ЦЗ'!Q18</f>
        <v>454</v>
      </c>
      <c r="R18" s="99">
        <f>УСЬОГО!R18-'12-жінки-ЦЗ'!R18</f>
        <v>423</v>
      </c>
      <c r="S18" s="40">
        <f t="shared" si="4"/>
        <v>93.171806167400888</v>
      </c>
      <c r="T18" s="98">
        <f>УСЬОГО!T18-'12-жінки-ЦЗ'!T18</f>
        <v>817</v>
      </c>
      <c r="U18" s="99">
        <f>УСЬОГО!U18-'12-жінки-ЦЗ'!U18</f>
        <v>1004</v>
      </c>
      <c r="V18" s="40">
        <f t="shared" si="5"/>
        <v>122.88861689106487</v>
      </c>
      <c r="W18" s="98">
        <f>УСЬОГО!W18-'12-жінки-ЦЗ'!W18</f>
        <v>334</v>
      </c>
      <c r="X18" s="99">
        <f>УСЬОГО!X18-'12-жінки-ЦЗ'!X18</f>
        <v>388</v>
      </c>
      <c r="Y18" s="40">
        <f t="shared" si="6"/>
        <v>116.16766467065868</v>
      </c>
      <c r="Z18" s="98">
        <f>УСЬОГО!Z18-'12-жінки-ЦЗ'!Z18</f>
        <v>315</v>
      </c>
      <c r="AA18" s="99">
        <f>УСЬОГО!AA18-'12-жінки-ЦЗ'!AA18</f>
        <v>368</v>
      </c>
      <c r="AB18" s="40">
        <f t="shared" si="7"/>
        <v>116.82539682539682</v>
      </c>
      <c r="AC18" s="37"/>
      <c r="AD18" s="41"/>
    </row>
    <row r="19" spans="1:30" s="42" customFormat="1" ht="16.95" customHeight="1" x14ac:dyDescent="0.25">
      <c r="A19" s="61" t="s">
        <v>46</v>
      </c>
      <c r="B19" s="98">
        <f>УСЬОГО!B19-'12-жінки-ЦЗ'!B19</f>
        <v>2081</v>
      </c>
      <c r="C19" s="98">
        <f>УСЬОГО!C19-'12-жінки-ЦЗ'!C19</f>
        <v>2206</v>
      </c>
      <c r="D19" s="36">
        <f t="shared" si="0"/>
        <v>106.00672753483902</v>
      </c>
      <c r="E19" s="98">
        <f>УСЬОГО!E19-'12-жінки-ЦЗ'!E19</f>
        <v>440</v>
      </c>
      <c r="F19" s="98">
        <f>УСЬОГО!F19-'12-жінки-ЦЗ'!F19</f>
        <v>572</v>
      </c>
      <c r="G19" s="40">
        <f t="shared" si="1"/>
        <v>130</v>
      </c>
      <c r="H19" s="98">
        <f>УСЬОГО!H19-'12-жінки-ЦЗ'!H19</f>
        <v>109</v>
      </c>
      <c r="I19" s="98">
        <f>УСЬОГО!I19-'12-жінки-ЦЗ'!I19</f>
        <v>238</v>
      </c>
      <c r="J19" s="40">
        <f t="shared" si="2"/>
        <v>218.348623853211</v>
      </c>
      <c r="K19" s="98">
        <f>УСЬОГО!K19-'12-жінки-ЦЗ'!K19</f>
        <v>39</v>
      </c>
      <c r="L19" s="98">
        <f>УСЬОГО!L19-'12-жінки-ЦЗ'!L19</f>
        <v>16</v>
      </c>
      <c r="M19" s="40">
        <f t="shared" si="3"/>
        <v>41.025641025641029</v>
      </c>
      <c r="N19" s="98">
        <f>УСЬОГО!N19-'12-жінки-ЦЗ'!N19</f>
        <v>22</v>
      </c>
      <c r="O19" s="98">
        <f>УСЬОГО!O19-'12-жінки-ЦЗ'!O19</f>
        <v>0</v>
      </c>
      <c r="P19" s="40">
        <f t="shared" si="8"/>
        <v>0</v>
      </c>
      <c r="Q19" s="98">
        <f>УСЬОГО!Q19-'12-жінки-ЦЗ'!Q19</f>
        <v>384</v>
      </c>
      <c r="R19" s="99">
        <f>УСЬОГО!R19-'12-жінки-ЦЗ'!R19</f>
        <v>466</v>
      </c>
      <c r="S19" s="40">
        <f t="shared" si="4"/>
        <v>121.35416666666667</v>
      </c>
      <c r="T19" s="98">
        <f>УСЬОГО!T19-'12-жінки-ЦЗ'!T19</f>
        <v>1950</v>
      </c>
      <c r="U19" s="99">
        <f>УСЬОГО!U19-'12-жінки-ЦЗ'!U19</f>
        <v>1889</v>
      </c>
      <c r="V19" s="40">
        <f t="shared" si="5"/>
        <v>96.871794871794876</v>
      </c>
      <c r="W19" s="98">
        <f>УСЬОГО!W19-'12-жінки-ЦЗ'!W19</f>
        <v>311</v>
      </c>
      <c r="X19" s="99">
        <f>УСЬОГО!X19-'12-жінки-ЦЗ'!X19</f>
        <v>345</v>
      </c>
      <c r="Y19" s="40">
        <f t="shared" si="6"/>
        <v>110.93247588424437</v>
      </c>
      <c r="Z19" s="98">
        <f>УСЬОГО!Z19-'12-жінки-ЦЗ'!Z19</f>
        <v>299</v>
      </c>
      <c r="AA19" s="99">
        <f>УСЬОГО!AA19-'12-жінки-ЦЗ'!AA19</f>
        <v>306</v>
      </c>
      <c r="AB19" s="40">
        <f t="shared" si="7"/>
        <v>102.34113712374582</v>
      </c>
      <c r="AC19" s="37"/>
      <c r="AD19" s="41"/>
    </row>
    <row r="20" spans="1:30" s="42" customFormat="1" ht="16.95" customHeight="1" x14ac:dyDescent="0.25">
      <c r="A20" s="61" t="s">
        <v>47</v>
      </c>
      <c r="B20" s="98">
        <f>УСЬОГО!B20-'12-жінки-ЦЗ'!B20</f>
        <v>1234</v>
      </c>
      <c r="C20" s="98">
        <f>УСЬОГО!C20-'12-жінки-ЦЗ'!C20</f>
        <v>1378</v>
      </c>
      <c r="D20" s="36">
        <f t="shared" si="0"/>
        <v>111.66936790923825</v>
      </c>
      <c r="E20" s="98">
        <f>УСЬОГО!E20-'12-жінки-ЦЗ'!E20</f>
        <v>204</v>
      </c>
      <c r="F20" s="98">
        <f>УСЬОГО!F20-'12-жінки-ЦЗ'!F20</f>
        <v>321</v>
      </c>
      <c r="G20" s="40">
        <f t="shared" si="1"/>
        <v>157.35294117647058</v>
      </c>
      <c r="H20" s="98">
        <f>УСЬОГО!H20-'12-жінки-ЦЗ'!H20</f>
        <v>62</v>
      </c>
      <c r="I20" s="98">
        <f>УСЬОГО!I20-'12-жінки-ЦЗ'!I20</f>
        <v>89</v>
      </c>
      <c r="J20" s="40">
        <f t="shared" si="2"/>
        <v>143.54838709677421</v>
      </c>
      <c r="K20" s="98">
        <f>УСЬОГО!K20-'12-жінки-ЦЗ'!K20</f>
        <v>24</v>
      </c>
      <c r="L20" s="98">
        <f>УСЬОГО!L20-'12-жінки-ЦЗ'!L20</f>
        <v>32</v>
      </c>
      <c r="M20" s="40">
        <f t="shared" si="3"/>
        <v>133.33333333333334</v>
      </c>
      <c r="N20" s="98">
        <f>УСЬОГО!N20-'12-жінки-ЦЗ'!N20</f>
        <v>8</v>
      </c>
      <c r="O20" s="98">
        <f>УСЬОГО!O20-'12-жінки-ЦЗ'!O20</f>
        <v>1</v>
      </c>
      <c r="P20" s="40">
        <f t="shared" si="8"/>
        <v>12.5</v>
      </c>
      <c r="Q20" s="98">
        <f>УСЬОГО!Q20-'12-жінки-ЦЗ'!Q20</f>
        <v>186</v>
      </c>
      <c r="R20" s="99">
        <f>УСЬОГО!R20-'12-жінки-ЦЗ'!R20</f>
        <v>175</v>
      </c>
      <c r="S20" s="40">
        <f t="shared" si="4"/>
        <v>94.086021505376351</v>
      </c>
      <c r="T20" s="98">
        <f>УСЬОГО!T20-'12-жінки-ЦЗ'!T20</f>
        <v>1177</v>
      </c>
      <c r="U20" s="99">
        <f>УСЬОГО!U20-'12-жінки-ЦЗ'!U20</f>
        <v>1271</v>
      </c>
      <c r="V20" s="40">
        <f t="shared" si="5"/>
        <v>107.98640611724724</v>
      </c>
      <c r="W20" s="98">
        <f>УСЬОГО!W20-'12-жінки-ЦЗ'!W20</f>
        <v>148</v>
      </c>
      <c r="X20" s="99">
        <f>УСЬОГО!X20-'12-жінки-ЦЗ'!X20</f>
        <v>222</v>
      </c>
      <c r="Y20" s="40">
        <f t="shared" si="6"/>
        <v>150</v>
      </c>
      <c r="Z20" s="98">
        <f>УСЬОГО!Z20-'12-жінки-ЦЗ'!Z20</f>
        <v>144</v>
      </c>
      <c r="AA20" s="99">
        <f>УСЬОГО!AA20-'12-жінки-ЦЗ'!AA20</f>
        <v>201</v>
      </c>
      <c r="AB20" s="40">
        <f t="shared" si="7"/>
        <v>139.58333333333334</v>
      </c>
      <c r="AC20" s="37"/>
      <c r="AD20" s="41"/>
    </row>
    <row r="21" spans="1:30" s="42" customFormat="1" ht="16.95" customHeight="1" x14ac:dyDescent="0.25">
      <c r="A21" s="61" t="s">
        <v>48</v>
      </c>
      <c r="B21" s="98">
        <f>УСЬОГО!B21-'12-жінки-ЦЗ'!B21</f>
        <v>606</v>
      </c>
      <c r="C21" s="98">
        <f>УСЬОГО!C21-'12-жінки-ЦЗ'!C21</f>
        <v>774</v>
      </c>
      <c r="D21" s="36">
        <f t="shared" si="0"/>
        <v>127.72277227722772</v>
      </c>
      <c r="E21" s="98">
        <f>УСЬОГО!E21-'12-жінки-ЦЗ'!E21</f>
        <v>174</v>
      </c>
      <c r="F21" s="98">
        <f>УСЬОГО!F21-'12-жінки-ЦЗ'!F21</f>
        <v>329</v>
      </c>
      <c r="G21" s="40">
        <f t="shared" si="1"/>
        <v>189.08045977011494</v>
      </c>
      <c r="H21" s="98">
        <f>УСЬОГО!H21-'12-жінки-ЦЗ'!H21</f>
        <v>89</v>
      </c>
      <c r="I21" s="98">
        <f>УСЬОГО!I21-'12-жінки-ЦЗ'!I21</f>
        <v>70</v>
      </c>
      <c r="J21" s="40">
        <f t="shared" si="2"/>
        <v>78.651685393258433</v>
      </c>
      <c r="K21" s="98">
        <f>УСЬОГО!K21-'12-жінки-ЦЗ'!K21</f>
        <v>2</v>
      </c>
      <c r="L21" s="98">
        <f>УСЬОГО!L21-'12-жінки-ЦЗ'!L21</f>
        <v>8</v>
      </c>
      <c r="M21" s="40">
        <f t="shared" si="3"/>
        <v>400</v>
      </c>
      <c r="N21" s="98">
        <f>УСЬОГО!N21-'12-жінки-ЦЗ'!N21</f>
        <v>1</v>
      </c>
      <c r="O21" s="98">
        <f>УСЬОГО!O21-'12-жінки-ЦЗ'!O21</f>
        <v>0</v>
      </c>
      <c r="P21" s="91">
        <f t="shared" si="8"/>
        <v>0</v>
      </c>
      <c r="Q21" s="98">
        <f>УСЬОГО!Q21-'12-жінки-ЦЗ'!Q21</f>
        <v>162</v>
      </c>
      <c r="R21" s="99">
        <f>УСЬОГО!R21-'12-жінки-ЦЗ'!R21</f>
        <v>261</v>
      </c>
      <c r="S21" s="40">
        <f t="shared" si="4"/>
        <v>161.11111111111111</v>
      </c>
      <c r="T21" s="98">
        <f>УСЬОГО!T21-'12-жінки-ЦЗ'!T21</f>
        <v>494</v>
      </c>
      <c r="U21" s="99">
        <f>УСЬОГО!U21-'12-жінки-ЦЗ'!U21</f>
        <v>662</v>
      </c>
      <c r="V21" s="40">
        <f t="shared" si="5"/>
        <v>134.0080971659919</v>
      </c>
      <c r="W21" s="98">
        <f>УСЬОГО!W21-'12-жінки-ЦЗ'!W21</f>
        <v>120</v>
      </c>
      <c r="X21" s="99">
        <f>УСЬОГО!X21-'12-жінки-ЦЗ'!X21</f>
        <v>249</v>
      </c>
      <c r="Y21" s="40">
        <f t="shared" si="6"/>
        <v>207.5</v>
      </c>
      <c r="Z21" s="98">
        <f>УСЬОГО!Z21-'12-жінки-ЦЗ'!Z21</f>
        <v>119</v>
      </c>
      <c r="AA21" s="99">
        <f>УСЬОГО!AA21-'12-жінки-ЦЗ'!AA21</f>
        <v>243</v>
      </c>
      <c r="AB21" s="40">
        <f t="shared" si="7"/>
        <v>204.20168067226891</v>
      </c>
      <c r="AC21" s="37"/>
      <c r="AD21" s="41"/>
    </row>
    <row r="22" spans="1:30" s="42" customFormat="1" ht="16.95" customHeight="1" x14ac:dyDescent="0.25">
      <c r="A22" s="61" t="s">
        <v>49</v>
      </c>
      <c r="B22" s="98">
        <f>УСЬОГО!B22-'12-жінки-ЦЗ'!B22</f>
        <v>2333</v>
      </c>
      <c r="C22" s="98">
        <f>УСЬОГО!C22-'12-жінки-ЦЗ'!C22</f>
        <v>2464</v>
      </c>
      <c r="D22" s="36">
        <f t="shared" si="0"/>
        <v>105.61508786969567</v>
      </c>
      <c r="E22" s="98">
        <f>УСЬОГО!E22-'12-жінки-ЦЗ'!E22</f>
        <v>562</v>
      </c>
      <c r="F22" s="98">
        <f>УСЬОГО!F22-'12-жінки-ЦЗ'!F22</f>
        <v>702</v>
      </c>
      <c r="G22" s="40">
        <f t="shared" si="1"/>
        <v>124.91103202846975</v>
      </c>
      <c r="H22" s="98">
        <f>УСЬОГО!H22-'12-жінки-ЦЗ'!H22</f>
        <v>248</v>
      </c>
      <c r="I22" s="98">
        <f>УСЬОГО!I22-'12-жінки-ЦЗ'!I22</f>
        <v>224</v>
      </c>
      <c r="J22" s="40">
        <f t="shared" si="2"/>
        <v>90.322580645161295</v>
      </c>
      <c r="K22" s="98">
        <f>УСЬОГО!K22-'12-жінки-ЦЗ'!K22</f>
        <v>79</v>
      </c>
      <c r="L22" s="98">
        <f>УСЬОГО!L22-'12-жінки-ЦЗ'!L22</f>
        <v>15</v>
      </c>
      <c r="M22" s="40">
        <f t="shared" si="3"/>
        <v>18.9873417721519</v>
      </c>
      <c r="N22" s="98">
        <f>УСЬОГО!N22-'12-жінки-ЦЗ'!N22</f>
        <v>2</v>
      </c>
      <c r="O22" s="98">
        <f>УСЬОГО!O22-'12-жінки-ЦЗ'!O22</f>
        <v>0</v>
      </c>
      <c r="P22" s="40">
        <f t="shared" si="8"/>
        <v>0</v>
      </c>
      <c r="Q22" s="98">
        <f>УСЬОГО!Q22-'12-жінки-ЦЗ'!Q22</f>
        <v>538</v>
      </c>
      <c r="R22" s="99">
        <f>УСЬОГО!R22-'12-жінки-ЦЗ'!R22</f>
        <v>497</v>
      </c>
      <c r="S22" s="40">
        <f t="shared" si="4"/>
        <v>92.379182156133822</v>
      </c>
      <c r="T22" s="98">
        <f>УСЬОГО!T22-'12-жінки-ЦЗ'!T22</f>
        <v>2101</v>
      </c>
      <c r="U22" s="99">
        <f>УСЬОГО!U22-'12-жінки-ЦЗ'!U22</f>
        <v>2107</v>
      </c>
      <c r="V22" s="40">
        <f t="shared" si="5"/>
        <v>100.28557829604949</v>
      </c>
      <c r="W22" s="98">
        <f>УСЬОГО!W22-'12-жінки-ЦЗ'!W22</f>
        <v>343</v>
      </c>
      <c r="X22" s="99">
        <f>УСЬОГО!X22-'12-жінки-ЦЗ'!X22</f>
        <v>456</v>
      </c>
      <c r="Y22" s="40">
        <f t="shared" si="6"/>
        <v>132.94460641399417</v>
      </c>
      <c r="Z22" s="98">
        <f>УСЬОГО!Z22-'12-жінки-ЦЗ'!Z22</f>
        <v>315</v>
      </c>
      <c r="AA22" s="99">
        <f>УСЬОГО!AA22-'12-жінки-ЦЗ'!AA22</f>
        <v>414</v>
      </c>
      <c r="AB22" s="40">
        <f t="shared" si="7"/>
        <v>131.42857142857142</v>
      </c>
      <c r="AC22" s="37"/>
      <c r="AD22" s="41"/>
    </row>
    <row r="23" spans="1:30" s="42" customFormat="1" ht="16.95" customHeight="1" x14ac:dyDescent="0.25">
      <c r="A23" s="61" t="s">
        <v>50</v>
      </c>
      <c r="B23" s="98">
        <f>УСЬОГО!B23-'12-жінки-ЦЗ'!B23</f>
        <v>781</v>
      </c>
      <c r="C23" s="98">
        <f>УСЬОГО!C23-'12-жінки-ЦЗ'!C23</f>
        <v>1050</v>
      </c>
      <c r="D23" s="36">
        <f t="shared" si="0"/>
        <v>134.44302176696542</v>
      </c>
      <c r="E23" s="98">
        <f>УСЬОГО!E23-'12-жінки-ЦЗ'!E23</f>
        <v>344</v>
      </c>
      <c r="F23" s="98">
        <f>УСЬОГО!F23-'12-жінки-ЦЗ'!F23</f>
        <v>648</v>
      </c>
      <c r="G23" s="40">
        <f t="shared" si="1"/>
        <v>188.37209302325581</v>
      </c>
      <c r="H23" s="98">
        <f>УСЬОГО!H23-'12-жінки-ЦЗ'!H23</f>
        <v>96</v>
      </c>
      <c r="I23" s="98">
        <f>УСЬОГО!I23-'12-жінки-ЦЗ'!I23</f>
        <v>87</v>
      </c>
      <c r="J23" s="40">
        <f t="shared" si="2"/>
        <v>90.625</v>
      </c>
      <c r="K23" s="98">
        <f>УСЬОГО!K23-'12-жінки-ЦЗ'!K23</f>
        <v>22</v>
      </c>
      <c r="L23" s="98">
        <f>УСЬОГО!L23-'12-жінки-ЦЗ'!L23</f>
        <v>4</v>
      </c>
      <c r="M23" s="40">
        <f t="shared" si="3"/>
        <v>18.181818181818183</v>
      </c>
      <c r="N23" s="98">
        <f>УСЬОГО!N23-'12-жінки-ЦЗ'!N23</f>
        <v>16</v>
      </c>
      <c r="O23" s="98">
        <f>УСЬОГО!O23-'12-жінки-ЦЗ'!O23</f>
        <v>2</v>
      </c>
      <c r="P23" s="40">
        <f t="shared" si="8"/>
        <v>12.5</v>
      </c>
      <c r="Q23" s="98">
        <f>УСЬОГО!Q23-'12-жінки-ЦЗ'!Q23</f>
        <v>299</v>
      </c>
      <c r="R23" s="99">
        <f>УСЬОГО!R23-'12-жінки-ЦЗ'!R23</f>
        <v>455</v>
      </c>
      <c r="S23" s="40">
        <f t="shared" si="4"/>
        <v>152.17391304347825</v>
      </c>
      <c r="T23" s="98">
        <f>УСЬОГО!T23-'12-жінки-ЦЗ'!T23</f>
        <v>634</v>
      </c>
      <c r="U23" s="99">
        <f>УСЬОГО!U23-'12-жінки-ЦЗ'!U23</f>
        <v>823</v>
      </c>
      <c r="V23" s="40">
        <f t="shared" si="5"/>
        <v>129.81072555205049</v>
      </c>
      <c r="W23" s="98">
        <f>УСЬОГО!W23-'12-жінки-ЦЗ'!W23</f>
        <v>242</v>
      </c>
      <c r="X23" s="99">
        <f>УСЬОГО!X23-'12-жінки-ЦЗ'!X23</f>
        <v>427</v>
      </c>
      <c r="Y23" s="40">
        <f t="shared" si="6"/>
        <v>176.44628099173553</v>
      </c>
      <c r="Z23" s="98">
        <f>УСЬОГО!Z23-'12-жінки-ЦЗ'!Z23</f>
        <v>213</v>
      </c>
      <c r="AA23" s="99">
        <f>УСЬОГО!AA23-'12-жінки-ЦЗ'!AA23</f>
        <v>374</v>
      </c>
      <c r="AB23" s="40">
        <f t="shared" si="7"/>
        <v>175.58685446009389</v>
      </c>
      <c r="AC23" s="37"/>
      <c r="AD23" s="41"/>
    </row>
    <row r="24" spans="1:30" s="42" customFormat="1" ht="16.95" customHeight="1" x14ac:dyDescent="0.25">
      <c r="A24" s="61" t="s">
        <v>51</v>
      </c>
      <c r="B24" s="98">
        <f>УСЬОГО!B24-'12-жінки-ЦЗ'!B24</f>
        <v>1326</v>
      </c>
      <c r="C24" s="98">
        <f>УСЬОГО!C24-'12-жінки-ЦЗ'!C24</f>
        <v>932</v>
      </c>
      <c r="D24" s="36">
        <f t="shared" si="0"/>
        <v>70.286576168929116</v>
      </c>
      <c r="E24" s="98">
        <f>УСЬОГО!E24-'12-жінки-ЦЗ'!E24</f>
        <v>402</v>
      </c>
      <c r="F24" s="98">
        <f>УСЬОГО!F24-'12-жінки-ЦЗ'!F24</f>
        <v>546</v>
      </c>
      <c r="G24" s="40">
        <f t="shared" si="1"/>
        <v>135.82089552238807</v>
      </c>
      <c r="H24" s="98">
        <f>УСЬОГО!H24-'12-жінки-ЦЗ'!H24</f>
        <v>155</v>
      </c>
      <c r="I24" s="98">
        <f>УСЬОГО!I24-'12-жінки-ЦЗ'!I24</f>
        <v>124</v>
      </c>
      <c r="J24" s="40">
        <f t="shared" si="2"/>
        <v>80</v>
      </c>
      <c r="K24" s="98">
        <f>УСЬОГО!K24-'12-жінки-ЦЗ'!K24</f>
        <v>22</v>
      </c>
      <c r="L24" s="98">
        <f>УСЬОГО!L24-'12-жінки-ЦЗ'!L24</f>
        <v>5</v>
      </c>
      <c r="M24" s="40">
        <f t="shared" si="3"/>
        <v>22.727272727272727</v>
      </c>
      <c r="N24" s="98">
        <f>УСЬОГО!N24-'12-жінки-ЦЗ'!N24</f>
        <v>7</v>
      </c>
      <c r="O24" s="98">
        <f>УСЬОГО!O24-'12-жінки-ЦЗ'!O24</f>
        <v>0</v>
      </c>
      <c r="P24" s="91">
        <f t="shared" si="8"/>
        <v>0</v>
      </c>
      <c r="Q24" s="98">
        <f>УСЬОГО!Q24-'12-жінки-ЦЗ'!Q24</f>
        <v>347</v>
      </c>
      <c r="R24" s="99">
        <f>УСЬОГО!R24-'12-жінки-ЦЗ'!R24</f>
        <v>446</v>
      </c>
      <c r="S24" s="40">
        <f t="shared" si="4"/>
        <v>128.53025936599423</v>
      </c>
      <c r="T24" s="98">
        <f>УСЬОГО!T24-'12-жінки-ЦЗ'!T24</f>
        <v>1187</v>
      </c>
      <c r="U24" s="99">
        <f>УСЬОГО!U24-'12-жінки-ЦЗ'!U24</f>
        <v>706</v>
      </c>
      <c r="V24" s="40">
        <f t="shared" si="5"/>
        <v>59.477674810446501</v>
      </c>
      <c r="W24" s="98">
        <f>УСЬОГО!W24-'12-жінки-ЦЗ'!W24</f>
        <v>298</v>
      </c>
      <c r="X24" s="99">
        <f>УСЬОГО!X24-'12-жінки-ЦЗ'!X24</f>
        <v>366</v>
      </c>
      <c r="Y24" s="40">
        <f t="shared" si="6"/>
        <v>122.81879194630872</v>
      </c>
      <c r="Z24" s="98">
        <f>УСЬОГО!Z24-'12-жінки-ЦЗ'!Z24</f>
        <v>276</v>
      </c>
      <c r="AA24" s="99">
        <f>УСЬОГО!AA24-'12-жінки-ЦЗ'!AA24</f>
        <v>356</v>
      </c>
      <c r="AB24" s="40">
        <f t="shared" si="7"/>
        <v>128.98550724637681</v>
      </c>
      <c r="AC24" s="37"/>
      <c r="AD24" s="41"/>
    </row>
    <row r="25" spans="1:30" s="42" customFormat="1" ht="16.95" customHeight="1" x14ac:dyDescent="0.25">
      <c r="A25" s="61" t="s">
        <v>52</v>
      </c>
      <c r="B25" s="98">
        <f>УСЬОГО!B25-'12-жінки-ЦЗ'!B25</f>
        <v>3077</v>
      </c>
      <c r="C25" s="98">
        <f>УСЬОГО!C25-'12-жінки-ЦЗ'!C25</f>
        <v>3028</v>
      </c>
      <c r="D25" s="36">
        <f t="shared" si="0"/>
        <v>98.407539811504719</v>
      </c>
      <c r="E25" s="98">
        <f>УСЬОГО!E25-'12-жінки-ЦЗ'!E25</f>
        <v>140</v>
      </c>
      <c r="F25" s="98">
        <f>УСЬОГО!F25-'12-жінки-ЦЗ'!F25</f>
        <v>290</v>
      </c>
      <c r="G25" s="40">
        <f t="shared" si="1"/>
        <v>207.14285714285714</v>
      </c>
      <c r="H25" s="98">
        <f>УСЬОГО!H25-'12-жінки-ЦЗ'!H25</f>
        <v>126</v>
      </c>
      <c r="I25" s="98">
        <f>УСЬОГО!I25-'12-жінки-ЦЗ'!I25</f>
        <v>110</v>
      </c>
      <c r="J25" s="40">
        <f t="shared" si="2"/>
        <v>87.301587301587304</v>
      </c>
      <c r="K25" s="98">
        <f>УСЬОГО!K25-'12-жінки-ЦЗ'!K25</f>
        <v>8</v>
      </c>
      <c r="L25" s="98">
        <f>УСЬОГО!L25-'12-жінки-ЦЗ'!L25</f>
        <v>6</v>
      </c>
      <c r="M25" s="40">
        <f t="shared" si="3"/>
        <v>75</v>
      </c>
      <c r="N25" s="98">
        <f>УСЬОГО!N25-'12-жінки-ЦЗ'!N25</f>
        <v>1</v>
      </c>
      <c r="O25" s="98">
        <f>УСЬОГО!O25-'12-жінки-ЦЗ'!O25</f>
        <v>0</v>
      </c>
      <c r="P25" s="91">
        <f t="shared" si="8"/>
        <v>0</v>
      </c>
      <c r="Q25" s="98">
        <f>УСЬОГО!Q25-'12-жінки-ЦЗ'!Q25</f>
        <v>125</v>
      </c>
      <c r="R25" s="99">
        <f>УСЬОГО!R25-'12-жінки-ЦЗ'!R25</f>
        <v>203</v>
      </c>
      <c r="S25" s="40">
        <f t="shared" si="4"/>
        <v>162.4</v>
      </c>
      <c r="T25" s="98">
        <f>УСЬОГО!T25-'12-жінки-ЦЗ'!T25</f>
        <v>2849</v>
      </c>
      <c r="U25" s="99">
        <f>УСЬОГО!U25-'12-жінки-ЦЗ'!U25</f>
        <v>2868</v>
      </c>
      <c r="V25" s="40">
        <f t="shared" si="5"/>
        <v>100.66690066690067</v>
      </c>
      <c r="W25" s="98">
        <f>УСЬОГО!W25-'12-жінки-ЦЗ'!W25</f>
        <v>73</v>
      </c>
      <c r="X25" s="99">
        <f>УСЬОГО!X25-'12-жінки-ЦЗ'!X25</f>
        <v>196</v>
      </c>
      <c r="Y25" s="40">
        <f t="shared" si="6"/>
        <v>268.49315068493149</v>
      </c>
      <c r="Z25" s="98">
        <f>УСЬОГО!Z25-'12-жінки-ЦЗ'!Z25</f>
        <v>71</v>
      </c>
      <c r="AA25" s="99">
        <f>УСЬОГО!AA25-'12-жінки-ЦЗ'!AA25</f>
        <v>178</v>
      </c>
      <c r="AB25" s="40">
        <f t="shared" si="7"/>
        <v>250.70422535211267</v>
      </c>
      <c r="AC25" s="37"/>
      <c r="AD25" s="41"/>
    </row>
    <row r="26" spans="1:30" s="42" customFormat="1" ht="16.95" customHeight="1" x14ac:dyDescent="0.25">
      <c r="A26" s="61" t="s">
        <v>53</v>
      </c>
      <c r="B26" s="98">
        <f>УСЬОГО!B26-'12-жінки-ЦЗ'!B26</f>
        <v>1230</v>
      </c>
      <c r="C26" s="98">
        <f>УСЬОГО!C26-'12-жінки-ЦЗ'!C26</f>
        <v>1402</v>
      </c>
      <c r="D26" s="36">
        <f t="shared" si="0"/>
        <v>113.98373983739837</v>
      </c>
      <c r="E26" s="98">
        <f>УСЬОГО!E26-'12-жінки-ЦЗ'!E26</f>
        <v>394</v>
      </c>
      <c r="F26" s="98">
        <f>УСЬОГО!F26-'12-жінки-ЦЗ'!F26</f>
        <v>562</v>
      </c>
      <c r="G26" s="40">
        <f t="shared" si="1"/>
        <v>142.63959390862945</v>
      </c>
      <c r="H26" s="98">
        <f>УСЬОГО!H26-'12-жінки-ЦЗ'!H26</f>
        <v>164</v>
      </c>
      <c r="I26" s="98">
        <f>УСЬОГО!I26-'12-жінки-ЦЗ'!I26</f>
        <v>115</v>
      </c>
      <c r="J26" s="40">
        <f t="shared" si="2"/>
        <v>70.121951219512198</v>
      </c>
      <c r="K26" s="98">
        <f>УСЬОГО!K26-'12-жінки-ЦЗ'!K26</f>
        <v>26</v>
      </c>
      <c r="L26" s="98">
        <f>УСЬОГО!L26-'12-жінки-ЦЗ'!L26</f>
        <v>7</v>
      </c>
      <c r="M26" s="40">
        <f t="shared" si="3"/>
        <v>26.923076923076923</v>
      </c>
      <c r="N26" s="98">
        <f>УСЬОГО!N26-'12-жінки-ЦЗ'!N26</f>
        <v>7</v>
      </c>
      <c r="O26" s="98">
        <f>УСЬОГО!O26-'12-жінки-ЦЗ'!O26</f>
        <v>0</v>
      </c>
      <c r="P26" s="40">
        <f t="shared" si="8"/>
        <v>0</v>
      </c>
      <c r="Q26" s="98">
        <f>УСЬОГО!Q26-'12-жінки-ЦЗ'!Q26</f>
        <v>344</v>
      </c>
      <c r="R26" s="99">
        <f>УСЬОГО!R26-'12-жінки-ЦЗ'!R26</f>
        <v>414</v>
      </c>
      <c r="S26" s="40">
        <f t="shared" si="4"/>
        <v>120.34883720930233</v>
      </c>
      <c r="T26" s="98">
        <f>УСЬОГО!T26-'12-жінки-ЦЗ'!T26</f>
        <v>1015</v>
      </c>
      <c r="U26" s="99">
        <f>УСЬОГО!U26-'12-жінки-ЦЗ'!U26</f>
        <v>1225</v>
      </c>
      <c r="V26" s="40">
        <f t="shared" si="5"/>
        <v>120.68965517241379</v>
      </c>
      <c r="W26" s="98">
        <f>УСЬОГО!W26-'12-жінки-ЦЗ'!W26</f>
        <v>258</v>
      </c>
      <c r="X26" s="99">
        <f>УСЬОГО!X26-'12-жінки-ЦЗ'!X26</f>
        <v>387</v>
      </c>
      <c r="Y26" s="40">
        <f t="shared" si="6"/>
        <v>150</v>
      </c>
      <c r="Z26" s="98">
        <f>УСЬОГО!Z26-'12-жінки-ЦЗ'!Z26</f>
        <v>242</v>
      </c>
      <c r="AA26" s="99">
        <f>УСЬОГО!AA26-'12-жінки-ЦЗ'!AA26</f>
        <v>347</v>
      </c>
      <c r="AB26" s="40">
        <f t="shared" si="7"/>
        <v>143.38842975206612</v>
      </c>
      <c r="AC26" s="37"/>
      <c r="AD26" s="41"/>
    </row>
    <row r="27" spans="1:30" s="42" customFormat="1" ht="16.95" customHeight="1" x14ac:dyDescent="0.25">
      <c r="A27" s="61" t="s">
        <v>54</v>
      </c>
      <c r="B27" s="98">
        <f>УСЬОГО!B27-'12-жінки-ЦЗ'!B27</f>
        <v>626</v>
      </c>
      <c r="C27" s="98">
        <f>УСЬОГО!C27-'12-жінки-ЦЗ'!C27</f>
        <v>799</v>
      </c>
      <c r="D27" s="36">
        <f t="shared" si="0"/>
        <v>127.63578274760384</v>
      </c>
      <c r="E27" s="98">
        <f>УСЬОГО!E27-'12-жінки-ЦЗ'!E27</f>
        <v>155</v>
      </c>
      <c r="F27" s="98">
        <f>УСЬОГО!F27-'12-жінки-ЦЗ'!F27</f>
        <v>288</v>
      </c>
      <c r="G27" s="40">
        <f t="shared" si="1"/>
        <v>185.80645161290323</v>
      </c>
      <c r="H27" s="98">
        <f>УСЬОГО!H27-'12-жінки-ЦЗ'!H27</f>
        <v>60</v>
      </c>
      <c r="I27" s="98">
        <f>УСЬОГО!I27-'12-жінки-ЦЗ'!I27</f>
        <v>55</v>
      </c>
      <c r="J27" s="40">
        <f t="shared" si="2"/>
        <v>91.666666666666671</v>
      </c>
      <c r="K27" s="98">
        <f>УСЬОГО!K27-'12-жінки-ЦЗ'!K27</f>
        <v>19</v>
      </c>
      <c r="L27" s="98">
        <f>УСЬОГО!L27-'12-жінки-ЦЗ'!L27</f>
        <v>23</v>
      </c>
      <c r="M27" s="40">
        <f t="shared" si="3"/>
        <v>121.05263157894737</v>
      </c>
      <c r="N27" s="98">
        <f>УСЬОГО!N27-'12-жінки-ЦЗ'!N27</f>
        <v>34</v>
      </c>
      <c r="O27" s="98">
        <f>УСЬОГО!O27-'12-жінки-ЦЗ'!O27</f>
        <v>10</v>
      </c>
      <c r="P27" s="40">
        <f t="shared" si="8"/>
        <v>29.411764705882351</v>
      </c>
      <c r="Q27" s="98">
        <f>УСЬОГО!Q27-'12-жінки-ЦЗ'!Q27</f>
        <v>133</v>
      </c>
      <c r="R27" s="99">
        <f>УСЬОГО!R27-'12-жінки-ЦЗ'!R27</f>
        <v>200</v>
      </c>
      <c r="S27" s="40">
        <f t="shared" si="4"/>
        <v>150.37593984962405</v>
      </c>
      <c r="T27" s="98">
        <f>УСЬОГО!T27-'12-жінки-ЦЗ'!T27</f>
        <v>563</v>
      </c>
      <c r="U27" s="99">
        <f>УСЬОГО!U27-'12-жінки-ЦЗ'!U27</f>
        <v>694</v>
      </c>
      <c r="V27" s="40">
        <f t="shared" si="5"/>
        <v>123.26820603907638</v>
      </c>
      <c r="W27" s="98">
        <f>УСЬОГО!W27-'12-жінки-ЦЗ'!W27</f>
        <v>112</v>
      </c>
      <c r="X27" s="99">
        <f>УСЬОГО!X27-'12-жінки-ЦЗ'!X27</f>
        <v>193</v>
      </c>
      <c r="Y27" s="40">
        <f t="shared" si="6"/>
        <v>172.32142857142858</v>
      </c>
      <c r="Z27" s="98">
        <f>УСЬОГО!Z27-'12-жінки-ЦЗ'!Z27</f>
        <v>108</v>
      </c>
      <c r="AA27" s="99">
        <f>УСЬОГО!AA27-'12-жінки-ЦЗ'!AA27</f>
        <v>189</v>
      </c>
      <c r="AB27" s="40">
        <f t="shared" si="7"/>
        <v>175</v>
      </c>
      <c r="AC27" s="37"/>
      <c r="AD27" s="41"/>
    </row>
    <row r="28" spans="1:30" s="42" customFormat="1" ht="16.95" customHeight="1" x14ac:dyDescent="0.25">
      <c r="A28" s="61" t="s">
        <v>55</v>
      </c>
      <c r="B28" s="98">
        <f>УСЬОГО!B28-'12-жінки-ЦЗ'!B28</f>
        <v>733</v>
      </c>
      <c r="C28" s="98">
        <f>УСЬОГО!C28-'12-жінки-ЦЗ'!C28</f>
        <v>686</v>
      </c>
      <c r="D28" s="36">
        <f t="shared" si="0"/>
        <v>93.587994542974073</v>
      </c>
      <c r="E28" s="98">
        <f>УСЬОГО!E28-'12-жінки-ЦЗ'!E28</f>
        <v>242</v>
      </c>
      <c r="F28" s="98">
        <f>УСЬОГО!F28-'12-жінки-ЦЗ'!F28</f>
        <v>281</v>
      </c>
      <c r="G28" s="40">
        <f t="shared" si="1"/>
        <v>116.11570247933884</v>
      </c>
      <c r="H28" s="98">
        <f>УСЬОГО!H28-'12-жінки-ЦЗ'!H28</f>
        <v>129</v>
      </c>
      <c r="I28" s="98">
        <f>УСЬОГО!I28-'12-жінки-ЦЗ'!I28</f>
        <v>82</v>
      </c>
      <c r="J28" s="40">
        <f t="shared" si="2"/>
        <v>63.565891472868216</v>
      </c>
      <c r="K28" s="98">
        <f>УСЬОГО!K28-'12-жінки-ЦЗ'!K28</f>
        <v>19</v>
      </c>
      <c r="L28" s="98">
        <f>УСЬОГО!L28-'12-жінки-ЦЗ'!L28</f>
        <v>4</v>
      </c>
      <c r="M28" s="40">
        <f t="shared" si="3"/>
        <v>21.05263157894737</v>
      </c>
      <c r="N28" s="98">
        <f>УСЬОГО!N28-'12-жінки-ЦЗ'!N28</f>
        <v>11</v>
      </c>
      <c r="O28" s="98">
        <f>УСЬОГО!O28-'12-жінки-ЦЗ'!O28</f>
        <v>3</v>
      </c>
      <c r="P28" s="40">
        <f t="shared" si="8"/>
        <v>27.272727272727273</v>
      </c>
      <c r="Q28" s="98">
        <f>УСЬОГО!Q28-'12-жінки-ЦЗ'!Q28</f>
        <v>232</v>
      </c>
      <c r="R28" s="99">
        <f>УСЬОГО!R28-'12-жінки-ЦЗ'!R28</f>
        <v>260</v>
      </c>
      <c r="S28" s="40">
        <f t="shared" si="4"/>
        <v>112.06896551724138</v>
      </c>
      <c r="T28" s="98">
        <f>УСЬОГО!T28-'12-жінки-ЦЗ'!T28</f>
        <v>567</v>
      </c>
      <c r="U28" s="99">
        <f>УСЬОГО!U28-'12-жінки-ЦЗ'!U28</f>
        <v>538</v>
      </c>
      <c r="V28" s="40">
        <f t="shared" si="5"/>
        <v>94.885361552028215</v>
      </c>
      <c r="W28" s="98">
        <f>УСЬОГО!W28-'12-жінки-ЦЗ'!W28</f>
        <v>168</v>
      </c>
      <c r="X28" s="99">
        <f>УСЬОГО!X28-'12-жінки-ЦЗ'!X28</f>
        <v>184</v>
      </c>
      <c r="Y28" s="40">
        <f t="shared" si="6"/>
        <v>109.52380952380952</v>
      </c>
      <c r="Z28" s="98">
        <f>УСЬОГО!Z28-'12-жінки-ЦЗ'!Z28</f>
        <v>164</v>
      </c>
      <c r="AA28" s="99">
        <f>УСЬОГО!AA28-'12-жінки-ЦЗ'!AA28</f>
        <v>178</v>
      </c>
      <c r="AB28" s="40">
        <f t="shared" si="7"/>
        <v>108.53658536585365</v>
      </c>
      <c r="AC28" s="37"/>
      <c r="AD28" s="41"/>
    </row>
    <row r="29" spans="1:30" s="42" customFormat="1" ht="16.95" customHeight="1" x14ac:dyDescent="0.25">
      <c r="A29" s="61" t="s">
        <v>56</v>
      </c>
      <c r="B29" s="98">
        <f>УСЬОГО!B29-'12-жінки-ЦЗ'!B29</f>
        <v>917</v>
      </c>
      <c r="C29" s="98">
        <f>УСЬОГО!C29-'12-жінки-ЦЗ'!C29</f>
        <v>1033</v>
      </c>
      <c r="D29" s="36">
        <f t="shared" si="0"/>
        <v>112.64994547437296</v>
      </c>
      <c r="E29" s="98">
        <f>УСЬОГО!E29-'12-жінки-ЦЗ'!E29</f>
        <v>360</v>
      </c>
      <c r="F29" s="98">
        <f>УСЬОГО!F29-'12-жінки-ЦЗ'!F29</f>
        <v>441</v>
      </c>
      <c r="G29" s="40">
        <f t="shared" si="1"/>
        <v>122.5</v>
      </c>
      <c r="H29" s="98">
        <f>УСЬОГО!H29-'12-жінки-ЦЗ'!H29</f>
        <v>152</v>
      </c>
      <c r="I29" s="98">
        <f>УСЬОГО!I29-'12-жінки-ЦЗ'!I29</f>
        <v>118</v>
      </c>
      <c r="J29" s="40">
        <f t="shared" si="2"/>
        <v>77.631578947368425</v>
      </c>
      <c r="K29" s="98">
        <f>УСЬОГО!K29-'12-жінки-ЦЗ'!K29</f>
        <v>34</v>
      </c>
      <c r="L29" s="98">
        <f>УСЬОГО!L29-'12-жінки-ЦЗ'!L29</f>
        <v>19</v>
      </c>
      <c r="M29" s="40">
        <f t="shared" si="3"/>
        <v>55.882352941176471</v>
      </c>
      <c r="N29" s="98">
        <f>УСЬОГО!N29-'12-жінки-ЦЗ'!N29</f>
        <v>6</v>
      </c>
      <c r="O29" s="98">
        <f>УСЬОГО!O29-'12-жінки-ЦЗ'!O29</f>
        <v>0</v>
      </c>
      <c r="P29" s="40">
        <f t="shared" si="8"/>
        <v>0</v>
      </c>
      <c r="Q29" s="98">
        <f>УСЬОГО!Q29-'12-жінки-ЦЗ'!Q29</f>
        <v>314</v>
      </c>
      <c r="R29" s="99">
        <f>УСЬОГО!R29-'12-жінки-ЦЗ'!R29</f>
        <v>304</v>
      </c>
      <c r="S29" s="40">
        <f t="shared" si="4"/>
        <v>96.815286624203821</v>
      </c>
      <c r="T29" s="98">
        <f>УСЬОГО!T29-'12-жінки-ЦЗ'!T29</f>
        <v>765</v>
      </c>
      <c r="U29" s="99">
        <f>УСЬОГО!U29-'12-жінки-ЦЗ'!U29</f>
        <v>836</v>
      </c>
      <c r="V29" s="40">
        <f t="shared" si="5"/>
        <v>109.28104575163398</v>
      </c>
      <c r="W29" s="98">
        <f>УСЬОГО!W29-'12-жінки-ЦЗ'!W29</f>
        <v>276</v>
      </c>
      <c r="X29" s="99">
        <f>УСЬОГО!X29-'12-жінки-ЦЗ'!X29</f>
        <v>290</v>
      </c>
      <c r="Y29" s="40">
        <f t="shared" si="6"/>
        <v>105.07246376811594</v>
      </c>
      <c r="Z29" s="98">
        <f>УСЬОГО!Z29-'12-жінки-ЦЗ'!Z29</f>
        <v>257</v>
      </c>
      <c r="AA29" s="99">
        <f>УСЬОГО!AA29-'12-жінки-ЦЗ'!AA29</f>
        <v>275</v>
      </c>
      <c r="AB29" s="40">
        <f t="shared" si="7"/>
        <v>107.00389105058366</v>
      </c>
      <c r="AC29" s="37"/>
      <c r="AD29" s="41"/>
    </row>
    <row r="30" spans="1:30" s="42" customFormat="1" ht="16.95" customHeight="1" x14ac:dyDescent="0.25">
      <c r="A30" s="61" t="s">
        <v>57</v>
      </c>
      <c r="B30" s="98">
        <f>УСЬОГО!B30-'12-жінки-ЦЗ'!B30</f>
        <v>1665</v>
      </c>
      <c r="C30" s="98">
        <f>УСЬОГО!C30-'12-жінки-ЦЗ'!C30</f>
        <v>1786</v>
      </c>
      <c r="D30" s="36">
        <f t="shared" si="0"/>
        <v>107.26726726726727</v>
      </c>
      <c r="E30" s="98">
        <f>УСЬОГО!E30-'12-жінки-ЦЗ'!E30</f>
        <v>203</v>
      </c>
      <c r="F30" s="98">
        <f>УСЬОГО!F30-'12-жінки-ЦЗ'!F30</f>
        <v>339</v>
      </c>
      <c r="G30" s="40">
        <f t="shared" si="1"/>
        <v>166.99507389162562</v>
      </c>
      <c r="H30" s="98">
        <f>УСЬОГО!H30-'12-жінки-ЦЗ'!H30</f>
        <v>86</v>
      </c>
      <c r="I30" s="98">
        <f>УСЬОГО!I30-'12-жінки-ЦЗ'!I30</f>
        <v>92</v>
      </c>
      <c r="J30" s="40">
        <f t="shared" si="2"/>
        <v>106.97674418604652</v>
      </c>
      <c r="K30" s="98">
        <f>УСЬОГО!K30-'12-жінки-ЦЗ'!K30</f>
        <v>9</v>
      </c>
      <c r="L30" s="98">
        <f>УСЬОГО!L30-'12-жінки-ЦЗ'!L30</f>
        <v>15</v>
      </c>
      <c r="M30" s="91" t="s">
        <v>70</v>
      </c>
      <c r="N30" s="98">
        <f>УСЬОГО!N30-'12-жінки-ЦЗ'!N30</f>
        <v>9</v>
      </c>
      <c r="O30" s="98">
        <f>УСЬОГО!O30-'12-жінки-ЦЗ'!O30</f>
        <v>8</v>
      </c>
      <c r="P30" s="40">
        <f t="shared" si="8"/>
        <v>88.888888888888886</v>
      </c>
      <c r="Q30" s="98">
        <f>УСЬОГО!Q30-'12-жінки-ЦЗ'!Q30</f>
        <v>193</v>
      </c>
      <c r="R30" s="99">
        <f>УСЬОГО!R30-'12-жінки-ЦЗ'!R30</f>
        <v>280</v>
      </c>
      <c r="S30" s="40">
        <f t="shared" si="4"/>
        <v>145.07772020725389</v>
      </c>
      <c r="T30" s="98">
        <f>УСЬОГО!T30-'12-жінки-ЦЗ'!T30</f>
        <v>1620</v>
      </c>
      <c r="U30" s="99">
        <f>УСЬОГО!U30-'12-жінки-ЦЗ'!U30</f>
        <v>1685</v>
      </c>
      <c r="V30" s="40">
        <f t="shared" si="5"/>
        <v>104.01234567901234</v>
      </c>
      <c r="W30" s="98">
        <f>УСЬОГО!W30-'12-жінки-ЦЗ'!W30</f>
        <v>160</v>
      </c>
      <c r="X30" s="99">
        <f>УСЬОГО!X30-'12-жінки-ЦЗ'!X30</f>
        <v>242</v>
      </c>
      <c r="Y30" s="40">
        <f t="shared" si="6"/>
        <v>151.25</v>
      </c>
      <c r="Z30" s="98">
        <f>УСЬОГО!Z30-'12-жінки-ЦЗ'!Z30</f>
        <v>152</v>
      </c>
      <c r="AA30" s="99">
        <f>УСЬОГО!AA30-'12-жінки-ЦЗ'!AA30</f>
        <v>231</v>
      </c>
      <c r="AB30" s="40">
        <f t="shared" si="7"/>
        <v>151.97368421052633</v>
      </c>
      <c r="AC30" s="37"/>
      <c r="AD30" s="41"/>
    </row>
    <row r="31" spans="1:30" s="42" customFormat="1" ht="16.95" customHeight="1" x14ac:dyDescent="0.25">
      <c r="A31" s="61" t="s">
        <v>58</v>
      </c>
      <c r="B31" s="98">
        <f>УСЬОГО!B31-'12-жінки-ЦЗ'!B31</f>
        <v>1447</v>
      </c>
      <c r="C31" s="98">
        <f>УСЬОГО!C31-'12-жінки-ЦЗ'!C31</f>
        <v>1356</v>
      </c>
      <c r="D31" s="36">
        <f t="shared" si="0"/>
        <v>93.711126468555634</v>
      </c>
      <c r="E31" s="98">
        <f>УСЬОГО!E31-'12-жінки-ЦЗ'!E31</f>
        <v>200</v>
      </c>
      <c r="F31" s="98">
        <f>УСЬОГО!F31-'12-жінки-ЦЗ'!F31</f>
        <v>305</v>
      </c>
      <c r="G31" s="40">
        <f t="shared" si="1"/>
        <v>152.5</v>
      </c>
      <c r="H31" s="98">
        <f>УСЬОГО!H31-'12-жінки-ЦЗ'!H31</f>
        <v>166</v>
      </c>
      <c r="I31" s="98">
        <f>УСЬОГО!I31-'12-жінки-ЦЗ'!I31</f>
        <v>107</v>
      </c>
      <c r="J31" s="40">
        <f t="shared" si="2"/>
        <v>64.4578313253012</v>
      </c>
      <c r="K31" s="98">
        <f>УСЬОГО!K31-'12-жінки-ЦЗ'!K31</f>
        <v>24</v>
      </c>
      <c r="L31" s="98">
        <f>УСЬОГО!L31-'12-жінки-ЦЗ'!L31</f>
        <v>6</v>
      </c>
      <c r="M31" s="40">
        <f t="shared" si="3"/>
        <v>25</v>
      </c>
      <c r="N31" s="98">
        <f>УСЬОГО!N31-'12-жінки-ЦЗ'!N31</f>
        <v>0</v>
      </c>
      <c r="O31" s="98">
        <f>УСЬОГО!O31-'12-жінки-ЦЗ'!O31</f>
        <v>0</v>
      </c>
      <c r="P31" s="91" t="str">
        <f t="shared" si="8"/>
        <v>-</v>
      </c>
      <c r="Q31" s="98">
        <f>УСЬОГО!Q31-'12-жінки-ЦЗ'!Q31</f>
        <v>171</v>
      </c>
      <c r="R31" s="99">
        <f>УСЬОГО!R31-'12-жінки-ЦЗ'!R31</f>
        <v>257</v>
      </c>
      <c r="S31" s="40">
        <f t="shared" si="4"/>
        <v>150.29239766081872</v>
      </c>
      <c r="T31" s="98">
        <f>УСЬОГО!T31-'12-жінки-ЦЗ'!T31</f>
        <v>1076</v>
      </c>
      <c r="U31" s="99">
        <f>УСЬОГО!U31-'12-жінки-ЦЗ'!U31</f>
        <v>1184</v>
      </c>
      <c r="V31" s="40">
        <f t="shared" si="5"/>
        <v>110.03717472118959</v>
      </c>
      <c r="W31" s="98">
        <f>УСЬОГО!W31-'12-жінки-ЦЗ'!W31</f>
        <v>117</v>
      </c>
      <c r="X31" s="99">
        <f>УСЬОГО!X31-'12-жінки-ЦЗ'!X31</f>
        <v>204</v>
      </c>
      <c r="Y31" s="40">
        <f t="shared" si="6"/>
        <v>174.35897435897436</v>
      </c>
      <c r="Z31" s="98">
        <f>УСЬОГО!Z31-'12-жінки-ЦЗ'!Z31</f>
        <v>102</v>
      </c>
      <c r="AA31" s="99">
        <f>УСЬОГО!AA31-'12-жінки-ЦЗ'!AA31</f>
        <v>186</v>
      </c>
      <c r="AB31" s="40">
        <f t="shared" si="7"/>
        <v>182.35294117647058</v>
      </c>
      <c r="AC31" s="37"/>
      <c r="AD31" s="41"/>
    </row>
    <row r="32" spans="1:30" s="42" customFormat="1" ht="16.95" customHeight="1" x14ac:dyDescent="0.25">
      <c r="A32" s="61" t="s">
        <v>59</v>
      </c>
      <c r="B32" s="98">
        <f>УСЬОГО!B32-'12-жінки-ЦЗ'!B32</f>
        <v>1871</v>
      </c>
      <c r="C32" s="98">
        <f>УСЬОГО!C32-'12-жінки-ЦЗ'!C32</f>
        <v>1956</v>
      </c>
      <c r="D32" s="36">
        <f t="shared" si="0"/>
        <v>104.54302512025654</v>
      </c>
      <c r="E32" s="98">
        <f>УСЬОГО!E32-'12-жінки-ЦЗ'!E32</f>
        <v>245</v>
      </c>
      <c r="F32" s="98">
        <f>УСЬОГО!F32-'12-жінки-ЦЗ'!F32</f>
        <v>316</v>
      </c>
      <c r="G32" s="40">
        <f t="shared" si="1"/>
        <v>128.9795918367347</v>
      </c>
      <c r="H32" s="98">
        <f>УСЬОГО!H32-'12-жінки-ЦЗ'!H32</f>
        <v>223</v>
      </c>
      <c r="I32" s="98">
        <f>УСЬОГО!I32-'12-жінки-ЦЗ'!I32</f>
        <v>126</v>
      </c>
      <c r="J32" s="40">
        <f t="shared" si="2"/>
        <v>56.502242152466366</v>
      </c>
      <c r="K32" s="98">
        <f>УСЬОГО!K32-'12-жінки-ЦЗ'!K32</f>
        <v>56</v>
      </c>
      <c r="L32" s="98">
        <f>УСЬОГО!L32-'12-жінки-ЦЗ'!L32</f>
        <v>31</v>
      </c>
      <c r="M32" s="40">
        <f t="shared" si="3"/>
        <v>55.357142857142854</v>
      </c>
      <c r="N32" s="98">
        <f>УСЬОГО!N32-'12-жінки-ЦЗ'!N32</f>
        <v>4</v>
      </c>
      <c r="O32" s="98">
        <f>УСЬОГО!O32-'12-жінки-ЦЗ'!O32</f>
        <v>5</v>
      </c>
      <c r="P32" s="91">
        <f t="shared" si="8"/>
        <v>125</v>
      </c>
      <c r="Q32" s="98">
        <f>УСЬОГО!Q32-'12-жінки-ЦЗ'!Q32</f>
        <v>231</v>
      </c>
      <c r="R32" s="99">
        <f>УСЬОГО!R32-'12-жінки-ЦЗ'!R32</f>
        <v>219</v>
      </c>
      <c r="S32" s="40">
        <f t="shared" si="4"/>
        <v>94.805194805194802</v>
      </c>
      <c r="T32" s="98">
        <f>УСЬОГО!T32-'12-жінки-ЦЗ'!T32</f>
        <v>1648</v>
      </c>
      <c r="U32" s="99">
        <f>УСЬОГО!U32-'12-жінки-ЦЗ'!U32</f>
        <v>1701</v>
      </c>
      <c r="V32" s="40">
        <f t="shared" si="5"/>
        <v>103.21601941747574</v>
      </c>
      <c r="W32" s="98">
        <f>УСЬОГО!W32-'12-жінки-ЦЗ'!W32</f>
        <v>109</v>
      </c>
      <c r="X32" s="99">
        <f>УСЬОГО!X32-'12-жінки-ЦЗ'!X32</f>
        <v>137</v>
      </c>
      <c r="Y32" s="40">
        <f t="shared" si="6"/>
        <v>125.68807339449542</v>
      </c>
      <c r="Z32" s="98">
        <f>УСЬОГО!Z32-'12-жінки-ЦЗ'!Z32</f>
        <v>100</v>
      </c>
      <c r="AA32" s="99">
        <f>УСЬОГО!AA32-'12-жінки-ЦЗ'!AA32</f>
        <v>124</v>
      </c>
      <c r="AB32" s="40">
        <f t="shared" si="7"/>
        <v>124</v>
      </c>
      <c r="AC32" s="37"/>
      <c r="AD32" s="41"/>
    </row>
    <row r="33" spans="1:30" s="42" customFormat="1" ht="16.95" customHeight="1" x14ac:dyDescent="0.25">
      <c r="A33" s="61" t="s">
        <v>60</v>
      </c>
      <c r="B33" s="98">
        <f>УСЬОГО!B33-'12-жінки-ЦЗ'!B33</f>
        <v>942</v>
      </c>
      <c r="C33" s="98">
        <f>УСЬОГО!C33-'12-жінки-ЦЗ'!C33</f>
        <v>1041</v>
      </c>
      <c r="D33" s="36">
        <f t="shared" si="0"/>
        <v>110.50955414012739</v>
      </c>
      <c r="E33" s="98">
        <f>УСЬОГО!E33-'12-жінки-ЦЗ'!E33</f>
        <v>448</v>
      </c>
      <c r="F33" s="98">
        <f>УСЬОГО!F33-'12-жінки-ЦЗ'!F33</f>
        <v>526</v>
      </c>
      <c r="G33" s="40">
        <f t="shared" si="1"/>
        <v>117.41071428571429</v>
      </c>
      <c r="H33" s="98">
        <f>УСЬОГО!H33-'12-жінки-ЦЗ'!H33</f>
        <v>121</v>
      </c>
      <c r="I33" s="98">
        <f>УСЬОГО!I33-'12-жінки-ЦЗ'!I33</f>
        <v>114</v>
      </c>
      <c r="J33" s="40">
        <f t="shared" si="2"/>
        <v>94.214876033057848</v>
      </c>
      <c r="K33" s="98">
        <f>УСЬОГО!K33-'12-жінки-ЦЗ'!K33</f>
        <v>57</v>
      </c>
      <c r="L33" s="98">
        <f>УСЬОГО!L33-'12-жінки-ЦЗ'!L33</f>
        <v>40</v>
      </c>
      <c r="M33" s="40">
        <f t="shared" si="3"/>
        <v>70.175438596491233</v>
      </c>
      <c r="N33" s="98">
        <f>УСЬОГО!N33-'12-жінки-ЦЗ'!N33</f>
        <v>8</v>
      </c>
      <c r="O33" s="98">
        <f>УСЬОГО!O33-'12-жінки-ЦЗ'!O33</f>
        <v>0</v>
      </c>
      <c r="P33" s="91">
        <f t="shared" si="8"/>
        <v>0</v>
      </c>
      <c r="Q33" s="98">
        <f>УСЬОГО!Q33-'12-жінки-ЦЗ'!Q33</f>
        <v>425</v>
      </c>
      <c r="R33" s="99">
        <f>УСЬОГО!R33-'12-жінки-ЦЗ'!R33</f>
        <v>417</v>
      </c>
      <c r="S33" s="40">
        <f t="shared" si="4"/>
        <v>98.117647058823536</v>
      </c>
      <c r="T33" s="98">
        <f>УСЬОГО!T33-'12-жінки-ЦЗ'!T33</f>
        <v>718</v>
      </c>
      <c r="U33" s="99">
        <f>УСЬОГО!U33-'12-жінки-ЦЗ'!U33</f>
        <v>824</v>
      </c>
      <c r="V33" s="40">
        <f t="shared" si="5"/>
        <v>114.76323119777159</v>
      </c>
      <c r="W33" s="98">
        <f>УСЬОГО!W33-'12-жінки-ЦЗ'!W33</f>
        <v>266</v>
      </c>
      <c r="X33" s="99">
        <f>УСЬОГО!X33-'12-жінки-ЦЗ'!X33</f>
        <v>353</v>
      </c>
      <c r="Y33" s="40">
        <f t="shared" si="6"/>
        <v>132.70676691729324</v>
      </c>
      <c r="Z33" s="98">
        <f>УСЬОГО!Z33-'12-жінки-ЦЗ'!Z33</f>
        <v>239</v>
      </c>
      <c r="AA33" s="99">
        <f>УСЬОГО!AA33-'12-жінки-ЦЗ'!AA33</f>
        <v>335</v>
      </c>
      <c r="AB33" s="40">
        <f t="shared" si="7"/>
        <v>140.1673640167364</v>
      </c>
      <c r="AC33" s="37"/>
      <c r="AD33" s="41"/>
    </row>
    <row r="34" spans="1:30" s="42" customFormat="1" ht="16.95" customHeight="1" x14ac:dyDescent="0.25">
      <c r="A34" s="61" t="s">
        <v>61</v>
      </c>
      <c r="B34" s="98">
        <f>УСЬОГО!B34-'12-жінки-ЦЗ'!B34</f>
        <v>993</v>
      </c>
      <c r="C34" s="98">
        <f>УСЬОГО!C34-'12-жінки-ЦЗ'!C34</f>
        <v>1147</v>
      </c>
      <c r="D34" s="36">
        <f t="shared" si="0"/>
        <v>115.50855991943605</v>
      </c>
      <c r="E34" s="98">
        <f>УСЬОГО!E34-'12-жінки-ЦЗ'!E34</f>
        <v>369</v>
      </c>
      <c r="F34" s="98">
        <f>УСЬОГО!F34-'12-жінки-ЦЗ'!F34</f>
        <v>522</v>
      </c>
      <c r="G34" s="40">
        <f t="shared" si="1"/>
        <v>141.46341463414635</v>
      </c>
      <c r="H34" s="98">
        <f>УСЬОГО!H34-'12-жінки-ЦЗ'!H34</f>
        <v>116</v>
      </c>
      <c r="I34" s="98">
        <f>УСЬОГО!I34-'12-жінки-ЦЗ'!I34</f>
        <v>143</v>
      </c>
      <c r="J34" s="40">
        <f t="shared" si="2"/>
        <v>123.27586206896552</v>
      </c>
      <c r="K34" s="98">
        <f>УСЬОГО!K34-'12-жінки-ЦЗ'!K34</f>
        <v>12</v>
      </c>
      <c r="L34" s="98">
        <f>УСЬОГО!L34-'12-жінки-ЦЗ'!L34</f>
        <v>0</v>
      </c>
      <c r="M34" s="40">
        <f t="shared" si="3"/>
        <v>0</v>
      </c>
      <c r="N34" s="98">
        <f>УСЬОГО!N34-'12-жінки-ЦЗ'!N34</f>
        <v>8</v>
      </c>
      <c r="O34" s="98">
        <f>УСЬОГО!O34-'12-жінки-ЦЗ'!O34</f>
        <v>0</v>
      </c>
      <c r="P34" s="91">
        <f t="shared" si="8"/>
        <v>0</v>
      </c>
      <c r="Q34" s="98">
        <f>УСЬОГО!Q34-'12-жінки-ЦЗ'!Q34</f>
        <v>350</v>
      </c>
      <c r="R34" s="99">
        <f>УСЬОГО!R34-'12-жінки-ЦЗ'!R34</f>
        <v>389</v>
      </c>
      <c r="S34" s="40">
        <f t="shared" si="4"/>
        <v>111.14285714285714</v>
      </c>
      <c r="T34" s="98">
        <f>УСЬОГО!T34-'12-жінки-ЦЗ'!T34</f>
        <v>738</v>
      </c>
      <c r="U34" s="99">
        <f>УСЬОГО!U34-'12-жінки-ЦЗ'!U34</f>
        <v>913</v>
      </c>
      <c r="V34" s="40">
        <f t="shared" si="5"/>
        <v>123.71273712737127</v>
      </c>
      <c r="W34" s="98">
        <f>УСЬОГО!W34-'12-жінки-ЦЗ'!W34</f>
        <v>232</v>
      </c>
      <c r="X34" s="99">
        <f>УСЬОГО!X34-'12-жінки-ЦЗ'!X34</f>
        <v>340</v>
      </c>
      <c r="Y34" s="40">
        <f t="shared" si="6"/>
        <v>146.55172413793105</v>
      </c>
      <c r="Z34" s="98">
        <f>УСЬОГО!Z34-'12-жінки-ЦЗ'!Z34</f>
        <v>219</v>
      </c>
      <c r="AA34" s="99">
        <f>УСЬОГО!AA34-'12-жінки-ЦЗ'!AA34</f>
        <v>314</v>
      </c>
      <c r="AB34" s="40">
        <f t="shared" si="7"/>
        <v>143.37899543378995</v>
      </c>
      <c r="AC34" s="37"/>
      <c r="AD34" s="41"/>
    </row>
    <row r="35" spans="1:30" s="42" customFormat="1" ht="16.95" customHeight="1" x14ac:dyDescent="0.25">
      <c r="A35" s="61" t="s">
        <v>62</v>
      </c>
      <c r="B35" s="98">
        <f>УСЬОГО!B35-'12-жінки-ЦЗ'!B35</f>
        <v>529</v>
      </c>
      <c r="C35" s="98">
        <f>УСЬОГО!C35-'12-жінки-ЦЗ'!C35</f>
        <v>649</v>
      </c>
      <c r="D35" s="36">
        <f t="shared" si="0"/>
        <v>122.68431001890359</v>
      </c>
      <c r="E35" s="98">
        <f>УСЬОГО!E35-'12-жінки-ЦЗ'!E35</f>
        <v>214</v>
      </c>
      <c r="F35" s="98">
        <f>УСЬОГО!F35-'12-жінки-ЦЗ'!F35</f>
        <v>243</v>
      </c>
      <c r="G35" s="40">
        <f t="shared" si="1"/>
        <v>113.55140186915888</v>
      </c>
      <c r="H35" s="98">
        <f>УСЬОГО!H35-'12-жінки-ЦЗ'!H35</f>
        <v>147</v>
      </c>
      <c r="I35" s="98">
        <f>УСЬОГО!I35-'12-жінки-ЦЗ'!I35</f>
        <v>63</v>
      </c>
      <c r="J35" s="40">
        <f t="shared" si="2"/>
        <v>42.857142857142854</v>
      </c>
      <c r="K35" s="98">
        <f>УСЬОГО!K35-'12-жінки-ЦЗ'!K35</f>
        <v>24</v>
      </c>
      <c r="L35" s="98">
        <f>УСЬОГО!L35-'12-жінки-ЦЗ'!L35</f>
        <v>5</v>
      </c>
      <c r="M35" s="40">
        <f t="shared" si="3"/>
        <v>20.833333333333332</v>
      </c>
      <c r="N35" s="98">
        <f>УСЬОГО!N35-'12-жінки-ЦЗ'!N35</f>
        <v>5</v>
      </c>
      <c r="O35" s="98">
        <f>УСЬОГО!O35-'12-жінки-ЦЗ'!O35</f>
        <v>0</v>
      </c>
      <c r="P35" s="40">
        <f t="shared" si="8"/>
        <v>0</v>
      </c>
      <c r="Q35" s="98">
        <f>УСЬОГО!Q35-'12-жінки-ЦЗ'!Q35</f>
        <v>187</v>
      </c>
      <c r="R35" s="99">
        <f>УСЬОГО!R35-'12-жінки-ЦЗ'!R35</f>
        <v>137</v>
      </c>
      <c r="S35" s="40">
        <f t="shared" si="4"/>
        <v>73.262032085561501</v>
      </c>
      <c r="T35" s="98">
        <f>УСЬОГО!T35-'12-жінки-ЦЗ'!T35</f>
        <v>355</v>
      </c>
      <c r="U35" s="99">
        <f>УСЬОГО!U35-'12-жінки-ЦЗ'!U35</f>
        <v>541</v>
      </c>
      <c r="V35" s="40">
        <f t="shared" si="5"/>
        <v>152.3943661971831</v>
      </c>
      <c r="W35" s="98">
        <f>УСЬОГО!W35-'12-жінки-ЦЗ'!W35</f>
        <v>101</v>
      </c>
      <c r="X35" s="99">
        <f>УСЬОГО!X35-'12-жінки-ЦЗ'!X35</f>
        <v>138</v>
      </c>
      <c r="Y35" s="40">
        <f t="shared" si="6"/>
        <v>136.63366336633663</v>
      </c>
      <c r="Z35" s="98">
        <f>УСЬОГО!Z35-'12-жінки-ЦЗ'!Z35</f>
        <v>94</v>
      </c>
      <c r="AA35" s="99">
        <f>УСЬОГО!AA35-'12-жінки-ЦЗ'!AA35</f>
        <v>128</v>
      </c>
      <c r="AB35" s="40">
        <f t="shared" si="7"/>
        <v>136.17021276595744</v>
      </c>
      <c r="AC35" s="37"/>
      <c r="AD35" s="41"/>
    </row>
    <row r="36" spans="1:30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x14ac:dyDescent="0.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N13" sqref="N13"/>
    </sheetView>
  </sheetViews>
  <sheetFormatPr defaultColWidth="8" defaultRowHeight="13.2" x14ac:dyDescent="0.25"/>
  <cols>
    <col min="1" max="1" width="57.33203125" style="52" customWidth="1"/>
    <col min="2" max="3" width="13.88671875" style="18" customWidth="1"/>
    <col min="4" max="4" width="8.88671875" style="52" customWidth="1"/>
    <col min="5" max="5" width="9.88671875" style="52" customWidth="1"/>
    <col min="6" max="7" width="13.88671875" style="52" customWidth="1"/>
    <col min="8" max="8" width="8.88671875" style="52" customWidth="1"/>
    <col min="9" max="10" width="10.88671875" style="52" customWidth="1"/>
    <col min="11" max="11" width="11.109375" style="52" customWidth="1"/>
    <col min="12" max="12" width="11.88671875" style="52" customWidth="1"/>
    <col min="13" max="16384" width="8" style="52"/>
  </cols>
  <sheetData>
    <row r="1" spans="1:19" ht="27" customHeight="1" x14ac:dyDescent="0.25">
      <c r="A1" s="132" t="s">
        <v>68</v>
      </c>
      <c r="B1" s="132"/>
      <c r="C1" s="132"/>
      <c r="D1" s="132"/>
      <c r="E1" s="132"/>
      <c r="F1" s="132"/>
      <c r="G1" s="132"/>
      <c r="H1" s="132"/>
      <c r="I1" s="132"/>
      <c r="J1" s="62"/>
    </row>
    <row r="2" spans="1:19" ht="23.25" customHeight="1" x14ac:dyDescent="0.25">
      <c r="A2" s="133" t="s">
        <v>17</v>
      </c>
      <c r="B2" s="132"/>
      <c r="C2" s="132"/>
      <c r="D2" s="132"/>
      <c r="E2" s="132"/>
      <c r="F2" s="132"/>
      <c r="G2" s="132"/>
      <c r="H2" s="132"/>
      <c r="I2" s="132"/>
      <c r="J2" s="62"/>
    </row>
    <row r="3" spans="1:19" ht="13.65" customHeight="1" x14ac:dyDescent="0.2">
      <c r="A3" s="134"/>
      <c r="B3" s="134"/>
      <c r="C3" s="134"/>
      <c r="D3" s="134"/>
      <c r="E3" s="134"/>
    </row>
    <row r="4" spans="1:19" s="47" customFormat="1" ht="30.75" customHeight="1" x14ac:dyDescent="0.3">
      <c r="A4" s="105" t="s">
        <v>0</v>
      </c>
      <c r="B4" s="135" t="s">
        <v>18</v>
      </c>
      <c r="C4" s="136"/>
      <c r="D4" s="136"/>
      <c r="E4" s="137"/>
      <c r="F4" s="135" t="s">
        <v>19</v>
      </c>
      <c r="G4" s="136"/>
      <c r="H4" s="136"/>
      <c r="I4" s="137"/>
      <c r="J4" s="63"/>
    </row>
    <row r="5" spans="1:19" s="47" customFormat="1" ht="23.25" customHeight="1" x14ac:dyDescent="0.3">
      <c r="A5" s="130"/>
      <c r="B5" s="111" t="s">
        <v>73</v>
      </c>
      <c r="C5" s="111" t="s">
        <v>74</v>
      </c>
      <c r="D5" s="108" t="s">
        <v>1</v>
      </c>
      <c r="E5" s="109"/>
      <c r="F5" s="111" t="s">
        <v>73</v>
      </c>
      <c r="G5" s="111" t="s">
        <v>74</v>
      </c>
      <c r="H5" s="108" t="s">
        <v>1</v>
      </c>
      <c r="I5" s="109"/>
      <c r="J5" s="64"/>
    </row>
    <row r="6" spans="1:19" s="47" customFormat="1" ht="36.75" customHeight="1" x14ac:dyDescent="0.3">
      <c r="A6" s="106"/>
      <c r="B6" s="112"/>
      <c r="C6" s="112"/>
      <c r="D6" s="5" t="s">
        <v>2</v>
      </c>
      <c r="E6" s="6" t="s">
        <v>26</v>
      </c>
      <c r="F6" s="112"/>
      <c r="G6" s="112"/>
      <c r="H6" s="5" t="s">
        <v>2</v>
      </c>
      <c r="I6" s="6" t="s">
        <v>26</v>
      </c>
      <c r="J6" s="65"/>
    </row>
    <row r="7" spans="1:19" s="53" customFormat="1" ht="15.75" customHeight="1" x14ac:dyDescent="0.3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66"/>
    </row>
    <row r="8" spans="1:19" s="53" customFormat="1" ht="38.1" customHeight="1" x14ac:dyDescent="0.3">
      <c r="A8" s="54" t="s">
        <v>27</v>
      </c>
      <c r="B8" s="82">
        <f>'15-місто-ЦЗ'!B7</f>
        <v>59310</v>
      </c>
      <c r="C8" s="82">
        <f>'15-місто-ЦЗ'!C7</f>
        <v>69053</v>
      </c>
      <c r="D8" s="11">
        <f>C8*100/B8</f>
        <v>116.42724667003878</v>
      </c>
      <c r="E8" s="75">
        <f>C8-B8</f>
        <v>9743</v>
      </c>
      <c r="F8" s="74">
        <f>'16-село-ЦЗ'!B7</f>
        <v>41006</v>
      </c>
      <c r="G8" s="74">
        <f>'16-село-ЦЗ'!C7</f>
        <v>44555</v>
      </c>
      <c r="H8" s="11">
        <f>G8*100/F8</f>
        <v>108.65483100034142</v>
      </c>
      <c r="I8" s="75">
        <f>G8-F8</f>
        <v>3549</v>
      </c>
      <c r="J8" s="67"/>
      <c r="K8" s="95"/>
      <c r="L8" s="95"/>
      <c r="M8" s="55"/>
      <c r="R8" s="68"/>
      <c r="S8" s="68"/>
    </row>
    <row r="9" spans="1:19" s="47" customFormat="1" ht="38.1" customHeight="1" x14ac:dyDescent="0.3">
      <c r="A9" s="54" t="s">
        <v>28</v>
      </c>
      <c r="B9" s="74">
        <f>'15-місто-ЦЗ'!E7</f>
        <v>13413</v>
      </c>
      <c r="C9" s="74">
        <f>'15-місто-ЦЗ'!F7</f>
        <v>25657</v>
      </c>
      <c r="D9" s="11">
        <f t="shared" ref="D9:D13" si="0">C9*100/B9</f>
        <v>191.28457466636846</v>
      </c>
      <c r="E9" s="90">
        <f t="shared" ref="E9:E13" si="1">C9-B9</f>
        <v>12244</v>
      </c>
      <c r="F9" s="74">
        <f>'16-село-ЦЗ'!E7</f>
        <v>9648</v>
      </c>
      <c r="G9" s="74">
        <f>'16-село-ЦЗ'!F7</f>
        <v>16123</v>
      </c>
      <c r="H9" s="11">
        <f t="shared" ref="H9:H13" si="2">G9*100/F9</f>
        <v>167.11235489220564</v>
      </c>
      <c r="I9" s="75">
        <f t="shared" ref="I9:I13" si="3">G9-F9</f>
        <v>6475</v>
      </c>
      <c r="J9" s="67"/>
      <c r="K9" s="95"/>
      <c r="L9" s="95"/>
      <c r="M9" s="56"/>
      <c r="R9" s="68"/>
      <c r="S9" s="68"/>
    </row>
    <row r="10" spans="1:19" s="47" customFormat="1" ht="45" customHeight="1" x14ac:dyDescent="0.3">
      <c r="A10" s="57" t="s">
        <v>29</v>
      </c>
      <c r="B10" s="74">
        <f>'15-місто-ЦЗ'!H7</f>
        <v>5542</v>
      </c>
      <c r="C10" s="74">
        <f>'15-місто-ЦЗ'!I7</f>
        <v>4849</v>
      </c>
      <c r="D10" s="11">
        <f t="shared" si="0"/>
        <v>87.495488993143269</v>
      </c>
      <c r="E10" s="75">
        <f t="shared" si="1"/>
        <v>-693</v>
      </c>
      <c r="F10" s="74">
        <f>'16-село-ЦЗ'!H7</f>
        <v>3753</v>
      </c>
      <c r="G10" s="74">
        <f>'16-село-ЦЗ'!I7</f>
        <v>3059</v>
      </c>
      <c r="H10" s="11">
        <f t="shared" si="2"/>
        <v>81.508126831867841</v>
      </c>
      <c r="I10" s="75">
        <f t="shared" si="3"/>
        <v>-694</v>
      </c>
      <c r="J10" s="67"/>
      <c r="K10" s="95"/>
      <c r="L10" s="95"/>
      <c r="M10" s="56"/>
      <c r="R10" s="68"/>
      <c r="S10" s="68"/>
    </row>
    <row r="11" spans="1:19" s="47" customFormat="1" ht="38.1" customHeight="1" x14ac:dyDescent="0.3">
      <c r="A11" s="54" t="s">
        <v>30</v>
      </c>
      <c r="B11" s="74">
        <f>'15-місто-ЦЗ'!K7</f>
        <v>1495</v>
      </c>
      <c r="C11" s="74">
        <f>'15-місто-ЦЗ'!L7</f>
        <v>947</v>
      </c>
      <c r="D11" s="11">
        <f t="shared" si="0"/>
        <v>63.34448160535117</v>
      </c>
      <c r="E11" s="75">
        <f t="shared" si="1"/>
        <v>-548</v>
      </c>
      <c r="F11" s="74">
        <f>'16-село-ЦЗ'!K7</f>
        <v>957</v>
      </c>
      <c r="G11" s="74">
        <f>'16-село-ЦЗ'!L7</f>
        <v>545</v>
      </c>
      <c r="H11" s="11">
        <f t="shared" si="2"/>
        <v>56.948798328108673</v>
      </c>
      <c r="I11" s="75">
        <f t="shared" si="3"/>
        <v>-412</v>
      </c>
      <c r="J11" s="67"/>
      <c r="K11" s="95"/>
      <c r="L11" s="95"/>
      <c r="M11" s="56"/>
      <c r="R11" s="68"/>
      <c r="S11" s="68"/>
    </row>
    <row r="12" spans="1:19" s="47" customFormat="1" ht="45.75" customHeight="1" x14ac:dyDescent="0.3">
      <c r="A12" s="54" t="s">
        <v>20</v>
      </c>
      <c r="B12" s="74">
        <f>'15-місто-ЦЗ'!N7</f>
        <v>254</v>
      </c>
      <c r="C12" s="74">
        <f>'15-місто-ЦЗ'!O7</f>
        <v>63</v>
      </c>
      <c r="D12" s="11">
        <f t="shared" si="0"/>
        <v>24.803149606299211</v>
      </c>
      <c r="E12" s="75">
        <f t="shared" si="1"/>
        <v>-191</v>
      </c>
      <c r="F12" s="74">
        <f>'16-село-ЦЗ'!N7</f>
        <v>246</v>
      </c>
      <c r="G12" s="74">
        <f>'16-село-ЦЗ'!O7</f>
        <v>63</v>
      </c>
      <c r="H12" s="11">
        <f t="shared" si="2"/>
        <v>25.609756097560975</v>
      </c>
      <c r="I12" s="75">
        <f t="shared" si="3"/>
        <v>-183</v>
      </c>
      <c r="J12" s="67"/>
      <c r="K12" s="95"/>
      <c r="L12" s="95"/>
      <c r="M12" s="56"/>
      <c r="R12" s="68"/>
      <c r="S12" s="68"/>
    </row>
    <row r="13" spans="1:19" s="47" customFormat="1" ht="49.65" customHeight="1" x14ac:dyDescent="0.3">
      <c r="A13" s="54" t="s">
        <v>31</v>
      </c>
      <c r="B13" s="74">
        <f>'15-місто-ЦЗ'!Q7</f>
        <v>11185</v>
      </c>
      <c r="C13" s="74">
        <f>'15-місто-ЦЗ'!R7</f>
        <v>14337</v>
      </c>
      <c r="D13" s="11">
        <f t="shared" si="0"/>
        <v>128.18059901654001</v>
      </c>
      <c r="E13" s="75">
        <f t="shared" si="1"/>
        <v>3152</v>
      </c>
      <c r="F13" s="74">
        <f>'16-село-ЦЗ'!Q7</f>
        <v>8381</v>
      </c>
      <c r="G13" s="74">
        <f>'16-село-ЦЗ'!R7</f>
        <v>11149</v>
      </c>
      <c r="H13" s="11">
        <f t="shared" si="2"/>
        <v>133.02708507338028</v>
      </c>
      <c r="I13" s="75">
        <f t="shared" si="3"/>
        <v>2768</v>
      </c>
      <c r="J13" s="67"/>
      <c r="K13" s="95"/>
      <c r="L13" s="95"/>
      <c r="M13" s="56"/>
      <c r="R13" s="68"/>
      <c r="S13" s="68"/>
    </row>
    <row r="14" spans="1:19" s="47" customFormat="1" ht="12.75" customHeight="1" x14ac:dyDescent="0.3">
      <c r="A14" s="101" t="s">
        <v>4</v>
      </c>
      <c r="B14" s="102"/>
      <c r="C14" s="102"/>
      <c r="D14" s="102"/>
      <c r="E14" s="102"/>
      <c r="F14" s="102"/>
      <c r="G14" s="102"/>
      <c r="H14" s="102"/>
      <c r="I14" s="102"/>
      <c r="J14" s="69"/>
      <c r="K14" s="25"/>
      <c r="L14" s="25"/>
      <c r="M14" s="56"/>
    </row>
    <row r="15" spans="1:19" s="47" customFormat="1" ht="18" customHeight="1" x14ac:dyDescent="0.3">
      <c r="A15" s="103"/>
      <c r="B15" s="104"/>
      <c r="C15" s="104"/>
      <c r="D15" s="104"/>
      <c r="E15" s="104"/>
      <c r="F15" s="104"/>
      <c r="G15" s="104"/>
      <c r="H15" s="104"/>
      <c r="I15" s="104"/>
      <c r="J15" s="69"/>
      <c r="K15" s="25"/>
      <c r="L15" s="25"/>
      <c r="M15" s="56"/>
    </row>
    <row r="16" spans="1:19" s="47" customFormat="1" ht="20.25" customHeight="1" x14ac:dyDescent="0.3">
      <c r="A16" s="105" t="s">
        <v>0</v>
      </c>
      <c r="B16" s="105" t="s">
        <v>76</v>
      </c>
      <c r="C16" s="105" t="s">
        <v>77</v>
      </c>
      <c r="D16" s="108" t="s">
        <v>1</v>
      </c>
      <c r="E16" s="109"/>
      <c r="F16" s="105" t="s">
        <v>76</v>
      </c>
      <c r="G16" s="105" t="s">
        <v>77</v>
      </c>
      <c r="H16" s="108" t="s">
        <v>1</v>
      </c>
      <c r="I16" s="109"/>
      <c r="J16" s="64"/>
      <c r="K16" s="25"/>
      <c r="L16" s="25"/>
      <c r="M16" s="56"/>
    </row>
    <row r="17" spans="1:13" ht="27" customHeight="1" x14ac:dyDescent="0.4">
      <c r="A17" s="106"/>
      <c r="B17" s="106"/>
      <c r="C17" s="106"/>
      <c r="D17" s="21" t="s">
        <v>2</v>
      </c>
      <c r="E17" s="6" t="s">
        <v>26</v>
      </c>
      <c r="F17" s="106"/>
      <c r="G17" s="106"/>
      <c r="H17" s="21" t="s">
        <v>2</v>
      </c>
      <c r="I17" s="6" t="s">
        <v>26</v>
      </c>
      <c r="J17" s="65"/>
      <c r="K17" s="70"/>
      <c r="L17" s="70"/>
      <c r="M17" s="58"/>
    </row>
    <row r="18" spans="1:13" ht="21" x14ac:dyDescent="0.4">
      <c r="A18" s="54" t="s">
        <v>32</v>
      </c>
      <c r="B18" s="82">
        <f>'15-місто-ЦЗ'!T7</f>
        <v>50327</v>
      </c>
      <c r="C18" s="82">
        <f>'15-місто-ЦЗ'!U7</f>
        <v>58471</v>
      </c>
      <c r="D18" s="17">
        <f t="shared" ref="D18:D20" si="4">C18*100/B18</f>
        <v>116.18216861724324</v>
      </c>
      <c r="E18" s="75">
        <f t="shared" ref="E18:E20" si="5">C18-B18</f>
        <v>8144</v>
      </c>
      <c r="F18" s="82">
        <f>'16-село-ЦЗ'!T7</f>
        <v>34196</v>
      </c>
      <c r="G18" s="82">
        <f>'16-село-ЦЗ'!U7</f>
        <v>38086</v>
      </c>
      <c r="H18" s="16">
        <f t="shared" ref="H18:H20" si="6">G18*100/F18</f>
        <v>111.37559948531992</v>
      </c>
      <c r="I18" s="75">
        <f t="shared" ref="I18:I20" si="7">G18-F18</f>
        <v>3890</v>
      </c>
      <c r="J18" s="71"/>
      <c r="K18" s="96"/>
      <c r="L18" s="96"/>
      <c r="M18" s="58"/>
    </row>
    <row r="19" spans="1:13" ht="21" x14ac:dyDescent="0.4">
      <c r="A19" s="2" t="s">
        <v>28</v>
      </c>
      <c r="B19" s="82">
        <f>'15-місто-ЦЗ'!W7</f>
        <v>8663</v>
      </c>
      <c r="C19" s="82">
        <f>'15-місто-ЦЗ'!X7</f>
        <v>16282</v>
      </c>
      <c r="D19" s="17">
        <f t="shared" si="4"/>
        <v>187.94874754703912</v>
      </c>
      <c r="E19" s="75">
        <f t="shared" si="5"/>
        <v>7619</v>
      </c>
      <c r="F19" s="82">
        <f>'16-село-ЦЗ'!W7</f>
        <v>6433</v>
      </c>
      <c r="G19" s="82">
        <f>'16-село-ЦЗ'!X7</f>
        <v>10780</v>
      </c>
      <c r="H19" s="16">
        <f t="shared" si="6"/>
        <v>167.57344940152339</v>
      </c>
      <c r="I19" s="75">
        <f t="shared" si="7"/>
        <v>4347</v>
      </c>
      <c r="J19" s="71"/>
      <c r="K19" s="96"/>
      <c r="L19" s="96"/>
      <c r="M19" s="58"/>
    </row>
    <row r="20" spans="1:13" ht="21" x14ac:dyDescent="0.4">
      <c r="A20" s="2" t="s">
        <v>33</v>
      </c>
      <c r="B20" s="82">
        <f>'15-місто-ЦЗ'!Z7</f>
        <v>7716</v>
      </c>
      <c r="C20" s="82">
        <f>'15-місто-ЦЗ'!AA7</f>
        <v>14174</v>
      </c>
      <c r="D20" s="17">
        <f t="shared" si="4"/>
        <v>183.69621565578021</v>
      </c>
      <c r="E20" s="75">
        <f t="shared" si="5"/>
        <v>6458</v>
      </c>
      <c r="F20" s="82">
        <f>'16-село-ЦЗ'!Z7</f>
        <v>5901</v>
      </c>
      <c r="G20" s="82">
        <f>'16-село-ЦЗ'!AA7</f>
        <v>9818</v>
      </c>
      <c r="H20" s="16">
        <f t="shared" si="6"/>
        <v>166.37857990171156</v>
      </c>
      <c r="I20" s="75">
        <f t="shared" si="7"/>
        <v>3917</v>
      </c>
      <c r="J20" s="72"/>
      <c r="K20" s="96"/>
      <c r="L20" s="96"/>
      <c r="M20" s="58"/>
    </row>
    <row r="21" spans="1:13" ht="21" x14ac:dyDescent="0.4">
      <c r="C21" s="19"/>
      <c r="K21" s="70"/>
      <c r="L21" s="70"/>
      <c r="M21" s="58"/>
    </row>
    <row r="22" spans="1:13" x14ac:dyDescent="0.25">
      <c r="K22" s="18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G11" activePane="bottomRight" state="frozen"/>
      <selection activeCell="A4" sqref="A4:A6"/>
      <selection pane="topRight" activeCell="A4" sqref="A4:A6"/>
      <selection pane="bottomLeft" activeCell="A4" sqref="A4:A6"/>
      <selection pane="bottomRight" activeCell="Z7" sqref="Z7:AA3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84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18" t="s">
        <v>8</v>
      </c>
      <c r="R3" s="119"/>
      <c r="S3" s="12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14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14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14"/>
      <c r="D5" s="115"/>
      <c r="E5" s="114"/>
      <c r="F5" s="114"/>
      <c r="G5" s="115"/>
      <c r="H5" s="114"/>
      <c r="I5" s="114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59310</v>
      </c>
      <c r="C7" s="35">
        <f>SUM(C8:C35)</f>
        <v>69053</v>
      </c>
      <c r="D7" s="36">
        <f>C7*100/B7</f>
        <v>116.42724667003878</v>
      </c>
      <c r="E7" s="97">
        <f>SUM(E8:E35)</f>
        <v>13413</v>
      </c>
      <c r="F7" s="97">
        <f>SUM(F8:F35)</f>
        <v>25657</v>
      </c>
      <c r="G7" s="36">
        <f>F7*100/E7</f>
        <v>191.28457466636846</v>
      </c>
      <c r="H7" s="97">
        <f>SUM(H8:H35)</f>
        <v>5542</v>
      </c>
      <c r="I7" s="97">
        <f>SUM(I8:I35)</f>
        <v>4849</v>
      </c>
      <c r="J7" s="36">
        <f>I7*100/H7</f>
        <v>87.495488993143269</v>
      </c>
      <c r="K7" s="97">
        <f>SUM(K8:K35)</f>
        <v>1495</v>
      </c>
      <c r="L7" s="97">
        <f>SUM(L8:L35)</f>
        <v>947</v>
      </c>
      <c r="M7" s="36">
        <f>L7*100/K7</f>
        <v>63.34448160535117</v>
      </c>
      <c r="N7" s="97">
        <f>SUM(N8:N35)</f>
        <v>254</v>
      </c>
      <c r="O7" s="97">
        <f>SUM(O8:O35)</f>
        <v>63</v>
      </c>
      <c r="P7" s="36">
        <f>O7*100/N7</f>
        <v>24.803149606299211</v>
      </c>
      <c r="Q7" s="97">
        <f>SUM(Q8:Q35)</f>
        <v>11185</v>
      </c>
      <c r="R7" s="97">
        <f>SUM(R8:R35)</f>
        <v>14337</v>
      </c>
      <c r="S7" s="36">
        <f>R7*100/Q7</f>
        <v>128.18059901654001</v>
      </c>
      <c r="T7" s="97">
        <f>SUM(T8:T35)</f>
        <v>50327</v>
      </c>
      <c r="U7" s="97">
        <f>SUM(U8:U35)</f>
        <v>58471</v>
      </c>
      <c r="V7" s="36">
        <f>U7*100/T7</f>
        <v>116.18216861724324</v>
      </c>
      <c r="W7" s="97">
        <f>SUM(W8:W35)</f>
        <v>8663</v>
      </c>
      <c r="X7" s="97">
        <f>SUM(X8:X35)</f>
        <v>16282</v>
      </c>
      <c r="Y7" s="36">
        <f>X7*100/W7</f>
        <v>187.94874754703912</v>
      </c>
      <c r="Z7" s="97">
        <f>SUM(Z8:Z35)</f>
        <v>7716</v>
      </c>
      <c r="AA7" s="97">
        <f>SUM(AA8:AA35)</f>
        <v>14174</v>
      </c>
      <c r="AB7" s="36">
        <f>AA7*100/Z7</f>
        <v>183.69621565578021</v>
      </c>
      <c r="AC7" s="37"/>
      <c r="AF7" s="42"/>
    </row>
    <row r="8" spans="1:32" s="42" customFormat="1" ht="16.95" customHeight="1" x14ac:dyDescent="0.25">
      <c r="A8" s="61" t="s">
        <v>35</v>
      </c>
      <c r="B8" s="98">
        <f>УСЬОГО!B8-'16-село-ЦЗ'!B8</f>
        <v>18308</v>
      </c>
      <c r="C8" s="98">
        <f>УСЬОГО!C8-'16-село-ЦЗ'!C8</f>
        <v>24376</v>
      </c>
      <c r="D8" s="36">
        <f t="shared" ref="D8:D35" si="0">C8*100/B8</f>
        <v>133.14398077343239</v>
      </c>
      <c r="E8" s="98">
        <f>УСЬОГО!E8-'16-село-ЦЗ'!E8</f>
        <v>4215</v>
      </c>
      <c r="F8" s="98">
        <f>УСЬОГО!F8-'16-село-ЦЗ'!F8</f>
        <v>10238</v>
      </c>
      <c r="G8" s="40">
        <f t="shared" ref="G8:G35" si="1">F8*100/E8</f>
        <v>242.8944246737841</v>
      </c>
      <c r="H8" s="98">
        <f>УСЬОГО!H8-'16-село-ЦЗ'!H8</f>
        <v>632</v>
      </c>
      <c r="I8" s="98">
        <f>УСЬОГО!I8-'16-село-ЦЗ'!I8</f>
        <v>1084</v>
      </c>
      <c r="J8" s="40">
        <f t="shared" ref="J8:J35" si="2">I8*100/H8</f>
        <v>171.51898734177215</v>
      </c>
      <c r="K8" s="98">
        <f>УСЬОГО!K8-'16-село-ЦЗ'!K8</f>
        <v>347</v>
      </c>
      <c r="L8" s="98">
        <f>УСЬОГО!L8-'16-село-ЦЗ'!L8</f>
        <v>369</v>
      </c>
      <c r="M8" s="40">
        <f t="shared" ref="M8:M35" si="3">L8*100/K8</f>
        <v>106.34005763688761</v>
      </c>
      <c r="N8" s="98">
        <f>УСЬОГО!N8-'16-село-ЦЗ'!N8</f>
        <v>48</v>
      </c>
      <c r="O8" s="98">
        <f>УСЬОГО!O8-'16-село-ЦЗ'!O8</f>
        <v>1</v>
      </c>
      <c r="P8" s="40">
        <f>IF(ISERROR(O8*100/N8),"-",(O8*100/N8))</f>
        <v>2.0833333333333335</v>
      </c>
      <c r="Q8" s="98">
        <f>УСЬОГО!Q8-'16-село-ЦЗ'!Q8</f>
        <v>3227</v>
      </c>
      <c r="R8" s="99">
        <f>УСЬОГО!R8-'16-село-ЦЗ'!R8</f>
        <v>3650</v>
      </c>
      <c r="S8" s="40">
        <f t="shared" ref="S8:S35" si="4">R8*100/Q8</f>
        <v>113.10814998450573</v>
      </c>
      <c r="T8" s="98">
        <f>УСЬОГО!T8-'16-село-ЦЗ'!T8</f>
        <v>16869</v>
      </c>
      <c r="U8" s="99">
        <f>УСЬОГО!U8-'16-село-ЦЗ'!U8</f>
        <v>20763</v>
      </c>
      <c r="V8" s="40">
        <f t="shared" ref="V8:V35" si="5">U8*100/T8</f>
        <v>123.0837631157745</v>
      </c>
      <c r="W8" s="98">
        <f>УСЬОГО!W8-'16-село-ЦЗ'!W8</f>
        <v>2984</v>
      </c>
      <c r="X8" s="99">
        <f>УСЬОГО!X8-'16-село-ЦЗ'!X8</f>
        <v>6706</v>
      </c>
      <c r="Y8" s="40">
        <f t="shared" ref="Y8:Y35" si="6">X8*100/W8</f>
        <v>224.73190348525469</v>
      </c>
      <c r="Z8" s="98">
        <f>УСЬОГО!Z8-'16-село-ЦЗ'!Z8</f>
        <v>2627</v>
      </c>
      <c r="AA8" s="99">
        <f>УСЬОГО!AA8-'16-село-ЦЗ'!AA8</f>
        <v>5830</v>
      </c>
      <c r="AB8" s="40">
        <f t="shared" ref="AB8:AB35" si="7">AA8*100/Z8</f>
        <v>221.9261515036163</v>
      </c>
      <c r="AC8" s="37"/>
      <c r="AD8" s="41"/>
    </row>
    <row r="9" spans="1:32" s="43" customFormat="1" ht="16.95" customHeight="1" x14ac:dyDescent="0.25">
      <c r="A9" s="61" t="s">
        <v>36</v>
      </c>
      <c r="B9" s="98">
        <f>УСЬОГО!B9-'16-село-ЦЗ'!B9</f>
        <v>3026</v>
      </c>
      <c r="C9" s="98">
        <f>УСЬОГО!C9-'16-село-ЦЗ'!C9</f>
        <v>3446</v>
      </c>
      <c r="D9" s="36">
        <f t="shared" si="0"/>
        <v>113.87970918704561</v>
      </c>
      <c r="E9" s="98">
        <f>УСЬОГО!E9-'16-село-ЦЗ'!E9</f>
        <v>627</v>
      </c>
      <c r="F9" s="98">
        <f>УСЬОГО!F9-'16-село-ЦЗ'!F9</f>
        <v>1303</v>
      </c>
      <c r="G9" s="40">
        <f t="shared" si="1"/>
        <v>207.81499202551834</v>
      </c>
      <c r="H9" s="98">
        <f>УСЬОГО!H9-'16-село-ЦЗ'!H9</f>
        <v>337</v>
      </c>
      <c r="I9" s="98">
        <f>УСЬОГО!I9-'16-село-ЦЗ'!I9</f>
        <v>209</v>
      </c>
      <c r="J9" s="40">
        <f t="shared" si="2"/>
        <v>62.017804154302674</v>
      </c>
      <c r="K9" s="98">
        <f>УСЬОГО!K9-'16-село-ЦЗ'!K9</f>
        <v>40</v>
      </c>
      <c r="L9" s="98">
        <f>УСЬОГО!L9-'16-село-ЦЗ'!L9</f>
        <v>23</v>
      </c>
      <c r="M9" s="40">
        <f t="shared" si="3"/>
        <v>57.5</v>
      </c>
      <c r="N9" s="98">
        <f>УСЬОГО!N9-'16-село-ЦЗ'!N9</f>
        <v>6</v>
      </c>
      <c r="O9" s="98">
        <f>УСЬОГО!O9-'16-село-ЦЗ'!O9</f>
        <v>2</v>
      </c>
      <c r="P9" s="40">
        <f t="shared" ref="P9:P35" si="8">IF(ISERROR(O9*100/N9),"-",(O9*100/N9))</f>
        <v>33.333333333333336</v>
      </c>
      <c r="Q9" s="98">
        <f>УСЬОГО!Q9-'16-село-ЦЗ'!Q9</f>
        <v>546</v>
      </c>
      <c r="R9" s="99">
        <f>УСЬОГО!R9-'16-село-ЦЗ'!R9</f>
        <v>749</v>
      </c>
      <c r="S9" s="40">
        <f t="shared" si="4"/>
        <v>137.17948717948718</v>
      </c>
      <c r="T9" s="98">
        <f>УСЬОГО!T9-'16-село-ЦЗ'!T9</f>
        <v>2559</v>
      </c>
      <c r="U9" s="99">
        <f>УСЬОГО!U9-'16-село-ЦЗ'!U9</f>
        <v>2944</v>
      </c>
      <c r="V9" s="40">
        <f t="shared" si="5"/>
        <v>115.04493942946463</v>
      </c>
      <c r="W9" s="98">
        <f>УСЬОГО!W9-'16-село-ЦЗ'!W9</f>
        <v>377</v>
      </c>
      <c r="X9" s="99">
        <f>УСЬОГО!X9-'16-село-ЦЗ'!X9</f>
        <v>819</v>
      </c>
      <c r="Y9" s="40">
        <f t="shared" si="6"/>
        <v>217.24137931034483</v>
      </c>
      <c r="Z9" s="98">
        <f>УСЬОГО!Z9-'16-село-ЦЗ'!Z9</f>
        <v>306</v>
      </c>
      <c r="AA9" s="99">
        <f>УСЬОГО!AA9-'16-село-ЦЗ'!AA9</f>
        <v>609</v>
      </c>
      <c r="AB9" s="40">
        <f t="shared" si="7"/>
        <v>199.01960784313727</v>
      </c>
      <c r="AC9" s="37"/>
      <c r="AD9" s="41"/>
    </row>
    <row r="10" spans="1:32" s="42" customFormat="1" ht="16.95" customHeight="1" x14ac:dyDescent="0.25">
      <c r="A10" s="61" t="s">
        <v>37</v>
      </c>
      <c r="B10" s="98">
        <f>УСЬОГО!B10-'16-село-ЦЗ'!B10</f>
        <v>155</v>
      </c>
      <c r="C10" s="98">
        <f>УСЬОГО!C10-'16-село-ЦЗ'!C10</f>
        <v>212</v>
      </c>
      <c r="D10" s="36">
        <f t="shared" si="0"/>
        <v>136.7741935483871</v>
      </c>
      <c r="E10" s="98">
        <f>УСЬОГО!E10-'16-село-ЦЗ'!E10</f>
        <v>56</v>
      </c>
      <c r="F10" s="98">
        <f>УСЬОГО!F10-'16-село-ЦЗ'!F10</f>
        <v>129</v>
      </c>
      <c r="G10" s="40">
        <f t="shared" si="1"/>
        <v>230.35714285714286</v>
      </c>
      <c r="H10" s="98">
        <f>УСЬОГО!H10-'16-село-ЦЗ'!H10</f>
        <v>29</v>
      </c>
      <c r="I10" s="98">
        <f>УСЬОГО!I10-'16-село-ЦЗ'!I10</f>
        <v>20</v>
      </c>
      <c r="J10" s="40">
        <f t="shared" si="2"/>
        <v>68.965517241379317</v>
      </c>
      <c r="K10" s="98">
        <f>УСЬОГО!K10-'16-село-ЦЗ'!K10</f>
        <v>2</v>
      </c>
      <c r="L10" s="98">
        <f>УСЬОГО!L10-'16-село-ЦЗ'!L10</f>
        <v>0</v>
      </c>
      <c r="M10" s="40">
        <f t="shared" si="3"/>
        <v>0</v>
      </c>
      <c r="N10" s="98">
        <f>УСЬОГО!N10-'16-село-ЦЗ'!N10</f>
        <v>0</v>
      </c>
      <c r="O10" s="98">
        <f>УСЬОГО!O10-'16-село-ЦЗ'!O10</f>
        <v>5</v>
      </c>
      <c r="P10" s="40" t="str">
        <f t="shared" si="8"/>
        <v>-</v>
      </c>
      <c r="Q10" s="98">
        <f>УСЬОГО!Q10-'16-село-ЦЗ'!Q10</f>
        <v>49</v>
      </c>
      <c r="R10" s="99">
        <f>УСЬОГО!R10-'16-село-ЦЗ'!R10</f>
        <v>99</v>
      </c>
      <c r="S10" s="40">
        <f t="shared" si="4"/>
        <v>202.0408163265306</v>
      </c>
      <c r="T10" s="98">
        <f>УСЬОГО!T10-'16-село-ЦЗ'!T10</f>
        <v>116</v>
      </c>
      <c r="U10" s="99">
        <f>УСЬОГО!U10-'16-село-ЦЗ'!U10</f>
        <v>141</v>
      </c>
      <c r="V10" s="40">
        <f t="shared" si="5"/>
        <v>121.55172413793103</v>
      </c>
      <c r="W10" s="98">
        <f>УСЬОГО!W10-'16-село-ЦЗ'!W10</f>
        <v>33</v>
      </c>
      <c r="X10" s="99">
        <f>УСЬОГО!X10-'16-село-ЦЗ'!X10</f>
        <v>62</v>
      </c>
      <c r="Y10" s="40">
        <f t="shared" si="6"/>
        <v>187.87878787878788</v>
      </c>
      <c r="Z10" s="98">
        <f>УСЬОГО!Z10-'16-село-ЦЗ'!Z10</f>
        <v>31</v>
      </c>
      <c r="AA10" s="99">
        <f>УСЬОГО!AA10-'16-село-ЦЗ'!AA10</f>
        <v>53</v>
      </c>
      <c r="AB10" s="40">
        <f t="shared" si="7"/>
        <v>170.96774193548387</v>
      </c>
      <c r="AC10" s="37"/>
      <c r="AD10" s="41"/>
    </row>
    <row r="11" spans="1:32" s="42" customFormat="1" ht="16.95" customHeight="1" x14ac:dyDescent="0.25">
      <c r="A11" s="61" t="s">
        <v>38</v>
      </c>
      <c r="B11" s="98">
        <f>УСЬОГО!B11-'16-село-ЦЗ'!B11</f>
        <v>1452</v>
      </c>
      <c r="C11" s="98">
        <f>УСЬОГО!C11-'16-село-ЦЗ'!C11</f>
        <v>1458</v>
      </c>
      <c r="D11" s="36">
        <f t="shared" si="0"/>
        <v>100.41322314049587</v>
      </c>
      <c r="E11" s="98">
        <f>УСЬОГО!E11-'16-село-ЦЗ'!E11</f>
        <v>472</v>
      </c>
      <c r="F11" s="98">
        <f>УСЬОГО!F11-'16-село-ЦЗ'!F11</f>
        <v>625</v>
      </c>
      <c r="G11" s="40">
        <f t="shared" si="1"/>
        <v>132.41525423728814</v>
      </c>
      <c r="H11" s="98">
        <f>УСЬОГО!H11-'16-село-ЦЗ'!H11</f>
        <v>158</v>
      </c>
      <c r="I11" s="98">
        <f>УСЬОГО!I11-'16-село-ЦЗ'!I11</f>
        <v>123</v>
      </c>
      <c r="J11" s="40">
        <f t="shared" si="2"/>
        <v>77.848101265822791</v>
      </c>
      <c r="K11" s="98">
        <f>УСЬОГО!K11-'16-село-ЦЗ'!K11</f>
        <v>67</v>
      </c>
      <c r="L11" s="98">
        <f>УСЬОГО!L11-'16-село-ЦЗ'!L11</f>
        <v>14</v>
      </c>
      <c r="M11" s="40">
        <f t="shared" si="3"/>
        <v>20.895522388059703</v>
      </c>
      <c r="N11" s="98">
        <f>УСЬОГО!N11-'16-село-ЦЗ'!N11</f>
        <v>0</v>
      </c>
      <c r="O11" s="98">
        <f>УСЬОГО!O11-'16-село-ЦЗ'!O11</f>
        <v>2</v>
      </c>
      <c r="P11" s="40" t="str">
        <f t="shared" si="8"/>
        <v>-</v>
      </c>
      <c r="Q11" s="98">
        <f>УСЬОГО!Q11-'16-село-ЦЗ'!Q11</f>
        <v>442</v>
      </c>
      <c r="R11" s="99">
        <f>УСЬОГО!R11-'16-село-ЦЗ'!R11</f>
        <v>493</v>
      </c>
      <c r="S11" s="40">
        <f t="shared" si="4"/>
        <v>111.53846153846153</v>
      </c>
      <c r="T11" s="98">
        <f>УСЬОГО!T11-'16-село-ЦЗ'!T11</f>
        <v>1192</v>
      </c>
      <c r="U11" s="99">
        <f>УСЬОГО!U11-'16-село-ЦЗ'!U11</f>
        <v>1160</v>
      </c>
      <c r="V11" s="40">
        <f t="shared" si="5"/>
        <v>97.31543624161074</v>
      </c>
      <c r="W11" s="98">
        <f>УСЬОГО!W11-'16-село-ЦЗ'!W11</f>
        <v>331</v>
      </c>
      <c r="X11" s="99">
        <f>УСЬОГО!X11-'16-село-ЦЗ'!X11</f>
        <v>363</v>
      </c>
      <c r="Y11" s="40">
        <f t="shared" si="6"/>
        <v>109.66767371601209</v>
      </c>
      <c r="Z11" s="98">
        <f>УСЬОГО!Z11-'16-село-ЦЗ'!Z11</f>
        <v>293</v>
      </c>
      <c r="AA11" s="99">
        <f>УСЬОГО!AA11-'16-село-ЦЗ'!AA11</f>
        <v>310</v>
      </c>
      <c r="AB11" s="40">
        <f t="shared" si="7"/>
        <v>105.80204778156997</v>
      </c>
      <c r="AC11" s="37"/>
      <c r="AD11" s="41"/>
    </row>
    <row r="12" spans="1:32" s="42" customFormat="1" ht="16.95" customHeight="1" x14ac:dyDescent="0.25">
      <c r="A12" s="61" t="s">
        <v>39</v>
      </c>
      <c r="B12" s="98">
        <f>УСЬОГО!B12-'16-село-ЦЗ'!B12</f>
        <v>2879</v>
      </c>
      <c r="C12" s="98">
        <f>УСЬОГО!C12-'16-село-ЦЗ'!C12</f>
        <v>2986</v>
      </c>
      <c r="D12" s="36">
        <f t="shared" si="0"/>
        <v>103.71656825286559</v>
      </c>
      <c r="E12" s="98">
        <f>УСЬОГО!E12-'16-село-ЦЗ'!E12</f>
        <v>468</v>
      </c>
      <c r="F12" s="98">
        <f>УСЬОГО!F12-'16-село-ЦЗ'!F12</f>
        <v>726</v>
      </c>
      <c r="G12" s="40">
        <f t="shared" si="1"/>
        <v>155.12820512820514</v>
      </c>
      <c r="H12" s="98">
        <f>УСЬОГО!H12-'16-село-ЦЗ'!H12</f>
        <v>298</v>
      </c>
      <c r="I12" s="98">
        <f>УСЬОГО!I12-'16-село-ЦЗ'!I12</f>
        <v>173</v>
      </c>
      <c r="J12" s="40">
        <f t="shared" si="2"/>
        <v>58.053691275167786</v>
      </c>
      <c r="K12" s="98">
        <f>УСЬОГО!K12-'16-село-ЦЗ'!K12</f>
        <v>95</v>
      </c>
      <c r="L12" s="98">
        <f>УСЬОГО!L12-'16-село-ЦЗ'!L12</f>
        <v>69</v>
      </c>
      <c r="M12" s="40">
        <f t="shared" si="3"/>
        <v>72.631578947368425</v>
      </c>
      <c r="N12" s="98">
        <f>УСЬОГО!N12-'16-село-ЦЗ'!N12</f>
        <v>61</v>
      </c>
      <c r="O12" s="98">
        <f>УСЬОГО!O12-'16-село-ЦЗ'!O12</f>
        <v>7</v>
      </c>
      <c r="P12" s="40">
        <f t="shared" si="8"/>
        <v>11.475409836065573</v>
      </c>
      <c r="Q12" s="98">
        <f>УСЬОГО!Q12-'16-село-ЦЗ'!Q12</f>
        <v>374</v>
      </c>
      <c r="R12" s="99">
        <f>УСЬОГО!R12-'16-село-ЦЗ'!R12</f>
        <v>569</v>
      </c>
      <c r="S12" s="40">
        <f t="shared" si="4"/>
        <v>152.13903743315507</v>
      </c>
      <c r="T12" s="98">
        <f>УСЬОГО!T12-'16-село-ЦЗ'!T12</f>
        <v>2567</v>
      </c>
      <c r="U12" s="99">
        <f>УСЬОГО!U12-'16-село-ЦЗ'!U12</f>
        <v>2676</v>
      </c>
      <c r="V12" s="40">
        <f t="shared" si="5"/>
        <v>104.24620179197507</v>
      </c>
      <c r="W12" s="98">
        <f>УСЬОГО!W12-'16-село-ЦЗ'!W12</f>
        <v>305</v>
      </c>
      <c r="X12" s="99">
        <f>УСЬОГО!X12-'16-село-ЦЗ'!X12</f>
        <v>425</v>
      </c>
      <c r="Y12" s="40">
        <f t="shared" si="6"/>
        <v>139.34426229508196</v>
      </c>
      <c r="Z12" s="98">
        <f>УСЬОГО!Z12-'16-село-ЦЗ'!Z12</f>
        <v>253</v>
      </c>
      <c r="AA12" s="99">
        <f>УСЬОГО!AA12-'16-село-ЦЗ'!AA12</f>
        <v>350</v>
      </c>
      <c r="AB12" s="40">
        <f t="shared" si="7"/>
        <v>138.33992094861659</v>
      </c>
      <c r="AC12" s="37"/>
      <c r="AD12" s="41"/>
    </row>
    <row r="13" spans="1:32" s="42" customFormat="1" ht="16.95" customHeight="1" x14ac:dyDescent="0.25">
      <c r="A13" s="61" t="s">
        <v>40</v>
      </c>
      <c r="B13" s="98">
        <f>УСЬОГО!B13-'16-село-ЦЗ'!B13</f>
        <v>1113</v>
      </c>
      <c r="C13" s="98">
        <f>УСЬОГО!C13-'16-село-ЦЗ'!C13</f>
        <v>1187</v>
      </c>
      <c r="D13" s="36">
        <f t="shared" si="0"/>
        <v>106.64869721473495</v>
      </c>
      <c r="E13" s="98">
        <f>УСЬОГО!E13-'16-село-ЦЗ'!E13</f>
        <v>287</v>
      </c>
      <c r="F13" s="98">
        <f>УСЬОГО!F13-'16-село-ЦЗ'!F13</f>
        <v>489</v>
      </c>
      <c r="G13" s="40">
        <f t="shared" si="1"/>
        <v>170.38327526132403</v>
      </c>
      <c r="H13" s="98">
        <f>УСЬОГО!H13-'16-село-ЦЗ'!H13</f>
        <v>182</v>
      </c>
      <c r="I13" s="98">
        <f>УСЬОГО!I13-'16-село-ЦЗ'!I13</f>
        <v>83</v>
      </c>
      <c r="J13" s="40">
        <f t="shared" si="2"/>
        <v>45.604395604395606</v>
      </c>
      <c r="K13" s="98">
        <f>УСЬОГО!K13-'16-село-ЦЗ'!K13</f>
        <v>26</v>
      </c>
      <c r="L13" s="98">
        <f>УСЬОГО!L13-'16-село-ЦЗ'!L13</f>
        <v>17</v>
      </c>
      <c r="M13" s="40">
        <f t="shared" si="3"/>
        <v>65.384615384615387</v>
      </c>
      <c r="N13" s="98">
        <f>УСЬОГО!N13-'16-село-ЦЗ'!N13</f>
        <v>0</v>
      </c>
      <c r="O13" s="98">
        <f>УСЬОГО!O13-'16-село-ЦЗ'!O13</f>
        <v>4</v>
      </c>
      <c r="P13" s="40" t="str">
        <f t="shared" si="8"/>
        <v>-</v>
      </c>
      <c r="Q13" s="98">
        <f>УСЬОГО!Q13-'16-село-ЦЗ'!Q13</f>
        <v>254</v>
      </c>
      <c r="R13" s="99">
        <f>УСЬОГО!R13-'16-село-ЦЗ'!R13</f>
        <v>404</v>
      </c>
      <c r="S13" s="40">
        <f t="shared" si="4"/>
        <v>159.05511811023621</v>
      </c>
      <c r="T13" s="98">
        <f>УСЬОГО!T13-'16-село-ЦЗ'!T13</f>
        <v>862</v>
      </c>
      <c r="U13" s="99">
        <f>УСЬОГО!U13-'16-село-ЦЗ'!U13</f>
        <v>948</v>
      </c>
      <c r="V13" s="40">
        <f t="shared" si="5"/>
        <v>109.97679814385151</v>
      </c>
      <c r="W13" s="98">
        <f>УСЬОГО!W13-'16-село-ЦЗ'!W13</f>
        <v>137</v>
      </c>
      <c r="X13" s="99">
        <f>УСЬОГО!X13-'16-село-ЦЗ'!X13</f>
        <v>275</v>
      </c>
      <c r="Y13" s="40">
        <f t="shared" si="6"/>
        <v>200.72992700729927</v>
      </c>
      <c r="Z13" s="98">
        <f>УСЬОГО!Z13-'16-село-ЦЗ'!Z13</f>
        <v>112</v>
      </c>
      <c r="AA13" s="99">
        <f>УСЬОГО!AA13-'16-село-ЦЗ'!AA13</f>
        <v>229</v>
      </c>
      <c r="AB13" s="40">
        <f t="shared" si="7"/>
        <v>204.46428571428572</v>
      </c>
      <c r="AC13" s="37"/>
      <c r="AD13" s="41"/>
    </row>
    <row r="14" spans="1:32" s="42" customFormat="1" ht="16.95" customHeight="1" x14ac:dyDescent="0.25">
      <c r="A14" s="61" t="s">
        <v>41</v>
      </c>
      <c r="B14" s="98">
        <f>УСЬОГО!B14-'16-село-ЦЗ'!B14</f>
        <v>794</v>
      </c>
      <c r="C14" s="98">
        <f>УСЬОГО!C14-'16-село-ЦЗ'!C14</f>
        <v>985</v>
      </c>
      <c r="D14" s="36">
        <f t="shared" si="0"/>
        <v>124.05541561712846</v>
      </c>
      <c r="E14" s="98">
        <f>УСЬОГО!E14-'16-село-ЦЗ'!E14</f>
        <v>292</v>
      </c>
      <c r="F14" s="98">
        <f>УСЬОГО!F14-'16-село-ЦЗ'!F14</f>
        <v>575</v>
      </c>
      <c r="G14" s="40">
        <f t="shared" si="1"/>
        <v>196.91780821917808</v>
      </c>
      <c r="H14" s="98">
        <f>УСЬОГО!H14-'16-село-ЦЗ'!H14</f>
        <v>176</v>
      </c>
      <c r="I14" s="98">
        <f>УСЬОГО!I14-'16-село-ЦЗ'!I14</f>
        <v>74</v>
      </c>
      <c r="J14" s="40">
        <f t="shared" si="2"/>
        <v>42.045454545454547</v>
      </c>
      <c r="K14" s="98">
        <f>УСЬОГО!K14-'16-село-ЦЗ'!K14</f>
        <v>23</v>
      </c>
      <c r="L14" s="98">
        <f>УСЬОГО!L14-'16-село-ЦЗ'!L14</f>
        <v>4</v>
      </c>
      <c r="M14" s="40">
        <f t="shared" si="3"/>
        <v>17.391304347826086</v>
      </c>
      <c r="N14" s="98">
        <f>УСЬОГО!N14-'16-село-ЦЗ'!N14</f>
        <v>4</v>
      </c>
      <c r="O14" s="98">
        <f>УСЬОГО!O14-'16-село-ЦЗ'!O14</f>
        <v>0</v>
      </c>
      <c r="P14" s="40">
        <f t="shared" si="8"/>
        <v>0</v>
      </c>
      <c r="Q14" s="98">
        <f>УСЬОГО!Q14-'16-село-ЦЗ'!Q14</f>
        <v>275</v>
      </c>
      <c r="R14" s="99">
        <f>УСЬОГО!R14-'16-село-ЦЗ'!R14</f>
        <v>489</v>
      </c>
      <c r="S14" s="40">
        <f t="shared" si="4"/>
        <v>177.81818181818181</v>
      </c>
      <c r="T14" s="98">
        <f>УСЬОГО!T14-'16-село-ЦЗ'!T14</f>
        <v>569</v>
      </c>
      <c r="U14" s="99">
        <f>УСЬОГО!U14-'16-село-ЦЗ'!U14</f>
        <v>736</v>
      </c>
      <c r="V14" s="40">
        <f t="shared" si="5"/>
        <v>129.34973637961335</v>
      </c>
      <c r="W14" s="98">
        <f>УСЬОГО!W14-'16-село-ЦЗ'!W14</f>
        <v>153</v>
      </c>
      <c r="X14" s="99">
        <f>УСЬОГО!X14-'16-село-ЦЗ'!X14</f>
        <v>354</v>
      </c>
      <c r="Y14" s="40">
        <f t="shared" si="6"/>
        <v>231.37254901960785</v>
      </c>
      <c r="Z14" s="98">
        <f>УСЬОГО!Z14-'16-село-ЦЗ'!Z14</f>
        <v>132</v>
      </c>
      <c r="AA14" s="99">
        <f>УСЬОГО!AA14-'16-село-ЦЗ'!AA14</f>
        <v>302</v>
      </c>
      <c r="AB14" s="40">
        <f t="shared" si="7"/>
        <v>228.78787878787878</v>
      </c>
      <c r="AC14" s="37"/>
      <c r="AD14" s="41"/>
    </row>
    <row r="15" spans="1:32" s="42" customFormat="1" ht="16.95" customHeight="1" x14ac:dyDescent="0.25">
      <c r="A15" s="61" t="s">
        <v>42</v>
      </c>
      <c r="B15" s="98">
        <f>УСЬОГО!B15-'16-село-ЦЗ'!B15</f>
        <v>6235</v>
      </c>
      <c r="C15" s="98">
        <f>УСЬОГО!C15-'16-село-ЦЗ'!C15</f>
        <v>6272</v>
      </c>
      <c r="D15" s="36">
        <f t="shared" si="0"/>
        <v>100.5934242181235</v>
      </c>
      <c r="E15" s="98">
        <f>УСЬОГО!E15-'16-село-ЦЗ'!E15</f>
        <v>637</v>
      </c>
      <c r="F15" s="98">
        <f>УСЬОГО!F15-'16-село-ЦЗ'!F15</f>
        <v>1142</v>
      </c>
      <c r="G15" s="40">
        <f t="shared" si="1"/>
        <v>179.27786499215071</v>
      </c>
      <c r="H15" s="98">
        <f>УСЬОГО!H15-'16-село-ЦЗ'!H15</f>
        <v>408</v>
      </c>
      <c r="I15" s="98">
        <f>УСЬОГО!I15-'16-село-ЦЗ'!I15</f>
        <v>299</v>
      </c>
      <c r="J15" s="40">
        <f t="shared" si="2"/>
        <v>73.284313725490193</v>
      </c>
      <c r="K15" s="98">
        <f>УСЬОГО!K15-'16-село-ЦЗ'!K15</f>
        <v>90</v>
      </c>
      <c r="L15" s="98">
        <f>УСЬОГО!L15-'16-село-ЦЗ'!L15</f>
        <v>46</v>
      </c>
      <c r="M15" s="40">
        <f t="shared" si="3"/>
        <v>51.111111111111114</v>
      </c>
      <c r="N15" s="98">
        <f>УСЬОГО!N15-'16-село-ЦЗ'!N15</f>
        <v>1</v>
      </c>
      <c r="O15" s="98">
        <f>УСЬОГО!O15-'16-село-ЦЗ'!O15</f>
        <v>1</v>
      </c>
      <c r="P15" s="40">
        <f t="shared" si="8"/>
        <v>100</v>
      </c>
      <c r="Q15" s="98">
        <f>УСЬОГО!Q15-'16-село-ЦЗ'!Q15</f>
        <v>573</v>
      </c>
      <c r="R15" s="99">
        <f>УСЬОГО!R15-'16-село-ЦЗ'!R15</f>
        <v>661</v>
      </c>
      <c r="S15" s="40">
        <f t="shared" si="4"/>
        <v>115.35776614310646</v>
      </c>
      <c r="T15" s="98">
        <f>УСЬОГО!T15-'16-село-ЦЗ'!T15</f>
        <v>5725</v>
      </c>
      <c r="U15" s="99">
        <f>УСЬОГО!U15-'16-село-ЦЗ'!U15</f>
        <v>5682</v>
      </c>
      <c r="V15" s="40">
        <f t="shared" si="5"/>
        <v>99.248908296943227</v>
      </c>
      <c r="W15" s="98">
        <f>УСЬОГО!W15-'16-село-ЦЗ'!W15</f>
        <v>345</v>
      </c>
      <c r="X15" s="99">
        <f>УСЬОГО!X15-'16-село-ЦЗ'!X15</f>
        <v>728</v>
      </c>
      <c r="Y15" s="40">
        <f t="shared" si="6"/>
        <v>211.01449275362319</v>
      </c>
      <c r="Z15" s="98">
        <f>УСЬОГО!Z15-'16-село-ЦЗ'!Z15</f>
        <v>304</v>
      </c>
      <c r="AA15" s="99">
        <f>УСЬОГО!AA15-'16-село-ЦЗ'!AA15</f>
        <v>621</v>
      </c>
      <c r="AB15" s="40">
        <f t="shared" si="7"/>
        <v>204.27631578947367</v>
      </c>
      <c r="AC15" s="37"/>
      <c r="AD15" s="41"/>
    </row>
    <row r="16" spans="1:32" s="42" customFormat="1" ht="16.95" customHeight="1" x14ac:dyDescent="0.25">
      <c r="A16" s="61" t="s">
        <v>43</v>
      </c>
      <c r="B16" s="98">
        <f>УСЬОГО!B16-'16-село-ЦЗ'!B16</f>
        <v>2343</v>
      </c>
      <c r="C16" s="98">
        <f>УСЬОГО!C16-'16-село-ЦЗ'!C16</f>
        <v>2672</v>
      </c>
      <c r="D16" s="36">
        <f t="shared" si="0"/>
        <v>114.04182671788305</v>
      </c>
      <c r="E16" s="98">
        <f>УСЬОГО!E16-'16-село-ЦЗ'!E16</f>
        <v>642</v>
      </c>
      <c r="F16" s="98">
        <f>УСЬОГО!F16-'16-село-ЦЗ'!F16</f>
        <v>1067</v>
      </c>
      <c r="G16" s="40">
        <f t="shared" si="1"/>
        <v>166.19937694704049</v>
      </c>
      <c r="H16" s="98">
        <f>УСЬОГО!H16-'16-село-ЦЗ'!H16</f>
        <v>608</v>
      </c>
      <c r="I16" s="98">
        <f>УСЬОГО!I16-'16-село-ЦЗ'!I16</f>
        <v>380</v>
      </c>
      <c r="J16" s="40">
        <f t="shared" si="2"/>
        <v>62.5</v>
      </c>
      <c r="K16" s="98">
        <f>УСЬОГО!K16-'16-село-ЦЗ'!K16</f>
        <v>145</v>
      </c>
      <c r="L16" s="98">
        <f>УСЬОГО!L16-'16-село-ЦЗ'!L16</f>
        <v>60</v>
      </c>
      <c r="M16" s="40">
        <f t="shared" si="3"/>
        <v>41.379310344827587</v>
      </c>
      <c r="N16" s="98">
        <f>УСЬОГО!N16-'16-село-ЦЗ'!N16</f>
        <v>39</v>
      </c>
      <c r="O16" s="98">
        <f>УСЬОГО!O16-'16-село-ЦЗ'!O16</f>
        <v>25</v>
      </c>
      <c r="P16" s="40">
        <f t="shared" si="8"/>
        <v>64.102564102564102</v>
      </c>
      <c r="Q16" s="98">
        <f>УСЬОГО!Q16-'16-село-ЦЗ'!Q16</f>
        <v>599</v>
      </c>
      <c r="R16" s="99">
        <f>УСЬОГО!R16-'16-село-ЦЗ'!R16</f>
        <v>811</v>
      </c>
      <c r="S16" s="40">
        <f t="shared" si="4"/>
        <v>135.3923205342237</v>
      </c>
      <c r="T16" s="98">
        <f>УСЬОГО!T16-'16-село-ЦЗ'!T16</f>
        <v>1438</v>
      </c>
      <c r="U16" s="99">
        <f>УСЬОГО!U16-'16-село-ЦЗ'!U16</f>
        <v>2136</v>
      </c>
      <c r="V16" s="40">
        <f t="shared" si="5"/>
        <v>148.53963838664814</v>
      </c>
      <c r="W16" s="98">
        <f>УСЬОГО!W16-'16-село-ЦЗ'!W16</f>
        <v>329</v>
      </c>
      <c r="X16" s="99">
        <f>УСЬОГО!X16-'16-село-ЦЗ'!X16</f>
        <v>550</v>
      </c>
      <c r="Y16" s="40">
        <f t="shared" si="6"/>
        <v>167.17325227963525</v>
      </c>
      <c r="Z16" s="98">
        <f>УСЬОГО!Z16-'16-село-ЦЗ'!Z16</f>
        <v>296</v>
      </c>
      <c r="AA16" s="99">
        <f>УСЬОГО!AA16-'16-село-ЦЗ'!AA16</f>
        <v>456</v>
      </c>
      <c r="AB16" s="40">
        <f t="shared" si="7"/>
        <v>154.05405405405406</v>
      </c>
      <c r="AC16" s="37"/>
      <c r="AD16" s="41"/>
    </row>
    <row r="17" spans="1:30" s="42" customFormat="1" ht="16.95" customHeight="1" x14ac:dyDescent="0.25">
      <c r="A17" s="61" t="s">
        <v>44</v>
      </c>
      <c r="B17" s="98">
        <f>УСЬОГО!B17-'16-село-ЦЗ'!B17</f>
        <v>3365</v>
      </c>
      <c r="C17" s="98">
        <f>УСЬОГО!C17-'16-село-ЦЗ'!C17</f>
        <v>3722</v>
      </c>
      <c r="D17" s="36">
        <f t="shared" si="0"/>
        <v>110.60921248142645</v>
      </c>
      <c r="E17" s="98">
        <f>УСЬОГО!E17-'16-село-ЦЗ'!E17</f>
        <v>595</v>
      </c>
      <c r="F17" s="98">
        <f>УСЬОГО!F17-'16-село-ЦЗ'!F17</f>
        <v>980</v>
      </c>
      <c r="G17" s="40">
        <f t="shared" si="1"/>
        <v>164.70588235294119</v>
      </c>
      <c r="H17" s="98">
        <f>УСЬОГО!H17-'16-село-ЦЗ'!H17</f>
        <v>249</v>
      </c>
      <c r="I17" s="98">
        <f>УСЬОГО!I17-'16-село-ЦЗ'!I17</f>
        <v>204</v>
      </c>
      <c r="J17" s="40">
        <f t="shared" si="2"/>
        <v>81.92771084337349</v>
      </c>
      <c r="K17" s="98">
        <f>УСЬОГО!K17-'16-село-ЦЗ'!K17</f>
        <v>97</v>
      </c>
      <c r="L17" s="98">
        <f>УСЬОГО!L17-'16-село-ЦЗ'!L17</f>
        <v>35</v>
      </c>
      <c r="M17" s="40">
        <f t="shared" si="3"/>
        <v>36.082474226804123</v>
      </c>
      <c r="N17" s="98">
        <f>УСЬОГО!N17-'16-село-ЦЗ'!N17</f>
        <v>9</v>
      </c>
      <c r="O17" s="98">
        <f>УСЬОГО!O17-'16-село-ЦЗ'!O17</f>
        <v>1</v>
      </c>
      <c r="P17" s="40">
        <f t="shared" si="8"/>
        <v>11.111111111111111</v>
      </c>
      <c r="Q17" s="98">
        <f>УСЬОГО!Q17-'16-село-ЦЗ'!Q17</f>
        <v>393</v>
      </c>
      <c r="R17" s="99">
        <f>УСЬОГО!R17-'16-село-ЦЗ'!R17</f>
        <v>392</v>
      </c>
      <c r="S17" s="40">
        <f t="shared" si="4"/>
        <v>99.745547073791343</v>
      </c>
      <c r="T17" s="98">
        <f>УСЬОГО!T17-'16-село-ЦЗ'!T17</f>
        <v>3047</v>
      </c>
      <c r="U17" s="99">
        <f>УСЬОГО!U17-'16-село-ЦЗ'!U17</f>
        <v>3316</v>
      </c>
      <c r="V17" s="40">
        <f t="shared" si="5"/>
        <v>108.8283557597637</v>
      </c>
      <c r="W17" s="98">
        <f>УСЬОГО!W17-'16-село-ЦЗ'!W17</f>
        <v>408</v>
      </c>
      <c r="X17" s="99">
        <f>УСЬОГО!X17-'16-село-ЦЗ'!X17</f>
        <v>666</v>
      </c>
      <c r="Y17" s="40">
        <f t="shared" si="6"/>
        <v>163.23529411764707</v>
      </c>
      <c r="Z17" s="98">
        <f>УСЬОГО!Z17-'16-село-ЦЗ'!Z17</f>
        <v>380</v>
      </c>
      <c r="AA17" s="99">
        <f>УСЬОГО!AA17-'16-село-ЦЗ'!AA17</f>
        <v>603</v>
      </c>
      <c r="AB17" s="40">
        <f t="shared" si="7"/>
        <v>158.68421052631578</v>
      </c>
      <c r="AC17" s="37"/>
      <c r="AD17" s="41"/>
    </row>
    <row r="18" spans="1:30" s="42" customFormat="1" ht="16.95" customHeight="1" x14ac:dyDescent="0.25">
      <c r="A18" s="61" t="s">
        <v>45</v>
      </c>
      <c r="B18" s="98">
        <f>УСЬОГО!B18-'16-село-ЦЗ'!B18</f>
        <v>2534</v>
      </c>
      <c r="C18" s="98">
        <f>УСЬОГО!C18-'16-село-ЦЗ'!C18</f>
        <v>1484</v>
      </c>
      <c r="D18" s="36">
        <f t="shared" si="0"/>
        <v>58.563535911602209</v>
      </c>
      <c r="E18" s="98">
        <f>УСЬОГО!E18-'16-село-ЦЗ'!E18</f>
        <v>670</v>
      </c>
      <c r="F18" s="98">
        <f>УСЬОГО!F18-'16-село-ЦЗ'!F18</f>
        <v>906</v>
      </c>
      <c r="G18" s="40">
        <f t="shared" si="1"/>
        <v>135.22388059701493</v>
      </c>
      <c r="H18" s="98">
        <f>УСЬОГО!H18-'16-село-ЦЗ'!H18</f>
        <v>393</v>
      </c>
      <c r="I18" s="98">
        <f>УСЬОГО!I18-'16-село-ЦЗ'!I18</f>
        <v>229</v>
      </c>
      <c r="J18" s="40">
        <f t="shared" si="2"/>
        <v>58.269720101781168</v>
      </c>
      <c r="K18" s="98">
        <f>УСЬОГО!K18-'16-село-ЦЗ'!K18</f>
        <v>79</v>
      </c>
      <c r="L18" s="98">
        <f>УСЬОГО!L18-'16-село-ЦЗ'!L18</f>
        <v>28</v>
      </c>
      <c r="M18" s="40">
        <f t="shared" si="3"/>
        <v>35.443037974683541</v>
      </c>
      <c r="N18" s="98">
        <f>УСЬОГО!N18-'16-село-ЦЗ'!N18</f>
        <v>7</v>
      </c>
      <c r="O18" s="98">
        <f>УСЬОГО!O18-'16-село-ЦЗ'!O18</f>
        <v>1</v>
      </c>
      <c r="P18" s="40">
        <f t="shared" si="8"/>
        <v>14.285714285714286</v>
      </c>
      <c r="Q18" s="98">
        <f>УСЬОГО!Q18-'16-село-ЦЗ'!Q18</f>
        <v>541</v>
      </c>
      <c r="R18" s="99">
        <f>УСЬОГО!R18-'16-село-ЦЗ'!R18</f>
        <v>520</v>
      </c>
      <c r="S18" s="40">
        <f t="shared" si="4"/>
        <v>96.118299445471351</v>
      </c>
      <c r="T18" s="98">
        <f>УСЬОГО!T18-'16-село-ЦЗ'!T18</f>
        <v>842</v>
      </c>
      <c r="U18" s="99">
        <f>УСЬОГО!U18-'16-село-ЦЗ'!U18</f>
        <v>992</v>
      </c>
      <c r="V18" s="40">
        <f t="shared" si="5"/>
        <v>117.8147268408551</v>
      </c>
      <c r="W18" s="98">
        <f>УСЬОГО!W18-'16-село-ЦЗ'!W18</f>
        <v>412</v>
      </c>
      <c r="X18" s="99">
        <f>УСЬОГО!X18-'16-село-ЦЗ'!X18</f>
        <v>452</v>
      </c>
      <c r="Y18" s="40">
        <f t="shared" si="6"/>
        <v>109.70873786407768</v>
      </c>
      <c r="Z18" s="98">
        <f>УСЬОГО!Z18-'16-село-ЦЗ'!Z18</f>
        <v>367</v>
      </c>
      <c r="AA18" s="99">
        <f>УСЬОГО!AA18-'16-село-ЦЗ'!AA18</f>
        <v>414</v>
      </c>
      <c r="AB18" s="40">
        <f t="shared" si="7"/>
        <v>112.80653950953679</v>
      </c>
      <c r="AC18" s="37"/>
      <c r="AD18" s="41"/>
    </row>
    <row r="19" spans="1:30" s="42" customFormat="1" ht="16.95" customHeight="1" x14ac:dyDescent="0.25">
      <c r="A19" s="61" t="s">
        <v>46</v>
      </c>
      <c r="B19" s="98">
        <f>УСЬОГО!B19-'16-село-ЦЗ'!B19</f>
        <v>1973</v>
      </c>
      <c r="C19" s="98">
        <f>УСЬОГО!C19-'16-село-ЦЗ'!C19</f>
        <v>2186</v>
      </c>
      <c r="D19" s="36">
        <f t="shared" si="0"/>
        <v>110.79574252407501</v>
      </c>
      <c r="E19" s="98">
        <f>УСЬОГО!E19-'16-село-ЦЗ'!E19</f>
        <v>405</v>
      </c>
      <c r="F19" s="98">
        <f>УСЬОГО!F19-'16-село-ЦЗ'!F19</f>
        <v>600</v>
      </c>
      <c r="G19" s="40">
        <f t="shared" si="1"/>
        <v>148.14814814814815</v>
      </c>
      <c r="H19" s="98">
        <f>УСЬОГО!H19-'16-село-ЦЗ'!H19</f>
        <v>145</v>
      </c>
      <c r="I19" s="98">
        <f>УСЬОГО!I19-'16-село-ЦЗ'!I19</f>
        <v>218</v>
      </c>
      <c r="J19" s="40">
        <f t="shared" si="2"/>
        <v>150.34482758620689</v>
      </c>
      <c r="K19" s="98">
        <f>УСЬОГО!K19-'16-село-ЦЗ'!K19</f>
        <v>53</v>
      </c>
      <c r="L19" s="98">
        <f>УСЬОГО!L19-'16-село-ЦЗ'!L19</f>
        <v>24</v>
      </c>
      <c r="M19" s="40">
        <f t="shared" si="3"/>
        <v>45.283018867924525</v>
      </c>
      <c r="N19" s="98">
        <f>УСЬОГО!N19-'16-село-ЦЗ'!N19</f>
        <v>10</v>
      </c>
      <c r="O19" s="98">
        <f>УСЬОГО!O19-'16-село-ЦЗ'!O19</f>
        <v>1</v>
      </c>
      <c r="P19" s="40">
        <f t="shared" si="8"/>
        <v>10</v>
      </c>
      <c r="Q19" s="98">
        <f>УСЬОГО!Q19-'16-село-ЦЗ'!Q19</f>
        <v>351</v>
      </c>
      <c r="R19" s="99">
        <f>УСЬОГО!R19-'16-село-ЦЗ'!R19</f>
        <v>476</v>
      </c>
      <c r="S19" s="40">
        <f t="shared" si="4"/>
        <v>135.61253561253562</v>
      </c>
      <c r="T19" s="98">
        <f>УСЬОГО!T19-'16-село-ЦЗ'!T19</f>
        <v>1826</v>
      </c>
      <c r="U19" s="99">
        <f>УСЬОГО!U19-'16-село-ЦЗ'!U19</f>
        <v>1878</v>
      </c>
      <c r="V19" s="40">
        <f t="shared" si="5"/>
        <v>102.84775465498358</v>
      </c>
      <c r="W19" s="98">
        <f>УСЬОГО!W19-'16-село-ЦЗ'!W19</f>
        <v>261</v>
      </c>
      <c r="X19" s="99">
        <f>УСЬОГО!X19-'16-село-ЦЗ'!X19</f>
        <v>382</v>
      </c>
      <c r="Y19" s="40">
        <f t="shared" si="6"/>
        <v>146.36015325670499</v>
      </c>
      <c r="Z19" s="98">
        <f>УСЬОГО!Z19-'16-село-ЦЗ'!Z19</f>
        <v>243</v>
      </c>
      <c r="AA19" s="99">
        <f>УСЬОГО!AA19-'16-село-ЦЗ'!AA19</f>
        <v>327</v>
      </c>
      <c r="AB19" s="40">
        <f t="shared" si="7"/>
        <v>134.5679012345679</v>
      </c>
      <c r="AC19" s="37"/>
      <c r="AD19" s="41"/>
    </row>
    <row r="20" spans="1:30" s="42" customFormat="1" ht="16.95" customHeight="1" x14ac:dyDescent="0.25">
      <c r="A20" s="61" t="s">
        <v>47</v>
      </c>
      <c r="B20" s="98">
        <f>УСЬОГО!B20-'16-село-ЦЗ'!B20</f>
        <v>577</v>
      </c>
      <c r="C20" s="98">
        <f>УСЬОГО!C20-'16-село-ЦЗ'!C20</f>
        <v>1047</v>
      </c>
      <c r="D20" s="36">
        <f t="shared" si="0"/>
        <v>181.45580589254766</v>
      </c>
      <c r="E20" s="98">
        <f>УСЬОГО!E20-'16-село-ЦЗ'!E20</f>
        <v>143</v>
      </c>
      <c r="F20" s="98">
        <f>УСЬОГО!F20-'16-село-ЦЗ'!F20</f>
        <v>353</v>
      </c>
      <c r="G20" s="40">
        <f t="shared" si="1"/>
        <v>246.85314685314685</v>
      </c>
      <c r="H20" s="98">
        <f>УСЬОГО!H20-'16-село-ЦЗ'!H20</f>
        <v>35</v>
      </c>
      <c r="I20" s="98">
        <f>УСЬОГО!I20-'16-село-ЦЗ'!I20</f>
        <v>71</v>
      </c>
      <c r="J20" s="40">
        <f t="shared" si="2"/>
        <v>202.85714285714286</v>
      </c>
      <c r="K20" s="98">
        <f>УСЬОГО!K20-'16-село-ЦЗ'!K20</f>
        <v>12</v>
      </c>
      <c r="L20" s="98">
        <f>УСЬОГО!L20-'16-село-ЦЗ'!L20</f>
        <v>18</v>
      </c>
      <c r="M20" s="40">
        <f t="shared" si="3"/>
        <v>150</v>
      </c>
      <c r="N20" s="98">
        <f>УСЬОГО!N20-'16-село-ЦЗ'!N20</f>
        <v>7</v>
      </c>
      <c r="O20" s="98">
        <f>УСЬОГО!O20-'16-село-ЦЗ'!O20</f>
        <v>1</v>
      </c>
      <c r="P20" s="40">
        <f t="shared" si="8"/>
        <v>14.285714285714286</v>
      </c>
      <c r="Q20" s="98">
        <f>УСЬОГО!Q20-'16-село-ЦЗ'!Q20</f>
        <v>123</v>
      </c>
      <c r="R20" s="99">
        <f>УСЬОГО!R20-'16-село-ЦЗ'!R20</f>
        <v>192</v>
      </c>
      <c r="S20" s="40">
        <f t="shared" si="4"/>
        <v>156.09756097560975</v>
      </c>
      <c r="T20" s="98">
        <f>УСЬОГО!T20-'16-село-ЦЗ'!T20</f>
        <v>537</v>
      </c>
      <c r="U20" s="99">
        <f>УСЬОГО!U20-'16-село-ЦЗ'!U20</f>
        <v>936</v>
      </c>
      <c r="V20" s="40">
        <f t="shared" si="5"/>
        <v>174.30167597765364</v>
      </c>
      <c r="W20" s="98">
        <f>УСЬОГО!W20-'16-село-ЦЗ'!W20</f>
        <v>103</v>
      </c>
      <c r="X20" s="99">
        <f>УСЬОГО!X20-'16-село-ЦЗ'!X20</f>
        <v>246</v>
      </c>
      <c r="Y20" s="40">
        <f t="shared" si="6"/>
        <v>238.83495145631068</v>
      </c>
      <c r="Z20" s="98">
        <f>УСЬОГО!Z20-'16-село-ЦЗ'!Z20</f>
        <v>92</v>
      </c>
      <c r="AA20" s="99">
        <f>УСЬОГО!AA20-'16-село-ЦЗ'!AA20</f>
        <v>223</v>
      </c>
      <c r="AB20" s="40">
        <f t="shared" si="7"/>
        <v>242.39130434782609</v>
      </c>
      <c r="AC20" s="37"/>
      <c r="AD20" s="41"/>
    </row>
    <row r="21" spans="1:30" s="42" customFormat="1" ht="16.95" customHeight="1" x14ac:dyDescent="0.25">
      <c r="A21" s="61" t="s">
        <v>48</v>
      </c>
      <c r="B21" s="98">
        <f>УСЬОГО!B21-'16-село-ЦЗ'!B21</f>
        <v>477</v>
      </c>
      <c r="C21" s="98">
        <f>УСЬОГО!C21-'16-село-ЦЗ'!C21</f>
        <v>755</v>
      </c>
      <c r="D21" s="36">
        <f t="shared" si="0"/>
        <v>158.28092243186583</v>
      </c>
      <c r="E21" s="98">
        <f>УСЬОГО!E21-'16-село-ЦЗ'!E21</f>
        <v>151</v>
      </c>
      <c r="F21" s="98">
        <f>УСЬОГО!F21-'16-село-ЦЗ'!F21</f>
        <v>383</v>
      </c>
      <c r="G21" s="40">
        <f t="shared" si="1"/>
        <v>253.64238410596028</v>
      </c>
      <c r="H21" s="98">
        <f>УСЬОГО!H21-'16-село-ЦЗ'!H21</f>
        <v>89</v>
      </c>
      <c r="I21" s="98">
        <f>УСЬОГО!I21-'16-село-ЦЗ'!I21</f>
        <v>91</v>
      </c>
      <c r="J21" s="40">
        <f t="shared" si="2"/>
        <v>102.24719101123596</v>
      </c>
      <c r="K21" s="98">
        <f>УСЬОГО!K21-'16-село-ЦЗ'!K21</f>
        <v>7</v>
      </c>
      <c r="L21" s="98">
        <f>УСЬОГО!L21-'16-село-ЦЗ'!L21</f>
        <v>3</v>
      </c>
      <c r="M21" s="40">
        <f t="shared" si="3"/>
        <v>42.857142857142854</v>
      </c>
      <c r="N21" s="98">
        <f>УСЬОГО!N21-'16-село-ЦЗ'!N21</f>
        <v>1</v>
      </c>
      <c r="O21" s="98">
        <f>УСЬОГО!O21-'16-село-ЦЗ'!O21</f>
        <v>0</v>
      </c>
      <c r="P21" s="40">
        <f t="shared" si="8"/>
        <v>0</v>
      </c>
      <c r="Q21" s="98">
        <f>УСЬОГО!Q21-'16-село-ЦЗ'!Q21</f>
        <v>138</v>
      </c>
      <c r="R21" s="99">
        <f>УСЬОГО!R21-'16-село-ЦЗ'!R21</f>
        <v>302</v>
      </c>
      <c r="S21" s="40">
        <f t="shared" si="4"/>
        <v>218.84057971014494</v>
      </c>
      <c r="T21" s="98">
        <f>УСЬОГО!T21-'16-село-ЦЗ'!T21</f>
        <v>364</v>
      </c>
      <c r="U21" s="99">
        <f>УСЬОГО!U21-'16-село-ЦЗ'!U21</f>
        <v>600</v>
      </c>
      <c r="V21" s="40">
        <f t="shared" si="5"/>
        <v>164.83516483516485</v>
      </c>
      <c r="W21" s="98">
        <f>УСЬОГО!W21-'16-село-ЦЗ'!W21</f>
        <v>91</v>
      </c>
      <c r="X21" s="99">
        <f>УСЬОГО!X21-'16-село-ЦЗ'!X21</f>
        <v>274</v>
      </c>
      <c r="Y21" s="40">
        <f t="shared" si="6"/>
        <v>301.09890109890108</v>
      </c>
      <c r="Z21" s="98">
        <f>УСЬОГО!Z21-'16-село-ЦЗ'!Z21</f>
        <v>90</v>
      </c>
      <c r="AA21" s="99">
        <f>УСЬОГО!AA21-'16-село-ЦЗ'!AA21</f>
        <v>261</v>
      </c>
      <c r="AB21" s="40">
        <f t="shared" si="7"/>
        <v>290</v>
      </c>
      <c r="AC21" s="37"/>
      <c r="AD21" s="41"/>
    </row>
    <row r="22" spans="1:30" s="42" customFormat="1" ht="16.95" customHeight="1" x14ac:dyDescent="0.25">
      <c r="A22" s="61" t="s">
        <v>49</v>
      </c>
      <c r="B22" s="98">
        <f>УСЬОГО!B22-'16-село-ЦЗ'!B22</f>
        <v>2117</v>
      </c>
      <c r="C22" s="98">
        <f>УСЬОГО!C22-'16-село-ЦЗ'!C22</f>
        <v>2407</v>
      </c>
      <c r="D22" s="36">
        <f t="shared" si="0"/>
        <v>113.6986301369863</v>
      </c>
      <c r="E22" s="98">
        <f>УСЬОГО!E22-'16-село-ЦЗ'!E22</f>
        <v>512</v>
      </c>
      <c r="F22" s="98">
        <f>УСЬОГО!F22-'16-село-ЦЗ'!F22</f>
        <v>757</v>
      </c>
      <c r="G22" s="40">
        <f t="shared" si="1"/>
        <v>147.8515625</v>
      </c>
      <c r="H22" s="98">
        <f>УСЬОГО!H22-'16-село-ЦЗ'!H22</f>
        <v>242</v>
      </c>
      <c r="I22" s="98">
        <f>УСЬОГО!I22-'16-село-ЦЗ'!I22</f>
        <v>253</v>
      </c>
      <c r="J22" s="40">
        <f t="shared" si="2"/>
        <v>104.54545454545455</v>
      </c>
      <c r="K22" s="98">
        <f>УСЬОГО!K22-'16-село-ЦЗ'!K22</f>
        <v>72</v>
      </c>
      <c r="L22" s="98">
        <f>УСЬОГО!L22-'16-село-ЦЗ'!L22</f>
        <v>25</v>
      </c>
      <c r="M22" s="40">
        <f t="shared" si="3"/>
        <v>34.722222222222221</v>
      </c>
      <c r="N22" s="98">
        <f>УСЬОГО!N22-'16-село-ЦЗ'!N22</f>
        <v>3</v>
      </c>
      <c r="O22" s="98">
        <f>УСЬОГО!O22-'16-село-ЦЗ'!O22</f>
        <v>1</v>
      </c>
      <c r="P22" s="40">
        <f t="shared" si="8"/>
        <v>33.333333333333336</v>
      </c>
      <c r="Q22" s="98">
        <f>УСЬОГО!Q22-'16-село-ЦЗ'!Q22</f>
        <v>480</v>
      </c>
      <c r="R22" s="99">
        <f>УСЬОГО!R22-'16-село-ЦЗ'!R22</f>
        <v>531</v>
      </c>
      <c r="S22" s="40">
        <f t="shared" si="4"/>
        <v>110.625</v>
      </c>
      <c r="T22" s="98">
        <f>УСЬОГО!T22-'16-село-ЦЗ'!T22</f>
        <v>1896</v>
      </c>
      <c r="U22" s="99">
        <f>УСЬОГО!U22-'16-село-ЦЗ'!U22</f>
        <v>2044</v>
      </c>
      <c r="V22" s="40">
        <f t="shared" si="5"/>
        <v>107.80590717299577</v>
      </c>
      <c r="W22" s="98">
        <f>УСЬОГО!W22-'16-село-ЦЗ'!W22</f>
        <v>304</v>
      </c>
      <c r="X22" s="99">
        <f>УСЬОГО!X22-'16-село-ЦЗ'!X22</f>
        <v>493</v>
      </c>
      <c r="Y22" s="40">
        <f t="shared" si="6"/>
        <v>162.17105263157896</v>
      </c>
      <c r="Z22" s="98">
        <f>УСЬОГО!Z22-'16-село-ЦЗ'!Z22</f>
        <v>272</v>
      </c>
      <c r="AA22" s="99">
        <f>УСЬОГО!AA22-'16-село-ЦЗ'!AA22</f>
        <v>441</v>
      </c>
      <c r="AB22" s="40">
        <f t="shared" si="7"/>
        <v>162.13235294117646</v>
      </c>
      <c r="AC22" s="37"/>
      <c r="AD22" s="41"/>
    </row>
    <row r="23" spans="1:30" s="42" customFormat="1" ht="16.95" customHeight="1" x14ac:dyDescent="0.25">
      <c r="A23" s="61" t="s">
        <v>50</v>
      </c>
      <c r="B23" s="98">
        <f>УСЬОГО!B23-'16-село-ЦЗ'!B23</f>
        <v>713</v>
      </c>
      <c r="C23" s="98">
        <f>УСЬОГО!C23-'16-село-ЦЗ'!C23</f>
        <v>1051</v>
      </c>
      <c r="D23" s="36">
        <f t="shared" si="0"/>
        <v>147.40532959326788</v>
      </c>
      <c r="E23" s="98">
        <f>УСЬОГО!E23-'16-село-ЦЗ'!E23</f>
        <v>350</v>
      </c>
      <c r="F23" s="98">
        <f>УСЬОГО!F23-'16-село-ЦЗ'!F23</f>
        <v>742</v>
      </c>
      <c r="G23" s="40">
        <f t="shared" si="1"/>
        <v>212</v>
      </c>
      <c r="H23" s="98">
        <f>УСЬОГО!H23-'16-село-ЦЗ'!H23</f>
        <v>95</v>
      </c>
      <c r="I23" s="98">
        <f>УСЬОГО!I23-'16-село-ЦЗ'!I23</f>
        <v>84</v>
      </c>
      <c r="J23" s="40">
        <f t="shared" si="2"/>
        <v>88.421052631578945</v>
      </c>
      <c r="K23" s="98">
        <f>УСЬОГО!K23-'16-село-ЦЗ'!K23</f>
        <v>35</v>
      </c>
      <c r="L23" s="98">
        <f>УСЬОГО!L23-'16-село-ЦЗ'!L23</f>
        <v>4</v>
      </c>
      <c r="M23" s="40">
        <f t="shared" si="3"/>
        <v>11.428571428571429</v>
      </c>
      <c r="N23" s="98">
        <f>УСЬОГО!N23-'16-село-ЦЗ'!N23</f>
        <v>2</v>
      </c>
      <c r="O23" s="98">
        <f>УСЬОГО!O23-'16-село-ЦЗ'!O23</f>
        <v>0</v>
      </c>
      <c r="P23" s="40">
        <f t="shared" si="8"/>
        <v>0</v>
      </c>
      <c r="Q23" s="98">
        <f>УСЬОГО!Q23-'16-село-ЦЗ'!Q23</f>
        <v>292</v>
      </c>
      <c r="R23" s="99">
        <f>УСЬОГО!R23-'16-село-ЦЗ'!R23</f>
        <v>542</v>
      </c>
      <c r="S23" s="40">
        <f t="shared" si="4"/>
        <v>185.61643835616439</v>
      </c>
      <c r="T23" s="98">
        <f>УСЬОГО!T23-'16-село-ЦЗ'!T23</f>
        <v>571</v>
      </c>
      <c r="U23" s="99">
        <f>УСЬОГО!U23-'16-село-ЦЗ'!U23</f>
        <v>816</v>
      </c>
      <c r="V23" s="40">
        <f t="shared" si="5"/>
        <v>142.90718038528897</v>
      </c>
      <c r="W23" s="98">
        <f>УСЬОГО!W23-'16-село-ЦЗ'!W23</f>
        <v>251</v>
      </c>
      <c r="X23" s="99">
        <f>УСЬОГО!X23-'16-село-ЦЗ'!X23</f>
        <v>509</v>
      </c>
      <c r="Y23" s="40">
        <f t="shared" si="6"/>
        <v>202.78884462151393</v>
      </c>
      <c r="Z23" s="98">
        <f>УСЬОГО!Z23-'16-село-ЦЗ'!Z23</f>
        <v>227</v>
      </c>
      <c r="AA23" s="99">
        <f>УСЬОГО!AA23-'16-село-ЦЗ'!AA23</f>
        <v>434</v>
      </c>
      <c r="AB23" s="40">
        <f t="shared" si="7"/>
        <v>191.18942731277534</v>
      </c>
      <c r="AC23" s="37"/>
      <c r="AD23" s="41"/>
    </row>
    <row r="24" spans="1:30" s="42" customFormat="1" ht="16.95" customHeight="1" x14ac:dyDescent="0.25">
      <c r="A24" s="61" t="s">
        <v>51</v>
      </c>
      <c r="B24" s="98">
        <f>УСЬОГО!B24-'16-село-ЦЗ'!B24</f>
        <v>1073</v>
      </c>
      <c r="C24" s="98">
        <f>УСЬОГО!C24-'16-село-ЦЗ'!C24</f>
        <v>905</v>
      </c>
      <c r="D24" s="36">
        <f t="shared" si="0"/>
        <v>84.342963653308487</v>
      </c>
      <c r="E24" s="98">
        <f>УСЬОГО!E24-'16-село-ЦЗ'!E24</f>
        <v>387</v>
      </c>
      <c r="F24" s="98">
        <f>УСЬОГО!F24-'16-село-ЦЗ'!F24</f>
        <v>583</v>
      </c>
      <c r="G24" s="40">
        <f t="shared" si="1"/>
        <v>150.64599483204134</v>
      </c>
      <c r="H24" s="98">
        <f>УСЬОГО!H24-'16-село-ЦЗ'!H24</f>
        <v>126</v>
      </c>
      <c r="I24" s="98">
        <f>УСЬОГО!I24-'16-село-ЦЗ'!I24</f>
        <v>112</v>
      </c>
      <c r="J24" s="40">
        <f t="shared" si="2"/>
        <v>88.888888888888886</v>
      </c>
      <c r="K24" s="98">
        <f>УСЬОГО!K24-'16-село-ЦЗ'!K24</f>
        <v>24</v>
      </c>
      <c r="L24" s="98">
        <f>УСЬОГО!L24-'16-село-ЦЗ'!L24</f>
        <v>11</v>
      </c>
      <c r="M24" s="40">
        <f t="shared" si="3"/>
        <v>45.833333333333336</v>
      </c>
      <c r="N24" s="98">
        <f>УСЬОГО!N24-'16-село-ЦЗ'!N24</f>
        <v>3</v>
      </c>
      <c r="O24" s="98">
        <f>УСЬОГО!O24-'16-село-ЦЗ'!O24</f>
        <v>0</v>
      </c>
      <c r="P24" s="40">
        <f t="shared" si="8"/>
        <v>0</v>
      </c>
      <c r="Q24" s="98">
        <f>УСЬОГО!Q24-'16-село-ЦЗ'!Q24</f>
        <v>322</v>
      </c>
      <c r="R24" s="99">
        <f>УСЬОГО!R24-'16-село-ЦЗ'!R24</f>
        <v>475</v>
      </c>
      <c r="S24" s="40">
        <f t="shared" si="4"/>
        <v>147.51552795031057</v>
      </c>
      <c r="T24" s="98">
        <f>УСЬОГО!T24-'16-село-ЦЗ'!T24</f>
        <v>927</v>
      </c>
      <c r="U24" s="99">
        <f>УСЬОГО!U24-'16-село-ЦЗ'!U24</f>
        <v>646</v>
      </c>
      <c r="V24" s="40">
        <f t="shared" si="5"/>
        <v>69.687162891046384</v>
      </c>
      <c r="W24" s="98">
        <f>УСЬОГО!W24-'16-село-ЦЗ'!W24</f>
        <v>285</v>
      </c>
      <c r="X24" s="99">
        <f>УСЬОГО!X24-'16-село-ЦЗ'!X24</f>
        <v>366</v>
      </c>
      <c r="Y24" s="40">
        <f t="shared" si="6"/>
        <v>128.42105263157896</v>
      </c>
      <c r="Z24" s="98">
        <f>УСЬОГО!Z24-'16-село-ЦЗ'!Z24</f>
        <v>270</v>
      </c>
      <c r="AA24" s="99">
        <f>УСЬОГО!AA24-'16-село-ЦЗ'!AA24</f>
        <v>347</v>
      </c>
      <c r="AB24" s="40">
        <f t="shared" si="7"/>
        <v>128.5185185185185</v>
      </c>
      <c r="AC24" s="37"/>
      <c r="AD24" s="41"/>
    </row>
    <row r="25" spans="1:30" s="42" customFormat="1" ht="16.95" customHeight="1" x14ac:dyDescent="0.25">
      <c r="A25" s="61" t="s">
        <v>52</v>
      </c>
      <c r="B25" s="98">
        <f>УСЬОГО!B25-'16-село-ЦЗ'!B25</f>
        <v>2414</v>
      </c>
      <c r="C25" s="98">
        <f>УСЬОГО!C25-'16-село-ЦЗ'!C25</f>
        <v>2354</v>
      </c>
      <c r="D25" s="36">
        <f t="shared" si="0"/>
        <v>97.514498757249385</v>
      </c>
      <c r="E25" s="98">
        <f>УСЬОГО!E25-'16-село-ЦЗ'!E25</f>
        <v>165</v>
      </c>
      <c r="F25" s="98">
        <f>УСЬОГО!F25-'16-село-ЦЗ'!F25</f>
        <v>382</v>
      </c>
      <c r="G25" s="40">
        <f t="shared" si="1"/>
        <v>231.5151515151515</v>
      </c>
      <c r="H25" s="98">
        <f>УСЬОГО!H25-'16-село-ЦЗ'!H25</f>
        <v>108</v>
      </c>
      <c r="I25" s="98">
        <f>УСЬОГО!I25-'16-село-ЦЗ'!I25</f>
        <v>100</v>
      </c>
      <c r="J25" s="40">
        <f t="shared" si="2"/>
        <v>92.592592592592595</v>
      </c>
      <c r="K25" s="98">
        <f>УСЬОГО!K25-'16-село-ЦЗ'!K25</f>
        <v>12</v>
      </c>
      <c r="L25" s="98">
        <f>УСЬОГО!L25-'16-село-ЦЗ'!L25</f>
        <v>10</v>
      </c>
      <c r="M25" s="40">
        <f t="shared" si="3"/>
        <v>83.333333333333329</v>
      </c>
      <c r="N25" s="98">
        <f>УСЬОГО!N25-'16-село-ЦЗ'!N25</f>
        <v>0</v>
      </c>
      <c r="O25" s="98">
        <f>УСЬОГО!O25-'16-село-ЦЗ'!O25</f>
        <v>0</v>
      </c>
      <c r="P25" s="40" t="str">
        <f t="shared" si="8"/>
        <v>-</v>
      </c>
      <c r="Q25" s="98">
        <f>УСЬОГО!Q25-'16-село-ЦЗ'!Q25</f>
        <v>152</v>
      </c>
      <c r="R25" s="99">
        <f>УСЬОГО!R25-'16-село-ЦЗ'!R25</f>
        <v>269</v>
      </c>
      <c r="S25" s="40">
        <f t="shared" si="4"/>
        <v>176.97368421052633</v>
      </c>
      <c r="T25" s="98">
        <f>УСЬОГО!T25-'16-село-ЦЗ'!T25</f>
        <v>2183</v>
      </c>
      <c r="U25" s="99">
        <f>УСЬОГО!U25-'16-село-ЦЗ'!U25</f>
        <v>2172</v>
      </c>
      <c r="V25" s="40">
        <f t="shared" si="5"/>
        <v>99.496106275767289</v>
      </c>
      <c r="W25" s="98">
        <f>УСЬОГО!W25-'16-село-ЦЗ'!W25</f>
        <v>105</v>
      </c>
      <c r="X25" s="99">
        <f>УСЬОГО!X25-'16-село-ЦЗ'!X25</f>
        <v>255</v>
      </c>
      <c r="Y25" s="40">
        <f t="shared" si="6"/>
        <v>242.85714285714286</v>
      </c>
      <c r="Z25" s="98">
        <f>УСЬОГО!Z25-'16-село-ЦЗ'!Z25</f>
        <v>97</v>
      </c>
      <c r="AA25" s="99">
        <f>УСЬОГО!AA25-'16-село-ЦЗ'!AA25</f>
        <v>220</v>
      </c>
      <c r="AB25" s="40">
        <f t="shared" si="7"/>
        <v>226.8041237113402</v>
      </c>
      <c r="AC25" s="37"/>
      <c r="AD25" s="41"/>
    </row>
    <row r="26" spans="1:30" s="42" customFormat="1" ht="16.95" customHeight="1" x14ac:dyDescent="0.25">
      <c r="A26" s="61" t="s">
        <v>53</v>
      </c>
      <c r="B26" s="98">
        <f>УСЬОГО!B26-'16-село-ЦЗ'!B26</f>
        <v>831</v>
      </c>
      <c r="C26" s="98">
        <f>УСЬОГО!C26-'16-село-ЦЗ'!C26</f>
        <v>949</v>
      </c>
      <c r="D26" s="36">
        <f t="shared" si="0"/>
        <v>114.19975932611311</v>
      </c>
      <c r="E26" s="98">
        <f>УСЬОГО!E26-'16-село-ЦЗ'!E26</f>
        <v>271</v>
      </c>
      <c r="F26" s="98">
        <f>УСЬОГО!F26-'16-село-ЦЗ'!F26</f>
        <v>399</v>
      </c>
      <c r="G26" s="40">
        <f t="shared" si="1"/>
        <v>147.23247232472326</v>
      </c>
      <c r="H26" s="98">
        <f>УСЬОГО!H26-'16-село-ЦЗ'!H26</f>
        <v>106</v>
      </c>
      <c r="I26" s="98">
        <f>УСЬОГО!I26-'16-село-ЦЗ'!I26</f>
        <v>84</v>
      </c>
      <c r="J26" s="40">
        <f t="shared" si="2"/>
        <v>79.245283018867923</v>
      </c>
      <c r="K26" s="98">
        <f>УСЬОГО!K26-'16-село-ЦЗ'!K26</f>
        <v>27</v>
      </c>
      <c r="L26" s="98">
        <f>УСЬОГО!L26-'16-село-ЦЗ'!L26</f>
        <v>13</v>
      </c>
      <c r="M26" s="40">
        <f t="shared" si="3"/>
        <v>48.148148148148145</v>
      </c>
      <c r="N26" s="98">
        <f>УСЬОГО!N26-'16-село-ЦЗ'!N26</f>
        <v>1</v>
      </c>
      <c r="O26" s="98">
        <f>УСЬОГО!O26-'16-село-ЦЗ'!O26</f>
        <v>0</v>
      </c>
      <c r="P26" s="40">
        <f t="shared" si="8"/>
        <v>0</v>
      </c>
      <c r="Q26" s="98">
        <f>УСЬОГО!Q26-'16-село-ЦЗ'!Q26</f>
        <v>221</v>
      </c>
      <c r="R26" s="99">
        <f>УСЬОГО!R26-'16-село-ЦЗ'!R26</f>
        <v>287</v>
      </c>
      <c r="S26" s="40">
        <f t="shared" si="4"/>
        <v>129.86425339366517</v>
      </c>
      <c r="T26" s="98">
        <f>УСЬОГО!T26-'16-село-ЦЗ'!T26</f>
        <v>689</v>
      </c>
      <c r="U26" s="99">
        <f>УСЬОГО!U26-'16-село-ЦЗ'!U26</f>
        <v>825</v>
      </c>
      <c r="V26" s="40">
        <f t="shared" si="5"/>
        <v>119.73875181422352</v>
      </c>
      <c r="W26" s="98">
        <f>УСЬОГО!W26-'16-село-ЦЗ'!W26</f>
        <v>185</v>
      </c>
      <c r="X26" s="99">
        <f>УСЬОГО!X26-'16-село-ЦЗ'!X26</f>
        <v>278</v>
      </c>
      <c r="Y26" s="40">
        <f t="shared" si="6"/>
        <v>150.27027027027026</v>
      </c>
      <c r="Z26" s="98">
        <f>УСЬОГО!Z26-'16-село-ЦЗ'!Z26</f>
        <v>161</v>
      </c>
      <c r="AA26" s="99">
        <f>УСЬОГО!AA26-'16-село-ЦЗ'!AA26</f>
        <v>232</v>
      </c>
      <c r="AB26" s="40">
        <f t="shared" si="7"/>
        <v>144.09937888198758</v>
      </c>
      <c r="AC26" s="37"/>
      <c r="AD26" s="41"/>
    </row>
    <row r="27" spans="1:30" s="42" customFormat="1" ht="16.95" customHeight="1" x14ac:dyDescent="0.25">
      <c r="A27" s="61" t="s">
        <v>54</v>
      </c>
      <c r="B27" s="98">
        <f>УСЬОГО!B27-'16-село-ЦЗ'!B27</f>
        <v>508</v>
      </c>
      <c r="C27" s="98">
        <f>УСЬОГО!C27-'16-село-ЦЗ'!C27</f>
        <v>732</v>
      </c>
      <c r="D27" s="36">
        <f t="shared" si="0"/>
        <v>144.09448818897638</v>
      </c>
      <c r="E27" s="98">
        <f>УСЬОГО!E27-'16-село-ЦЗ'!E27</f>
        <v>174</v>
      </c>
      <c r="F27" s="98">
        <f>УСЬОГО!F27-'16-село-ЦЗ'!F27</f>
        <v>344</v>
      </c>
      <c r="G27" s="40">
        <f t="shared" si="1"/>
        <v>197.70114942528735</v>
      </c>
      <c r="H27" s="98">
        <f>УСЬОГО!H27-'16-село-ЦЗ'!H27</f>
        <v>64</v>
      </c>
      <c r="I27" s="98">
        <f>УСЬОГО!I27-'16-село-ЦЗ'!I27</f>
        <v>92</v>
      </c>
      <c r="J27" s="40">
        <f t="shared" si="2"/>
        <v>143.75</v>
      </c>
      <c r="K27" s="98">
        <f>УСЬОГО!K27-'16-село-ЦЗ'!K27</f>
        <v>21</v>
      </c>
      <c r="L27" s="98">
        <f>УСЬОГО!L27-'16-село-ЦЗ'!L27</f>
        <v>32</v>
      </c>
      <c r="M27" s="40">
        <f t="shared" si="3"/>
        <v>152.38095238095238</v>
      </c>
      <c r="N27" s="98">
        <f>УСЬОГО!N27-'16-село-ЦЗ'!N27</f>
        <v>2</v>
      </c>
      <c r="O27" s="98">
        <f>УСЬОГО!O27-'16-село-ЦЗ'!O27</f>
        <v>0</v>
      </c>
      <c r="P27" s="40">
        <f t="shared" si="8"/>
        <v>0</v>
      </c>
      <c r="Q27" s="98">
        <f>УСЬОГО!Q27-'16-село-ЦЗ'!Q27</f>
        <v>136</v>
      </c>
      <c r="R27" s="99">
        <f>УСЬОГО!R27-'16-село-ЦЗ'!R27</f>
        <v>225</v>
      </c>
      <c r="S27" s="40">
        <f t="shared" si="4"/>
        <v>165.44117647058823</v>
      </c>
      <c r="T27" s="98">
        <f>УСЬОГО!T27-'16-село-ЦЗ'!T27</f>
        <v>443</v>
      </c>
      <c r="U27" s="99">
        <f>УСЬОГО!U27-'16-село-ЦЗ'!U27</f>
        <v>569</v>
      </c>
      <c r="V27" s="40">
        <f t="shared" si="5"/>
        <v>128.44243792325057</v>
      </c>
      <c r="W27" s="98">
        <f>УСЬОГО!W27-'16-село-ЦЗ'!W27</f>
        <v>125</v>
      </c>
      <c r="X27" s="99">
        <f>УСЬОГО!X27-'16-село-ЦЗ'!X27</f>
        <v>205</v>
      </c>
      <c r="Y27" s="40">
        <f t="shared" si="6"/>
        <v>164</v>
      </c>
      <c r="Z27" s="98">
        <f>УСЬОГО!Z27-'16-село-ЦЗ'!Z27</f>
        <v>123</v>
      </c>
      <c r="AA27" s="99">
        <f>УСЬОГО!AA27-'16-село-ЦЗ'!AA27</f>
        <v>198</v>
      </c>
      <c r="AB27" s="40">
        <f t="shared" si="7"/>
        <v>160.97560975609755</v>
      </c>
      <c r="AC27" s="37"/>
      <c r="AD27" s="41"/>
    </row>
    <row r="28" spans="1:30" s="42" customFormat="1" ht="16.95" customHeight="1" x14ac:dyDescent="0.25">
      <c r="A28" s="61" t="s">
        <v>55</v>
      </c>
      <c r="B28" s="98">
        <f>УСЬОГО!B28-'16-село-ЦЗ'!B28</f>
        <v>729</v>
      </c>
      <c r="C28" s="98">
        <f>УСЬОГО!C28-'16-село-ЦЗ'!C28</f>
        <v>674</v>
      </c>
      <c r="D28" s="36">
        <f t="shared" si="0"/>
        <v>92.455418381344302</v>
      </c>
      <c r="E28" s="98">
        <f>УСЬОГО!E28-'16-село-ЦЗ'!E28</f>
        <v>212</v>
      </c>
      <c r="F28" s="98">
        <f>УСЬОГО!F28-'16-село-ЦЗ'!F28</f>
        <v>243</v>
      </c>
      <c r="G28" s="40">
        <f t="shared" si="1"/>
        <v>114.62264150943396</v>
      </c>
      <c r="H28" s="98">
        <f>УСЬОГО!H28-'16-село-ЦЗ'!H28</f>
        <v>127</v>
      </c>
      <c r="I28" s="98">
        <f>УСЬОГО!I28-'16-село-ЦЗ'!I28</f>
        <v>92</v>
      </c>
      <c r="J28" s="40">
        <f t="shared" si="2"/>
        <v>72.440944881889763</v>
      </c>
      <c r="K28" s="98">
        <f>УСЬОГО!K28-'16-село-ЦЗ'!K28</f>
        <v>15</v>
      </c>
      <c r="L28" s="98">
        <f>УСЬОГО!L28-'16-село-ЦЗ'!L28</f>
        <v>8</v>
      </c>
      <c r="M28" s="40">
        <f t="shared" si="3"/>
        <v>53.333333333333336</v>
      </c>
      <c r="N28" s="98">
        <f>УСЬОГО!N28-'16-село-ЦЗ'!N28</f>
        <v>12</v>
      </c>
      <c r="O28" s="98">
        <f>УСЬОГО!O28-'16-село-ЦЗ'!O28</f>
        <v>3</v>
      </c>
      <c r="P28" s="40">
        <f t="shared" si="8"/>
        <v>25</v>
      </c>
      <c r="Q28" s="98">
        <f>УСЬОГО!Q28-'16-село-ЦЗ'!Q28</f>
        <v>194</v>
      </c>
      <c r="R28" s="99">
        <f>УСЬОГО!R28-'16-село-ЦЗ'!R28</f>
        <v>218</v>
      </c>
      <c r="S28" s="40">
        <f t="shared" si="4"/>
        <v>112.37113402061856</v>
      </c>
      <c r="T28" s="98">
        <f>УСЬОГО!T28-'16-село-ЦЗ'!T28</f>
        <v>576</v>
      </c>
      <c r="U28" s="99">
        <f>УСЬОГО!U28-'16-село-ЦЗ'!U28</f>
        <v>530</v>
      </c>
      <c r="V28" s="40">
        <f t="shared" si="5"/>
        <v>92.013888888888886</v>
      </c>
      <c r="W28" s="98">
        <f>УСЬОГО!W28-'16-село-ЦЗ'!W28</f>
        <v>141</v>
      </c>
      <c r="X28" s="99">
        <f>УСЬОГО!X28-'16-село-ЦЗ'!X28</f>
        <v>158</v>
      </c>
      <c r="Y28" s="40">
        <f t="shared" si="6"/>
        <v>112.05673758865248</v>
      </c>
      <c r="Z28" s="98">
        <f>УСЬОГО!Z28-'16-село-ЦЗ'!Z28</f>
        <v>134</v>
      </c>
      <c r="AA28" s="99">
        <f>УСЬОГО!AA28-'16-село-ЦЗ'!AA28</f>
        <v>143</v>
      </c>
      <c r="AB28" s="40">
        <f t="shared" si="7"/>
        <v>106.71641791044776</v>
      </c>
      <c r="AC28" s="37"/>
      <c r="AD28" s="41"/>
    </row>
    <row r="29" spans="1:30" s="42" customFormat="1" ht="16.95" customHeight="1" x14ac:dyDescent="0.25">
      <c r="A29" s="61" t="s">
        <v>56</v>
      </c>
      <c r="B29" s="98">
        <f>УСЬОГО!B29-'16-село-ЦЗ'!B29</f>
        <v>492</v>
      </c>
      <c r="C29" s="98">
        <f>УСЬОГО!C29-'16-село-ЦЗ'!C29</f>
        <v>770</v>
      </c>
      <c r="D29" s="36">
        <f t="shared" si="0"/>
        <v>156.5040650406504</v>
      </c>
      <c r="E29" s="98">
        <f>УСЬОГО!E29-'16-село-ЦЗ'!E29</f>
        <v>263</v>
      </c>
      <c r="F29" s="98">
        <f>УСЬОГО!F29-'16-село-ЦЗ'!F29</f>
        <v>464</v>
      </c>
      <c r="G29" s="40">
        <f t="shared" si="1"/>
        <v>176.42585551330799</v>
      </c>
      <c r="H29" s="98">
        <f>УСЬОГО!H29-'16-село-ЦЗ'!H29</f>
        <v>147</v>
      </c>
      <c r="I29" s="98">
        <f>УСЬОГО!I29-'16-село-ЦЗ'!I29</f>
        <v>135</v>
      </c>
      <c r="J29" s="40">
        <f t="shared" si="2"/>
        <v>91.836734693877546</v>
      </c>
      <c r="K29" s="98">
        <f>УСЬОГО!K29-'16-село-ЦЗ'!K29</f>
        <v>34</v>
      </c>
      <c r="L29" s="98">
        <f>УСЬОГО!L29-'16-село-ЦЗ'!L29</f>
        <v>24</v>
      </c>
      <c r="M29" s="40">
        <f t="shared" si="3"/>
        <v>70.588235294117652</v>
      </c>
      <c r="N29" s="98">
        <f>УСЬОГО!N29-'16-село-ЦЗ'!N29</f>
        <v>9</v>
      </c>
      <c r="O29" s="98">
        <f>УСЬОГО!O29-'16-село-ЦЗ'!O29</f>
        <v>1</v>
      </c>
      <c r="P29" s="40">
        <f t="shared" si="8"/>
        <v>11.111111111111111</v>
      </c>
      <c r="Q29" s="98">
        <f>УСЬОГО!Q29-'16-село-ЦЗ'!Q29</f>
        <v>221</v>
      </c>
      <c r="R29" s="99">
        <f>УСЬОГО!R29-'16-село-ЦЗ'!R29</f>
        <v>330</v>
      </c>
      <c r="S29" s="40">
        <f t="shared" si="4"/>
        <v>149.3212669683258</v>
      </c>
      <c r="T29" s="98">
        <f>УСЬОГО!T29-'16-село-ЦЗ'!T29</f>
        <v>361</v>
      </c>
      <c r="U29" s="99">
        <f>УСЬОГО!U29-'16-село-ЦЗ'!U29</f>
        <v>557</v>
      </c>
      <c r="V29" s="40">
        <f t="shared" si="5"/>
        <v>154.29362880886427</v>
      </c>
      <c r="W29" s="98">
        <f>УСЬОГО!W29-'16-село-ЦЗ'!W29</f>
        <v>190</v>
      </c>
      <c r="X29" s="99">
        <f>УСЬОГО!X29-'16-село-ЦЗ'!X29</f>
        <v>302</v>
      </c>
      <c r="Y29" s="40">
        <f t="shared" si="6"/>
        <v>158.94736842105263</v>
      </c>
      <c r="Z29" s="98">
        <f>УСЬОГО!Z29-'16-село-ЦЗ'!Z29</f>
        <v>171</v>
      </c>
      <c r="AA29" s="99">
        <f>УСЬОГО!AA29-'16-село-ЦЗ'!AA29</f>
        <v>282</v>
      </c>
      <c r="AB29" s="40">
        <f t="shared" si="7"/>
        <v>164.91228070175438</v>
      </c>
      <c r="AC29" s="37"/>
      <c r="AD29" s="41"/>
    </row>
    <row r="30" spans="1:30" s="42" customFormat="1" ht="16.95" customHeight="1" x14ac:dyDescent="0.25">
      <c r="A30" s="61" t="s">
        <v>57</v>
      </c>
      <c r="B30" s="98">
        <f>УСЬОГО!B30-'16-село-ЦЗ'!B30</f>
        <v>676</v>
      </c>
      <c r="C30" s="98">
        <f>УСЬОГО!C30-'16-село-ЦЗ'!C30</f>
        <v>949</v>
      </c>
      <c r="D30" s="36">
        <f t="shared" si="0"/>
        <v>140.38461538461539</v>
      </c>
      <c r="E30" s="98">
        <f>УСЬОГО!E30-'16-село-ЦЗ'!E30</f>
        <v>85</v>
      </c>
      <c r="F30" s="98">
        <f>УСЬОГО!F30-'16-село-ЦЗ'!F30</f>
        <v>217</v>
      </c>
      <c r="G30" s="40">
        <f t="shared" si="1"/>
        <v>255.29411764705881</v>
      </c>
      <c r="H30" s="98">
        <f>УСЬОГО!H30-'16-село-ЦЗ'!H30</f>
        <v>47</v>
      </c>
      <c r="I30" s="98">
        <f>УСЬОГО!I30-'16-село-ЦЗ'!I30</f>
        <v>70</v>
      </c>
      <c r="J30" s="40">
        <f t="shared" si="2"/>
        <v>148.93617021276594</v>
      </c>
      <c r="K30" s="98">
        <f>УСЬОГО!K30-'16-село-ЦЗ'!K30</f>
        <v>5</v>
      </c>
      <c r="L30" s="98">
        <f>УСЬОГО!L30-'16-село-ЦЗ'!L30</f>
        <v>7</v>
      </c>
      <c r="M30" s="40">
        <f t="shared" si="3"/>
        <v>140</v>
      </c>
      <c r="N30" s="98">
        <f>УСЬОГО!N30-'16-село-ЦЗ'!N30</f>
        <v>0</v>
      </c>
      <c r="O30" s="98">
        <f>УСЬОГО!O30-'16-село-ЦЗ'!O30</f>
        <v>1</v>
      </c>
      <c r="P30" s="40" t="str">
        <f t="shared" si="8"/>
        <v>-</v>
      </c>
      <c r="Q30" s="98">
        <f>УСЬОГО!Q30-'16-село-ЦЗ'!Q30</f>
        <v>80</v>
      </c>
      <c r="R30" s="99">
        <f>УСЬОГО!R30-'16-село-ЦЗ'!R30</f>
        <v>170</v>
      </c>
      <c r="S30" s="40">
        <f t="shared" si="4"/>
        <v>212.5</v>
      </c>
      <c r="T30" s="98">
        <f>УСЬОГО!T30-'16-село-ЦЗ'!T30</f>
        <v>647</v>
      </c>
      <c r="U30" s="99">
        <f>УСЬОГО!U30-'16-село-ЦЗ'!U30</f>
        <v>876</v>
      </c>
      <c r="V30" s="40">
        <f t="shared" si="5"/>
        <v>135.39412673879443</v>
      </c>
      <c r="W30" s="98">
        <f>УСЬОГО!W30-'16-село-ЦЗ'!W30</f>
        <v>59</v>
      </c>
      <c r="X30" s="99">
        <f>УСЬОГО!X30-'16-село-ЦЗ'!X30</f>
        <v>145</v>
      </c>
      <c r="Y30" s="40">
        <f t="shared" si="6"/>
        <v>245.76271186440678</v>
      </c>
      <c r="Z30" s="98">
        <f>УСЬОГО!Z30-'16-село-ЦЗ'!Z30</f>
        <v>51</v>
      </c>
      <c r="AA30" s="99">
        <f>УСЬОГО!AA30-'16-село-ЦЗ'!AA30</f>
        <v>138</v>
      </c>
      <c r="AB30" s="40">
        <f t="shared" si="7"/>
        <v>270.58823529411762</v>
      </c>
      <c r="AC30" s="37"/>
      <c r="AD30" s="41"/>
    </row>
    <row r="31" spans="1:30" s="42" customFormat="1" ht="16.95" customHeight="1" x14ac:dyDescent="0.25">
      <c r="A31" s="61" t="s">
        <v>58</v>
      </c>
      <c r="B31" s="98">
        <f>УСЬОГО!B31-'16-село-ЦЗ'!B31</f>
        <v>576</v>
      </c>
      <c r="C31" s="98">
        <f>УСЬОГО!C31-'16-село-ЦЗ'!C31</f>
        <v>960</v>
      </c>
      <c r="D31" s="36">
        <f t="shared" si="0"/>
        <v>166.66666666666666</v>
      </c>
      <c r="E31" s="98">
        <f>УСЬОГО!E31-'16-село-ЦЗ'!E31</f>
        <v>122</v>
      </c>
      <c r="F31" s="98">
        <f>УСЬОГО!F31-'16-село-ЦЗ'!F31</f>
        <v>334</v>
      </c>
      <c r="G31" s="40">
        <f t="shared" si="1"/>
        <v>273.77049180327867</v>
      </c>
      <c r="H31" s="98">
        <f>УСЬОГО!H31-'16-село-ЦЗ'!H31</f>
        <v>97</v>
      </c>
      <c r="I31" s="98">
        <f>УСЬОГО!I31-'16-село-ЦЗ'!I31</f>
        <v>84</v>
      </c>
      <c r="J31" s="40">
        <f t="shared" si="2"/>
        <v>86.597938144329902</v>
      </c>
      <c r="K31" s="98">
        <f>УСЬОГО!K31-'16-село-ЦЗ'!K31</f>
        <v>19</v>
      </c>
      <c r="L31" s="98">
        <f>УСЬОГО!L31-'16-село-ЦЗ'!L31</f>
        <v>11</v>
      </c>
      <c r="M31" s="40">
        <f t="shared" si="3"/>
        <v>57.89473684210526</v>
      </c>
      <c r="N31" s="98">
        <f>УСЬОГО!N31-'16-село-ЦЗ'!N31</f>
        <v>0</v>
      </c>
      <c r="O31" s="98">
        <f>УСЬОГО!O31-'16-село-ЦЗ'!O31</f>
        <v>0</v>
      </c>
      <c r="P31" s="40" t="str">
        <f t="shared" si="8"/>
        <v>-</v>
      </c>
      <c r="Q31" s="98">
        <f>УСЬОГО!Q31-'16-село-ЦЗ'!Q31</f>
        <v>105</v>
      </c>
      <c r="R31" s="99">
        <f>УСЬОГО!R31-'16-село-ЦЗ'!R31</f>
        <v>283</v>
      </c>
      <c r="S31" s="40">
        <f t="shared" si="4"/>
        <v>269.52380952380952</v>
      </c>
      <c r="T31" s="98">
        <f>УСЬОГО!T31-'16-село-ЦЗ'!T31</f>
        <v>424</v>
      </c>
      <c r="U31" s="99">
        <f>УСЬОГО!U31-'16-село-ЦЗ'!U31</f>
        <v>828</v>
      </c>
      <c r="V31" s="40">
        <f t="shared" si="5"/>
        <v>195.28301886792454</v>
      </c>
      <c r="W31" s="98">
        <f>УСЬОГО!W31-'16-село-ЦЗ'!W31</f>
        <v>68</v>
      </c>
      <c r="X31" s="99">
        <f>УСЬОГО!X31-'16-село-ЦЗ'!X31</f>
        <v>241</v>
      </c>
      <c r="Y31" s="40">
        <f t="shared" si="6"/>
        <v>354.41176470588238</v>
      </c>
      <c r="Z31" s="98">
        <f>УСЬОГО!Z31-'16-село-ЦЗ'!Z31</f>
        <v>62</v>
      </c>
      <c r="AA31" s="99">
        <f>УСЬОГО!AA31-'16-село-ЦЗ'!AA31</f>
        <v>228</v>
      </c>
      <c r="AB31" s="40">
        <f t="shared" si="7"/>
        <v>367.74193548387098</v>
      </c>
      <c r="AC31" s="37"/>
      <c r="AD31" s="41"/>
    </row>
    <row r="32" spans="1:30" s="42" customFormat="1" ht="16.95" customHeight="1" x14ac:dyDescent="0.25">
      <c r="A32" s="61" t="s">
        <v>59</v>
      </c>
      <c r="B32" s="98">
        <f>УСЬОГО!B32-'16-село-ЦЗ'!B32</f>
        <v>1845</v>
      </c>
      <c r="C32" s="98">
        <f>УСЬОГО!C32-'16-село-ЦЗ'!C32</f>
        <v>1975</v>
      </c>
      <c r="D32" s="36">
        <f t="shared" si="0"/>
        <v>107.04607046070461</v>
      </c>
      <c r="E32" s="98">
        <f>УСЬОГО!E32-'16-село-ЦЗ'!E32</f>
        <v>293</v>
      </c>
      <c r="F32" s="98">
        <f>УСЬОГО!F32-'16-село-ЦЗ'!F32</f>
        <v>437</v>
      </c>
      <c r="G32" s="40">
        <f t="shared" si="1"/>
        <v>149.14675767918089</v>
      </c>
      <c r="H32" s="98">
        <f>УСЬОГО!H32-'16-село-ЦЗ'!H32</f>
        <v>212</v>
      </c>
      <c r="I32" s="98">
        <f>УСЬОГО!I32-'16-село-ЦЗ'!I32</f>
        <v>153</v>
      </c>
      <c r="J32" s="40">
        <f t="shared" si="2"/>
        <v>72.169811320754718</v>
      </c>
      <c r="K32" s="98">
        <f>УСЬОГО!K32-'16-село-ЦЗ'!K32</f>
        <v>61</v>
      </c>
      <c r="L32" s="98">
        <f>УСЬОГО!L32-'16-село-ЦЗ'!L32</f>
        <v>49</v>
      </c>
      <c r="M32" s="40">
        <f t="shared" si="3"/>
        <v>80.327868852459019</v>
      </c>
      <c r="N32" s="98">
        <f>УСЬОГО!N32-'16-село-ЦЗ'!N32</f>
        <v>8</v>
      </c>
      <c r="O32" s="98">
        <f>УСЬОГО!O32-'16-село-ЦЗ'!O32</f>
        <v>4</v>
      </c>
      <c r="P32" s="40">
        <f t="shared" si="8"/>
        <v>50</v>
      </c>
      <c r="Q32" s="98">
        <f>УСЬОГО!Q32-'16-село-ЦЗ'!Q32</f>
        <v>256</v>
      </c>
      <c r="R32" s="99">
        <f>УСЬОГО!R32-'16-село-ЦЗ'!R32</f>
        <v>319</v>
      </c>
      <c r="S32" s="40">
        <f t="shared" si="4"/>
        <v>124.609375</v>
      </c>
      <c r="T32" s="98">
        <f>УСЬОГО!T32-'16-село-ЦЗ'!T32</f>
        <v>1622</v>
      </c>
      <c r="U32" s="99">
        <f>УСЬОГО!U32-'16-село-ЦЗ'!U32</f>
        <v>1689</v>
      </c>
      <c r="V32" s="40">
        <f t="shared" si="5"/>
        <v>104.13070283600493</v>
      </c>
      <c r="W32" s="98">
        <f>УСЬОГО!W32-'16-село-ЦЗ'!W32</f>
        <v>156</v>
      </c>
      <c r="X32" s="99">
        <f>УСЬОГО!X32-'16-село-ЦЗ'!X32</f>
        <v>229</v>
      </c>
      <c r="Y32" s="40">
        <f t="shared" si="6"/>
        <v>146.7948717948718</v>
      </c>
      <c r="Z32" s="98">
        <f>УСЬОГО!Z32-'16-село-ЦЗ'!Z32</f>
        <v>144</v>
      </c>
      <c r="AA32" s="99">
        <f>УСЬОГО!AA32-'16-село-ЦЗ'!AA32</f>
        <v>199</v>
      </c>
      <c r="AB32" s="40">
        <f t="shared" si="7"/>
        <v>138.19444444444446</v>
      </c>
      <c r="AC32" s="37"/>
      <c r="AD32" s="41"/>
    </row>
    <row r="33" spans="1:30" s="42" customFormat="1" ht="16.95" customHeight="1" x14ac:dyDescent="0.25">
      <c r="A33" s="61" t="s">
        <v>60</v>
      </c>
      <c r="B33" s="98">
        <f>УСЬОГО!B33-'16-село-ЦЗ'!B33</f>
        <v>779</v>
      </c>
      <c r="C33" s="98">
        <f>УСЬОГО!C33-'16-село-ЦЗ'!C33</f>
        <v>901</v>
      </c>
      <c r="D33" s="36">
        <f t="shared" si="0"/>
        <v>115.66110397946085</v>
      </c>
      <c r="E33" s="98">
        <f>УСЬОГО!E33-'16-село-ЦЗ'!E33</f>
        <v>417</v>
      </c>
      <c r="F33" s="98">
        <f>УСЬОГО!F33-'16-село-ЦЗ'!F33</f>
        <v>529</v>
      </c>
      <c r="G33" s="40">
        <f t="shared" si="1"/>
        <v>126.85851318944844</v>
      </c>
      <c r="H33" s="98">
        <f>УСЬОГО!H33-'16-село-ЦЗ'!H33</f>
        <v>123</v>
      </c>
      <c r="I33" s="98">
        <f>УСЬОГО!I33-'16-село-ЦЗ'!I33</f>
        <v>122</v>
      </c>
      <c r="J33" s="40">
        <f t="shared" si="2"/>
        <v>99.1869918699187</v>
      </c>
      <c r="K33" s="98">
        <f>УСЬОГО!K33-'16-село-ЦЗ'!K33</f>
        <v>42</v>
      </c>
      <c r="L33" s="98">
        <f>УСЬОГО!L33-'16-село-ЦЗ'!L33</f>
        <v>22</v>
      </c>
      <c r="M33" s="40">
        <f t="shared" si="3"/>
        <v>52.38095238095238</v>
      </c>
      <c r="N33" s="98">
        <f>УСЬОГО!N33-'16-село-ЦЗ'!N33</f>
        <v>7</v>
      </c>
      <c r="O33" s="98">
        <f>УСЬОГО!O33-'16-село-ЦЗ'!O33</f>
        <v>0</v>
      </c>
      <c r="P33" s="40">
        <f t="shared" si="8"/>
        <v>0</v>
      </c>
      <c r="Q33" s="98">
        <f>УСЬОГО!Q33-'16-село-ЦЗ'!Q33</f>
        <v>399</v>
      </c>
      <c r="R33" s="99">
        <f>УСЬОГО!R33-'16-село-ЦЗ'!R33</f>
        <v>441</v>
      </c>
      <c r="S33" s="40">
        <f t="shared" si="4"/>
        <v>110.52631578947368</v>
      </c>
      <c r="T33" s="98">
        <f>УСЬОГО!T33-'16-село-ЦЗ'!T33</f>
        <v>566</v>
      </c>
      <c r="U33" s="99">
        <f>УСЬОГО!U33-'16-село-ЦЗ'!U33</f>
        <v>693</v>
      </c>
      <c r="V33" s="40">
        <f t="shared" si="5"/>
        <v>122.43816254416961</v>
      </c>
      <c r="W33" s="98">
        <f>УСЬОГО!W33-'16-село-ЦЗ'!W33</f>
        <v>244</v>
      </c>
      <c r="X33" s="99">
        <f>УСЬОГО!X33-'16-село-ЦЗ'!X33</f>
        <v>364</v>
      </c>
      <c r="Y33" s="40">
        <f t="shared" si="6"/>
        <v>149.18032786885246</v>
      </c>
      <c r="Z33" s="98">
        <f>УСЬОГО!Z33-'16-село-ЦЗ'!Z33</f>
        <v>219</v>
      </c>
      <c r="AA33" s="99">
        <f>УСЬОГО!AA33-'16-село-ЦЗ'!AA33</f>
        <v>324</v>
      </c>
      <c r="AB33" s="40">
        <f t="shared" si="7"/>
        <v>147.94520547945206</v>
      </c>
      <c r="AC33" s="37"/>
      <c r="AD33" s="41"/>
    </row>
    <row r="34" spans="1:30" s="42" customFormat="1" ht="16.95" customHeight="1" x14ac:dyDescent="0.25">
      <c r="A34" s="61" t="s">
        <v>61</v>
      </c>
      <c r="B34" s="98">
        <f>УСЬОГО!B34-'16-село-ЦЗ'!B34</f>
        <v>710</v>
      </c>
      <c r="C34" s="98">
        <f>УСЬОГО!C34-'16-село-ЦЗ'!C34</f>
        <v>909</v>
      </c>
      <c r="D34" s="36">
        <f t="shared" si="0"/>
        <v>128.02816901408451</v>
      </c>
      <c r="E34" s="98">
        <f>УСЬОГО!E34-'16-село-ЦЗ'!E34</f>
        <v>249</v>
      </c>
      <c r="F34" s="98">
        <f>УСЬОГО!F34-'16-село-ЦЗ'!F34</f>
        <v>366</v>
      </c>
      <c r="G34" s="40">
        <f t="shared" si="1"/>
        <v>146.98795180722891</v>
      </c>
      <c r="H34" s="98">
        <f>УСЬОГО!H34-'16-село-ЦЗ'!H34</f>
        <v>121</v>
      </c>
      <c r="I34" s="98">
        <f>УСЬОГО!I34-'16-село-ЦЗ'!I34</f>
        <v>122</v>
      </c>
      <c r="J34" s="40">
        <f t="shared" si="2"/>
        <v>100.82644628099173</v>
      </c>
      <c r="K34" s="98">
        <f>УСЬОГО!K34-'16-село-ЦЗ'!K34</f>
        <v>11</v>
      </c>
      <c r="L34" s="98">
        <f>УСЬОГО!L34-'16-село-ЦЗ'!L34</f>
        <v>6</v>
      </c>
      <c r="M34" s="40">
        <f t="shared" si="3"/>
        <v>54.545454545454547</v>
      </c>
      <c r="N34" s="98">
        <f>УСЬОГО!N34-'16-село-ЦЗ'!N34</f>
        <v>8</v>
      </c>
      <c r="O34" s="98">
        <f>УСЬОГО!O34-'16-село-ЦЗ'!O34</f>
        <v>0</v>
      </c>
      <c r="P34" s="40">
        <f t="shared" si="8"/>
        <v>0</v>
      </c>
      <c r="Q34" s="98">
        <f>УСЬОГО!Q34-'16-село-ЦЗ'!Q34</f>
        <v>233</v>
      </c>
      <c r="R34" s="99">
        <f>УСЬОГО!R34-'16-село-ЦЗ'!R34</f>
        <v>263</v>
      </c>
      <c r="S34" s="40">
        <f t="shared" si="4"/>
        <v>112.87553648068669</v>
      </c>
      <c r="T34" s="98">
        <f>УСЬОГО!T34-'16-село-ЦЗ'!T34</f>
        <v>523</v>
      </c>
      <c r="U34" s="99">
        <f>УСЬОГО!U34-'16-село-ЦЗ'!U34</f>
        <v>750</v>
      </c>
      <c r="V34" s="40">
        <f t="shared" si="5"/>
        <v>143.40344168260037</v>
      </c>
      <c r="W34" s="98">
        <f>УСЬОГО!W34-'16-село-ЦЗ'!W34</f>
        <v>153</v>
      </c>
      <c r="X34" s="99">
        <f>УСЬОГО!X34-'16-село-ЦЗ'!X34</f>
        <v>247</v>
      </c>
      <c r="Y34" s="40">
        <f t="shared" si="6"/>
        <v>161.43790849673204</v>
      </c>
      <c r="Z34" s="98">
        <f>УСЬОГО!Z34-'16-село-ЦЗ'!Z34</f>
        <v>143</v>
      </c>
      <c r="AA34" s="99">
        <f>УСЬОГО!AA34-'16-село-ЦЗ'!AA34</f>
        <v>232</v>
      </c>
      <c r="AB34" s="40">
        <f t="shared" si="7"/>
        <v>162.23776223776224</v>
      </c>
      <c r="AC34" s="37"/>
      <c r="AD34" s="41"/>
    </row>
    <row r="35" spans="1:30" s="42" customFormat="1" ht="16.95" customHeight="1" x14ac:dyDescent="0.25">
      <c r="A35" s="61" t="s">
        <v>62</v>
      </c>
      <c r="B35" s="98">
        <f>УСЬОГО!B35-'16-село-ЦЗ'!B35</f>
        <v>616</v>
      </c>
      <c r="C35" s="98">
        <f>УСЬОГО!C35-'16-село-ЦЗ'!C35</f>
        <v>729</v>
      </c>
      <c r="D35" s="36">
        <f t="shared" si="0"/>
        <v>118.34415584415585</v>
      </c>
      <c r="E35" s="98">
        <f>УСЬОГО!E35-'16-село-ЦЗ'!E35</f>
        <v>253</v>
      </c>
      <c r="F35" s="98">
        <f>УСЬОГО!F35-'16-село-ЦЗ'!F35</f>
        <v>344</v>
      </c>
      <c r="G35" s="40">
        <f t="shared" si="1"/>
        <v>135.96837944664031</v>
      </c>
      <c r="H35" s="98">
        <f>УСЬОГО!H35-'16-село-ЦЗ'!H35</f>
        <v>188</v>
      </c>
      <c r="I35" s="98">
        <f>УСЬОГО!I35-'16-село-ЦЗ'!I35</f>
        <v>88</v>
      </c>
      <c r="J35" s="40">
        <f t="shared" si="2"/>
        <v>46.808510638297875</v>
      </c>
      <c r="K35" s="98">
        <f>УСЬОГО!K35-'16-село-ЦЗ'!K35</f>
        <v>34</v>
      </c>
      <c r="L35" s="98">
        <f>УСЬОГО!L35-'16-село-ЦЗ'!L35</f>
        <v>15</v>
      </c>
      <c r="M35" s="40">
        <f t="shared" si="3"/>
        <v>44.117647058823529</v>
      </c>
      <c r="N35" s="98">
        <f>УСЬОГО!N35-'16-село-ЦЗ'!N35</f>
        <v>6</v>
      </c>
      <c r="O35" s="98">
        <f>УСЬОГО!O35-'16-село-ЦЗ'!O35</f>
        <v>2</v>
      </c>
      <c r="P35" s="40">
        <f t="shared" si="8"/>
        <v>33.333333333333336</v>
      </c>
      <c r="Q35" s="98">
        <f>УСЬОГО!Q35-'16-село-ЦЗ'!Q35</f>
        <v>209</v>
      </c>
      <c r="R35" s="99">
        <f>УСЬОГО!R35-'16-село-ЦЗ'!R35</f>
        <v>177</v>
      </c>
      <c r="S35" s="40">
        <f t="shared" si="4"/>
        <v>84.68899521531101</v>
      </c>
      <c r="T35" s="98">
        <f>УСЬОГО!T35-'16-село-ЦЗ'!T35</f>
        <v>386</v>
      </c>
      <c r="U35" s="99">
        <f>УСЬОГО!U35-'16-село-ЦЗ'!U35</f>
        <v>568</v>
      </c>
      <c r="V35" s="40">
        <f t="shared" si="5"/>
        <v>147.15025906735752</v>
      </c>
      <c r="W35" s="98">
        <f>УСЬОГО!W35-'16-село-ЦЗ'!W35</f>
        <v>128</v>
      </c>
      <c r="X35" s="99">
        <f>УСЬОГО!X35-'16-село-ЦЗ'!X35</f>
        <v>188</v>
      </c>
      <c r="Y35" s="40">
        <f t="shared" si="6"/>
        <v>146.875</v>
      </c>
      <c r="Z35" s="98">
        <f>УСЬОГО!Z35-'16-село-ЦЗ'!Z35</f>
        <v>116</v>
      </c>
      <c r="AA35" s="99">
        <f>УСЬОГО!AA35-'16-село-ЦЗ'!AA35</f>
        <v>168</v>
      </c>
      <c r="AB35" s="40">
        <f t="shared" si="7"/>
        <v>144.82758620689654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ht="13.95" x14ac:dyDescent="0.3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ht="13.95" x14ac:dyDescent="0.3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ht="13.95" x14ac:dyDescent="0.3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C20" sqref="AC20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85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18" t="s">
        <v>8</v>
      </c>
      <c r="R3" s="119"/>
      <c r="S3" s="12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14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14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14"/>
      <c r="D5" s="115"/>
      <c r="E5" s="114"/>
      <c r="F5" s="114"/>
      <c r="G5" s="115"/>
      <c r="H5" s="114"/>
      <c r="I5" s="114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41006</v>
      </c>
      <c r="C7" s="35">
        <f>SUM(C8:C35)</f>
        <v>44555</v>
      </c>
      <c r="D7" s="36">
        <f>C7*100/B7</f>
        <v>108.65483100034142</v>
      </c>
      <c r="E7" s="35">
        <f>SUM(E8:E35)</f>
        <v>9648</v>
      </c>
      <c r="F7" s="35">
        <f>SUM(F8:F35)</f>
        <v>16123</v>
      </c>
      <c r="G7" s="36">
        <f>F7*100/E7</f>
        <v>167.11235489220564</v>
      </c>
      <c r="H7" s="35">
        <f>SUM(H8:H35)</f>
        <v>3753</v>
      </c>
      <c r="I7" s="35">
        <f>SUM(I8:I35)</f>
        <v>3059</v>
      </c>
      <c r="J7" s="36">
        <f>I7*100/H7</f>
        <v>81.508126831867841</v>
      </c>
      <c r="K7" s="35">
        <f>SUM(K8:K35)</f>
        <v>957</v>
      </c>
      <c r="L7" s="35">
        <f>SUM(L8:L35)</f>
        <v>545</v>
      </c>
      <c r="M7" s="36">
        <f>L7*100/K7</f>
        <v>56.948798328108673</v>
      </c>
      <c r="N7" s="35">
        <f>SUM(N8:N35)</f>
        <v>246</v>
      </c>
      <c r="O7" s="35">
        <f>SUM(O8:O35)</f>
        <v>63</v>
      </c>
      <c r="P7" s="36">
        <f>O7*100/N7</f>
        <v>25.609756097560975</v>
      </c>
      <c r="Q7" s="35">
        <f>SUM(Q8:Q35)</f>
        <v>8381</v>
      </c>
      <c r="R7" s="35">
        <f>SUM(R8:R35)</f>
        <v>11149</v>
      </c>
      <c r="S7" s="36">
        <f>R7*100/Q7</f>
        <v>133.02708507338028</v>
      </c>
      <c r="T7" s="35">
        <f>SUM(T8:T35)</f>
        <v>34196</v>
      </c>
      <c r="U7" s="35">
        <f>SUM(U8:U35)</f>
        <v>38086</v>
      </c>
      <c r="V7" s="36">
        <f>U7*100/T7</f>
        <v>111.37559948531992</v>
      </c>
      <c r="W7" s="35">
        <f>SUM(W8:W35)</f>
        <v>6433</v>
      </c>
      <c r="X7" s="35">
        <f>SUM(X8:X35)</f>
        <v>10780</v>
      </c>
      <c r="Y7" s="36">
        <f>X7*100/W7</f>
        <v>167.57344940152339</v>
      </c>
      <c r="Z7" s="35">
        <f>SUM(Z8:Z35)</f>
        <v>5901</v>
      </c>
      <c r="AA7" s="35">
        <f>SUM(AA8:AA35)</f>
        <v>9818</v>
      </c>
      <c r="AB7" s="36">
        <f>AA7*100/Z7</f>
        <v>166.37857990171156</v>
      </c>
      <c r="AC7" s="37"/>
      <c r="AF7" s="42"/>
    </row>
    <row r="8" spans="1:32" s="42" customFormat="1" ht="16.95" customHeight="1" x14ac:dyDescent="0.25">
      <c r="A8" s="61" t="s">
        <v>35</v>
      </c>
      <c r="B8" s="39">
        <v>2007</v>
      </c>
      <c r="C8" s="39">
        <v>2910</v>
      </c>
      <c r="D8" s="36">
        <f t="shared" ref="D8:D35" si="0">C8*100/B8</f>
        <v>144.99252615844543</v>
      </c>
      <c r="E8" s="39">
        <v>588</v>
      </c>
      <c r="F8" s="39">
        <v>1427</v>
      </c>
      <c r="G8" s="40">
        <f t="shared" ref="G8:G35" si="1">F8*100/E8</f>
        <v>242.68707482993196</v>
      </c>
      <c r="H8" s="39">
        <v>90</v>
      </c>
      <c r="I8" s="39">
        <v>81</v>
      </c>
      <c r="J8" s="40">
        <f t="shared" ref="J8:J35" si="2">I8*100/H8</f>
        <v>90</v>
      </c>
      <c r="K8" s="39">
        <v>68</v>
      </c>
      <c r="L8" s="39">
        <v>68</v>
      </c>
      <c r="M8" s="40">
        <f t="shared" ref="M8:M35" si="3">L8*100/K8</f>
        <v>100</v>
      </c>
      <c r="N8" s="39">
        <v>6</v>
      </c>
      <c r="O8" s="39">
        <v>0</v>
      </c>
      <c r="P8" s="40">
        <f>IF(ISERROR(O8*100/N8),"-",(O8*100/N8))</f>
        <v>0</v>
      </c>
      <c r="Q8" s="39">
        <v>447</v>
      </c>
      <c r="R8" s="60">
        <v>514</v>
      </c>
      <c r="S8" s="40">
        <f t="shared" ref="S8:S35" si="4">R8*100/Q8</f>
        <v>114.98881431767337</v>
      </c>
      <c r="T8" s="39">
        <v>1781</v>
      </c>
      <c r="U8" s="60">
        <v>2401</v>
      </c>
      <c r="V8" s="40">
        <f t="shared" ref="V8:V35" si="5">U8*100/T8</f>
        <v>134.81190342504212</v>
      </c>
      <c r="W8" s="39">
        <v>389</v>
      </c>
      <c r="X8" s="60">
        <v>935</v>
      </c>
      <c r="Y8" s="40">
        <f t="shared" ref="Y8:Y35" si="6">X8*100/W8</f>
        <v>240.35989717223651</v>
      </c>
      <c r="Z8" s="39">
        <v>340</v>
      </c>
      <c r="AA8" s="60">
        <v>828</v>
      </c>
      <c r="AB8" s="40">
        <f t="shared" ref="AB8:AB35" si="7">AA8*100/Z8</f>
        <v>243.52941176470588</v>
      </c>
      <c r="AC8" s="37"/>
      <c r="AD8" s="41"/>
    </row>
    <row r="9" spans="1:32" s="43" customFormat="1" ht="16.95" customHeight="1" x14ac:dyDescent="0.25">
      <c r="A9" s="61" t="s">
        <v>36</v>
      </c>
      <c r="B9" s="39">
        <v>747</v>
      </c>
      <c r="C9" s="39">
        <v>902</v>
      </c>
      <c r="D9" s="36">
        <f t="shared" si="0"/>
        <v>120.74966532797858</v>
      </c>
      <c r="E9" s="39">
        <v>109</v>
      </c>
      <c r="F9" s="39">
        <v>293</v>
      </c>
      <c r="G9" s="40">
        <f t="shared" si="1"/>
        <v>268.8073394495413</v>
      </c>
      <c r="H9" s="39">
        <v>90</v>
      </c>
      <c r="I9" s="39">
        <v>29</v>
      </c>
      <c r="J9" s="40">
        <f t="shared" si="2"/>
        <v>32.222222222222221</v>
      </c>
      <c r="K9" s="39">
        <v>11</v>
      </c>
      <c r="L9" s="39">
        <v>2</v>
      </c>
      <c r="M9" s="40">
        <f t="shared" si="3"/>
        <v>18.181818181818183</v>
      </c>
      <c r="N9" s="39">
        <v>0</v>
      </c>
      <c r="O9" s="39">
        <v>0</v>
      </c>
      <c r="P9" s="40" t="str">
        <f t="shared" ref="P9:P35" si="8">IF(ISERROR(O9*100/N9),"-",(O9*100/N9))</f>
        <v>-</v>
      </c>
      <c r="Q9" s="39">
        <v>99</v>
      </c>
      <c r="R9" s="60">
        <v>167</v>
      </c>
      <c r="S9" s="40">
        <f t="shared" si="4"/>
        <v>168.68686868686868</v>
      </c>
      <c r="T9" s="39">
        <v>657</v>
      </c>
      <c r="U9" s="60">
        <v>793</v>
      </c>
      <c r="V9" s="40">
        <f t="shared" si="5"/>
        <v>120.70015220700152</v>
      </c>
      <c r="W9" s="39">
        <v>73</v>
      </c>
      <c r="X9" s="60">
        <v>189</v>
      </c>
      <c r="Y9" s="40">
        <f t="shared" si="6"/>
        <v>258.90410958904107</v>
      </c>
      <c r="Z9" s="39">
        <v>59</v>
      </c>
      <c r="AA9" s="60">
        <v>154</v>
      </c>
      <c r="AB9" s="40">
        <f t="shared" si="7"/>
        <v>261.0169491525424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218</v>
      </c>
      <c r="C10" s="39">
        <v>283</v>
      </c>
      <c r="D10" s="36">
        <f t="shared" si="0"/>
        <v>129.81651376146789</v>
      </c>
      <c r="E10" s="39">
        <v>95</v>
      </c>
      <c r="F10" s="39">
        <v>168</v>
      </c>
      <c r="G10" s="40">
        <f t="shared" si="1"/>
        <v>176.84210526315789</v>
      </c>
      <c r="H10" s="39">
        <v>37</v>
      </c>
      <c r="I10" s="39">
        <v>32</v>
      </c>
      <c r="J10" s="40">
        <f t="shared" si="2"/>
        <v>86.486486486486484</v>
      </c>
      <c r="K10" s="39">
        <v>4</v>
      </c>
      <c r="L10" s="39">
        <v>5</v>
      </c>
      <c r="M10" s="40">
        <f t="shared" si="3"/>
        <v>125</v>
      </c>
      <c r="N10" s="39">
        <v>0</v>
      </c>
      <c r="O10" s="39">
        <v>10</v>
      </c>
      <c r="P10" s="40" t="str">
        <f t="shared" si="8"/>
        <v>-</v>
      </c>
      <c r="Q10" s="39">
        <v>90</v>
      </c>
      <c r="R10" s="60">
        <v>134</v>
      </c>
      <c r="S10" s="40">
        <f t="shared" si="4"/>
        <v>148.88888888888889</v>
      </c>
      <c r="T10" s="39">
        <v>158</v>
      </c>
      <c r="U10" s="60">
        <v>193</v>
      </c>
      <c r="V10" s="40">
        <f t="shared" si="5"/>
        <v>122.15189873417721</v>
      </c>
      <c r="W10" s="39">
        <v>65</v>
      </c>
      <c r="X10" s="60">
        <v>89</v>
      </c>
      <c r="Y10" s="40">
        <f t="shared" si="6"/>
        <v>136.92307692307693</v>
      </c>
      <c r="Z10" s="39">
        <v>59</v>
      </c>
      <c r="AA10" s="60">
        <v>82</v>
      </c>
      <c r="AB10" s="40">
        <f t="shared" si="7"/>
        <v>138.98305084745763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570</v>
      </c>
      <c r="C11" s="39">
        <v>584</v>
      </c>
      <c r="D11" s="36">
        <f t="shared" si="0"/>
        <v>102.45614035087719</v>
      </c>
      <c r="E11" s="39">
        <v>146</v>
      </c>
      <c r="F11" s="39">
        <v>180</v>
      </c>
      <c r="G11" s="40">
        <f t="shared" si="1"/>
        <v>123.28767123287672</v>
      </c>
      <c r="H11" s="39">
        <v>38</v>
      </c>
      <c r="I11" s="39">
        <v>45</v>
      </c>
      <c r="J11" s="40">
        <f t="shared" si="2"/>
        <v>118.42105263157895</v>
      </c>
      <c r="K11" s="39">
        <v>11</v>
      </c>
      <c r="L11" s="39">
        <v>1</v>
      </c>
      <c r="M11" s="40">
        <f t="shared" si="3"/>
        <v>9.0909090909090917</v>
      </c>
      <c r="N11" s="39">
        <v>2</v>
      </c>
      <c r="O11" s="39">
        <v>0</v>
      </c>
      <c r="P11" s="40">
        <f t="shared" si="8"/>
        <v>0</v>
      </c>
      <c r="Q11" s="39">
        <v>140</v>
      </c>
      <c r="R11" s="60">
        <v>138</v>
      </c>
      <c r="S11" s="40">
        <f t="shared" si="4"/>
        <v>98.571428571428569</v>
      </c>
      <c r="T11" s="39">
        <v>497</v>
      </c>
      <c r="U11" s="60">
        <v>475</v>
      </c>
      <c r="V11" s="40">
        <f t="shared" si="5"/>
        <v>95.573440643863179</v>
      </c>
      <c r="W11" s="39">
        <v>117</v>
      </c>
      <c r="X11" s="60">
        <v>93</v>
      </c>
      <c r="Y11" s="40">
        <f t="shared" si="6"/>
        <v>79.487179487179489</v>
      </c>
      <c r="Z11" s="39">
        <v>106</v>
      </c>
      <c r="AA11" s="60">
        <v>83</v>
      </c>
      <c r="AB11" s="40">
        <f t="shared" si="7"/>
        <v>78.301886792452834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1290</v>
      </c>
      <c r="C12" s="39">
        <v>1476</v>
      </c>
      <c r="D12" s="36">
        <f t="shared" si="0"/>
        <v>114.41860465116279</v>
      </c>
      <c r="E12" s="39">
        <v>141</v>
      </c>
      <c r="F12" s="39">
        <v>343</v>
      </c>
      <c r="G12" s="40">
        <f t="shared" si="1"/>
        <v>243.26241134751774</v>
      </c>
      <c r="H12" s="39">
        <v>122</v>
      </c>
      <c r="I12" s="39">
        <v>92</v>
      </c>
      <c r="J12" s="40">
        <f t="shared" si="2"/>
        <v>75.409836065573771</v>
      </c>
      <c r="K12" s="39">
        <v>29</v>
      </c>
      <c r="L12" s="39">
        <v>18</v>
      </c>
      <c r="M12" s="40">
        <f t="shared" si="3"/>
        <v>62.068965517241381</v>
      </c>
      <c r="N12" s="39">
        <v>9</v>
      </c>
      <c r="O12" s="39">
        <v>0</v>
      </c>
      <c r="P12" s="40">
        <f t="shared" si="8"/>
        <v>0</v>
      </c>
      <c r="Q12" s="39">
        <v>113</v>
      </c>
      <c r="R12" s="60">
        <v>269</v>
      </c>
      <c r="S12" s="40">
        <f t="shared" si="4"/>
        <v>238.05309734513276</v>
      </c>
      <c r="T12" s="39">
        <v>1166</v>
      </c>
      <c r="U12" s="60">
        <v>1346</v>
      </c>
      <c r="V12" s="40">
        <f t="shared" si="5"/>
        <v>115.43739279588337</v>
      </c>
      <c r="W12" s="39">
        <v>88</v>
      </c>
      <c r="X12" s="60">
        <v>216</v>
      </c>
      <c r="Y12" s="40">
        <f t="shared" si="6"/>
        <v>245.45454545454547</v>
      </c>
      <c r="Z12" s="39">
        <v>81</v>
      </c>
      <c r="AA12" s="60">
        <v>188</v>
      </c>
      <c r="AB12" s="40">
        <f t="shared" si="7"/>
        <v>232.09876543209876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296</v>
      </c>
      <c r="C13" s="39">
        <v>349</v>
      </c>
      <c r="D13" s="36">
        <f t="shared" si="0"/>
        <v>117.9054054054054</v>
      </c>
      <c r="E13" s="39">
        <v>75</v>
      </c>
      <c r="F13" s="39">
        <v>157</v>
      </c>
      <c r="G13" s="40">
        <f t="shared" si="1"/>
        <v>209.33333333333334</v>
      </c>
      <c r="H13" s="39">
        <v>34</v>
      </c>
      <c r="I13" s="39">
        <v>18</v>
      </c>
      <c r="J13" s="40">
        <f t="shared" si="2"/>
        <v>52.941176470588232</v>
      </c>
      <c r="K13" s="39">
        <v>9</v>
      </c>
      <c r="L13" s="39">
        <v>2</v>
      </c>
      <c r="M13" s="40">
        <f t="shared" si="3"/>
        <v>22.222222222222221</v>
      </c>
      <c r="N13" s="39">
        <v>0</v>
      </c>
      <c r="O13" s="39">
        <v>0</v>
      </c>
      <c r="P13" s="40" t="str">
        <f t="shared" si="8"/>
        <v>-</v>
      </c>
      <c r="Q13" s="39">
        <v>65</v>
      </c>
      <c r="R13" s="60">
        <v>131</v>
      </c>
      <c r="S13" s="40">
        <f t="shared" si="4"/>
        <v>201.53846153846155</v>
      </c>
      <c r="T13" s="39">
        <v>245</v>
      </c>
      <c r="U13" s="60">
        <v>279</v>
      </c>
      <c r="V13" s="40">
        <f t="shared" si="5"/>
        <v>113.87755102040816</v>
      </c>
      <c r="W13" s="39">
        <v>49</v>
      </c>
      <c r="X13" s="60">
        <v>95</v>
      </c>
      <c r="Y13" s="40">
        <f t="shared" si="6"/>
        <v>193.87755102040816</v>
      </c>
      <c r="Z13" s="39">
        <v>46</v>
      </c>
      <c r="AA13" s="60">
        <v>80</v>
      </c>
      <c r="AB13" s="40">
        <f t="shared" si="7"/>
        <v>173.91304347826087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144</v>
      </c>
      <c r="C14" s="39">
        <v>168</v>
      </c>
      <c r="D14" s="36">
        <f t="shared" si="0"/>
        <v>116.66666666666667</v>
      </c>
      <c r="E14" s="39">
        <v>23</v>
      </c>
      <c r="F14" s="39">
        <v>59</v>
      </c>
      <c r="G14" s="40">
        <f t="shared" si="1"/>
        <v>256.52173913043481</v>
      </c>
      <c r="H14" s="39">
        <v>37</v>
      </c>
      <c r="I14" s="39">
        <v>19</v>
      </c>
      <c r="J14" s="40">
        <f t="shared" si="2"/>
        <v>51.351351351351354</v>
      </c>
      <c r="K14" s="39">
        <v>1</v>
      </c>
      <c r="L14" s="39">
        <v>1</v>
      </c>
      <c r="M14" s="40">
        <f t="shared" si="3"/>
        <v>100</v>
      </c>
      <c r="N14" s="39">
        <v>0</v>
      </c>
      <c r="O14" s="39">
        <v>2</v>
      </c>
      <c r="P14" s="40" t="str">
        <f t="shared" si="8"/>
        <v>-</v>
      </c>
      <c r="Q14" s="39">
        <v>21</v>
      </c>
      <c r="R14" s="60">
        <v>53</v>
      </c>
      <c r="S14" s="40">
        <f t="shared" si="4"/>
        <v>252.38095238095238</v>
      </c>
      <c r="T14" s="39">
        <v>97</v>
      </c>
      <c r="U14" s="60">
        <v>130</v>
      </c>
      <c r="V14" s="40">
        <f t="shared" si="5"/>
        <v>134.02061855670104</v>
      </c>
      <c r="W14" s="39">
        <v>13</v>
      </c>
      <c r="X14" s="60">
        <v>35</v>
      </c>
      <c r="Y14" s="40">
        <f t="shared" si="6"/>
        <v>269.23076923076923</v>
      </c>
      <c r="Z14" s="39">
        <v>12</v>
      </c>
      <c r="AA14" s="60">
        <v>31</v>
      </c>
      <c r="AB14" s="40">
        <f t="shared" si="7"/>
        <v>258.33333333333331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2237</v>
      </c>
      <c r="C15" s="39">
        <v>2289</v>
      </c>
      <c r="D15" s="36">
        <f t="shared" si="0"/>
        <v>102.32454179704962</v>
      </c>
      <c r="E15" s="39">
        <v>146</v>
      </c>
      <c r="F15" s="39">
        <v>243</v>
      </c>
      <c r="G15" s="40">
        <f t="shared" si="1"/>
        <v>166.43835616438355</v>
      </c>
      <c r="H15" s="39">
        <v>123</v>
      </c>
      <c r="I15" s="39">
        <v>103</v>
      </c>
      <c r="J15" s="40">
        <f t="shared" si="2"/>
        <v>83.739837398373979</v>
      </c>
      <c r="K15" s="39">
        <v>15</v>
      </c>
      <c r="L15" s="39">
        <v>10</v>
      </c>
      <c r="M15" s="40">
        <f t="shared" si="3"/>
        <v>66.666666666666671</v>
      </c>
      <c r="N15" s="39">
        <v>1</v>
      </c>
      <c r="O15" s="39">
        <v>1</v>
      </c>
      <c r="P15" s="40">
        <f t="shared" si="8"/>
        <v>100</v>
      </c>
      <c r="Q15" s="39">
        <v>137</v>
      </c>
      <c r="R15" s="60">
        <v>147</v>
      </c>
      <c r="S15" s="40">
        <f t="shared" si="4"/>
        <v>107.2992700729927</v>
      </c>
      <c r="T15" s="39">
        <v>2101</v>
      </c>
      <c r="U15" s="60">
        <v>2134</v>
      </c>
      <c r="V15" s="40">
        <f t="shared" si="5"/>
        <v>101.57068062827226</v>
      </c>
      <c r="W15" s="39">
        <v>82</v>
      </c>
      <c r="X15" s="60">
        <v>155</v>
      </c>
      <c r="Y15" s="40">
        <f t="shared" si="6"/>
        <v>189.02439024390245</v>
      </c>
      <c r="Z15" s="39">
        <v>71</v>
      </c>
      <c r="AA15" s="60">
        <v>135</v>
      </c>
      <c r="AB15" s="40">
        <f t="shared" si="7"/>
        <v>190.14084507042253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1437</v>
      </c>
      <c r="C16" s="39">
        <v>1555</v>
      </c>
      <c r="D16" s="36">
        <f t="shared" si="0"/>
        <v>108.2115518441197</v>
      </c>
      <c r="E16" s="39">
        <v>306</v>
      </c>
      <c r="F16" s="39">
        <v>559</v>
      </c>
      <c r="G16" s="40">
        <f t="shared" si="1"/>
        <v>182.6797385620915</v>
      </c>
      <c r="H16" s="39">
        <v>372</v>
      </c>
      <c r="I16" s="39">
        <v>196</v>
      </c>
      <c r="J16" s="40">
        <f t="shared" si="2"/>
        <v>52.688172043010752</v>
      </c>
      <c r="K16" s="39">
        <v>52</v>
      </c>
      <c r="L16" s="39">
        <v>36</v>
      </c>
      <c r="M16" s="40">
        <f t="shared" si="3"/>
        <v>69.230769230769226</v>
      </c>
      <c r="N16" s="39">
        <v>32</v>
      </c>
      <c r="O16" s="39">
        <v>8</v>
      </c>
      <c r="P16" s="40">
        <f t="shared" si="8"/>
        <v>25</v>
      </c>
      <c r="Q16" s="39">
        <v>290</v>
      </c>
      <c r="R16" s="60">
        <v>414</v>
      </c>
      <c r="S16" s="40">
        <f t="shared" si="4"/>
        <v>142.75862068965517</v>
      </c>
      <c r="T16" s="39">
        <v>836</v>
      </c>
      <c r="U16" s="60">
        <v>1299</v>
      </c>
      <c r="V16" s="40">
        <f t="shared" si="5"/>
        <v>155.38277511961724</v>
      </c>
      <c r="W16" s="39">
        <v>177</v>
      </c>
      <c r="X16" s="60">
        <v>310</v>
      </c>
      <c r="Y16" s="40">
        <f t="shared" si="6"/>
        <v>175.14124293785312</v>
      </c>
      <c r="Z16" s="39">
        <v>161</v>
      </c>
      <c r="AA16" s="60">
        <v>265</v>
      </c>
      <c r="AB16" s="40">
        <f t="shared" si="7"/>
        <v>164.59627329192546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4135</v>
      </c>
      <c r="C17" s="39">
        <v>4485</v>
      </c>
      <c r="D17" s="36">
        <f t="shared" si="0"/>
        <v>108.46432889963724</v>
      </c>
      <c r="E17" s="39">
        <v>540</v>
      </c>
      <c r="F17" s="39">
        <v>1078</v>
      </c>
      <c r="G17" s="40">
        <f t="shared" si="1"/>
        <v>199.62962962962962</v>
      </c>
      <c r="H17" s="39">
        <v>252</v>
      </c>
      <c r="I17" s="39">
        <v>201</v>
      </c>
      <c r="J17" s="40">
        <f t="shared" si="2"/>
        <v>79.761904761904759</v>
      </c>
      <c r="K17" s="39">
        <v>94</v>
      </c>
      <c r="L17" s="39">
        <v>42</v>
      </c>
      <c r="M17" s="40">
        <f t="shared" si="3"/>
        <v>44.680851063829785</v>
      </c>
      <c r="N17" s="39">
        <v>25</v>
      </c>
      <c r="O17" s="39">
        <v>2</v>
      </c>
      <c r="P17" s="40">
        <f t="shared" si="8"/>
        <v>8</v>
      </c>
      <c r="Q17" s="39">
        <v>338</v>
      </c>
      <c r="R17" s="60">
        <v>500</v>
      </c>
      <c r="S17" s="40">
        <f t="shared" si="4"/>
        <v>147.92899408284023</v>
      </c>
      <c r="T17" s="39">
        <v>3785</v>
      </c>
      <c r="U17" s="60">
        <v>4045</v>
      </c>
      <c r="V17" s="40">
        <f t="shared" si="5"/>
        <v>106.86922060766182</v>
      </c>
      <c r="W17" s="39">
        <v>346</v>
      </c>
      <c r="X17" s="60">
        <v>750</v>
      </c>
      <c r="Y17" s="40">
        <f t="shared" si="6"/>
        <v>216.76300578034682</v>
      </c>
      <c r="Z17" s="39">
        <v>326</v>
      </c>
      <c r="AA17" s="60">
        <v>675</v>
      </c>
      <c r="AB17" s="40">
        <f t="shared" si="7"/>
        <v>207.05521472392638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2224</v>
      </c>
      <c r="C18" s="39">
        <v>1368</v>
      </c>
      <c r="D18" s="36">
        <f t="shared" si="0"/>
        <v>61.510791366906474</v>
      </c>
      <c r="E18" s="39">
        <v>568</v>
      </c>
      <c r="F18" s="39">
        <v>740</v>
      </c>
      <c r="G18" s="40">
        <f t="shared" si="1"/>
        <v>130.28169014084506</v>
      </c>
      <c r="H18" s="39">
        <v>338</v>
      </c>
      <c r="I18" s="39">
        <v>177</v>
      </c>
      <c r="J18" s="40">
        <f t="shared" si="2"/>
        <v>52.366863905325445</v>
      </c>
      <c r="K18" s="39">
        <v>104</v>
      </c>
      <c r="L18" s="39">
        <v>15</v>
      </c>
      <c r="M18" s="40">
        <f t="shared" si="3"/>
        <v>14.423076923076923</v>
      </c>
      <c r="N18" s="39">
        <v>5</v>
      </c>
      <c r="O18" s="39">
        <v>1</v>
      </c>
      <c r="P18" s="40">
        <f t="shared" si="8"/>
        <v>20</v>
      </c>
      <c r="Q18" s="39">
        <v>488</v>
      </c>
      <c r="R18" s="60">
        <v>488</v>
      </c>
      <c r="S18" s="40">
        <f t="shared" si="4"/>
        <v>100</v>
      </c>
      <c r="T18" s="39">
        <v>806</v>
      </c>
      <c r="U18" s="60">
        <v>1010</v>
      </c>
      <c r="V18" s="40">
        <f t="shared" si="5"/>
        <v>125.31017369727047</v>
      </c>
      <c r="W18" s="39">
        <v>357</v>
      </c>
      <c r="X18" s="60">
        <v>451</v>
      </c>
      <c r="Y18" s="40">
        <f t="shared" si="6"/>
        <v>126.33053221288516</v>
      </c>
      <c r="Z18" s="39">
        <v>339</v>
      </c>
      <c r="AA18" s="60">
        <v>434</v>
      </c>
      <c r="AB18" s="40">
        <f t="shared" si="7"/>
        <v>128.02359882005899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2033</v>
      </c>
      <c r="C19" s="39">
        <v>2288</v>
      </c>
      <c r="D19" s="36">
        <f t="shared" si="0"/>
        <v>112.54303984259715</v>
      </c>
      <c r="E19" s="39">
        <v>479</v>
      </c>
      <c r="F19" s="39">
        <v>767</v>
      </c>
      <c r="G19" s="40">
        <f t="shared" si="1"/>
        <v>160.12526096033403</v>
      </c>
      <c r="H19" s="39">
        <v>122</v>
      </c>
      <c r="I19" s="39">
        <v>225</v>
      </c>
      <c r="J19" s="40">
        <f t="shared" si="2"/>
        <v>184.42622950819671</v>
      </c>
      <c r="K19" s="39">
        <v>51</v>
      </c>
      <c r="L19" s="39">
        <v>23</v>
      </c>
      <c r="M19" s="40">
        <f t="shared" si="3"/>
        <v>45.098039215686278</v>
      </c>
      <c r="N19" s="39">
        <v>15</v>
      </c>
      <c r="O19" s="39">
        <v>6</v>
      </c>
      <c r="P19" s="40">
        <f t="shared" si="8"/>
        <v>40</v>
      </c>
      <c r="Q19" s="39">
        <v>400</v>
      </c>
      <c r="R19" s="60">
        <v>612</v>
      </c>
      <c r="S19" s="40">
        <f t="shared" si="4"/>
        <v>153</v>
      </c>
      <c r="T19" s="39">
        <v>1877</v>
      </c>
      <c r="U19" s="60">
        <v>1956</v>
      </c>
      <c r="V19" s="40">
        <f t="shared" si="5"/>
        <v>104.20884389984018</v>
      </c>
      <c r="W19" s="39">
        <v>325</v>
      </c>
      <c r="X19" s="60">
        <v>513</v>
      </c>
      <c r="Y19" s="40">
        <f t="shared" si="6"/>
        <v>157.84615384615384</v>
      </c>
      <c r="Z19" s="39">
        <v>307</v>
      </c>
      <c r="AA19" s="60">
        <v>456</v>
      </c>
      <c r="AB19" s="40">
        <f t="shared" si="7"/>
        <v>148.53420195439739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1654</v>
      </c>
      <c r="C20" s="39">
        <v>1580</v>
      </c>
      <c r="D20" s="36">
        <f t="shared" si="0"/>
        <v>95.525997581620317</v>
      </c>
      <c r="E20" s="39">
        <v>288</v>
      </c>
      <c r="F20" s="39">
        <v>431</v>
      </c>
      <c r="G20" s="40">
        <f t="shared" si="1"/>
        <v>149.65277777777777</v>
      </c>
      <c r="H20" s="39">
        <v>88</v>
      </c>
      <c r="I20" s="39">
        <v>72</v>
      </c>
      <c r="J20" s="40">
        <f t="shared" si="2"/>
        <v>81.818181818181813</v>
      </c>
      <c r="K20" s="39">
        <v>28</v>
      </c>
      <c r="L20" s="39">
        <v>19</v>
      </c>
      <c r="M20" s="40">
        <f t="shared" si="3"/>
        <v>67.857142857142861</v>
      </c>
      <c r="N20" s="39">
        <v>10</v>
      </c>
      <c r="O20" s="39">
        <v>1</v>
      </c>
      <c r="P20" s="40">
        <f t="shared" si="8"/>
        <v>10</v>
      </c>
      <c r="Q20" s="39">
        <v>252</v>
      </c>
      <c r="R20" s="60">
        <v>243</v>
      </c>
      <c r="S20" s="40">
        <f t="shared" si="4"/>
        <v>96.428571428571431</v>
      </c>
      <c r="T20" s="39">
        <v>1570</v>
      </c>
      <c r="U20" s="60">
        <v>1450</v>
      </c>
      <c r="V20" s="40">
        <f t="shared" si="5"/>
        <v>92.356687898089177</v>
      </c>
      <c r="W20" s="39">
        <v>208</v>
      </c>
      <c r="X20" s="60">
        <v>310</v>
      </c>
      <c r="Y20" s="40">
        <f t="shared" si="6"/>
        <v>149.03846153846155</v>
      </c>
      <c r="Z20" s="39">
        <v>194</v>
      </c>
      <c r="AA20" s="60">
        <v>284</v>
      </c>
      <c r="AB20" s="40">
        <f t="shared" si="7"/>
        <v>146.39175257731958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731</v>
      </c>
      <c r="C21" s="39">
        <v>944</v>
      </c>
      <c r="D21" s="36">
        <f t="shared" si="0"/>
        <v>129.13816689466483</v>
      </c>
      <c r="E21" s="39">
        <v>247</v>
      </c>
      <c r="F21" s="39">
        <v>470</v>
      </c>
      <c r="G21" s="40">
        <f t="shared" si="1"/>
        <v>190.2834008097166</v>
      </c>
      <c r="H21" s="39">
        <v>95</v>
      </c>
      <c r="I21" s="39">
        <v>49</v>
      </c>
      <c r="J21" s="40">
        <f t="shared" si="2"/>
        <v>51.578947368421055</v>
      </c>
      <c r="K21" s="39">
        <v>2</v>
      </c>
      <c r="L21" s="39">
        <v>19</v>
      </c>
      <c r="M21" s="40">
        <f t="shared" si="3"/>
        <v>950</v>
      </c>
      <c r="N21" s="39">
        <v>2</v>
      </c>
      <c r="O21" s="39">
        <v>0</v>
      </c>
      <c r="P21" s="40">
        <f t="shared" si="8"/>
        <v>0</v>
      </c>
      <c r="Q21" s="39">
        <v>238</v>
      </c>
      <c r="R21" s="60">
        <v>385</v>
      </c>
      <c r="S21" s="40">
        <f t="shared" si="4"/>
        <v>161.76470588235293</v>
      </c>
      <c r="T21" s="39">
        <v>597</v>
      </c>
      <c r="U21" s="60">
        <v>797</v>
      </c>
      <c r="V21" s="40">
        <f t="shared" si="5"/>
        <v>133.50083752093803</v>
      </c>
      <c r="W21" s="39">
        <v>178</v>
      </c>
      <c r="X21" s="60">
        <v>354</v>
      </c>
      <c r="Y21" s="40">
        <f t="shared" si="6"/>
        <v>198.87640449438203</v>
      </c>
      <c r="Z21" s="39">
        <v>170</v>
      </c>
      <c r="AA21" s="60">
        <v>346</v>
      </c>
      <c r="AB21" s="40">
        <f t="shared" si="7"/>
        <v>203.52941176470588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2013</v>
      </c>
      <c r="C22" s="39">
        <v>2232</v>
      </c>
      <c r="D22" s="36">
        <f t="shared" si="0"/>
        <v>110.87928464977645</v>
      </c>
      <c r="E22" s="39">
        <v>650</v>
      </c>
      <c r="F22" s="39">
        <v>868</v>
      </c>
      <c r="G22" s="40">
        <f t="shared" si="1"/>
        <v>133.53846153846155</v>
      </c>
      <c r="H22" s="39">
        <v>192</v>
      </c>
      <c r="I22" s="39">
        <v>179</v>
      </c>
      <c r="J22" s="40">
        <f t="shared" si="2"/>
        <v>93.229166666666671</v>
      </c>
      <c r="K22" s="39">
        <v>74</v>
      </c>
      <c r="L22" s="39">
        <v>29</v>
      </c>
      <c r="M22" s="40">
        <f t="shared" si="3"/>
        <v>39.189189189189186</v>
      </c>
      <c r="N22" s="39">
        <v>1</v>
      </c>
      <c r="O22" s="39">
        <v>1</v>
      </c>
      <c r="P22" s="40">
        <f t="shared" si="8"/>
        <v>100</v>
      </c>
      <c r="Q22" s="39">
        <v>607</v>
      </c>
      <c r="R22" s="60">
        <v>626</v>
      </c>
      <c r="S22" s="40">
        <f t="shared" si="4"/>
        <v>103.13014827018122</v>
      </c>
      <c r="T22" s="39">
        <v>1778</v>
      </c>
      <c r="U22" s="60">
        <v>1885</v>
      </c>
      <c r="V22" s="40">
        <f t="shared" si="5"/>
        <v>106.01799775028121</v>
      </c>
      <c r="W22" s="39">
        <v>419</v>
      </c>
      <c r="X22" s="60">
        <v>603</v>
      </c>
      <c r="Y22" s="40">
        <f t="shared" si="6"/>
        <v>143.91408114558473</v>
      </c>
      <c r="Z22" s="39">
        <v>376</v>
      </c>
      <c r="AA22" s="60">
        <v>541</v>
      </c>
      <c r="AB22" s="40">
        <f t="shared" si="7"/>
        <v>143.88297872340425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896</v>
      </c>
      <c r="C23" s="39">
        <v>1465</v>
      </c>
      <c r="D23" s="36">
        <f t="shared" si="0"/>
        <v>163.50446428571428</v>
      </c>
      <c r="E23" s="39">
        <v>494</v>
      </c>
      <c r="F23" s="39">
        <v>1072</v>
      </c>
      <c r="G23" s="40">
        <f t="shared" si="1"/>
        <v>217.00404858299595</v>
      </c>
      <c r="H23" s="39">
        <v>110</v>
      </c>
      <c r="I23" s="39">
        <v>108</v>
      </c>
      <c r="J23" s="40">
        <f t="shared" si="2"/>
        <v>98.181818181818187</v>
      </c>
      <c r="K23" s="39">
        <v>27</v>
      </c>
      <c r="L23" s="39">
        <v>17</v>
      </c>
      <c r="M23" s="40">
        <f t="shared" si="3"/>
        <v>62.962962962962962</v>
      </c>
      <c r="N23" s="39">
        <v>26</v>
      </c>
      <c r="O23" s="39">
        <v>2</v>
      </c>
      <c r="P23" s="40">
        <f t="shared" si="8"/>
        <v>7.6923076923076925</v>
      </c>
      <c r="Q23" s="39">
        <v>448</v>
      </c>
      <c r="R23" s="60">
        <v>788</v>
      </c>
      <c r="S23" s="40">
        <f t="shared" si="4"/>
        <v>175.89285714285714</v>
      </c>
      <c r="T23" s="39">
        <v>714</v>
      </c>
      <c r="U23" s="60">
        <v>1171</v>
      </c>
      <c r="V23" s="40">
        <f t="shared" si="5"/>
        <v>164.00560224089637</v>
      </c>
      <c r="W23" s="39">
        <v>363</v>
      </c>
      <c r="X23" s="60">
        <v>789</v>
      </c>
      <c r="Y23" s="40">
        <f t="shared" si="6"/>
        <v>217.35537190082644</v>
      </c>
      <c r="Z23" s="39">
        <v>321</v>
      </c>
      <c r="AA23" s="60">
        <v>694</v>
      </c>
      <c r="AB23" s="40">
        <f t="shared" si="7"/>
        <v>216.19937694704049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1480</v>
      </c>
      <c r="C24" s="39">
        <v>1247</v>
      </c>
      <c r="D24" s="36">
        <f t="shared" si="0"/>
        <v>84.256756756756758</v>
      </c>
      <c r="E24" s="39">
        <v>525</v>
      </c>
      <c r="F24" s="39">
        <v>788</v>
      </c>
      <c r="G24" s="40">
        <f t="shared" si="1"/>
        <v>150.0952380952381</v>
      </c>
      <c r="H24" s="39">
        <v>135</v>
      </c>
      <c r="I24" s="39">
        <v>153</v>
      </c>
      <c r="J24" s="40">
        <f t="shared" si="2"/>
        <v>113.33333333333333</v>
      </c>
      <c r="K24" s="39">
        <v>27</v>
      </c>
      <c r="L24" s="39">
        <v>28</v>
      </c>
      <c r="M24" s="40">
        <f t="shared" si="3"/>
        <v>103.70370370370371</v>
      </c>
      <c r="N24" s="39">
        <v>6</v>
      </c>
      <c r="O24" s="39">
        <v>0</v>
      </c>
      <c r="P24" s="40">
        <f t="shared" si="8"/>
        <v>0</v>
      </c>
      <c r="Q24" s="39">
        <v>457</v>
      </c>
      <c r="R24" s="60">
        <v>651</v>
      </c>
      <c r="S24" s="40">
        <f t="shared" si="4"/>
        <v>142.4507658643326</v>
      </c>
      <c r="T24" s="39">
        <v>1327</v>
      </c>
      <c r="U24" s="60">
        <v>905</v>
      </c>
      <c r="V24" s="40">
        <f t="shared" si="5"/>
        <v>68.198944988696311</v>
      </c>
      <c r="W24" s="39">
        <v>404</v>
      </c>
      <c r="X24" s="60">
        <v>515</v>
      </c>
      <c r="Y24" s="40">
        <f t="shared" si="6"/>
        <v>127.47524752475248</v>
      </c>
      <c r="Z24" s="39">
        <v>367</v>
      </c>
      <c r="AA24" s="60">
        <v>491</v>
      </c>
      <c r="AB24" s="40">
        <f t="shared" si="7"/>
        <v>133.78746594005449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2833</v>
      </c>
      <c r="C25" s="39">
        <v>2973</v>
      </c>
      <c r="D25" s="36">
        <f t="shared" si="0"/>
        <v>104.94175785386516</v>
      </c>
      <c r="E25" s="39">
        <v>149</v>
      </c>
      <c r="F25" s="39">
        <v>370</v>
      </c>
      <c r="G25" s="40">
        <f t="shared" si="1"/>
        <v>248.3221476510067</v>
      </c>
      <c r="H25" s="39">
        <v>117</v>
      </c>
      <c r="I25" s="39">
        <v>136</v>
      </c>
      <c r="J25" s="40">
        <f t="shared" si="2"/>
        <v>116.23931623931624</v>
      </c>
      <c r="K25" s="39">
        <v>12</v>
      </c>
      <c r="L25" s="39">
        <v>12</v>
      </c>
      <c r="M25" s="40">
        <f t="shared" si="3"/>
        <v>100</v>
      </c>
      <c r="N25" s="39">
        <v>1</v>
      </c>
      <c r="O25" s="39">
        <v>0</v>
      </c>
      <c r="P25" s="40">
        <f t="shared" si="8"/>
        <v>0</v>
      </c>
      <c r="Q25" s="39">
        <v>131</v>
      </c>
      <c r="R25" s="60">
        <v>268</v>
      </c>
      <c r="S25" s="40">
        <f t="shared" si="4"/>
        <v>204.58015267175571</v>
      </c>
      <c r="T25" s="39">
        <v>2624</v>
      </c>
      <c r="U25" s="60">
        <v>2765</v>
      </c>
      <c r="V25" s="40">
        <f t="shared" si="5"/>
        <v>105.3734756097561</v>
      </c>
      <c r="W25" s="39">
        <v>78</v>
      </c>
      <c r="X25" s="60">
        <v>255</v>
      </c>
      <c r="Y25" s="40">
        <f t="shared" si="6"/>
        <v>326.92307692307691</v>
      </c>
      <c r="Z25" s="39">
        <v>73</v>
      </c>
      <c r="AA25" s="60">
        <v>233</v>
      </c>
      <c r="AB25" s="40">
        <f t="shared" si="7"/>
        <v>319.17808219178085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1388</v>
      </c>
      <c r="C26" s="39">
        <v>1616</v>
      </c>
      <c r="D26" s="36">
        <f t="shared" si="0"/>
        <v>116.42651296829972</v>
      </c>
      <c r="E26" s="39">
        <v>505</v>
      </c>
      <c r="F26" s="39">
        <v>730</v>
      </c>
      <c r="G26" s="40">
        <f t="shared" si="1"/>
        <v>144.55445544554456</v>
      </c>
      <c r="H26" s="39">
        <v>166</v>
      </c>
      <c r="I26" s="39">
        <v>93</v>
      </c>
      <c r="J26" s="40">
        <f t="shared" si="2"/>
        <v>56.024096385542165</v>
      </c>
      <c r="K26" s="39">
        <v>36</v>
      </c>
      <c r="L26" s="39">
        <v>9</v>
      </c>
      <c r="M26" s="40">
        <f t="shared" si="3"/>
        <v>25</v>
      </c>
      <c r="N26" s="39">
        <v>6</v>
      </c>
      <c r="O26" s="39">
        <v>0</v>
      </c>
      <c r="P26" s="40">
        <f t="shared" si="8"/>
        <v>0</v>
      </c>
      <c r="Q26" s="39">
        <v>436</v>
      </c>
      <c r="R26" s="60">
        <v>533</v>
      </c>
      <c r="S26" s="40">
        <f t="shared" si="4"/>
        <v>122.24770642201835</v>
      </c>
      <c r="T26" s="39">
        <v>1158</v>
      </c>
      <c r="U26" s="60">
        <v>1395</v>
      </c>
      <c r="V26" s="40">
        <f t="shared" si="5"/>
        <v>120.46632124352331</v>
      </c>
      <c r="W26" s="39">
        <v>351</v>
      </c>
      <c r="X26" s="60">
        <v>511</v>
      </c>
      <c r="Y26" s="40">
        <f t="shared" si="6"/>
        <v>145.58404558404558</v>
      </c>
      <c r="Z26" s="39">
        <v>326</v>
      </c>
      <c r="AA26" s="60">
        <v>467</v>
      </c>
      <c r="AB26" s="40">
        <f t="shared" si="7"/>
        <v>143.25153374233128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952</v>
      </c>
      <c r="C27" s="39">
        <v>1257</v>
      </c>
      <c r="D27" s="36">
        <f t="shared" si="0"/>
        <v>132.03781512605042</v>
      </c>
      <c r="E27" s="39">
        <v>214</v>
      </c>
      <c r="F27" s="39">
        <v>464</v>
      </c>
      <c r="G27" s="40">
        <f t="shared" si="1"/>
        <v>216.82242990654206</v>
      </c>
      <c r="H27" s="39">
        <v>104</v>
      </c>
      <c r="I27" s="39">
        <v>76</v>
      </c>
      <c r="J27" s="40">
        <f t="shared" si="2"/>
        <v>73.07692307692308</v>
      </c>
      <c r="K27" s="39">
        <v>47</v>
      </c>
      <c r="L27" s="39">
        <v>37</v>
      </c>
      <c r="M27" s="40">
        <f t="shared" si="3"/>
        <v>78.723404255319153</v>
      </c>
      <c r="N27" s="39">
        <v>32</v>
      </c>
      <c r="O27" s="39">
        <v>13</v>
      </c>
      <c r="P27" s="40">
        <f t="shared" si="8"/>
        <v>40.625</v>
      </c>
      <c r="Q27" s="39">
        <v>170</v>
      </c>
      <c r="R27" s="60">
        <v>309</v>
      </c>
      <c r="S27" s="40">
        <f t="shared" si="4"/>
        <v>181.76470588235293</v>
      </c>
      <c r="T27" s="39">
        <v>854</v>
      </c>
      <c r="U27" s="60">
        <v>1084</v>
      </c>
      <c r="V27" s="40">
        <f t="shared" si="5"/>
        <v>126.93208430913349</v>
      </c>
      <c r="W27" s="39">
        <v>147</v>
      </c>
      <c r="X27" s="60">
        <v>309</v>
      </c>
      <c r="Y27" s="40">
        <f t="shared" si="6"/>
        <v>210.20408163265307</v>
      </c>
      <c r="Z27" s="39">
        <v>135</v>
      </c>
      <c r="AA27" s="60">
        <v>299</v>
      </c>
      <c r="AB27" s="40">
        <f t="shared" si="7"/>
        <v>221.4814814814815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882</v>
      </c>
      <c r="C28" s="39">
        <v>895</v>
      </c>
      <c r="D28" s="36">
        <f t="shared" si="0"/>
        <v>101.47392290249434</v>
      </c>
      <c r="E28" s="39">
        <v>345</v>
      </c>
      <c r="F28" s="39">
        <v>417</v>
      </c>
      <c r="G28" s="40">
        <f t="shared" si="1"/>
        <v>120.8695652173913</v>
      </c>
      <c r="H28" s="39">
        <v>149</v>
      </c>
      <c r="I28" s="39">
        <v>120</v>
      </c>
      <c r="J28" s="40">
        <f t="shared" si="2"/>
        <v>80.536912751677846</v>
      </c>
      <c r="K28" s="39">
        <v>26</v>
      </c>
      <c r="L28" s="39">
        <v>10</v>
      </c>
      <c r="M28" s="40">
        <f t="shared" si="3"/>
        <v>38.46153846153846</v>
      </c>
      <c r="N28" s="39">
        <v>6</v>
      </c>
      <c r="O28" s="39">
        <v>0</v>
      </c>
      <c r="P28" s="40">
        <f t="shared" si="8"/>
        <v>0</v>
      </c>
      <c r="Q28" s="39">
        <v>322</v>
      </c>
      <c r="R28" s="60">
        <v>381</v>
      </c>
      <c r="S28" s="40">
        <f t="shared" si="4"/>
        <v>118.32298136645963</v>
      </c>
      <c r="T28" s="39">
        <v>668</v>
      </c>
      <c r="U28" s="60">
        <v>682</v>
      </c>
      <c r="V28" s="40">
        <f t="shared" si="5"/>
        <v>102.09580838323353</v>
      </c>
      <c r="W28" s="39">
        <v>237</v>
      </c>
      <c r="X28" s="60">
        <v>276</v>
      </c>
      <c r="Y28" s="40">
        <f t="shared" si="6"/>
        <v>116.45569620253164</v>
      </c>
      <c r="Z28" s="39">
        <v>226</v>
      </c>
      <c r="AA28" s="60">
        <v>258</v>
      </c>
      <c r="AB28" s="40">
        <f t="shared" si="7"/>
        <v>114.15929203539822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1351</v>
      </c>
      <c r="C29" s="39">
        <v>1577</v>
      </c>
      <c r="D29" s="36">
        <f t="shared" si="0"/>
        <v>116.72834937083641</v>
      </c>
      <c r="E29" s="39">
        <v>545</v>
      </c>
      <c r="F29" s="39">
        <v>808</v>
      </c>
      <c r="G29" s="40">
        <f t="shared" si="1"/>
        <v>148.25688073394497</v>
      </c>
      <c r="H29" s="39">
        <v>94</v>
      </c>
      <c r="I29" s="39">
        <v>54</v>
      </c>
      <c r="J29" s="40">
        <f t="shared" si="2"/>
        <v>57.446808510638299</v>
      </c>
      <c r="K29" s="39">
        <v>61</v>
      </c>
      <c r="L29" s="39">
        <v>38</v>
      </c>
      <c r="M29" s="40">
        <f t="shared" si="3"/>
        <v>62.295081967213115</v>
      </c>
      <c r="N29" s="39">
        <v>19</v>
      </c>
      <c r="O29" s="39">
        <v>0</v>
      </c>
      <c r="P29" s="40">
        <f t="shared" si="8"/>
        <v>0</v>
      </c>
      <c r="Q29" s="39">
        <v>461</v>
      </c>
      <c r="R29" s="60">
        <v>552</v>
      </c>
      <c r="S29" s="40">
        <f t="shared" si="4"/>
        <v>119.73969631236443</v>
      </c>
      <c r="T29" s="39">
        <v>1143</v>
      </c>
      <c r="U29" s="60">
        <v>1270</v>
      </c>
      <c r="V29" s="40">
        <f t="shared" si="5"/>
        <v>111.11111111111111</v>
      </c>
      <c r="W29" s="39">
        <v>406</v>
      </c>
      <c r="X29" s="60">
        <v>531</v>
      </c>
      <c r="Y29" s="40">
        <f t="shared" si="6"/>
        <v>130.78817733990147</v>
      </c>
      <c r="Z29" s="39">
        <v>370</v>
      </c>
      <c r="AA29" s="60">
        <v>494</v>
      </c>
      <c r="AB29" s="40">
        <f t="shared" si="7"/>
        <v>133.51351351351352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2278</v>
      </c>
      <c r="C30" s="39">
        <v>2306</v>
      </c>
      <c r="D30" s="36">
        <f t="shared" si="0"/>
        <v>101.22914837576822</v>
      </c>
      <c r="E30" s="39">
        <v>310</v>
      </c>
      <c r="F30" s="39">
        <v>491</v>
      </c>
      <c r="G30" s="40">
        <f t="shared" si="1"/>
        <v>158.38709677419354</v>
      </c>
      <c r="H30" s="39">
        <v>102</v>
      </c>
      <c r="I30" s="39">
        <v>121</v>
      </c>
      <c r="J30" s="40">
        <f t="shared" si="2"/>
        <v>118.62745098039215</v>
      </c>
      <c r="K30" s="39">
        <v>21</v>
      </c>
      <c r="L30" s="39">
        <v>19</v>
      </c>
      <c r="M30" s="40">
        <f t="shared" si="3"/>
        <v>90.476190476190482</v>
      </c>
      <c r="N30" s="39">
        <v>10</v>
      </c>
      <c r="O30" s="39">
        <v>7</v>
      </c>
      <c r="P30" s="40">
        <f t="shared" si="8"/>
        <v>70</v>
      </c>
      <c r="Q30" s="39">
        <v>282</v>
      </c>
      <c r="R30" s="60">
        <v>415</v>
      </c>
      <c r="S30" s="40">
        <f t="shared" si="4"/>
        <v>147.1631205673759</v>
      </c>
      <c r="T30" s="39">
        <v>2203</v>
      </c>
      <c r="U30" s="60">
        <v>2162</v>
      </c>
      <c r="V30" s="40">
        <f t="shared" si="5"/>
        <v>98.138901497957335</v>
      </c>
      <c r="W30" s="39">
        <v>237</v>
      </c>
      <c r="X30" s="60">
        <v>350</v>
      </c>
      <c r="Y30" s="40">
        <f t="shared" si="6"/>
        <v>147.67932489451476</v>
      </c>
      <c r="Z30" s="39">
        <v>226</v>
      </c>
      <c r="AA30" s="60">
        <v>328</v>
      </c>
      <c r="AB30" s="40">
        <f t="shared" si="7"/>
        <v>145.13274336283186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2304</v>
      </c>
      <c r="C31" s="39">
        <v>1923</v>
      </c>
      <c r="D31" s="36">
        <f t="shared" si="0"/>
        <v>83.463541666666671</v>
      </c>
      <c r="E31" s="39">
        <v>304</v>
      </c>
      <c r="F31" s="39">
        <v>468</v>
      </c>
      <c r="G31" s="40">
        <f t="shared" si="1"/>
        <v>153.94736842105263</v>
      </c>
      <c r="H31" s="39">
        <v>193</v>
      </c>
      <c r="I31" s="39">
        <v>119</v>
      </c>
      <c r="J31" s="40">
        <f t="shared" si="2"/>
        <v>61.6580310880829</v>
      </c>
      <c r="K31" s="39">
        <v>19</v>
      </c>
      <c r="L31" s="39">
        <v>6</v>
      </c>
      <c r="M31" s="40">
        <f t="shared" si="3"/>
        <v>31.578947368421051</v>
      </c>
      <c r="N31" s="39">
        <v>1</v>
      </c>
      <c r="O31" s="39">
        <v>0</v>
      </c>
      <c r="P31" s="40">
        <f t="shared" si="8"/>
        <v>0</v>
      </c>
      <c r="Q31" s="39">
        <v>256</v>
      </c>
      <c r="R31" s="60">
        <v>405</v>
      </c>
      <c r="S31" s="40">
        <f t="shared" si="4"/>
        <v>158.203125</v>
      </c>
      <c r="T31" s="39">
        <v>1721</v>
      </c>
      <c r="U31" s="60">
        <v>1685</v>
      </c>
      <c r="V31" s="40">
        <f t="shared" si="5"/>
        <v>97.908192911098197</v>
      </c>
      <c r="W31" s="39">
        <v>186</v>
      </c>
      <c r="X31" s="60">
        <v>342</v>
      </c>
      <c r="Y31" s="40">
        <f t="shared" si="6"/>
        <v>183.87096774193549</v>
      </c>
      <c r="Z31" s="39">
        <v>165</v>
      </c>
      <c r="AA31" s="60">
        <v>316</v>
      </c>
      <c r="AB31" s="40">
        <f t="shared" si="7"/>
        <v>191.5151515151515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1590</v>
      </c>
      <c r="C32" s="39">
        <v>1847</v>
      </c>
      <c r="D32" s="36">
        <f t="shared" si="0"/>
        <v>116.16352201257861</v>
      </c>
      <c r="E32" s="39">
        <v>238</v>
      </c>
      <c r="F32" s="39">
        <v>442</v>
      </c>
      <c r="G32" s="40">
        <f t="shared" si="1"/>
        <v>185.71428571428572</v>
      </c>
      <c r="H32" s="39">
        <v>165</v>
      </c>
      <c r="I32" s="39">
        <v>129</v>
      </c>
      <c r="J32" s="40">
        <f t="shared" si="2"/>
        <v>78.181818181818187</v>
      </c>
      <c r="K32" s="39">
        <v>38</v>
      </c>
      <c r="L32" s="39">
        <v>33</v>
      </c>
      <c r="M32" s="40">
        <f t="shared" si="3"/>
        <v>86.84210526315789</v>
      </c>
      <c r="N32" s="39">
        <v>6</v>
      </c>
      <c r="O32" s="39">
        <v>6</v>
      </c>
      <c r="P32" s="40">
        <f t="shared" si="8"/>
        <v>100</v>
      </c>
      <c r="Q32" s="39">
        <v>208</v>
      </c>
      <c r="R32" s="60">
        <v>299</v>
      </c>
      <c r="S32" s="40">
        <f t="shared" si="4"/>
        <v>143.75</v>
      </c>
      <c r="T32" s="39">
        <v>1397</v>
      </c>
      <c r="U32" s="60">
        <v>1579</v>
      </c>
      <c r="V32" s="40">
        <f t="shared" si="5"/>
        <v>113.02791696492484</v>
      </c>
      <c r="W32" s="39">
        <v>124</v>
      </c>
      <c r="X32" s="60">
        <v>236</v>
      </c>
      <c r="Y32" s="40">
        <f t="shared" si="6"/>
        <v>190.32258064516128</v>
      </c>
      <c r="Z32" s="39">
        <v>116</v>
      </c>
      <c r="AA32" s="60">
        <v>217</v>
      </c>
      <c r="AB32" s="40">
        <f t="shared" si="7"/>
        <v>187.06896551724137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1467</v>
      </c>
      <c r="C33" s="39">
        <v>1696</v>
      </c>
      <c r="D33" s="36">
        <f t="shared" si="0"/>
        <v>115.61008861622359</v>
      </c>
      <c r="E33" s="39">
        <v>711</v>
      </c>
      <c r="F33" s="39">
        <v>923</v>
      </c>
      <c r="G33" s="40">
        <f t="shared" si="1"/>
        <v>129.81715893108299</v>
      </c>
      <c r="H33" s="39">
        <v>133</v>
      </c>
      <c r="I33" s="39">
        <v>147</v>
      </c>
      <c r="J33" s="40">
        <f t="shared" si="2"/>
        <v>110.52631578947368</v>
      </c>
      <c r="K33" s="39">
        <v>55</v>
      </c>
      <c r="L33" s="39">
        <v>31</v>
      </c>
      <c r="M33" s="40">
        <f t="shared" si="3"/>
        <v>56.363636363636367</v>
      </c>
      <c r="N33" s="39">
        <v>10</v>
      </c>
      <c r="O33" s="39">
        <v>0</v>
      </c>
      <c r="P33" s="40">
        <f t="shared" si="8"/>
        <v>0</v>
      </c>
      <c r="Q33" s="39">
        <v>664</v>
      </c>
      <c r="R33" s="60">
        <v>734</v>
      </c>
      <c r="S33" s="40">
        <f t="shared" si="4"/>
        <v>110.5421686746988</v>
      </c>
      <c r="T33" s="39">
        <v>1149</v>
      </c>
      <c r="U33" s="60">
        <v>1352</v>
      </c>
      <c r="V33" s="40">
        <f t="shared" si="5"/>
        <v>117.66753698868581</v>
      </c>
      <c r="W33" s="39">
        <v>455</v>
      </c>
      <c r="X33" s="60">
        <v>652</v>
      </c>
      <c r="Y33" s="40">
        <f t="shared" si="6"/>
        <v>143.2967032967033</v>
      </c>
      <c r="Z33" s="39">
        <v>405</v>
      </c>
      <c r="AA33" s="60">
        <v>614</v>
      </c>
      <c r="AB33" s="40">
        <f t="shared" si="7"/>
        <v>151.60493827160494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1249</v>
      </c>
      <c r="C34" s="39">
        <v>1476</v>
      </c>
      <c r="D34" s="36">
        <f t="shared" si="0"/>
        <v>118.17453963170536</v>
      </c>
      <c r="E34" s="39">
        <v>653</v>
      </c>
      <c r="F34" s="39">
        <v>962</v>
      </c>
      <c r="G34" s="40">
        <f t="shared" si="1"/>
        <v>147.32006125574273</v>
      </c>
      <c r="H34" s="39">
        <v>145</v>
      </c>
      <c r="I34" s="39">
        <v>193</v>
      </c>
      <c r="J34" s="40">
        <f t="shared" si="2"/>
        <v>133.10344827586206</v>
      </c>
      <c r="K34" s="39">
        <v>18</v>
      </c>
      <c r="L34" s="39">
        <v>1</v>
      </c>
      <c r="M34" s="40">
        <f t="shared" si="3"/>
        <v>5.5555555555555554</v>
      </c>
      <c r="N34" s="39">
        <v>7</v>
      </c>
      <c r="O34" s="39">
        <v>3</v>
      </c>
      <c r="P34" s="40">
        <f t="shared" si="8"/>
        <v>42.857142857142854</v>
      </c>
      <c r="Q34" s="39">
        <v>607</v>
      </c>
      <c r="R34" s="60">
        <v>760</v>
      </c>
      <c r="S34" s="40">
        <f t="shared" si="4"/>
        <v>125.20593080724876</v>
      </c>
      <c r="T34" s="39">
        <v>894</v>
      </c>
      <c r="U34" s="60">
        <v>1158</v>
      </c>
      <c r="V34" s="40">
        <f t="shared" si="5"/>
        <v>129.53020134228188</v>
      </c>
      <c r="W34" s="39">
        <v>424</v>
      </c>
      <c r="X34" s="60">
        <v>686</v>
      </c>
      <c r="Y34" s="40">
        <f t="shared" si="6"/>
        <v>161.79245283018867</v>
      </c>
      <c r="Z34" s="39">
        <v>396</v>
      </c>
      <c r="AA34" s="60">
        <v>607</v>
      </c>
      <c r="AB34" s="40">
        <f t="shared" si="7"/>
        <v>153.28282828282829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600</v>
      </c>
      <c r="C35" s="39">
        <v>864</v>
      </c>
      <c r="D35" s="36">
        <f t="shared" si="0"/>
        <v>144</v>
      </c>
      <c r="E35" s="39">
        <v>254</v>
      </c>
      <c r="F35" s="39">
        <v>405</v>
      </c>
      <c r="G35" s="40">
        <f t="shared" si="1"/>
        <v>159.44881889763781</v>
      </c>
      <c r="H35" s="39">
        <v>110</v>
      </c>
      <c r="I35" s="39">
        <v>92</v>
      </c>
      <c r="J35" s="40">
        <f t="shared" si="2"/>
        <v>83.63636363636364</v>
      </c>
      <c r="K35" s="39">
        <v>17</v>
      </c>
      <c r="L35" s="39">
        <v>14</v>
      </c>
      <c r="M35" s="40">
        <f t="shared" si="3"/>
        <v>82.352941176470594</v>
      </c>
      <c r="N35" s="39">
        <v>8</v>
      </c>
      <c r="O35" s="39">
        <v>0</v>
      </c>
      <c r="P35" s="40">
        <f t="shared" si="8"/>
        <v>0</v>
      </c>
      <c r="Q35" s="39">
        <v>214</v>
      </c>
      <c r="R35" s="60">
        <v>233</v>
      </c>
      <c r="S35" s="40">
        <f t="shared" si="4"/>
        <v>108.87850467289719</v>
      </c>
      <c r="T35" s="39">
        <v>393</v>
      </c>
      <c r="U35" s="60">
        <v>685</v>
      </c>
      <c r="V35" s="40">
        <f t="shared" si="5"/>
        <v>174.3002544529262</v>
      </c>
      <c r="W35" s="39">
        <v>135</v>
      </c>
      <c r="X35" s="60">
        <v>230</v>
      </c>
      <c r="Y35" s="40">
        <f t="shared" si="6"/>
        <v>170.37037037037038</v>
      </c>
      <c r="Z35" s="39">
        <v>128</v>
      </c>
      <c r="AA35" s="60">
        <v>218</v>
      </c>
      <c r="AB35" s="40">
        <f t="shared" si="7"/>
        <v>170.3125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8"/>
  <sheetViews>
    <sheetView view="pageBreakPreview" zoomScale="87" zoomScaleNormal="75" zoomScaleSheetLayoutView="87" workbookViewId="0">
      <pane xSplit="1" ySplit="6" topLeftCell="F7" activePane="bottomRight" state="frozen"/>
      <selection activeCell="A4" sqref="A4:A6"/>
      <selection pane="topRight" activeCell="A4" sqref="A4:A6"/>
      <selection pane="bottomLeft" activeCell="A4" sqref="A4:A6"/>
      <selection pane="bottomRight" activeCell="Q25" sqref="Q2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89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89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72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84"/>
      <c r="D2" s="29"/>
      <c r="E2" s="29"/>
      <c r="F2" s="29"/>
      <c r="G2" s="29"/>
      <c r="H2" s="29"/>
      <c r="I2" s="84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38" t="s">
        <v>8</v>
      </c>
      <c r="R3" s="139"/>
      <c r="S3" s="14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41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41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41"/>
      <c r="D5" s="115"/>
      <c r="E5" s="114"/>
      <c r="F5" s="114"/>
      <c r="G5" s="115"/>
      <c r="H5" s="114"/>
      <c r="I5" s="141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85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85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100316</v>
      </c>
      <c r="C7" s="86">
        <f>SUM(C8:C35)</f>
        <v>113608</v>
      </c>
      <c r="D7" s="36">
        <f>C7*100/B7</f>
        <v>113.25012959049404</v>
      </c>
      <c r="E7" s="35">
        <f>SUM(E8:E35)</f>
        <v>23061</v>
      </c>
      <c r="F7" s="35">
        <f>SUM(F8:F35)</f>
        <v>41780</v>
      </c>
      <c r="G7" s="36">
        <f>F7*100/E7</f>
        <v>181.1716751225012</v>
      </c>
      <c r="H7" s="35">
        <f>SUM(H8:H35)</f>
        <v>9295</v>
      </c>
      <c r="I7" s="86">
        <f>SUM(I8:I35)</f>
        <v>7908</v>
      </c>
      <c r="J7" s="36">
        <f>I7*100/H7</f>
        <v>85.077998924152766</v>
      </c>
      <c r="K7" s="35">
        <f>SUM(K8:K35)</f>
        <v>2452</v>
      </c>
      <c r="L7" s="35">
        <f>SUM(L8:L35)</f>
        <v>1492</v>
      </c>
      <c r="M7" s="36">
        <f>L7*100/K7</f>
        <v>60.848287112561174</v>
      </c>
      <c r="N7" s="35">
        <f>SUM(N8:N35)</f>
        <v>500</v>
      </c>
      <c r="O7" s="35">
        <f>SUM(O8:O35)</f>
        <v>126</v>
      </c>
      <c r="P7" s="36">
        <f>O7*100/N7</f>
        <v>25.2</v>
      </c>
      <c r="Q7" s="35">
        <f>SUM(Q8:Q35)</f>
        <v>19566</v>
      </c>
      <c r="R7" s="35">
        <f>SUM(R8:R35)</f>
        <v>25486</v>
      </c>
      <c r="S7" s="36">
        <f>R7*100/Q7</f>
        <v>130.25656751507717</v>
      </c>
      <c r="T7" s="35">
        <f>SUM(T8:T35)</f>
        <v>84523</v>
      </c>
      <c r="U7" s="35">
        <f>SUM(U8:U35)</f>
        <v>96557</v>
      </c>
      <c r="V7" s="36">
        <f>U7*100/T7</f>
        <v>114.23754481028833</v>
      </c>
      <c r="W7" s="35">
        <f>SUM(W8:W35)</f>
        <v>15096</v>
      </c>
      <c r="X7" s="35">
        <f>SUM(X8:X35)</f>
        <v>27062</v>
      </c>
      <c r="Y7" s="36">
        <f>X7*100/W7</f>
        <v>179.26603073661897</v>
      </c>
      <c r="Z7" s="35">
        <f>SUM(Z8:Z35)</f>
        <v>13617</v>
      </c>
      <c r="AA7" s="35">
        <f>SUM(AA8:AA35)</f>
        <v>23992</v>
      </c>
      <c r="AB7" s="36">
        <f>AA7*100/Z7</f>
        <v>176.19152529925827</v>
      </c>
      <c r="AC7" s="37"/>
      <c r="AF7" s="42"/>
    </row>
    <row r="8" spans="1:32" s="42" customFormat="1" ht="16.95" customHeight="1" x14ac:dyDescent="0.25">
      <c r="A8" s="61" t="s">
        <v>35</v>
      </c>
      <c r="B8" s="39">
        <v>20315</v>
      </c>
      <c r="C8" s="87">
        <v>27286</v>
      </c>
      <c r="D8" s="36">
        <f t="shared" ref="D8:D35" si="0">C8*100/B8</f>
        <v>134.31454590204282</v>
      </c>
      <c r="E8" s="39">
        <v>4803</v>
      </c>
      <c r="F8" s="39">
        <v>11665</v>
      </c>
      <c r="G8" s="40">
        <f t="shared" ref="G8:G35" si="1">F8*100/E8</f>
        <v>242.86904018321883</v>
      </c>
      <c r="H8" s="39">
        <v>722</v>
      </c>
      <c r="I8" s="87">
        <v>1165</v>
      </c>
      <c r="J8" s="40">
        <f t="shared" ref="J8:J35" si="2">I8*100/H8</f>
        <v>161.3573407202216</v>
      </c>
      <c r="K8" s="39">
        <v>415</v>
      </c>
      <c r="L8" s="39">
        <v>437</v>
      </c>
      <c r="M8" s="40">
        <f t="shared" ref="M8:M35" si="3">L8*100/K8</f>
        <v>105.3012048192771</v>
      </c>
      <c r="N8" s="39">
        <v>54</v>
      </c>
      <c r="O8" s="39">
        <v>1</v>
      </c>
      <c r="P8" s="40">
        <f t="shared" ref="P8:P35" si="4">O8*100/N8</f>
        <v>1.8518518518518519</v>
      </c>
      <c r="Q8" s="39">
        <v>3674</v>
      </c>
      <c r="R8" s="60">
        <v>4164</v>
      </c>
      <c r="S8" s="40">
        <f t="shared" ref="S8:S35" si="5">R8*100/Q8</f>
        <v>113.33696243875885</v>
      </c>
      <c r="T8" s="39">
        <v>18650</v>
      </c>
      <c r="U8" s="60">
        <v>23164</v>
      </c>
      <c r="V8" s="40">
        <f t="shared" ref="V8:V35" si="6">U8*100/T8</f>
        <v>124.20375335120643</v>
      </c>
      <c r="W8" s="39">
        <v>3373</v>
      </c>
      <c r="X8" s="60">
        <v>7641</v>
      </c>
      <c r="Y8" s="40">
        <f t="shared" ref="Y8:Y35" si="7">X8*100/W8</f>
        <v>226.53424251408242</v>
      </c>
      <c r="Z8" s="39">
        <v>2967</v>
      </c>
      <c r="AA8" s="60">
        <v>6658</v>
      </c>
      <c r="AB8" s="40">
        <f t="shared" ref="AB8:AB35" si="8">AA8*100/Z8</f>
        <v>224.40175261206605</v>
      </c>
      <c r="AC8" s="37"/>
      <c r="AD8" s="41"/>
    </row>
    <row r="9" spans="1:32" s="43" customFormat="1" ht="16.95" customHeight="1" x14ac:dyDescent="0.25">
      <c r="A9" s="61" t="s">
        <v>36</v>
      </c>
      <c r="B9" s="39">
        <v>3773</v>
      </c>
      <c r="C9" s="87">
        <v>4348</v>
      </c>
      <c r="D9" s="36">
        <f t="shared" si="0"/>
        <v>115.23986217863769</v>
      </c>
      <c r="E9" s="39">
        <v>736</v>
      </c>
      <c r="F9" s="39">
        <v>1596</v>
      </c>
      <c r="G9" s="40">
        <f t="shared" si="1"/>
        <v>216.84782608695653</v>
      </c>
      <c r="H9" s="39">
        <v>427</v>
      </c>
      <c r="I9" s="87">
        <v>238</v>
      </c>
      <c r="J9" s="40">
        <f t="shared" si="2"/>
        <v>55.73770491803279</v>
      </c>
      <c r="K9" s="39">
        <v>51</v>
      </c>
      <c r="L9" s="39">
        <v>25</v>
      </c>
      <c r="M9" s="40">
        <f t="shared" si="3"/>
        <v>49.019607843137258</v>
      </c>
      <c r="N9" s="39">
        <v>6</v>
      </c>
      <c r="O9" s="39">
        <v>2</v>
      </c>
      <c r="P9" s="40">
        <f t="shared" si="4"/>
        <v>33.333333333333336</v>
      </c>
      <c r="Q9" s="39">
        <v>645</v>
      </c>
      <c r="R9" s="60">
        <v>916</v>
      </c>
      <c r="S9" s="40">
        <f t="shared" si="5"/>
        <v>142.01550387596899</v>
      </c>
      <c r="T9" s="39">
        <v>3216</v>
      </c>
      <c r="U9" s="60">
        <v>3737</v>
      </c>
      <c r="V9" s="40">
        <f t="shared" si="6"/>
        <v>116.20024875621891</v>
      </c>
      <c r="W9" s="39">
        <v>450</v>
      </c>
      <c r="X9" s="60">
        <v>1008</v>
      </c>
      <c r="Y9" s="40">
        <f t="shared" si="7"/>
        <v>224</v>
      </c>
      <c r="Z9" s="39">
        <v>365</v>
      </c>
      <c r="AA9" s="60">
        <v>763</v>
      </c>
      <c r="AB9" s="40">
        <f t="shared" si="8"/>
        <v>209.04109589041096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373</v>
      </c>
      <c r="C10" s="87">
        <v>495</v>
      </c>
      <c r="D10" s="36">
        <f t="shared" si="0"/>
        <v>132.7077747989276</v>
      </c>
      <c r="E10" s="39">
        <v>151</v>
      </c>
      <c r="F10" s="39">
        <v>297</v>
      </c>
      <c r="G10" s="40">
        <f t="shared" si="1"/>
        <v>196.68874172185431</v>
      </c>
      <c r="H10" s="39">
        <v>66</v>
      </c>
      <c r="I10" s="87">
        <v>52</v>
      </c>
      <c r="J10" s="40">
        <f t="shared" si="2"/>
        <v>78.787878787878782</v>
      </c>
      <c r="K10" s="39">
        <v>6</v>
      </c>
      <c r="L10" s="39">
        <v>5</v>
      </c>
      <c r="M10" s="40">
        <f t="shared" si="3"/>
        <v>83.333333333333329</v>
      </c>
      <c r="N10" s="39">
        <v>0</v>
      </c>
      <c r="O10" s="39">
        <v>15</v>
      </c>
      <c r="P10" s="40" t="e">
        <f t="shared" si="4"/>
        <v>#DIV/0!</v>
      </c>
      <c r="Q10" s="39">
        <v>139</v>
      </c>
      <c r="R10" s="60">
        <v>233</v>
      </c>
      <c r="S10" s="40">
        <f t="shared" si="5"/>
        <v>167.62589928057554</v>
      </c>
      <c r="T10" s="39">
        <v>274</v>
      </c>
      <c r="U10" s="60">
        <v>334</v>
      </c>
      <c r="V10" s="40">
        <f t="shared" si="6"/>
        <v>121.89781021897811</v>
      </c>
      <c r="W10" s="39">
        <v>98</v>
      </c>
      <c r="X10" s="60">
        <v>151</v>
      </c>
      <c r="Y10" s="40">
        <f t="shared" si="7"/>
        <v>154.08163265306123</v>
      </c>
      <c r="Z10" s="39">
        <v>90</v>
      </c>
      <c r="AA10" s="60">
        <v>135</v>
      </c>
      <c r="AB10" s="40">
        <f t="shared" si="8"/>
        <v>150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2022</v>
      </c>
      <c r="C11" s="87">
        <v>2042</v>
      </c>
      <c r="D11" s="36">
        <f t="shared" si="0"/>
        <v>100.9891196834817</v>
      </c>
      <c r="E11" s="39">
        <v>618</v>
      </c>
      <c r="F11" s="39">
        <v>805</v>
      </c>
      <c r="G11" s="40">
        <f t="shared" si="1"/>
        <v>130.25889967637539</v>
      </c>
      <c r="H11" s="39">
        <v>196</v>
      </c>
      <c r="I11" s="87">
        <v>168</v>
      </c>
      <c r="J11" s="40">
        <f t="shared" si="2"/>
        <v>85.714285714285708</v>
      </c>
      <c r="K11" s="39">
        <v>78</v>
      </c>
      <c r="L11" s="39">
        <v>15</v>
      </c>
      <c r="M11" s="40">
        <f t="shared" si="3"/>
        <v>19.23076923076923</v>
      </c>
      <c r="N11" s="39">
        <v>2</v>
      </c>
      <c r="O11" s="39">
        <v>2</v>
      </c>
      <c r="P11" s="40">
        <f t="shared" si="4"/>
        <v>100</v>
      </c>
      <c r="Q11" s="39">
        <v>582</v>
      </c>
      <c r="R11" s="60">
        <v>631</v>
      </c>
      <c r="S11" s="40">
        <f t="shared" si="5"/>
        <v>108.4192439862543</v>
      </c>
      <c r="T11" s="39">
        <v>1689</v>
      </c>
      <c r="U11" s="60">
        <v>1635</v>
      </c>
      <c r="V11" s="40">
        <f t="shared" si="6"/>
        <v>96.802841918294845</v>
      </c>
      <c r="W11" s="39">
        <v>448</v>
      </c>
      <c r="X11" s="60">
        <v>456</v>
      </c>
      <c r="Y11" s="40">
        <f t="shared" si="7"/>
        <v>101.78571428571429</v>
      </c>
      <c r="Z11" s="39">
        <v>399</v>
      </c>
      <c r="AA11" s="60">
        <v>393</v>
      </c>
      <c r="AB11" s="40">
        <f t="shared" si="8"/>
        <v>98.496240601503757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4169</v>
      </c>
      <c r="C12" s="87">
        <v>4462</v>
      </c>
      <c r="D12" s="36">
        <f t="shared" si="0"/>
        <v>107.02806428400096</v>
      </c>
      <c r="E12" s="39">
        <v>609</v>
      </c>
      <c r="F12" s="39">
        <v>1069</v>
      </c>
      <c r="G12" s="40">
        <f t="shared" si="1"/>
        <v>175.5336617405583</v>
      </c>
      <c r="H12" s="39">
        <v>420</v>
      </c>
      <c r="I12" s="87">
        <v>265</v>
      </c>
      <c r="J12" s="40">
        <f t="shared" si="2"/>
        <v>63.095238095238095</v>
      </c>
      <c r="K12" s="39">
        <v>124</v>
      </c>
      <c r="L12" s="39">
        <v>87</v>
      </c>
      <c r="M12" s="40">
        <f t="shared" si="3"/>
        <v>70.161290322580641</v>
      </c>
      <c r="N12" s="39">
        <v>70</v>
      </c>
      <c r="O12" s="39">
        <v>7</v>
      </c>
      <c r="P12" s="40">
        <f t="shared" si="4"/>
        <v>10</v>
      </c>
      <c r="Q12" s="39">
        <v>487</v>
      </c>
      <c r="R12" s="60">
        <v>838</v>
      </c>
      <c r="S12" s="40">
        <f t="shared" si="5"/>
        <v>172.07392197125256</v>
      </c>
      <c r="T12" s="39">
        <v>3733</v>
      </c>
      <c r="U12" s="60">
        <v>4022</v>
      </c>
      <c r="V12" s="40">
        <f t="shared" si="6"/>
        <v>107.74176265738012</v>
      </c>
      <c r="W12" s="39">
        <v>393</v>
      </c>
      <c r="X12" s="60">
        <v>641</v>
      </c>
      <c r="Y12" s="40">
        <f t="shared" si="7"/>
        <v>163.10432569974554</v>
      </c>
      <c r="Z12" s="39">
        <v>334</v>
      </c>
      <c r="AA12" s="60">
        <v>538</v>
      </c>
      <c r="AB12" s="40">
        <f t="shared" si="8"/>
        <v>161.07784431137725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1409</v>
      </c>
      <c r="C13" s="87">
        <v>1536</v>
      </c>
      <c r="D13" s="36">
        <f t="shared" si="0"/>
        <v>109.01348474095103</v>
      </c>
      <c r="E13" s="39">
        <v>362</v>
      </c>
      <c r="F13" s="39">
        <v>646</v>
      </c>
      <c r="G13" s="40">
        <f t="shared" si="1"/>
        <v>178.45303867403314</v>
      </c>
      <c r="H13" s="39">
        <v>216</v>
      </c>
      <c r="I13" s="87">
        <v>101</v>
      </c>
      <c r="J13" s="40">
        <f t="shared" si="2"/>
        <v>46.75925925925926</v>
      </c>
      <c r="K13" s="39">
        <v>35</v>
      </c>
      <c r="L13" s="39">
        <v>19</v>
      </c>
      <c r="M13" s="40">
        <f t="shared" si="3"/>
        <v>54.285714285714285</v>
      </c>
      <c r="N13" s="39">
        <v>0</v>
      </c>
      <c r="O13" s="39">
        <v>4</v>
      </c>
      <c r="P13" s="40" t="e">
        <f t="shared" si="4"/>
        <v>#DIV/0!</v>
      </c>
      <c r="Q13" s="39">
        <v>319</v>
      </c>
      <c r="R13" s="60">
        <v>535</v>
      </c>
      <c r="S13" s="40">
        <f t="shared" si="5"/>
        <v>167.71159874608151</v>
      </c>
      <c r="T13" s="39">
        <v>1107</v>
      </c>
      <c r="U13" s="60">
        <v>1227</v>
      </c>
      <c r="V13" s="40">
        <f t="shared" si="6"/>
        <v>110.84010840108401</v>
      </c>
      <c r="W13" s="39">
        <v>186</v>
      </c>
      <c r="X13" s="60">
        <v>370</v>
      </c>
      <c r="Y13" s="40">
        <f t="shared" si="7"/>
        <v>198.92473118279571</v>
      </c>
      <c r="Z13" s="39">
        <v>158</v>
      </c>
      <c r="AA13" s="60">
        <v>309</v>
      </c>
      <c r="AB13" s="40">
        <f t="shared" si="8"/>
        <v>195.56962025316454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938</v>
      </c>
      <c r="C14" s="87">
        <v>1153</v>
      </c>
      <c r="D14" s="36">
        <f t="shared" si="0"/>
        <v>122.92110874200426</v>
      </c>
      <c r="E14" s="39">
        <v>315</v>
      </c>
      <c r="F14" s="39">
        <v>634</v>
      </c>
      <c r="G14" s="40">
        <f t="shared" si="1"/>
        <v>201.26984126984127</v>
      </c>
      <c r="H14" s="39">
        <v>213</v>
      </c>
      <c r="I14" s="87">
        <v>93</v>
      </c>
      <c r="J14" s="40">
        <f t="shared" si="2"/>
        <v>43.661971830985912</v>
      </c>
      <c r="K14" s="39">
        <v>24</v>
      </c>
      <c r="L14" s="39">
        <v>5</v>
      </c>
      <c r="M14" s="40">
        <f t="shared" si="3"/>
        <v>20.833333333333332</v>
      </c>
      <c r="N14" s="39">
        <v>4</v>
      </c>
      <c r="O14" s="39">
        <v>2</v>
      </c>
      <c r="P14" s="40">
        <f t="shared" si="4"/>
        <v>50</v>
      </c>
      <c r="Q14" s="39">
        <v>296</v>
      </c>
      <c r="R14" s="60">
        <v>542</v>
      </c>
      <c r="S14" s="40">
        <f t="shared" si="5"/>
        <v>183.1081081081081</v>
      </c>
      <c r="T14" s="39">
        <v>666</v>
      </c>
      <c r="U14" s="60">
        <v>866</v>
      </c>
      <c r="V14" s="40">
        <f t="shared" si="6"/>
        <v>130.03003003003002</v>
      </c>
      <c r="W14" s="39">
        <v>166</v>
      </c>
      <c r="X14" s="60">
        <v>389</v>
      </c>
      <c r="Y14" s="40">
        <f t="shared" si="7"/>
        <v>234.33734939759037</v>
      </c>
      <c r="Z14" s="39">
        <v>144</v>
      </c>
      <c r="AA14" s="60">
        <v>333</v>
      </c>
      <c r="AB14" s="40">
        <f t="shared" si="8"/>
        <v>231.25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8472</v>
      </c>
      <c r="C15" s="87">
        <v>8561</v>
      </c>
      <c r="D15" s="36">
        <f t="shared" si="0"/>
        <v>101.0505193578848</v>
      </c>
      <c r="E15" s="39">
        <v>783</v>
      </c>
      <c r="F15" s="39">
        <v>1385</v>
      </c>
      <c r="G15" s="40">
        <f t="shared" si="1"/>
        <v>176.8837803320562</v>
      </c>
      <c r="H15" s="39">
        <v>531</v>
      </c>
      <c r="I15" s="87">
        <v>402</v>
      </c>
      <c r="J15" s="40">
        <f t="shared" si="2"/>
        <v>75.706214689265536</v>
      </c>
      <c r="K15" s="39">
        <v>105</v>
      </c>
      <c r="L15" s="39">
        <v>56</v>
      </c>
      <c r="M15" s="40">
        <f t="shared" si="3"/>
        <v>53.333333333333336</v>
      </c>
      <c r="N15" s="39">
        <v>2</v>
      </c>
      <c r="O15" s="39">
        <v>2</v>
      </c>
      <c r="P15" s="40">
        <f t="shared" si="4"/>
        <v>100</v>
      </c>
      <c r="Q15" s="39">
        <v>710</v>
      </c>
      <c r="R15" s="60">
        <v>808</v>
      </c>
      <c r="S15" s="40">
        <f t="shared" si="5"/>
        <v>113.80281690140845</v>
      </c>
      <c r="T15" s="39">
        <v>7826</v>
      </c>
      <c r="U15" s="60">
        <v>7816</v>
      </c>
      <c r="V15" s="40">
        <f t="shared" si="6"/>
        <v>99.872220802453356</v>
      </c>
      <c r="W15" s="39">
        <v>427</v>
      </c>
      <c r="X15" s="60">
        <v>883</v>
      </c>
      <c r="Y15" s="40">
        <f t="shared" si="7"/>
        <v>206.79156908665107</v>
      </c>
      <c r="Z15" s="39">
        <v>375</v>
      </c>
      <c r="AA15" s="60">
        <v>756</v>
      </c>
      <c r="AB15" s="40">
        <f t="shared" si="8"/>
        <v>201.6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3780</v>
      </c>
      <c r="C16" s="87">
        <v>4227</v>
      </c>
      <c r="D16" s="36">
        <f t="shared" si="0"/>
        <v>111.82539682539682</v>
      </c>
      <c r="E16" s="39">
        <v>948</v>
      </c>
      <c r="F16" s="39">
        <v>1626</v>
      </c>
      <c r="G16" s="40">
        <f t="shared" si="1"/>
        <v>171.51898734177215</v>
      </c>
      <c r="H16" s="39">
        <v>980</v>
      </c>
      <c r="I16" s="87">
        <v>576</v>
      </c>
      <c r="J16" s="40">
        <f t="shared" si="2"/>
        <v>58.775510204081634</v>
      </c>
      <c r="K16" s="39">
        <v>197</v>
      </c>
      <c r="L16" s="39">
        <v>96</v>
      </c>
      <c r="M16" s="40">
        <f t="shared" si="3"/>
        <v>48.730964467005073</v>
      </c>
      <c r="N16" s="39">
        <v>71</v>
      </c>
      <c r="O16" s="39">
        <v>33</v>
      </c>
      <c r="P16" s="40">
        <f t="shared" si="4"/>
        <v>46.478873239436616</v>
      </c>
      <c r="Q16" s="39">
        <v>889</v>
      </c>
      <c r="R16" s="60">
        <v>1225</v>
      </c>
      <c r="S16" s="40">
        <f t="shared" si="5"/>
        <v>137.79527559055117</v>
      </c>
      <c r="T16" s="39">
        <v>2274</v>
      </c>
      <c r="U16" s="60">
        <v>3435</v>
      </c>
      <c r="V16" s="40">
        <f t="shared" si="6"/>
        <v>151.05540897097626</v>
      </c>
      <c r="W16" s="39">
        <v>506</v>
      </c>
      <c r="X16" s="60">
        <v>860</v>
      </c>
      <c r="Y16" s="40">
        <f t="shared" si="7"/>
        <v>169.96047430830041</v>
      </c>
      <c r="Z16" s="39">
        <v>457</v>
      </c>
      <c r="AA16" s="60">
        <v>721</v>
      </c>
      <c r="AB16" s="40">
        <f t="shared" si="8"/>
        <v>157.76805251641139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7500</v>
      </c>
      <c r="C17" s="87">
        <v>8207</v>
      </c>
      <c r="D17" s="36">
        <f t="shared" si="0"/>
        <v>109.42666666666666</v>
      </c>
      <c r="E17" s="39">
        <v>1135</v>
      </c>
      <c r="F17" s="39">
        <v>2058</v>
      </c>
      <c r="G17" s="40">
        <f t="shared" si="1"/>
        <v>181.3215859030837</v>
      </c>
      <c r="H17" s="39">
        <v>501</v>
      </c>
      <c r="I17" s="87">
        <v>405</v>
      </c>
      <c r="J17" s="40">
        <f t="shared" si="2"/>
        <v>80.838323353293418</v>
      </c>
      <c r="K17" s="39">
        <v>191</v>
      </c>
      <c r="L17" s="39">
        <v>77</v>
      </c>
      <c r="M17" s="40">
        <f t="shared" si="3"/>
        <v>40.31413612565445</v>
      </c>
      <c r="N17" s="39">
        <v>34</v>
      </c>
      <c r="O17" s="39">
        <v>3</v>
      </c>
      <c r="P17" s="40">
        <f t="shared" si="4"/>
        <v>8.8235294117647065</v>
      </c>
      <c r="Q17" s="39">
        <v>731</v>
      </c>
      <c r="R17" s="60">
        <v>892</v>
      </c>
      <c r="S17" s="40">
        <f t="shared" si="5"/>
        <v>122.02462380300958</v>
      </c>
      <c r="T17" s="39">
        <v>6832</v>
      </c>
      <c r="U17" s="60">
        <v>7361</v>
      </c>
      <c r="V17" s="40">
        <f t="shared" si="6"/>
        <v>107.74297423887587</v>
      </c>
      <c r="W17" s="39">
        <v>754</v>
      </c>
      <c r="X17" s="60">
        <v>1416</v>
      </c>
      <c r="Y17" s="40">
        <f t="shared" si="7"/>
        <v>187.79840848806367</v>
      </c>
      <c r="Z17" s="39">
        <v>706</v>
      </c>
      <c r="AA17" s="60">
        <v>1278</v>
      </c>
      <c r="AB17" s="40">
        <f t="shared" si="8"/>
        <v>181.01983002832861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4758</v>
      </c>
      <c r="C18" s="87">
        <v>2852</v>
      </c>
      <c r="D18" s="36">
        <f t="shared" si="0"/>
        <v>59.941151744430435</v>
      </c>
      <c r="E18" s="39">
        <v>1238</v>
      </c>
      <c r="F18" s="39">
        <v>1646</v>
      </c>
      <c r="G18" s="40">
        <f t="shared" si="1"/>
        <v>132.95638126009692</v>
      </c>
      <c r="H18" s="39">
        <v>731</v>
      </c>
      <c r="I18" s="87">
        <v>406</v>
      </c>
      <c r="J18" s="40">
        <f t="shared" si="2"/>
        <v>55.540355677154579</v>
      </c>
      <c r="K18" s="39">
        <v>183</v>
      </c>
      <c r="L18" s="39">
        <v>43</v>
      </c>
      <c r="M18" s="40">
        <f t="shared" si="3"/>
        <v>23.497267759562842</v>
      </c>
      <c r="N18" s="39">
        <v>12</v>
      </c>
      <c r="O18" s="39">
        <v>2</v>
      </c>
      <c r="P18" s="40">
        <f t="shared" si="4"/>
        <v>16.666666666666668</v>
      </c>
      <c r="Q18" s="39">
        <v>1029</v>
      </c>
      <c r="R18" s="60">
        <v>1008</v>
      </c>
      <c r="S18" s="40">
        <f t="shared" si="5"/>
        <v>97.959183673469383</v>
      </c>
      <c r="T18" s="39">
        <v>1648</v>
      </c>
      <c r="U18" s="60">
        <v>2002</v>
      </c>
      <c r="V18" s="40">
        <f t="shared" si="6"/>
        <v>121.48058252427184</v>
      </c>
      <c r="W18" s="39">
        <v>769</v>
      </c>
      <c r="X18" s="60">
        <v>903</v>
      </c>
      <c r="Y18" s="40">
        <f t="shared" si="7"/>
        <v>117.42522756827049</v>
      </c>
      <c r="Z18" s="39">
        <v>706</v>
      </c>
      <c r="AA18" s="60">
        <v>848</v>
      </c>
      <c r="AB18" s="40">
        <f t="shared" si="8"/>
        <v>120.11331444759207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4006</v>
      </c>
      <c r="C19" s="87">
        <v>4474</v>
      </c>
      <c r="D19" s="36">
        <f t="shared" si="0"/>
        <v>111.68247628557164</v>
      </c>
      <c r="E19" s="39">
        <v>884</v>
      </c>
      <c r="F19" s="39">
        <v>1367</v>
      </c>
      <c r="G19" s="40">
        <f t="shared" si="1"/>
        <v>154.63800904977376</v>
      </c>
      <c r="H19" s="39">
        <v>267</v>
      </c>
      <c r="I19" s="87">
        <v>443</v>
      </c>
      <c r="J19" s="40">
        <f t="shared" si="2"/>
        <v>165.91760299625469</v>
      </c>
      <c r="K19" s="39">
        <v>104</v>
      </c>
      <c r="L19" s="39">
        <v>47</v>
      </c>
      <c r="M19" s="40">
        <f t="shared" si="3"/>
        <v>45.192307692307693</v>
      </c>
      <c r="N19" s="39">
        <v>25</v>
      </c>
      <c r="O19" s="39">
        <v>7</v>
      </c>
      <c r="P19" s="40">
        <f t="shared" si="4"/>
        <v>28</v>
      </c>
      <c r="Q19" s="39">
        <v>751</v>
      </c>
      <c r="R19" s="60">
        <v>1088</v>
      </c>
      <c r="S19" s="40">
        <f t="shared" si="5"/>
        <v>144.87350199733689</v>
      </c>
      <c r="T19" s="39">
        <v>3703</v>
      </c>
      <c r="U19" s="60">
        <v>3834</v>
      </c>
      <c r="V19" s="40">
        <f t="shared" si="6"/>
        <v>103.53767215770996</v>
      </c>
      <c r="W19" s="39">
        <v>586</v>
      </c>
      <c r="X19" s="60">
        <v>895</v>
      </c>
      <c r="Y19" s="40">
        <f t="shared" si="7"/>
        <v>152.73037542662115</v>
      </c>
      <c r="Z19" s="39">
        <v>550</v>
      </c>
      <c r="AA19" s="60">
        <v>783</v>
      </c>
      <c r="AB19" s="40">
        <f t="shared" si="8"/>
        <v>142.36363636363637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2231</v>
      </c>
      <c r="C20" s="87">
        <v>2627</v>
      </c>
      <c r="D20" s="36">
        <f t="shared" si="0"/>
        <v>117.74988794262663</v>
      </c>
      <c r="E20" s="39">
        <v>431</v>
      </c>
      <c r="F20" s="39">
        <v>784</v>
      </c>
      <c r="G20" s="40">
        <f t="shared" si="1"/>
        <v>181.90255220417635</v>
      </c>
      <c r="H20" s="39">
        <v>123</v>
      </c>
      <c r="I20" s="87">
        <v>143</v>
      </c>
      <c r="J20" s="40">
        <f t="shared" si="2"/>
        <v>116.26016260162602</v>
      </c>
      <c r="K20" s="39">
        <v>40</v>
      </c>
      <c r="L20" s="39">
        <v>37</v>
      </c>
      <c r="M20" s="40">
        <f t="shared" si="3"/>
        <v>92.5</v>
      </c>
      <c r="N20" s="39">
        <v>17</v>
      </c>
      <c r="O20" s="39">
        <v>2</v>
      </c>
      <c r="P20" s="40">
        <f t="shared" si="4"/>
        <v>11.764705882352942</v>
      </c>
      <c r="Q20" s="39">
        <v>375</v>
      </c>
      <c r="R20" s="60">
        <v>435</v>
      </c>
      <c r="S20" s="40">
        <f t="shared" si="5"/>
        <v>116</v>
      </c>
      <c r="T20" s="39">
        <v>2107</v>
      </c>
      <c r="U20" s="60">
        <v>2386</v>
      </c>
      <c r="V20" s="40">
        <f t="shared" si="6"/>
        <v>113.24157570004746</v>
      </c>
      <c r="W20" s="39">
        <v>311</v>
      </c>
      <c r="X20" s="60">
        <v>556</v>
      </c>
      <c r="Y20" s="40">
        <f t="shared" si="7"/>
        <v>178.77813504823152</v>
      </c>
      <c r="Z20" s="39">
        <v>286</v>
      </c>
      <c r="AA20" s="60">
        <v>507</v>
      </c>
      <c r="AB20" s="40">
        <f t="shared" si="8"/>
        <v>177.27272727272728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1208</v>
      </c>
      <c r="C21" s="87">
        <v>1699</v>
      </c>
      <c r="D21" s="36">
        <f t="shared" si="0"/>
        <v>140.64569536423841</v>
      </c>
      <c r="E21" s="39">
        <v>398</v>
      </c>
      <c r="F21" s="39">
        <v>853</v>
      </c>
      <c r="G21" s="40">
        <f t="shared" si="1"/>
        <v>214.321608040201</v>
      </c>
      <c r="H21" s="39">
        <v>184</v>
      </c>
      <c r="I21" s="87">
        <v>140</v>
      </c>
      <c r="J21" s="40">
        <f t="shared" si="2"/>
        <v>76.086956521739125</v>
      </c>
      <c r="K21" s="39">
        <v>9</v>
      </c>
      <c r="L21" s="39">
        <v>22</v>
      </c>
      <c r="M21" s="40">
        <f t="shared" si="3"/>
        <v>244.44444444444446</v>
      </c>
      <c r="N21" s="39">
        <v>3</v>
      </c>
      <c r="O21" s="39">
        <v>0</v>
      </c>
      <c r="P21" s="40">
        <f t="shared" si="4"/>
        <v>0</v>
      </c>
      <c r="Q21" s="39">
        <v>376</v>
      </c>
      <c r="R21" s="60">
        <v>687</v>
      </c>
      <c r="S21" s="40">
        <f t="shared" si="5"/>
        <v>182.71276595744681</v>
      </c>
      <c r="T21" s="39">
        <v>961</v>
      </c>
      <c r="U21" s="60">
        <v>1397</v>
      </c>
      <c r="V21" s="40">
        <f t="shared" si="6"/>
        <v>145.36940686784598</v>
      </c>
      <c r="W21" s="39">
        <v>269</v>
      </c>
      <c r="X21" s="60">
        <v>628</v>
      </c>
      <c r="Y21" s="40">
        <f t="shared" si="7"/>
        <v>233.45724907063197</v>
      </c>
      <c r="Z21" s="39">
        <v>260</v>
      </c>
      <c r="AA21" s="60">
        <v>607</v>
      </c>
      <c r="AB21" s="40">
        <f t="shared" si="8"/>
        <v>233.46153846153845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4130</v>
      </c>
      <c r="C22" s="87">
        <v>4639</v>
      </c>
      <c r="D22" s="36">
        <f t="shared" si="0"/>
        <v>112.32445520581113</v>
      </c>
      <c r="E22" s="39">
        <v>1162</v>
      </c>
      <c r="F22" s="39">
        <v>1625</v>
      </c>
      <c r="G22" s="40">
        <f t="shared" si="1"/>
        <v>139.84509466437177</v>
      </c>
      <c r="H22" s="39">
        <v>434</v>
      </c>
      <c r="I22" s="87">
        <v>432</v>
      </c>
      <c r="J22" s="40">
        <f t="shared" si="2"/>
        <v>99.539170506912441</v>
      </c>
      <c r="K22" s="39">
        <v>146</v>
      </c>
      <c r="L22" s="39">
        <v>54</v>
      </c>
      <c r="M22" s="40">
        <f t="shared" si="3"/>
        <v>36.986301369863014</v>
      </c>
      <c r="N22" s="39">
        <v>4</v>
      </c>
      <c r="O22" s="39">
        <v>2</v>
      </c>
      <c r="P22" s="40">
        <f t="shared" si="4"/>
        <v>50</v>
      </c>
      <c r="Q22" s="39">
        <v>1087</v>
      </c>
      <c r="R22" s="60">
        <v>1157</v>
      </c>
      <c r="S22" s="40">
        <f t="shared" si="5"/>
        <v>106.43974241030359</v>
      </c>
      <c r="T22" s="39">
        <v>3674</v>
      </c>
      <c r="U22" s="60">
        <v>3929</v>
      </c>
      <c r="V22" s="40">
        <f t="shared" si="6"/>
        <v>106.94066412629287</v>
      </c>
      <c r="W22" s="39">
        <v>723</v>
      </c>
      <c r="X22" s="60">
        <v>1096</v>
      </c>
      <c r="Y22" s="40">
        <f t="shared" si="7"/>
        <v>151.59059474412172</v>
      </c>
      <c r="Z22" s="39">
        <v>648</v>
      </c>
      <c r="AA22" s="60">
        <v>982</v>
      </c>
      <c r="AB22" s="40">
        <f t="shared" si="8"/>
        <v>151.54320987654322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1609</v>
      </c>
      <c r="C23" s="87">
        <v>2516</v>
      </c>
      <c r="D23" s="36">
        <f t="shared" si="0"/>
        <v>156.37041640770664</v>
      </c>
      <c r="E23" s="39">
        <v>844</v>
      </c>
      <c r="F23" s="39">
        <v>1814</v>
      </c>
      <c r="G23" s="40">
        <f t="shared" si="1"/>
        <v>214.92890995260663</v>
      </c>
      <c r="H23" s="39">
        <v>205</v>
      </c>
      <c r="I23" s="87">
        <v>192</v>
      </c>
      <c r="J23" s="40">
        <f t="shared" si="2"/>
        <v>93.658536585365852</v>
      </c>
      <c r="K23" s="39">
        <v>62</v>
      </c>
      <c r="L23" s="39">
        <v>21</v>
      </c>
      <c r="M23" s="40">
        <f t="shared" si="3"/>
        <v>33.87096774193548</v>
      </c>
      <c r="N23" s="39">
        <v>28</v>
      </c>
      <c r="O23" s="39">
        <v>2</v>
      </c>
      <c r="P23" s="40">
        <f t="shared" si="4"/>
        <v>7.1428571428571432</v>
      </c>
      <c r="Q23" s="39">
        <v>740</v>
      </c>
      <c r="R23" s="60">
        <v>1330</v>
      </c>
      <c r="S23" s="40">
        <f t="shared" si="5"/>
        <v>179.72972972972974</v>
      </c>
      <c r="T23" s="39">
        <v>1285</v>
      </c>
      <c r="U23" s="60">
        <v>1987</v>
      </c>
      <c r="V23" s="40">
        <f t="shared" si="6"/>
        <v>154.63035019455253</v>
      </c>
      <c r="W23" s="39">
        <v>614</v>
      </c>
      <c r="X23" s="60">
        <v>1298</v>
      </c>
      <c r="Y23" s="40">
        <f t="shared" si="7"/>
        <v>211.40065146579803</v>
      </c>
      <c r="Z23" s="39">
        <v>548</v>
      </c>
      <c r="AA23" s="60">
        <v>1128</v>
      </c>
      <c r="AB23" s="40">
        <f t="shared" si="8"/>
        <v>205.83941605839416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2553</v>
      </c>
      <c r="C24" s="87">
        <v>2152</v>
      </c>
      <c r="D24" s="36">
        <f t="shared" si="0"/>
        <v>84.292988640814727</v>
      </c>
      <c r="E24" s="39">
        <v>912</v>
      </c>
      <c r="F24" s="39">
        <v>1371</v>
      </c>
      <c r="G24" s="40">
        <f t="shared" si="1"/>
        <v>150.32894736842104</v>
      </c>
      <c r="H24" s="39">
        <v>261</v>
      </c>
      <c r="I24" s="87">
        <v>265</v>
      </c>
      <c r="J24" s="40">
        <f t="shared" si="2"/>
        <v>101.53256704980843</v>
      </c>
      <c r="K24" s="39">
        <v>51</v>
      </c>
      <c r="L24" s="39">
        <v>39</v>
      </c>
      <c r="M24" s="40">
        <f t="shared" si="3"/>
        <v>76.470588235294116</v>
      </c>
      <c r="N24" s="39">
        <v>9</v>
      </c>
      <c r="O24" s="39">
        <v>0</v>
      </c>
      <c r="P24" s="40">
        <f t="shared" si="4"/>
        <v>0</v>
      </c>
      <c r="Q24" s="39">
        <v>779</v>
      </c>
      <c r="R24" s="60">
        <v>1126</v>
      </c>
      <c r="S24" s="40">
        <f t="shared" si="5"/>
        <v>144.54428754813864</v>
      </c>
      <c r="T24" s="39">
        <v>2254</v>
      </c>
      <c r="U24" s="60">
        <v>1551</v>
      </c>
      <c r="V24" s="40">
        <f t="shared" si="6"/>
        <v>68.811002661934339</v>
      </c>
      <c r="W24" s="39">
        <v>689</v>
      </c>
      <c r="X24" s="60">
        <v>881</v>
      </c>
      <c r="Y24" s="40">
        <f t="shared" si="7"/>
        <v>127.86647314949202</v>
      </c>
      <c r="Z24" s="39">
        <v>637</v>
      </c>
      <c r="AA24" s="60">
        <v>838</v>
      </c>
      <c r="AB24" s="40">
        <f t="shared" si="8"/>
        <v>131.55416012558871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5247</v>
      </c>
      <c r="C25" s="87">
        <v>5327</v>
      </c>
      <c r="D25" s="36">
        <f t="shared" si="0"/>
        <v>101.52468076996379</v>
      </c>
      <c r="E25" s="39">
        <v>314</v>
      </c>
      <c r="F25" s="39">
        <v>752</v>
      </c>
      <c r="G25" s="40">
        <f t="shared" si="1"/>
        <v>239.49044585987261</v>
      </c>
      <c r="H25" s="39">
        <v>225</v>
      </c>
      <c r="I25" s="87">
        <v>236</v>
      </c>
      <c r="J25" s="40">
        <f t="shared" si="2"/>
        <v>104.88888888888889</v>
      </c>
      <c r="K25" s="39">
        <v>24</v>
      </c>
      <c r="L25" s="39">
        <v>22</v>
      </c>
      <c r="M25" s="40">
        <f t="shared" si="3"/>
        <v>91.666666666666671</v>
      </c>
      <c r="N25" s="39">
        <v>1</v>
      </c>
      <c r="O25" s="39">
        <v>0</v>
      </c>
      <c r="P25" s="40">
        <f t="shared" si="4"/>
        <v>0</v>
      </c>
      <c r="Q25" s="39">
        <v>283</v>
      </c>
      <c r="R25" s="60">
        <v>537</v>
      </c>
      <c r="S25" s="40">
        <f t="shared" si="5"/>
        <v>189.75265017667846</v>
      </c>
      <c r="T25" s="39">
        <v>4807</v>
      </c>
      <c r="U25" s="60">
        <v>4937</v>
      </c>
      <c r="V25" s="40">
        <f t="shared" si="6"/>
        <v>102.70438943207822</v>
      </c>
      <c r="W25" s="39">
        <v>183</v>
      </c>
      <c r="X25" s="60">
        <v>510</v>
      </c>
      <c r="Y25" s="40">
        <f t="shared" si="7"/>
        <v>278.68852459016392</v>
      </c>
      <c r="Z25" s="39">
        <v>170</v>
      </c>
      <c r="AA25" s="60">
        <v>453</v>
      </c>
      <c r="AB25" s="40">
        <f t="shared" si="8"/>
        <v>266.47058823529414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2219</v>
      </c>
      <c r="C26" s="87">
        <v>2565</v>
      </c>
      <c r="D26" s="36">
        <f t="shared" si="0"/>
        <v>115.59260928346102</v>
      </c>
      <c r="E26" s="39">
        <v>776</v>
      </c>
      <c r="F26" s="39">
        <v>1129</v>
      </c>
      <c r="G26" s="40">
        <f t="shared" si="1"/>
        <v>145.48969072164948</v>
      </c>
      <c r="H26" s="39">
        <v>272</v>
      </c>
      <c r="I26" s="87">
        <v>177</v>
      </c>
      <c r="J26" s="40">
        <f t="shared" si="2"/>
        <v>65.07352941176471</v>
      </c>
      <c r="K26" s="39">
        <v>63</v>
      </c>
      <c r="L26" s="39">
        <v>22</v>
      </c>
      <c r="M26" s="40">
        <f t="shared" si="3"/>
        <v>34.920634920634917</v>
      </c>
      <c r="N26" s="39">
        <v>7</v>
      </c>
      <c r="O26" s="39">
        <v>0</v>
      </c>
      <c r="P26" s="40">
        <f t="shared" si="4"/>
        <v>0</v>
      </c>
      <c r="Q26" s="39">
        <v>657</v>
      </c>
      <c r="R26" s="60">
        <v>820</v>
      </c>
      <c r="S26" s="40">
        <f t="shared" si="5"/>
        <v>124.80974124809741</v>
      </c>
      <c r="T26" s="39">
        <v>1847</v>
      </c>
      <c r="U26" s="60">
        <v>2220</v>
      </c>
      <c r="V26" s="40">
        <f t="shared" si="6"/>
        <v>120.19491066594478</v>
      </c>
      <c r="W26" s="39">
        <v>536</v>
      </c>
      <c r="X26" s="60">
        <v>789</v>
      </c>
      <c r="Y26" s="40">
        <f t="shared" si="7"/>
        <v>147.20149253731344</v>
      </c>
      <c r="Z26" s="39">
        <v>487</v>
      </c>
      <c r="AA26" s="60">
        <v>699</v>
      </c>
      <c r="AB26" s="40">
        <f t="shared" si="8"/>
        <v>143.53182751540041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1460</v>
      </c>
      <c r="C27" s="87">
        <v>1989</v>
      </c>
      <c r="D27" s="36">
        <f t="shared" si="0"/>
        <v>136.23287671232876</v>
      </c>
      <c r="E27" s="39">
        <v>388</v>
      </c>
      <c r="F27" s="39">
        <v>808</v>
      </c>
      <c r="G27" s="40">
        <f t="shared" si="1"/>
        <v>208.24742268041237</v>
      </c>
      <c r="H27" s="39">
        <v>168</v>
      </c>
      <c r="I27" s="87">
        <v>168</v>
      </c>
      <c r="J27" s="40">
        <f t="shared" si="2"/>
        <v>100</v>
      </c>
      <c r="K27" s="39">
        <v>68</v>
      </c>
      <c r="L27" s="39">
        <v>69</v>
      </c>
      <c r="M27" s="40">
        <f t="shared" si="3"/>
        <v>101.47058823529412</v>
      </c>
      <c r="N27" s="39">
        <v>34</v>
      </c>
      <c r="O27" s="39">
        <v>13</v>
      </c>
      <c r="P27" s="40">
        <f t="shared" si="4"/>
        <v>38.235294117647058</v>
      </c>
      <c r="Q27" s="39">
        <v>306</v>
      </c>
      <c r="R27" s="60">
        <v>534</v>
      </c>
      <c r="S27" s="40">
        <f t="shared" si="5"/>
        <v>174.50980392156862</v>
      </c>
      <c r="T27" s="39">
        <v>1297</v>
      </c>
      <c r="U27" s="60">
        <v>1653</v>
      </c>
      <c r="V27" s="40">
        <f t="shared" si="6"/>
        <v>127.4479568234387</v>
      </c>
      <c r="W27" s="39">
        <v>272</v>
      </c>
      <c r="X27" s="60">
        <v>514</v>
      </c>
      <c r="Y27" s="40">
        <f t="shared" si="7"/>
        <v>188.97058823529412</v>
      </c>
      <c r="Z27" s="39">
        <v>258</v>
      </c>
      <c r="AA27" s="60">
        <v>497</v>
      </c>
      <c r="AB27" s="40">
        <f t="shared" si="8"/>
        <v>192.63565891472868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1611</v>
      </c>
      <c r="C28" s="87">
        <v>1569</v>
      </c>
      <c r="D28" s="36">
        <f t="shared" si="0"/>
        <v>97.392923649906891</v>
      </c>
      <c r="E28" s="39">
        <v>557</v>
      </c>
      <c r="F28" s="39">
        <v>660</v>
      </c>
      <c r="G28" s="40">
        <f t="shared" si="1"/>
        <v>118.49192100538599</v>
      </c>
      <c r="H28" s="39">
        <v>276</v>
      </c>
      <c r="I28" s="87">
        <v>212</v>
      </c>
      <c r="J28" s="40">
        <f t="shared" si="2"/>
        <v>76.811594202898547</v>
      </c>
      <c r="K28" s="39">
        <v>41</v>
      </c>
      <c r="L28" s="39">
        <v>18</v>
      </c>
      <c r="M28" s="40">
        <f t="shared" si="3"/>
        <v>43.902439024390247</v>
      </c>
      <c r="N28" s="39">
        <v>18</v>
      </c>
      <c r="O28" s="39">
        <v>3</v>
      </c>
      <c r="P28" s="40">
        <f t="shared" si="4"/>
        <v>16.666666666666668</v>
      </c>
      <c r="Q28" s="39">
        <v>516</v>
      </c>
      <c r="R28" s="60">
        <v>599</v>
      </c>
      <c r="S28" s="40">
        <f t="shared" si="5"/>
        <v>116.08527131782945</v>
      </c>
      <c r="T28" s="39">
        <v>1244</v>
      </c>
      <c r="U28" s="60">
        <v>1212</v>
      </c>
      <c r="V28" s="40">
        <f t="shared" si="6"/>
        <v>97.427652733118975</v>
      </c>
      <c r="W28" s="39">
        <v>378</v>
      </c>
      <c r="X28" s="60">
        <v>434</v>
      </c>
      <c r="Y28" s="40">
        <f t="shared" si="7"/>
        <v>114.81481481481481</v>
      </c>
      <c r="Z28" s="39">
        <v>360</v>
      </c>
      <c r="AA28" s="60">
        <v>401</v>
      </c>
      <c r="AB28" s="40">
        <f t="shared" si="8"/>
        <v>111.38888888888889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1843</v>
      </c>
      <c r="C29" s="87">
        <v>2347</v>
      </c>
      <c r="D29" s="36">
        <f t="shared" si="0"/>
        <v>127.34671730873576</v>
      </c>
      <c r="E29" s="39">
        <v>808</v>
      </c>
      <c r="F29" s="39">
        <v>1272</v>
      </c>
      <c r="G29" s="40">
        <f t="shared" si="1"/>
        <v>157.42574257425741</v>
      </c>
      <c r="H29" s="39">
        <v>241</v>
      </c>
      <c r="I29" s="87">
        <v>189</v>
      </c>
      <c r="J29" s="40">
        <f t="shared" si="2"/>
        <v>78.423236514522827</v>
      </c>
      <c r="K29" s="39">
        <v>95</v>
      </c>
      <c r="L29" s="39">
        <v>62</v>
      </c>
      <c r="M29" s="40">
        <f t="shared" si="3"/>
        <v>65.263157894736835</v>
      </c>
      <c r="N29" s="39">
        <v>28</v>
      </c>
      <c r="O29" s="39">
        <v>1</v>
      </c>
      <c r="P29" s="40">
        <f t="shared" si="4"/>
        <v>3.5714285714285716</v>
      </c>
      <c r="Q29" s="39">
        <v>682</v>
      </c>
      <c r="R29" s="60">
        <v>882</v>
      </c>
      <c r="S29" s="40">
        <f t="shared" si="5"/>
        <v>129.32551319648093</v>
      </c>
      <c r="T29" s="39">
        <v>1504</v>
      </c>
      <c r="U29" s="60">
        <v>1827</v>
      </c>
      <c r="V29" s="40">
        <f t="shared" si="6"/>
        <v>121.47606382978724</v>
      </c>
      <c r="W29" s="39">
        <v>596</v>
      </c>
      <c r="X29" s="60">
        <v>833</v>
      </c>
      <c r="Y29" s="40">
        <f t="shared" si="7"/>
        <v>139.76510067114094</v>
      </c>
      <c r="Z29" s="39">
        <v>541</v>
      </c>
      <c r="AA29" s="60">
        <v>776</v>
      </c>
      <c r="AB29" s="40">
        <f t="shared" si="8"/>
        <v>143.43807763401108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2954</v>
      </c>
      <c r="C30" s="87">
        <v>3255</v>
      </c>
      <c r="D30" s="36">
        <f t="shared" si="0"/>
        <v>110.18957345971565</v>
      </c>
      <c r="E30" s="39">
        <v>395</v>
      </c>
      <c r="F30" s="39">
        <v>708</v>
      </c>
      <c r="G30" s="40">
        <f t="shared" si="1"/>
        <v>179.24050632911391</v>
      </c>
      <c r="H30" s="39">
        <v>149</v>
      </c>
      <c r="I30" s="87">
        <v>191</v>
      </c>
      <c r="J30" s="40">
        <f t="shared" si="2"/>
        <v>128.18791946308724</v>
      </c>
      <c r="K30" s="39">
        <v>26</v>
      </c>
      <c r="L30" s="39">
        <v>26</v>
      </c>
      <c r="M30" s="40">
        <f t="shared" si="3"/>
        <v>100</v>
      </c>
      <c r="N30" s="39">
        <v>10</v>
      </c>
      <c r="O30" s="39">
        <v>8</v>
      </c>
      <c r="P30" s="40">
        <f t="shared" si="4"/>
        <v>80</v>
      </c>
      <c r="Q30" s="39">
        <v>362</v>
      </c>
      <c r="R30" s="60">
        <v>585</v>
      </c>
      <c r="S30" s="40">
        <f t="shared" si="5"/>
        <v>161.60220994475139</v>
      </c>
      <c r="T30" s="39">
        <v>2850</v>
      </c>
      <c r="U30" s="60">
        <v>3038</v>
      </c>
      <c r="V30" s="40">
        <f t="shared" si="6"/>
        <v>106.59649122807018</v>
      </c>
      <c r="W30" s="39">
        <v>296</v>
      </c>
      <c r="X30" s="60">
        <v>495</v>
      </c>
      <c r="Y30" s="40">
        <f t="shared" si="7"/>
        <v>167.22972972972974</v>
      </c>
      <c r="Z30" s="39">
        <v>277</v>
      </c>
      <c r="AA30" s="60">
        <v>466</v>
      </c>
      <c r="AB30" s="40">
        <f t="shared" si="8"/>
        <v>168.23104693140795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2880</v>
      </c>
      <c r="C31" s="87">
        <v>2883</v>
      </c>
      <c r="D31" s="36">
        <f t="shared" si="0"/>
        <v>100.10416666666667</v>
      </c>
      <c r="E31" s="39">
        <v>426</v>
      </c>
      <c r="F31" s="39">
        <v>802</v>
      </c>
      <c r="G31" s="40">
        <f t="shared" si="1"/>
        <v>188.26291079812208</v>
      </c>
      <c r="H31" s="39">
        <v>290</v>
      </c>
      <c r="I31" s="87">
        <v>203</v>
      </c>
      <c r="J31" s="40">
        <f t="shared" si="2"/>
        <v>70</v>
      </c>
      <c r="K31" s="39">
        <v>38</v>
      </c>
      <c r="L31" s="39">
        <v>17</v>
      </c>
      <c r="M31" s="40">
        <f t="shared" si="3"/>
        <v>44.736842105263158</v>
      </c>
      <c r="N31" s="39">
        <v>1</v>
      </c>
      <c r="O31" s="39">
        <v>0</v>
      </c>
      <c r="P31" s="40">
        <f t="shared" si="4"/>
        <v>0</v>
      </c>
      <c r="Q31" s="39">
        <v>361</v>
      </c>
      <c r="R31" s="60">
        <v>688</v>
      </c>
      <c r="S31" s="40">
        <f t="shared" si="5"/>
        <v>190.58171745152356</v>
      </c>
      <c r="T31" s="39">
        <v>2145</v>
      </c>
      <c r="U31" s="60">
        <v>2513</v>
      </c>
      <c r="V31" s="40">
        <f t="shared" si="6"/>
        <v>117.15617715617715</v>
      </c>
      <c r="W31" s="39">
        <v>254</v>
      </c>
      <c r="X31" s="60">
        <v>583</v>
      </c>
      <c r="Y31" s="40">
        <f t="shared" si="7"/>
        <v>229.5275590551181</v>
      </c>
      <c r="Z31" s="39">
        <v>227</v>
      </c>
      <c r="AA31" s="60">
        <v>544</v>
      </c>
      <c r="AB31" s="40">
        <f t="shared" si="8"/>
        <v>239.647577092511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3435</v>
      </c>
      <c r="C32" s="87">
        <v>3822</v>
      </c>
      <c r="D32" s="36">
        <f t="shared" si="0"/>
        <v>111.26637554585153</v>
      </c>
      <c r="E32" s="39">
        <v>531</v>
      </c>
      <c r="F32" s="39">
        <v>879</v>
      </c>
      <c r="G32" s="40">
        <f t="shared" si="1"/>
        <v>165.5367231638418</v>
      </c>
      <c r="H32" s="39">
        <v>377</v>
      </c>
      <c r="I32" s="87">
        <v>282</v>
      </c>
      <c r="J32" s="40">
        <f t="shared" si="2"/>
        <v>74.801061007957557</v>
      </c>
      <c r="K32" s="39">
        <v>99</v>
      </c>
      <c r="L32" s="39">
        <v>82</v>
      </c>
      <c r="M32" s="40">
        <f t="shared" si="3"/>
        <v>82.828282828282823</v>
      </c>
      <c r="N32" s="39">
        <v>14</v>
      </c>
      <c r="O32" s="39">
        <v>10</v>
      </c>
      <c r="P32" s="40">
        <f t="shared" si="4"/>
        <v>71.428571428571431</v>
      </c>
      <c r="Q32" s="39">
        <v>464</v>
      </c>
      <c r="R32" s="60">
        <v>618</v>
      </c>
      <c r="S32" s="40">
        <f t="shared" si="5"/>
        <v>133.18965517241378</v>
      </c>
      <c r="T32" s="39">
        <v>3019</v>
      </c>
      <c r="U32" s="60">
        <v>3268</v>
      </c>
      <c r="V32" s="40">
        <f t="shared" si="6"/>
        <v>108.24776416031798</v>
      </c>
      <c r="W32" s="39">
        <v>280</v>
      </c>
      <c r="X32" s="60">
        <v>465</v>
      </c>
      <c r="Y32" s="40">
        <f t="shared" si="7"/>
        <v>166.07142857142858</v>
      </c>
      <c r="Z32" s="39">
        <v>260</v>
      </c>
      <c r="AA32" s="60">
        <v>416</v>
      </c>
      <c r="AB32" s="40">
        <f t="shared" si="8"/>
        <v>160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2246</v>
      </c>
      <c r="C33" s="87">
        <v>2597</v>
      </c>
      <c r="D33" s="36">
        <f t="shared" si="0"/>
        <v>115.62778272484417</v>
      </c>
      <c r="E33" s="39">
        <v>1128</v>
      </c>
      <c r="F33" s="39">
        <v>1452</v>
      </c>
      <c r="G33" s="40">
        <f t="shared" si="1"/>
        <v>128.72340425531914</v>
      </c>
      <c r="H33" s="39">
        <v>256</v>
      </c>
      <c r="I33" s="87">
        <v>269</v>
      </c>
      <c r="J33" s="40">
        <f t="shared" si="2"/>
        <v>105.078125</v>
      </c>
      <c r="K33" s="39">
        <v>97</v>
      </c>
      <c r="L33" s="39">
        <v>53</v>
      </c>
      <c r="M33" s="40">
        <f t="shared" si="3"/>
        <v>54.639175257731956</v>
      </c>
      <c r="N33" s="39">
        <v>17</v>
      </c>
      <c r="O33" s="39">
        <v>0</v>
      </c>
      <c r="P33" s="40">
        <f t="shared" si="4"/>
        <v>0</v>
      </c>
      <c r="Q33" s="39">
        <v>1063</v>
      </c>
      <c r="R33" s="60">
        <v>1175</v>
      </c>
      <c r="S33" s="40">
        <f t="shared" si="5"/>
        <v>110.53621825023518</v>
      </c>
      <c r="T33" s="39">
        <v>1715</v>
      </c>
      <c r="U33" s="60">
        <v>2045</v>
      </c>
      <c r="V33" s="40">
        <f t="shared" si="6"/>
        <v>119.24198250728863</v>
      </c>
      <c r="W33" s="39">
        <v>699</v>
      </c>
      <c r="X33" s="60">
        <v>1016</v>
      </c>
      <c r="Y33" s="40">
        <f t="shared" si="7"/>
        <v>145.35050071530759</v>
      </c>
      <c r="Z33" s="39">
        <v>624</v>
      </c>
      <c r="AA33" s="60">
        <v>938</v>
      </c>
      <c r="AB33" s="40">
        <f t="shared" si="8"/>
        <v>150.32051282051282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1959</v>
      </c>
      <c r="C34" s="87">
        <v>2385</v>
      </c>
      <c r="D34" s="36">
        <f t="shared" si="0"/>
        <v>121.74578866768759</v>
      </c>
      <c r="E34" s="39">
        <v>902</v>
      </c>
      <c r="F34" s="39">
        <v>1328</v>
      </c>
      <c r="G34" s="40">
        <f t="shared" si="1"/>
        <v>147.22838137472283</v>
      </c>
      <c r="H34" s="39">
        <v>266</v>
      </c>
      <c r="I34" s="87">
        <v>315</v>
      </c>
      <c r="J34" s="40">
        <f t="shared" si="2"/>
        <v>118.42105263157895</v>
      </c>
      <c r="K34" s="39">
        <v>29</v>
      </c>
      <c r="L34" s="39">
        <v>7</v>
      </c>
      <c r="M34" s="40">
        <f t="shared" si="3"/>
        <v>24.137931034482758</v>
      </c>
      <c r="N34" s="39">
        <v>15</v>
      </c>
      <c r="O34" s="39">
        <v>3</v>
      </c>
      <c r="P34" s="40">
        <f t="shared" si="4"/>
        <v>20</v>
      </c>
      <c r="Q34" s="39">
        <v>840</v>
      </c>
      <c r="R34" s="60">
        <v>1023</v>
      </c>
      <c r="S34" s="40">
        <f t="shared" si="5"/>
        <v>121.78571428571429</v>
      </c>
      <c r="T34" s="39">
        <v>1417</v>
      </c>
      <c r="U34" s="60">
        <v>1908</v>
      </c>
      <c r="V34" s="40">
        <f t="shared" si="6"/>
        <v>134.65067043048694</v>
      </c>
      <c r="W34" s="39">
        <v>577</v>
      </c>
      <c r="X34" s="60">
        <v>933</v>
      </c>
      <c r="Y34" s="40">
        <f t="shared" si="7"/>
        <v>161.69844020797228</v>
      </c>
      <c r="Z34" s="39">
        <v>539</v>
      </c>
      <c r="AA34" s="60">
        <v>839</v>
      </c>
      <c r="AB34" s="40">
        <f t="shared" si="8"/>
        <v>155.65862708719851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1216</v>
      </c>
      <c r="C35" s="87">
        <v>1593</v>
      </c>
      <c r="D35" s="36">
        <f t="shared" si="0"/>
        <v>131.00328947368422</v>
      </c>
      <c r="E35" s="39">
        <v>507</v>
      </c>
      <c r="F35" s="39">
        <v>749</v>
      </c>
      <c r="G35" s="40">
        <f t="shared" si="1"/>
        <v>147.73175542406312</v>
      </c>
      <c r="H35" s="39">
        <v>298</v>
      </c>
      <c r="I35" s="87">
        <v>180</v>
      </c>
      <c r="J35" s="40">
        <f t="shared" si="2"/>
        <v>60.402684563758392</v>
      </c>
      <c r="K35" s="39">
        <v>51</v>
      </c>
      <c r="L35" s="39">
        <v>29</v>
      </c>
      <c r="M35" s="40">
        <f t="shared" si="3"/>
        <v>56.862745098039213</v>
      </c>
      <c r="N35" s="39">
        <v>14</v>
      </c>
      <c r="O35" s="39">
        <v>2</v>
      </c>
      <c r="P35" s="40">
        <f t="shared" si="4"/>
        <v>14.285714285714286</v>
      </c>
      <c r="Q35" s="39">
        <v>423</v>
      </c>
      <c r="R35" s="60">
        <v>410</v>
      </c>
      <c r="S35" s="40">
        <f t="shared" si="5"/>
        <v>96.92671394799055</v>
      </c>
      <c r="T35" s="39">
        <v>779</v>
      </c>
      <c r="U35" s="60">
        <v>1253</v>
      </c>
      <c r="V35" s="40">
        <f t="shared" si="6"/>
        <v>160.84724005134788</v>
      </c>
      <c r="W35" s="39">
        <v>263</v>
      </c>
      <c r="X35" s="60">
        <v>418</v>
      </c>
      <c r="Y35" s="40">
        <f t="shared" si="7"/>
        <v>158.93536121673003</v>
      </c>
      <c r="Z35" s="39">
        <v>244</v>
      </c>
      <c r="AA35" s="60">
        <v>386</v>
      </c>
      <c r="AB35" s="40">
        <f t="shared" si="8"/>
        <v>158.19672131147541</v>
      </c>
      <c r="AC35" s="37"/>
      <c r="AD35" s="41"/>
    </row>
    <row r="36" spans="1:30" ht="13.95" x14ac:dyDescent="0.3">
      <c r="A36" s="45"/>
      <c r="B36" s="45"/>
      <c r="C36" s="88"/>
      <c r="D36" s="45"/>
      <c r="E36" s="45"/>
      <c r="F36" s="45"/>
      <c r="G36" s="45"/>
      <c r="H36" s="45"/>
      <c r="I36" s="88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75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18" t="s">
        <v>8</v>
      </c>
      <c r="R3" s="119"/>
      <c r="S3" s="12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14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14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14"/>
      <c r="D5" s="115"/>
      <c r="E5" s="114"/>
      <c r="F5" s="114"/>
      <c r="G5" s="115"/>
      <c r="H5" s="114"/>
      <c r="I5" s="114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20566</v>
      </c>
      <c r="C7" s="35">
        <f>SUM(C8:C35)</f>
        <v>19217</v>
      </c>
      <c r="D7" s="36">
        <f>C7*100/B7</f>
        <v>93.440630166293886</v>
      </c>
      <c r="E7" s="35">
        <f>SUM(E8:E35)</f>
        <v>7681</v>
      </c>
      <c r="F7" s="35">
        <f>SUM(F8:F35)</f>
        <v>9400</v>
      </c>
      <c r="G7" s="36">
        <f>F7*100/E7</f>
        <v>122.37989845072256</v>
      </c>
      <c r="H7" s="35">
        <f>SUM(H8:H35)</f>
        <v>1023</v>
      </c>
      <c r="I7" s="35">
        <f>SUM(I8:I35)</f>
        <v>624</v>
      </c>
      <c r="J7" s="36">
        <f>I7*100/H7</f>
        <v>60.997067448680355</v>
      </c>
      <c r="K7" s="35">
        <f>SUM(K8:K35)</f>
        <v>594</v>
      </c>
      <c r="L7" s="35">
        <f>SUM(L8:L35)</f>
        <v>207</v>
      </c>
      <c r="M7" s="36">
        <f>L7*100/K7</f>
        <v>34.848484848484851</v>
      </c>
      <c r="N7" s="35">
        <f>SUM(N8:N35)</f>
        <v>120</v>
      </c>
      <c r="O7" s="35">
        <f>SUM(O8:O35)</f>
        <v>26</v>
      </c>
      <c r="P7" s="36">
        <f>O7*100/N7</f>
        <v>21.666666666666668</v>
      </c>
      <c r="Q7" s="35">
        <f>SUM(Q8:Q35)</f>
        <v>6361</v>
      </c>
      <c r="R7" s="35">
        <f>SUM(R8:R35)</f>
        <v>6232</v>
      </c>
      <c r="S7" s="36">
        <f>R7*100/Q7</f>
        <v>97.972016978462506</v>
      </c>
      <c r="T7" s="35">
        <f>SUM(T8:T35)</f>
        <v>17022</v>
      </c>
      <c r="U7" s="35">
        <f>SUM(U8:U35)</f>
        <v>15916</v>
      </c>
      <c r="V7" s="36">
        <f>U7*100/T7</f>
        <v>93.502526142638942</v>
      </c>
      <c r="W7" s="35">
        <f>SUM(W8:W35)</f>
        <v>5059</v>
      </c>
      <c r="X7" s="35">
        <f>SUM(X8:X35)</f>
        <v>6317</v>
      </c>
      <c r="Y7" s="36">
        <f>X7*100/W7</f>
        <v>124.86657442182249</v>
      </c>
      <c r="Z7" s="35">
        <f>SUM(Z8:Z35)</f>
        <v>4648</v>
      </c>
      <c r="AA7" s="35">
        <f>SUM(AA8:AA35)</f>
        <v>5767</v>
      </c>
      <c r="AB7" s="36">
        <f>AA7*100/Z7</f>
        <v>124.07487091222031</v>
      </c>
      <c r="AC7" s="37"/>
      <c r="AF7" s="42"/>
    </row>
    <row r="8" spans="1:32" s="42" customFormat="1" ht="16.95" customHeight="1" x14ac:dyDescent="0.25">
      <c r="A8" s="61" t="s">
        <v>35</v>
      </c>
      <c r="B8" s="39">
        <v>5172</v>
      </c>
      <c r="C8" s="39">
        <v>5241</v>
      </c>
      <c r="D8" s="36">
        <f t="shared" ref="D8:D35" si="0">C8*100/B8</f>
        <v>101.33410672853829</v>
      </c>
      <c r="E8" s="39">
        <v>1863</v>
      </c>
      <c r="F8" s="39">
        <v>2545</v>
      </c>
      <c r="G8" s="40">
        <f t="shared" ref="G8:G35" si="1">F8*100/E8</f>
        <v>136.60762211486849</v>
      </c>
      <c r="H8" s="39">
        <v>192</v>
      </c>
      <c r="I8" s="39">
        <v>104</v>
      </c>
      <c r="J8" s="40">
        <f t="shared" ref="J8:J35" si="2">I8*100/H8</f>
        <v>54.166666666666664</v>
      </c>
      <c r="K8" s="39">
        <v>155</v>
      </c>
      <c r="L8" s="39">
        <v>52</v>
      </c>
      <c r="M8" s="40">
        <f t="shared" ref="M8:M35" si="3">L8*100/K8</f>
        <v>33.548387096774192</v>
      </c>
      <c r="N8" s="39">
        <v>22</v>
      </c>
      <c r="O8" s="39">
        <v>0</v>
      </c>
      <c r="P8" s="40">
        <f t="shared" ref="P8:P33" si="4">O8*100/N8</f>
        <v>0</v>
      </c>
      <c r="Q8" s="39">
        <v>1437</v>
      </c>
      <c r="R8" s="60">
        <v>1323</v>
      </c>
      <c r="S8" s="40">
        <f t="shared" ref="S8:S35" si="5">R8*100/Q8</f>
        <v>92.066805845511482</v>
      </c>
      <c r="T8" s="39">
        <v>4483</v>
      </c>
      <c r="U8" s="60">
        <v>4415</v>
      </c>
      <c r="V8" s="40">
        <f t="shared" ref="V8:V35" si="6">U8*100/T8</f>
        <v>98.483158599152347</v>
      </c>
      <c r="W8" s="39">
        <v>1252</v>
      </c>
      <c r="X8" s="60">
        <v>1751</v>
      </c>
      <c r="Y8" s="40">
        <f t="shared" ref="Y8:Y35" si="7">X8*100/W8</f>
        <v>139.85623003194888</v>
      </c>
      <c r="Z8" s="39">
        <v>1115</v>
      </c>
      <c r="AA8" s="60">
        <v>1564</v>
      </c>
      <c r="AB8" s="40">
        <f t="shared" ref="AB8:AB35" si="8">AA8*100/Z8</f>
        <v>140.26905829596413</v>
      </c>
      <c r="AC8" s="37"/>
      <c r="AD8" s="41"/>
    </row>
    <row r="9" spans="1:32" s="43" customFormat="1" ht="16.95" customHeight="1" x14ac:dyDescent="0.25">
      <c r="A9" s="61" t="s">
        <v>36</v>
      </c>
      <c r="B9" s="39">
        <v>622</v>
      </c>
      <c r="C9" s="39">
        <v>594</v>
      </c>
      <c r="D9" s="36">
        <f t="shared" si="0"/>
        <v>95.498392282958193</v>
      </c>
      <c r="E9" s="39">
        <v>172</v>
      </c>
      <c r="F9" s="39">
        <v>258</v>
      </c>
      <c r="G9" s="40">
        <f t="shared" si="1"/>
        <v>150</v>
      </c>
      <c r="H9" s="39">
        <v>36</v>
      </c>
      <c r="I9" s="39">
        <v>22</v>
      </c>
      <c r="J9" s="40">
        <f t="shared" si="2"/>
        <v>61.111111111111114</v>
      </c>
      <c r="K9" s="39">
        <v>14</v>
      </c>
      <c r="L9" s="39">
        <v>4</v>
      </c>
      <c r="M9" s="40">
        <f t="shared" si="3"/>
        <v>28.571428571428573</v>
      </c>
      <c r="N9" s="39">
        <v>3</v>
      </c>
      <c r="O9" s="39">
        <v>0</v>
      </c>
      <c r="P9" s="40">
        <f t="shared" si="4"/>
        <v>0</v>
      </c>
      <c r="Q9" s="39">
        <v>157</v>
      </c>
      <c r="R9" s="60">
        <v>152</v>
      </c>
      <c r="S9" s="40">
        <f t="shared" si="5"/>
        <v>96.815286624203821</v>
      </c>
      <c r="T9" s="39">
        <v>539</v>
      </c>
      <c r="U9" s="60">
        <v>505</v>
      </c>
      <c r="V9" s="40">
        <f t="shared" si="6"/>
        <v>93.692022263450838</v>
      </c>
      <c r="W9" s="39">
        <v>105</v>
      </c>
      <c r="X9" s="60">
        <v>171</v>
      </c>
      <c r="Y9" s="40">
        <f t="shared" si="7"/>
        <v>162.85714285714286</v>
      </c>
      <c r="Z9" s="39">
        <v>84</v>
      </c>
      <c r="AA9" s="60">
        <v>144</v>
      </c>
      <c r="AB9" s="40">
        <f t="shared" si="8"/>
        <v>171.42857142857142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108</v>
      </c>
      <c r="C10" s="39">
        <v>97</v>
      </c>
      <c r="D10" s="36">
        <f t="shared" si="0"/>
        <v>89.81481481481481</v>
      </c>
      <c r="E10" s="39">
        <v>55</v>
      </c>
      <c r="F10" s="39">
        <v>53</v>
      </c>
      <c r="G10" s="40">
        <f t="shared" si="1"/>
        <v>96.36363636363636</v>
      </c>
      <c r="H10" s="39">
        <v>7</v>
      </c>
      <c r="I10" s="39">
        <v>9</v>
      </c>
      <c r="J10" s="40">
        <f t="shared" si="2"/>
        <v>128.57142857142858</v>
      </c>
      <c r="K10" s="39">
        <v>3</v>
      </c>
      <c r="L10" s="39">
        <v>0</v>
      </c>
      <c r="M10" s="40">
        <f t="shared" si="3"/>
        <v>0</v>
      </c>
      <c r="N10" s="39">
        <v>0</v>
      </c>
      <c r="O10" s="39">
        <v>6</v>
      </c>
      <c r="P10" s="40" t="s">
        <v>70</v>
      </c>
      <c r="Q10" s="39">
        <v>51</v>
      </c>
      <c r="R10" s="60">
        <v>40</v>
      </c>
      <c r="S10" s="40">
        <f t="shared" si="5"/>
        <v>78.431372549019613</v>
      </c>
      <c r="T10" s="39">
        <v>84</v>
      </c>
      <c r="U10" s="60">
        <v>68</v>
      </c>
      <c r="V10" s="40">
        <f t="shared" si="6"/>
        <v>80.952380952380949</v>
      </c>
      <c r="W10" s="39">
        <v>35</v>
      </c>
      <c r="X10" s="60">
        <v>25</v>
      </c>
      <c r="Y10" s="40">
        <f t="shared" si="7"/>
        <v>71.428571428571431</v>
      </c>
      <c r="Z10" s="39">
        <v>31</v>
      </c>
      <c r="AA10" s="60">
        <v>24</v>
      </c>
      <c r="AB10" s="40">
        <f t="shared" si="8"/>
        <v>77.41935483870968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358</v>
      </c>
      <c r="C11" s="39">
        <v>299</v>
      </c>
      <c r="D11" s="36">
        <f t="shared" si="0"/>
        <v>83.519553072625698</v>
      </c>
      <c r="E11" s="39">
        <v>153</v>
      </c>
      <c r="F11" s="39">
        <v>147</v>
      </c>
      <c r="G11" s="40">
        <f t="shared" si="1"/>
        <v>96.078431372549019</v>
      </c>
      <c r="H11" s="39">
        <v>19</v>
      </c>
      <c r="I11" s="39">
        <v>11</v>
      </c>
      <c r="J11" s="40">
        <f t="shared" si="2"/>
        <v>57.89473684210526</v>
      </c>
      <c r="K11" s="39">
        <v>13</v>
      </c>
      <c r="L11" s="39">
        <v>3</v>
      </c>
      <c r="M11" s="40">
        <f t="shared" si="3"/>
        <v>23.076923076923077</v>
      </c>
      <c r="N11" s="39">
        <v>0</v>
      </c>
      <c r="O11" s="39">
        <v>0</v>
      </c>
      <c r="P11" s="40" t="s">
        <v>70</v>
      </c>
      <c r="Q11" s="39">
        <v>145</v>
      </c>
      <c r="R11" s="60">
        <v>126</v>
      </c>
      <c r="S11" s="40">
        <f t="shared" si="5"/>
        <v>86.896551724137936</v>
      </c>
      <c r="T11" s="39">
        <v>296</v>
      </c>
      <c r="U11" s="60">
        <v>241</v>
      </c>
      <c r="V11" s="40">
        <f t="shared" si="6"/>
        <v>81.418918918918919</v>
      </c>
      <c r="W11" s="39">
        <v>117</v>
      </c>
      <c r="X11" s="60">
        <v>94</v>
      </c>
      <c r="Y11" s="40">
        <f t="shared" si="7"/>
        <v>80.341880341880341</v>
      </c>
      <c r="Z11" s="39">
        <v>106</v>
      </c>
      <c r="AA11" s="60">
        <v>82</v>
      </c>
      <c r="AB11" s="40">
        <f t="shared" si="8"/>
        <v>77.35849056603773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703</v>
      </c>
      <c r="C12" s="39">
        <v>624</v>
      </c>
      <c r="D12" s="36">
        <f t="shared" si="0"/>
        <v>88.762446657183503</v>
      </c>
      <c r="E12" s="39">
        <v>116</v>
      </c>
      <c r="F12" s="39">
        <v>164</v>
      </c>
      <c r="G12" s="40">
        <f t="shared" si="1"/>
        <v>141.37931034482759</v>
      </c>
      <c r="H12" s="39">
        <v>33</v>
      </c>
      <c r="I12" s="39">
        <v>9</v>
      </c>
      <c r="J12" s="40">
        <f t="shared" si="2"/>
        <v>27.272727272727273</v>
      </c>
      <c r="K12" s="39">
        <v>19</v>
      </c>
      <c r="L12" s="39">
        <v>5</v>
      </c>
      <c r="M12" s="40">
        <f t="shared" si="3"/>
        <v>26.315789473684209</v>
      </c>
      <c r="N12" s="39">
        <v>12</v>
      </c>
      <c r="O12" s="39">
        <v>1</v>
      </c>
      <c r="P12" s="40">
        <f t="shared" si="4"/>
        <v>8.3333333333333339</v>
      </c>
      <c r="Q12" s="39">
        <v>85</v>
      </c>
      <c r="R12" s="60">
        <v>126</v>
      </c>
      <c r="S12" s="40">
        <f t="shared" si="5"/>
        <v>148.23529411764707</v>
      </c>
      <c r="T12" s="39">
        <v>626</v>
      </c>
      <c r="U12" s="60">
        <v>563</v>
      </c>
      <c r="V12" s="40">
        <f t="shared" si="6"/>
        <v>89.936102236421732</v>
      </c>
      <c r="W12" s="39">
        <v>70</v>
      </c>
      <c r="X12" s="60">
        <v>106</v>
      </c>
      <c r="Y12" s="40">
        <f t="shared" si="7"/>
        <v>151.42857142857142</v>
      </c>
      <c r="Z12" s="39">
        <v>65</v>
      </c>
      <c r="AA12" s="60">
        <v>94</v>
      </c>
      <c r="AB12" s="40">
        <f t="shared" si="8"/>
        <v>144.61538461538461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224</v>
      </c>
      <c r="C13" s="39">
        <v>219</v>
      </c>
      <c r="D13" s="36">
        <f t="shared" si="0"/>
        <v>97.767857142857139</v>
      </c>
      <c r="E13" s="39">
        <v>69</v>
      </c>
      <c r="F13" s="39">
        <v>96</v>
      </c>
      <c r="G13" s="40">
        <f t="shared" si="1"/>
        <v>139.13043478260869</v>
      </c>
      <c r="H13" s="39">
        <v>21</v>
      </c>
      <c r="I13" s="39">
        <v>10</v>
      </c>
      <c r="J13" s="40">
        <f t="shared" si="2"/>
        <v>47.61904761904762</v>
      </c>
      <c r="K13" s="39">
        <v>6</v>
      </c>
      <c r="L13" s="39">
        <v>3</v>
      </c>
      <c r="M13" s="40">
        <f t="shared" si="3"/>
        <v>50</v>
      </c>
      <c r="N13" s="39">
        <v>0</v>
      </c>
      <c r="O13" s="39">
        <v>0</v>
      </c>
      <c r="P13" s="40" t="s">
        <v>70</v>
      </c>
      <c r="Q13" s="39">
        <v>58</v>
      </c>
      <c r="R13" s="60">
        <v>73</v>
      </c>
      <c r="S13" s="40">
        <f t="shared" si="5"/>
        <v>125.86206896551724</v>
      </c>
      <c r="T13" s="39">
        <v>190</v>
      </c>
      <c r="U13" s="60">
        <v>176</v>
      </c>
      <c r="V13" s="40">
        <f t="shared" si="6"/>
        <v>92.631578947368425</v>
      </c>
      <c r="W13" s="39">
        <v>40</v>
      </c>
      <c r="X13" s="60">
        <v>55</v>
      </c>
      <c r="Y13" s="40">
        <f t="shared" si="7"/>
        <v>137.5</v>
      </c>
      <c r="Z13" s="39">
        <v>35</v>
      </c>
      <c r="AA13" s="60">
        <v>50</v>
      </c>
      <c r="AB13" s="40">
        <f t="shared" si="8"/>
        <v>142.85714285714286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200</v>
      </c>
      <c r="C14" s="39">
        <v>233</v>
      </c>
      <c r="D14" s="36">
        <f t="shared" si="0"/>
        <v>116.5</v>
      </c>
      <c r="E14" s="39">
        <v>94</v>
      </c>
      <c r="F14" s="39">
        <v>159</v>
      </c>
      <c r="G14" s="40">
        <f t="shared" si="1"/>
        <v>169.14893617021278</v>
      </c>
      <c r="H14" s="39">
        <v>15</v>
      </c>
      <c r="I14" s="39">
        <v>15</v>
      </c>
      <c r="J14" s="40">
        <f t="shared" si="2"/>
        <v>100</v>
      </c>
      <c r="K14" s="39">
        <v>10</v>
      </c>
      <c r="L14" s="39">
        <v>3</v>
      </c>
      <c r="M14" s="40">
        <f t="shared" si="3"/>
        <v>30</v>
      </c>
      <c r="N14" s="39">
        <v>3</v>
      </c>
      <c r="O14" s="39">
        <v>1</v>
      </c>
      <c r="P14" s="40">
        <f t="shared" si="4"/>
        <v>33.333333333333336</v>
      </c>
      <c r="Q14" s="39">
        <v>86</v>
      </c>
      <c r="R14" s="60">
        <v>133</v>
      </c>
      <c r="S14" s="40">
        <f t="shared" si="5"/>
        <v>154.65116279069767</v>
      </c>
      <c r="T14" s="39">
        <v>156</v>
      </c>
      <c r="U14" s="60">
        <v>170</v>
      </c>
      <c r="V14" s="40">
        <f t="shared" si="6"/>
        <v>108.97435897435898</v>
      </c>
      <c r="W14" s="39">
        <v>59</v>
      </c>
      <c r="X14" s="60">
        <v>97</v>
      </c>
      <c r="Y14" s="40">
        <f t="shared" si="7"/>
        <v>164.40677966101694</v>
      </c>
      <c r="Z14" s="39">
        <v>52</v>
      </c>
      <c r="AA14" s="60">
        <v>85</v>
      </c>
      <c r="AB14" s="40">
        <f t="shared" si="8"/>
        <v>163.46153846153845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1341</v>
      </c>
      <c r="C15" s="39">
        <v>1198</v>
      </c>
      <c r="D15" s="36">
        <f t="shared" si="0"/>
        <v>89.336316181953762</v>
      </c>
      <c r="E15" s="39">
        <v>281</v>
      </c>
      <c r="F15" s="39">
        <v>427</v>
      </c>
      <c r="G15" s="40">
        <f t="shared" si="1"/>
        <v>151.95729537366549</v>
      </c>
      <c r="H15" s="39">
        <v>50</v>
      </c>
      <c r="I15" s="39">
        <v>39</v>
      </c>
      <c r="J15" s="40">
        <f t="shared" si="2"/>
        <v>78</v>
      </c>
      <c r="K15" s="39">
        <v>33</v>
      </c>
      <c r="L15" s="39">
        <v>8</v>
      </c>
      <c r="M15" s="40">
        <f t="shared" si="3"/>
        <v>24.242424242424242</v>
      </c>
      <c r="N15" s="39">
        <v>1</v>
      </c>
      <c r="O15" s="39">
        <v>0</v>
      </c>
      <c r="P15" s="40" t="s">
        <v>70</v>
      </c>
      <c r="Q15" s="39">
        <v>242</v>
      </c>
      <c r="R15" s="60">
        <v>257</v>
      </c>
      <c r="S15" s="40">
        <f t="shared" si="5"/>
        <v>106.19834710743801</v>
      </c>
      <c r="T15" s="39">
        <v>1194</v>
      </c>
      <c r="U15" s="60">
        <v>1024</v>
      </c>
      <c r="V15" s="40">
        <f t="shared" si="6"/>
        <v>85.762144053601347</v>
      </c>
      <c r="W15" s="39">
        <v>178</v>
      </c>
      <c r="X15" s="60">
        <v>282</v>
      </c>
      <c r="Y15" s="40">
        <f t="shared" si="7"/>
        <v>158.42696629213484</v>
      </c>
      <c r="Z15" s="39">
        <v>162</v>
      </c>
      <c r="AA15" s="60">
        <v>245</v>
      </c>
      <c r="AB15" s="40">
        <f t="shared" si="8"/>
        <v>151.23456790123456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771</v>
      </c>
      <c r="C16" s="39">
        <v>653</v>
      </c>
      <c r="D16" s="36">
        <f t="shared" si="0"/>
        <v>84.695201037613487</v>
      </c>
      <c r="E16" s="39">
        <v>322</v>
      </c>
      <c r="F16" s="39">
        <v>367</v>
      </c>
      <c r="G16" s="40">
        <f t="shared" si="1"/>
        <v>113.9751552795031</v>
      </c>
      <c r="H16" s="39">
        <v>93</v>
      </c>
      <c r="I16" s="39">
        <v>30</v>
      </c>
      <c r="J16" s="40">
        <f t="shared" si="2"/>
        <v>32.258064516129032</v>
      </c>
      <c r="K16" s="39">
        <v>45</v>
      </c>
      <c r="L16" s="39">
        <v>12</v>
      </c>
      <c r="M16" s="40">
        <f t="shared" si="3"/>
        <v>26.666666666666668</v>
      </c>
      <c r="N16" s="39">
        <v>5</v>
      </c>
      <c r="O16" s="39">
        <v>3</v>
      </c>
      <c r="P16" s="40" t="s">
        <v>70</v>
      </c>
      <c r="Q16" s="39">
        <v>302</v>
      </c>
      <c r="R16" s="60">
        <v>272</v>
      </c>
      <c r="S16" s="40">
        <f t="shared" si="5"/>
        <v>90.066225165562912</v>
      </c>
      <c r="T16" s="39">
        <v>501</v>
      </c>
      <c r="U16" s="60">
        <v>475</v>
      </c>
      <c r="V16" s="40">
        <f t="shared" si="6"/>
        <v>94.810379241516969</v>
      </c>
      <c r="W16" s="39">
        <v>190</v>
      </c>
      <c r="X16" s="60">
        <v>197</v>
      </c>
      <c r="Y16" s="40">
        <f t="shared" si="7"/>
        <v>103.68421052631579</v>
      </c>
      <c r="Z16" s="39">
        <v>178</v>
      </c>
      <c r="AA16" s="60">
        <v>173</v>
      </c>
      <c r="AB16" s="40">
        <f t="shared" si="8"/>
        <v>97.19101123595506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1532</v>
      </c>
      <c r="C17" s="39">
        <v>1443</v>
      </c>
      <c r="D17" s="36">
        <f t="shared" si="0"/>
        <v>94.190600522193208</v>
      </c>
      <c r="E17" s="39">
        <v>389</v>
      </c>
      <c r="F17" s="39">
        <v>503</v>
      </c>
      <c r="G17" s="40">
        <f t="shared" si="1"/>
        <v>129.30591259640101</v>
      </c>
      <c r="H17" s="39">
        <v>42</v>
      </c>
      <c r="I17" s="39">
        <v>33</v>
      </c>
      <c r="J17" s="40">
        <f t="shared" si="2"/>
        <v>78.571428571428569</v>
      </c>
      <c r="K17" s="39">
        <v>36</v>
      </c>
      <c r="L17" s="39">
        <v>13</v>
      </c>
      <c r="M17" s="40">
        <f t="shared" si="3"/>
        <v>36.111111111111114</v>
      </c>
      <c r="N17" s="39">
        <v>7</v>
      </c>
      <c r="O17" s="39">
        <v>1</v>
      </c>
      <c r="P17" s="40" t="s">
        <v>70</v>
      </c>
      <c r="Q17" s="39">
        <v>246</v>
      </c>
      <c r="R17" s="60">
        <v>217</v>
      </c>
      <c r="S17" s="40">
        <f t="shared" si="5"/>
        <v>88.211382113821145</v>
      </c>
      <c r="T17" s="39">
        <v>1398</v>
      </c>
      <c r="U17" s="60">
        <v>1273</v>
      </c>
      <c r="V17" s="40">
        <f t="shared" si="6"/>
        <v>91.058655221745354</v>
      </c>
      <c r="W17" s="39">
        <v>270</v>
      </c>
      <c r="X17" s="60">
        <v>346</v>
      </c>
      <c r="Y17" s="40">
        <f t="shared" si="7"/>
        <v>128.14814814814815</v>
      </c>
      <c r="Z17" s="39">
        <v>261</v>
      </c>
      <c r="AA17" s="60">
        <v>320</v>
      </c>
      <c r="AB17" s="40">
        <f t="shared" si="8"/>
        <v>122.60536398467433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694</v>
      </c>
      <c r="C18" s="39">
        <v>325</v>
      </c>
      <c r="D18" s="36">
        <f t="shared" si="0"/>
        <v>46.829971181556196</v>
      </c>
      <c r="E18" s="39">
        <v>319</v>
      </c>
      <c r="F18" s="39">
        <v>300</v>
      </c>
      <c r="G18" s="40">
        <f t="shared" si="1"/>
        <v>94.043887147335425</v>
      </c>
      <c r="H18" s="39">
        <v>43</v>
      </c>
      <c r="I18" s="39">
        <v>25</v>
      </c>
      <c r="J18" s="40">
        <f t="shared" si="2"/>
        <v>58.139534883720927</v>
      </c>
      <c r="K18" s="39">
        <v>25</v>
      </c>
      <c r="L18" s="39">
        <v>2</v>
      </c>
      <c r="M18" s="40">
        <f t="shared" si="3"/>
        <v>8</v>
      </c>
      <c r="N18" s="39">
        <v>2</v>
      </c>
      <c r="O18" s="39">
        <v>0</v>
      </c>
      <c r="P18" s="40" t="s">
        <v>70</v>
      </c>
      <c r="Q18" s="39">
        <v>243</v>
      </c>
      <c r="R18" s="60">
        <v>186</v>
      </c>
      <c r="S18" s="40">
        <f t="shared" si="5"/>
        <v>76.543209876543216</v>
      </c>
      <c r="T18" s="39">
        <v>231</v>
      </c>
      <c r="U18" s="60">
        <v>189</v>
      </c>
      <c r="V18" s="40">
        <f t="shared" si="6"/>
        <v>81.818181818181813</v>
      </c>
      <c r="W18" s="39">
        <v>205</v>
      </c>
      <c r="X18" s="60">
        <v>165</v>
      </c>
      <c r="Y18" s="40">
        <f t="shared" si="7"/>
        <v>80.487804878048777</v>
      </c>
      <c r="Z18" s="39">
        <v>190</v>
      </c>
      <c r="AA18" s="60">
        <v>160</v>
      </c>
      <c r="AB18" s="40">
        <f t="shared" si="8"/>
        <v>84.21052631578948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893</v>
      </c>
      <c r="C19" s="39">
        <v>751</v>
      </c>
      <c r="D19" s="36">
        <f t="shared" si="0"/>
        <v>84.098544232922734</v>
      </c>
      <c r="E19" s="39">
        <v>360</v>
      </c>
      <c r="F19" s="39">
        <v>323</v>
      </c>
      <c r="G19" s="40">
        <f t="shared" si="1"/>
        <v>89.722222222222229</v>
      </c>
      <c r="H19" s="39">
        <v>63</v>
      </c>
      <c r="I19" s="39">
        <v>36</v>
      </c>
      <c r="J19" s="40">
        <f t="shared" si="2"/>
        <v>57.142857142857146</v>
      </c>
      <c r="K19" s="39">
        <v>29</v>
      </c>
      <c r="L19" s="39">
        <v>9</v>
      </c>
      <c r="M19" s="40">
        <f t="shared" si="3"/>
        <v>31.03448275862069</v>
      </c>
      <c r="N19" s="39">
        <v>9</v>
      </c>
      <c r="O19" s="39">
        <v>2</v>
      </c>
      <c r="P19" s="40">
        <f t="shared" si="4"/>
        <v>22.222222222222221</v>
      </c>
      <c r="Q19" s="39">
        <v>293</v>
      </c>
      <c r="R19" s="60">
        <v>265</v>
      </c>
      <c r="S19" s="40">
        <f t="shared" si="5"/>
        <v>90.443686006825942</v>
      </c>
      <c r="T19" s="39">
        <v>767</v>
      </c>
      <c r="U19" s="60">
        <v>647</v>
      </c>
      <c r="V19" s="40">
        <f t="shared" si="6"/>
        <v>84.354628422425037</v>
      </c>
      <c r="W19" s="39">
        <v>234</v>
      </c>
      <c r="X19" s="60">
        <v>224</v>
      </c>
      <c r="Y19" s="40">
        <f t="shared" si="7"/>
        <v>95.726495726495727</v>
      </c>
      <c r="Z19" s="39">
        <v>222</v>
      </c>
      <c r="AA19" s="60">
        <v>202</v>
      </c>
      <c r="AB19" s="40">
        <f t="shared" si="8"/>
        <v>90.990990990990994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452</v>
      </c>
      <c r="C20" s="39">
        <v>461</v>
      </c>
      <c r="D20" s="36">
        <f t="shared" si="0"/>
        <v>101.99115044247787</v>
      </c>
      <c r="E20" s="39">
        <v>167</v>
      </c>
      <c r="F20" s="39">
        <v>218</v>
      </c>
      <c r="G20" s="40">
        <f t="shared" si="1"/>
        <v>130.53892215568862</v>
      </c>
      <c r="H20" s="39">
        <v>13</v>
      </c>
      <c r="I20" s="39">
        <v>17</v>
      </c>
      <c r="J20" s="40">
        <f t="shared" si="2"/>
        <v>130.76923076923077</v>
      </c>
      <c r="K20" s="39">
        <v>13</v>
      </c>
      <c r="L20" s="39">
        <v>8</v>
      </c>
      <c r="M20" s="40">
        <f t="shared" si="3"/>
        <v>61.53846153846154</v>
      </c>
      <c r="N20" s="39">
        <v>3</v>
      </c>
      <c r="O20" s="39">
        <v>0</v>
      </c>
      <c r="P20" s="40">
        <f t="shared" si="4"/>
        <v>0</v>
      </c>
      <c r="Q20" s="39">
        <v>136</v>
      </c>
      <c r="R20" s="60">
        <v>133</v>
      </c>
      <c r="S20" s="40">
        <f t="shared" si="5"/>
        <v>97.794117647058826</v>
      </c>
      <c r="T20" s="39">
        <v>407</v>
      </c>
      <c r="U20" s="60">
        <v>391</v>
      </c>
      <c r="V20" s="40">
        <f t="shared" si="6"/>
        <v>96.068796068796075</v>
      </c>
      <c r="W20" s="39">
        <v>124</v>
      </c>
      <c r="X20" s="60">
        <v>151</v>
      </c>
      <c r="Y20" s="40">
        <f t="shared" si="7"/>
        <v>121.7741935483871</v>
      </c>
      <c r="Z20" s="39">
        <v>114</v>
      </c>
      <c r="AA20" s="60">
        <v>143</v>
      </c>
      <c r="AB20" s="40">
        <f t="shared" si="8"/>
        <v>125.43859649122807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316</v>
      </c>
      <c r="C21" s="39">
        <v>329</v>
      </c>
      <c r="D21" s="36">
        <f t="shared" si="0"/>
        <v>104.11392405063292</v>
      </c>
      <c r="E21" s="39">
        <v>162</v>
      </c>
      <c r="F21" s="39">
        <v>200</v>
      </c>
      <c r="G21" s="40">
        <f t="shared" si="1"/>
        <v>123.45679012345678</v>
      </c>
      <c r="H21" s="39">
        <v>22</v>
      </c>
      <c r="I21" s="39">
        <v>9</v>
      </c>
      <c r="J21" s="40">
        <f t="shared" si="2"/>
        <v>40.909090909090907</v>
      </c>
      <c r="K21" s="39">
        <v>1</v>
      </c>
      <c r="L21" s="39">
        <v>8</v>
      </c>
      <c r="M21" s="40">
        <f t="shared" si="3"/>
        <v>800</v>
      </c>
      <c r="N21" s="39">
        <v>2</v>
      </c>
      <c r="O21" s="39">
        <v>0</v>
      </c>
      <c r="P21" s="40" t="s">
        <v>70</v>
      </c>
      <c r="Q21" s="39">
        <v>153</v>
      </c>
      <c r="R21" s="60">
        <v>162</v>
      </c>
      <c r="S21" s="40">
        <f t="shared" si="5"/>
        <v>105.88235294117646</v>
      </c>
      <c r="T21" s="39">
        <v>259</v>
      </c>
      <c r="U21" s="60">
        <v>275</v>
      </c>
      <c r="V21" s="40">
        <f t="shared" si="6"/>
        <v>106.17760617760618</v>
      </c>
      <c r="W21" s="39">
        <v>116</v>
      </c>
      <c r="X21" s="60">
        <v>151</v>
      </c>
      <c r="Y21" s="40">
        <f t="shared" si="7"/>
        <v>130.17241379310346</v>
      </c>
      <c r="Z21" s="39">
        <v>112</v>
      </c>
      <c r="AA21" s="60">
        <v>147</v>
      </c>
      <c r="AB21" s="40">
        <f t="shared" si="8"/>
        <v>131.25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823</v>
      </c>
      <c r="C22" s="39">
        <v>706</v>
      </c>
      <c r="D22" s="36">
        <f t="shared" si="0"/>
        <v>85.783718104495748</v>
      </c>
      <c r="E22" s="39">
        <v>326</v>
      </c>
      <c r="F22" s="39">
        <v>351</v>
      </c>
      <c r="G22" s="40">
        <f t="shared" si="1"/>
        <v>107.66871165644172</v>
      </c>
      <c r="H22" s="39">
        <v>40</v>
      </c>
      <c r="I22" s="39">
        <v>23</v>
      </c>
      <c r="J22" s="40">
        <f t="shared" si="2"/>
        <v>57.5</v>
      </c>
      <c r="K22" s="39">
        <v>18</v>
      </c>
      <c r="L22" s="39">
        <v>11</v>
      </c>
      <c r="M22" s="40">
        <f t="shared" si="3"/>
        <v>61.111111111111114</v>
      </c>
      <c r="N22" s="39">
        <v>2</v>
      </c>
      <c r="O22" s="39">
        <v>0</v>
      </c>
      <c r="P22" s="40" t="s">
        <v>70</v>
      </c>
      <c r="Q22" s="39">
        <v>295</v>
      </c>
      <c r="R22" s="60">
        <v>267</v>
      </c>
      <c r="S22" s="40">
        <f t="shared" si="5"/>
        <v>90.508474576271183</v>
      </c>
      <c r="T22" s="39">
        <v>705</v>
      </c>
      <c r="U22" s="60">
        <v>571</v>
      </c>
      <c r="V22" s="40">
        <f t="shared" si="6"/>
        <v>80.99290780141844</v>
      </c>
      <c r="W22" s="39">
        <v>211</v>
      </c>
      <c r="X22" s="60">
        <v>243</v>
      </c>
      <c r="Y22" s="40">
        <f t="shared" si="7"/>
        <v>115.16587677725119</v>
      </c>
      <c r="Z22" s="39">
        <v>194</v>
      </c>
      <c r="AA22" s="60">
        <v>234</v>
      </c>
      <c r="AB22" s="40">
        <f t="shared" si="8"/>
        <v>120.61855670103093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577</v>
      </c>
      <c r="C23" s="39">
        <v>623</v>
      </c>
      <c r="D23" s="36">
        <f t="shared" si="0"/>
        <v>107.97227036395147</v>
      </c>
      <c r="E23" s="39">
        <v>394</v>
      </c>
      <c r="F23" s="39">
        <v>479</v>
      </c>
      <c r="G23" s="40">
        <f t="shared" si="1"/>
        <v>121.57360406091371</v>
      </c>
      <c r="H23" s="39">
        <v>57</v>
      </c>
      <c r="I23" s="39">
        <v>27</v>
      </c>
      <c r="J23" s="40">
        <f t="shared" si="2"/>
        <v>47.368421052631582</v>
      </c>
      <c r="K23" s="39">
        <v>26</v>
      </c>
      <c r="L23" s="39">
        <v>7</v>
      </c>
      <c r="M23" s="40">
        <f t="shared" si="3"/>
        <v>26.923076923076923</v>
      </c>
      <c r="N23" s="39">
        <v>16</v>
      </c>
      <c r="O23" s="39">
        <v>2</v>
      </c>
      <c r="P23" s="40">
        <f t="shared" si="4"/>
        <v>12.5</v>
      </c>
      <c r="Q23" s="39">
        <v>350</v>
      </c>
      <c r="R23" s="60">
        <v>390</v>
      </c>
      <c r="S23" s="40">
        <f t="shared" si="5"/>
        <v>111.42857142857143</v>
      </c>
      <c r="T23" s="39">
        <v>453</v>
      </c>
      <c r="U23" s="60">
        <v>482</v>
      </c>
      <c r="V23" s="40">
        <f t="shared" si="6"/>
        <v>106.40176600441501</v>
      </c>
      <c r="W23" s="39">
        <v>283</v>
      </c>
      <c r="X23" s="60">
        <v>345</v>
      </c>
      <c r="Y23" s="40">
        <f t="shared" si="7"/>
        <v>121.90812720848056</v>
      </c>
      <c r="Z23" s="39">
        <v>261</v>
      </c>
      <c r="AA23" s="60">
        <v>302</v>
      </c>
      <c r="AB23" s="40">
        <f t="shared" si="8"/>
        <v>115.7088122605364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518</v>
      </c>
      <c r="C24" s="39">
        <v>368</v>
      </c>
      <c r="D24" s="36">
        <f t="shared" si="0"/>
        <v>71.042471042471036</v>
      </c>
      <c r="E24" s="39">
        <v>296</v>
      </c>
      <c r="F24" s="39">
        <v>333</v>
      </c>
      <c r="G24" s="40">
        <f t="shared" si="1"/>
        <v>112.5</v>
      </c>
      <c r="H24" s="39">
        <v>19</v>
      </c>
      <c r="I24" s="39">
        <v>20</v>
      </c>
      <c r="J24" s="40">
        <f t="shared" si="2"/>
        <v>105.26315789473684</v>
      </c>
      <c r="K24" s="39">
        <v>12</v>
      </c>
      <c r="L24" s="39">
        <v>5</v>
      </c>
      <c r="M24" s="40">
        <f t="shared" si="3"/>
        <v>41.666666666666664</v>
      </c>
      <c r="N24" s="39">
        <v>2</v>
      </c>
      <c r="O24" s="39">
        <v>0</v>
      </c>
      <c r="P24" s="40" t="s">
        <v>70</v>
      </c>
      <c r="Q24" s="39">
        <v>249</v>
      </c>
      <c r="R24" s="60">
        <v>294</v>
      </c>
      <c r="S24" s="40">
        <f t="shared" si="5"/>
        <v>118.07228915662651</v>
      </c>
      <c r="T24" s="39">
        <v>420</v>
      </c>
      <c r="U24" s="60">
        <v>249</v>
      </c>
      <c r="V24" s="40">
        <f t="shared" si="6"/>
        <v>59.285714285714285</v>
      </c>
      <c r="W24" s="39">
        <v>217</v>
      </c>
      <c r="X24" s="60">
        <v>225</v>
      </c>
      <c r="Y24" s="40">
        <f t="shared" si="7"/>
        <v>103.68663594470046</v>
      </c>
      <c r="Z24" s="39">
        <v>200</v>
      </c>
      <c r="AA24" s="60">
        <v>219</v>
      </c>
      <c r="AB24" s="40">
        <f t="shared" si="8"/>
        <v>109.5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833</v>
      </c>
      <c r="C25" s="39">
        <v>806</v>
      </c>
      <c r="D25" s="36">
        <f t="shared" si="0"/>
        <v>96.758703481392558</v>
      </c>
      <c r="E25" s="39">
        <v>80</v>
      </c>
      <c r="F25" s="39">
        <v>190</v>
      </c>
      <c r="G25" s="40">
        <f t="shared" si="1"/>
        <v>237.5</v>
      </c>
      <c r="H25" s="39">
        <v>12</v>
      </c>
      <c r="I25" s="39">
        <v>12</v>
      </c>
      <c r="J25" s="40">
        <f t="shared" si="2"/>
        <v>100</v>
      </c>
      <c r="K25" s="39">
        <v>6</v>
      </c>
      <c r="L25" s="39">
        <v>3</v>
      </c>
      <c r="M25" s="40">
        <f t="shared" si="3"/>
        <v>50</v>
      </c>
      <c r="N25" s="39">
        <v>0</v>
      </c>
      <c r="O25" s="39">
        <v>0</v>
      </c>
      <c r="P25" s="40" t="s">
        <v>70</v>
      </c>
      <c r="Q25" s="39">
        <v>68</v>
      </c>
      <c r="R25" s="60">
        <v>136</v>
      </c>
      <c r="S25" s="40">
        <f t="shared" si="5"/>
        <v>200</v>
      </c>
      <c r="T25" s="39">
        <v>768</v>
      </c>
      <c r="U25" s="60">
        <v>755</v>
      </c>
      <c r="V25" s="40">
        <f t="shared" si="6"/>
        <v>98.307291666666671</v>
      </c>
      <c r="W25" s="39">
        <v>53</v>
      </c>
      <c r="X25" s="60">
        <v>142</v>
      </c>
      <c r="Y25" s="40">
        <f t="shared" si="7"/>
        <v>267.92452830188677</v>
      </c>
      <c r="Z25" s="39">
        <v>45</v>
      </c>
      <c r="AA25" s="60">
        <v>128</v>
      </c>
      <c r="AB25" s="40">
        <f t="shared" si="8"/>
        <v>284.44444444444446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452</v>
      </c>
      <c r="C26" s="39">
        <v>416</v>
      </c>
      <c r="D26" s="36">
        <f t="shared" si="0"/>
        <v>92.035398230088489</v>
      </c>
      <c r="E26" s="39">
        <v>227</v>
      </c>
      <c r="F26" s="39">
        <v>221</v>
      </c>
      <c r="G26" s="40">
        <f t="shared" si="1"/>
        <v>97.356828193832598</v>
      </c>
      <c r="H26" s="39">
        <v>28</v>
      </c>
      <c r="I26" s="39">
        <v>19</v>
      </c>
      <c r="J26" s="40">
        <f t="shared" si="2"/>
        <v>67.857142857142861</v>
      </c>
      <c r="K26" s="39">
        <v>16</v>
      </c>
      <c r="L26" s="39">
        <v>2</v>
      </c>
      <c r="M26" s="40">
        <f t="shared" si="3"/>
        <v>12.5</v>
      </c>
      <c r="N26" s="39">
        <v>0</v>
      </c>
      <c r="O26" s="39">
        <v>0</v>
      </c>
      <c r="P26" s="40" t="s">
        <v>70</v>
      </c>
      <c r="Q26" s="39">
        <v>187</v>
      </c>
      <c r="R26" s="60">
        <v>151</v>
      </c>
      <c r="S26" s="40">
        <f t="shared" si="5"/>
        <v>80.748663101604279</v>
      </c>
      <c r="T26" s="39">
        <v>385</v>
      </c>
      <c r="U26" s="60">
        <v>348</v>
      </c>
      <c r="V26" s="40">
        <f t="shared" si="6"/>
        <v>90.389610389610397</v>
      </c>
      <c r="W26" s="39">
        <v>162</v>
      </c>
      <c r="X26" s="60">
        <v>154</v>
      </c>
      <c r="Y26" s="40">
        <f t="shared" si="7"/>
        <v>95.061728395061735</v>
      </c>
      <c r="Z26" s="39">
        <v>149</v>
      </c>
      <c r="AA26" s="60">
        <v>136</v>
      </c>
      <c r="AB26" s="40">
        <f t="shared" si="8"/>
        <v>91.275167785234899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301</v>
      </c>
      <c r="C27" s="39">
        <v>441</v>
      </c>
      <c r="D27" s="36">
        <f t="shared" si="0"/>
        <v>146.51162790697674</v>
      </c>
      <c r="E27" s="39">
        <v>130</v>
      </c>
      <c r="F27" s="39">
        <v>269</v>
      </c>
      <c r="G27" s="40">
        <f t="shared" si="1"/>
        <v>206.92307692307693</v>
      </c>
      <c r="H27" s="39">
        <v>22</v>
      </c>
      <c r="I27" s="39">
        <v>22</v>
      </c>
      <c r="J27" s="40">
        <f t="shared" si="2"/>
        <v>100</v>
      </c>
      <c r="K27" s="39">
        <v>12</v>
      </c>
      <c r="L27" s="39">
        <v>13</v>
      </c>
      <c r="M27" s="40">
        <f t="shared" si="3"/>
        <v>108.33333333333333</v>
      </c>
      <c r="N27" s="39">
        <v>5</v>
      </c>
      <c r="O27" s="39">
        <v>5</v>
      </c>
      <c r="P27" s="40">
        <f t="shared" si="4"/>
        <v>100</v>
      </c>
      <c r="Q27" s="39">
        <v>98</v>
      </c>
      <c r="R27" s="60">
        <v>183</v>
      </c>
      <c r="S27" s="40">
        <f t="shared" si="5"/>
        <v>186.73469387755102</v>
      </c>
      <c r="T27" s="39">
        <v>241</v>
      </c>
      <c r="U27" s="60">
        <v>340</v>
      </c>
      <c r="V27" s="40">
        <f t="shared" si="6"/>
        <v>141.07883817427387</v>
      </c>
      <c r="W27" s="39">
        <v>77</v>
      </c>
      <c r="X27" s="60">
        <v>184</v>
      </c>
      <c r="Y27" s="40">
        <f t="shared" si="7"/>
        <v>238.96103896103895</v>
      </c>
      <c r="Z27" s="39">
        <v>72</v>
      </c>
      <c r="AA27" s="60">
        <v>179</v>
      </c>
      <c r="AB27" s="40">
        <f t="shared" si="8"/>
        <v>248.61111111111111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275</v>
      </c>
      <c r="C28" s="39">
        <v>221</v>
      </c>
      <c r="D28" s="36">
        <f t="shared" si="0"/>
        <v>80.36363636363636</v>
      </c>
      <c r="E28" s="39">
        <v>166</v>
      </c>
      <c r="F28" s="39">
        <v>135</v>
      </c>
      <c r="G28" s="40">
        <f t="shared" si="1"/>
        <v>81.325301204819283</v>
      </c>
      <c r="H28" s="39">
        <v>33</v>
      </c>
      <c r="I28" s="39">
        <v>15</v>
      </c>
      <c r="J28" s="40">
        <f t="shared" si="2"/>
        <v>45.454545454545453</v>
      </c>
      <c r="K28" s="39">
        <v>5</v>
      </c>
      <c r="L28" s="39">
        <v>0</v>
      </c>
      <c r="M28" s="40">
        <f t="shared" si="3"/>
        <v>0</v>
      </c>
      <c r="N28" s="39">
        <v>5</v>
      </c>
      <c r="O28" s="39">
        <v>1</v>
      </c>
      <c r="P28" s="40">
        <f t="shared" si="4"/>
        <v>20</v>
      </c>
      <c r="Q28" s="39">
        <v>144</v>
      </c>
      <c r="R28" s="60">
        <v>122</v>
      </c>
      <c r="S28" s="40">
        <f t="shared" si="5"/>
        <v>84.722222222222229</v>
      </c>
      <c r="T28" s="39">
        <v>205</v>
      </c>
      <c r="U28" s="60">
        <v>173</v>
      </c>
      <c r="V28" s="40">
        <f t="shared" si="6"/>
        <v>84.390243902439025</v>
      </c>
      <c r="W28" s="39">
        <v>101</v>
      </c>
      <c r="X28" s="60">
        <v>90</v>
      </c>
      <c r="Y28" s="40">
        <f t="shared" si="7"/>
        <v>89.10891089108911</v>
      </c>
      <c r="Z28" s="39">
        <v>95</v>
      </c>
      <c r="AA28" s="60">
        <v>86</v>
      </c>
      <c r="AB28" s="40">
        <f t="shared" si="8"/>
        <v>90.526315789473685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552</v>
      </c>
      <c r="C29" s="39">
        <v>586</v>
      </c>
      <c r="D29" s="36">
        <f t="shared" si="0"/>
        <v>106.15942028985508</v>
      </c>
      <c r="E29" s="39">
        <v>311</v>
      </c>
      <c r="F29" s="39">
        <v>358</v>
      </c>
      <c r="G29" s="40">
        <f t="shared" si="1"/>
        <v>115.11254019292605</v>
      </c>
      <c r="H29" s="39">
        <v>22</v>
      </c>
      <c r="I29" s="39">
        <v>10</v>
      </c>
      <c r="J29" s="40">
        <f t="shared" si="2"/>
        <v>45.454545454545453</v>
      </c>
      <c r="K29" s="39">
        <v>34</v>
      </c>
      <c r="L29" s="39">
        <v>10</v>
      </c>
      <c r="M29" s="40">
        <f t="shared" si="3"/>
        <v>29.411764705882351</v>
      </c>
      <c r="N29" s="39">
        <v>1</v>
      </c>
      <c r="O29" s="39">
        <v>0</v>
      </c>
      <c r="P29" s="40">
        <f t="shared" si="4"/>
        <v>0</v>
      </c>
      <c r="Q29" s="39">
        <v>257</v>
      </c>
      <c r="R29" s="60">
        <v>253</v>
      </c>
      <c r="S29" s="40">
        <f t="shared" si="5"/>
        <v>98.443579766536971</v>
      </c>
      <c r="T29" s="39">
        <v>456</v>
      </c>
      <c r="U29" s="60">
        <v>450</v>
      </c>
      <c r="V29" s="40">
        <f t="shared" si="6"/>
        <v>98.684210526315795</v>
      </c>
      <c r="W29" s="39">
        <v>225</v>
      </c>
      <c r="X29" s="60">
        <v>229</v>
      </c>
      <c r="Y29" s="40">
        <f t="shared" si="7"/>
        <v>101.77777777777777</v>
      </c>
      <c r="Z29" s="39">
        <v>209</v>
      </c>
      <c r="AA29" s="60">
        <v>217</v>
      </c>
      <c r="AB29" s="40">
        <f t="shared" si="8"/>
        <v>103.82775119617224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546</v>
      </c>
      <c r="C30" s="39">
        <v>507</v>
      </c>
      <c r="D30" s="36">
        <f t="shared" si="0"/>
        <v>92.857142857142861</v>
      </c>
      <c r="E30" s="39">
        <v>152</v>
      </c>
      <c r="F30" s="39">
        <v>189</v>
      </c>
      <c r="G30" s="40">
        <f t="shared" si="1"/>
        <v>124.34210526315789</v>
      </c>
      <c r="H30" s="39">
        <v>17</v>
      </c>
      <c r="I30" s="39">
        <v>16</v>
      </c>
      <c r="J30" s="40">
        <f t="shared" si="2"/>
        <v>94.117647058823536</v>
      </c>
      <c r="K30" s="39">
        <v>9</v>
      </c>
      <c r="L30" s="39">
        <v>3</v>
      </c>
      <c r="M30" s="40">
        <f t="shared" si="3"/>
        <v>33.333333333333336</v>
      </c>
      <c r="N30" s="39">
        <v>5</v>
      </c>
      <c r="O30" s="39">
        <v>1</v>
      </c>
      <c r="P30" s="40">
        <f t="shared" si="4"/>
        <v>20</v>
      </c>
      <c r="Q30" s="39">
        <v>135</v>
      </c>
      <c r="R30" s="60">
        <v>145</v>
      </c>
      <c r="S30" s="40">
        <f t="shared" si="5"/>
        <v>107.4074074074074</v>
      </c>
      <c r="T30" s="39">
        <v>497</v>
      </c>
      <c r="U30" s="60">
        <v>444</v>
      </c>
      <c r="V30" s="40">
        <f t="shared" si="6"/>
        <v>89.336016096579471</v>
      </c>
      <c r="W30" s="39">
        <v>105</v>
      </c>
      <c r="X30" s="60">
        <v>127</v>
      </c>
      <c r="Y30" s="40">
        <f t="shared" si="7"/>
        <v>120.95238095238095</v>
      </c>
      <c r="Z30" s="39">
        <v>98</v>
      </c>
      <c r="AA30" s="60">
        <v>121</v>
      </c>
      <c r="AB30" s="40">
        <f t="shared" si="8"/>
        <v>123.46938775510205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496</v>
      </c>
      <c r="C31" s="39">
        <v>424</v>
      </c>
      <c r="D31" s="36">
        <f t="shared" si="0"/>
        <v>85.483870967741936</v>
      </c>
      <c r="E31" s="39">
        <v>133</v>
      </c>
      <c r="F31" s="39">
        <v>170</v>
      </c>
      <c r="G31" s="40">
        <f t="shared" si="1"/>
        <v>127.81954887218045</v>
      </c>
      <c r="H31" s="39">
        <v>25</v>
      </c>
      <c r="I31" s="39">
        <v>10</v>
      </c>
      <c r="J31" s="40">
        <f t="shared" si="2"/>
        <v>40</v>
      </c>
      <c r="K31" s="39">
        <v>5</v>
      </c>
      <c r="L31" s="39">
        <v>5</v>
      </c>
      <c r="M31" s="40">
        <f t="shared" si="3"/>
        <v>100</v>
      </c>
      <c r="N31" s="39">
        <v>0</v>
      </c>
      <c r="O31" s="39">
        <v>0</v>
      </c>
      <c r="P31" s="40" t="s">
        <v>70</v>
      </c>
      <c r="Q31" s="39">
        <v>111</v>
      </c>
      <c r="R31" s="60">
        <v>147</v>
      </c>
      <c r="S31" s="40">
        <f t="shared" si="5"/>
        <v>132.43243243243242</v>
      </c>
      <c r="T31" s="39">
        <v>377</v>
      </c>
      <c r="U31" s="60">
        <v>374</v>
      </c>
      <c r="V31" s="40">
        <f t="shared" si="6"/>
        <v>99.204244031830243</v>
      </c>
      <c r="W31" s="39">
        <v>70</v>
      </c>
      <c r="X31" s="60">
        <v>128</v>
      </c>
      <c r="Y31" s="40">
        <f t="shared" si="7"/>
        <v>182.85714285714286</v>
      </c>
      <c r="Z31" s="39">
        <v>67</v>
      </c>
      <c r="AA31" s="60">
        <v>123</v>
      </c>
      <c r="AB31" s="40">
        <f t="shared" si="8"/>
        <v>183.58208955223881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603</v>
      </c>
      <c r="C32" s="39">
        <v>572</v>
      </c>
      <c r="D32" s="36">
        <f t="shared" si="0"/>
        <v>94.859038142620236</v>
      </c>
      <c r="E32" s="39">
        <v>157</v>
      </c>
      <c r="F32" s="39">
        <v>182</v>
      </c>
      <c r="G32" s="40">
        <f t="shared" si="1"/>
        <v>115.92356687898089</v>
      </c>
      <c r="H32" s="39">
        <v>20</v>
      </c>
      <c r="I32" s="39">
        <v>21</v>
      </c>
      <c r="J32" s="40">
        <f t="shared" si="2"/>
        <v>105</v>
      </c>
      <c r="K32" s="39">
        <v>16</v>
      </c>
      <c r="L32" s="39">
        <v>11</v>
      </c>
      <c r="M32" s="40">
        <f t="shared" si="3"/>
        <v>68.75</v>
      </c>
      <c r="N32" s="39">
        <v>3</v>
      </c>
      <c r="O32" s="39">
        <v>2</v>
      </c>
      <c r="P32" s="40" t="s">
        <v>70</v>
      </c>
      <c r="Q32" s="39">
        <v>137</v>
      </c>
      <c r="R32" s="60">
        <v>122</v>
      </c>
      <c r="S32" s="40">
        <f t="shared" si="5"/>
        <v>89.051094890510953</v>
      </c>
      <c r="T32" s="39">
        <v>540</v>
      </c>
      <c r="U32" s="60">
        <v>489</v>
      </c>
      <c r="V32" s="40">
        <f t="shared" si="6"/>
        <v>90.555555555555557</v>
      </c>
      <c r="W32" s="39">
        <v>95</v>
      </c>
      <c r="X32" s="60">
        <v>103</v>
      </c>
      <c r="Y32" s="40">
        <f t="shared" si="7"/>
        <v>108.42105263157895</v>
      </c>
      <c r="Z32" s="39">
        <v>91</v>
      </c>
      <c r="AA32" s="60">
        <v>92</v>
      </c>
      <c r="AB32" s="40">
        <f t="shared" si="8"/>
        <v>101.09890109890109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523</v>
      </c>
      <c r="C33" s="39">
        <v>484</v>
      </c>
      <c r="D33" s="36">
        <f t="shared" si="0"/>
        <v>92.543021032504782</v>
      </c>
      <c r="E33" s="39">
        <v>355</v>
      </c>
      <c r="F33" s="39">
        <v>334</v>
      </c>
      <c r="G33" s="40">
        <f t="shared" si="1"/>
        <v>94.08450704225352</v>
      </c>
      <c r="H33" s="39">
        <v>23</v>
      </c>
      <c r="I33" s="39">
        <v>22</v>
      </c>
      <c r="J33" s="40">
        <f t="shared" si="2"/>
        <v>95.652173913043484</v>
      </c>
      <c r="K33" s="39">
        <v>18</v>
      </c>
      <c r="L33" s="39">
        <v>3</v>
      </c>
      <c r="M33" s="40">
        <f t="shared" si="3"/>
        <v>16.666666666666668</v>
      </c>
      <c r="N33" s="39">
        <v>9</v>
      </c>
      <c r="O33" s="39">
        <v>0</v>
      </c>
      <c r="P33" s="40">
        <f t="shared" si="4"/>
        <v>0</v>
      </c>
      <c r="Q33" s="39">
        <v>327</v>
      </c>
      <c r="R33" s="60">
        <v>264</v>
      </c>
      <c r="S33" s="40">
        <f t="shared" si="5"/>
        <v>80.733944954128447</v>
      </c>
      <c r="T33" s="39">
        <v>384</v>
      </c>
      <c r="U33" s="60">
        <v>392</v>
      </c>
      <c r="V33" s="40">
        <f t="shared" si="6"/>
        <v>102.08333333333333</v>
      </c>
      <c r="W33" s="39">
        <v>218</v>
      </c>
      <c r="X33" s="60">
        <v>245</v>
      </c>
      <c r="Y33" s="40">
        <f t="shared" si="7"/>
        <v>112.38532110091744</v>
      </c>
      <c r="Z33" s="39">
        <v>202</v>
      </c>
      <c r="AA33" s="60">
        <v>235</v>
      </c>
      <c r="AB33" s="40">
        <f t="shared" si="8"/>
        <v>116.33663366336634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370</v>
      </c>
      <c r="C34" s="39">
        <v>328</v>
      </c>
      <c r="D34" s="36">
        <f t="shared" si="0"/>
        <v>88.648648648648646</v>
      </c>
      <c r="E34" s="39">
        <v>244</v>
      </c>
      <c r="F34" s="39">
        <v>258</v>
      </c>
      <c r="G34" s="40">
        <f t="shared" si="1"/>
        <v>105.73770491803279</v>
      </c>
      <c r="H34" s="39">
        <v>28</v>
      </c>
      <c r="I34" s="39">
        <v>27</v>
      </c>
      <c r="J34" s="40">
        <f t="shared" si="2"/>
        <v>96.428571428571431</v>
      </c>
      <c r="K34" s="39">
        <v>7</v>
      </c>
      <c r="L34" s="39">
        <v>1</v>
      </c>
      <c r="M34" s="40">
        <f t="shared" si="3"/>
        <v>14.285714285714286</v>
      </c>
      <c r="N34" s="39">
        <v>3</v>
      </c>
      <c r="O34" s="39">
        <v>1</v>
      </c>
      <c r="P34" s="40" t="s">
        <v>70</v>
      </c>
      <c r="Q34" s="39">
        <v>220</v>
      </c>
      <c r="R34" s="60">
        <v>193</v>
      </c>
      <c r="S34" s="40">
        <f t="shared" si="5"/>
        <v>87.727272727272734</v>
      </c>
      <c r="T34" s="39">
        <v>258</v>
      </c>
      <c r="U34" s="60">
        <v>238</v>
      </c>
      <c r="V34" s="40">
        <f t="shared" si="6"/>
        <v>92.248062015503876</v>
      </c>
      <c r="W34" s="39">
        <v>153</v>
      </c>
      <c r="X34" s="60">
        <v>181</v>
      </c>
      <c r="Y34" s="40">
        <f t="shared" si="7"/>
        <v>118.30065359477125</v>
      </c>
      <c r="Z34" s="39">
        <v>146</v>
      </c>
      <c r="AA34" s="60">
        <v>164</v>
      </c>
      <c r="AB34" s="40">
        <f t="shared" si="8"/>
        <v>112.32876712328768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311</v>
      </c>
      <c r="C35" s="39">
        <v>268</v>
      </c>
      <c r="D35" s="36">
        <f t="shared" si="0"/>
        <v>86.173633440514465</v>
      </c>
      <c r="E35" s="39">
        <v>188</v>
      </c>
      <c r="F35" s="39">
        <v>171</v>
      </c>
      <c r="G35" s="40">
        <f t="shared" si="1"/>
        <v>90.957446808510639</v>
      </c>
      <c r="H35" s="39">
        <v>28</v>
      </c>
      <c r="I35" s="39">
        <v>11</v>
      </c>
      <c r="J35" s="40">
        <f t="shared" si="2"/>
        <v>39.285714285714285</v>
      </c>
      <c r="K35" s="39">
        <v>8</v>
      </c>
      <c r="L35" s="39">
        <v>3</v>
      </c>
      <c r="M35" s="40">
        <f t="shared" si="3"/>
        <v>37.5</v>
      </c>
      <c r="N35" s="39">
        <v>0</v>
      </c>
      <c r="O35" s="39">
        <v>0</v>
      </c>
      <c r="P35" s="40" t="s">
        <v>70</v>
      </c>
      <c r="Q35" s="39">
        <v>149</v>
      </c>
      <c r="R35" s="60">
        <v>100</v>
      </c>
      <c r="S35" s="40">
        <f t="shared" si="5"/>
        <v>67.114093959731548</v>
      </c>
      <c r="T35" s="39">
        <v>202</v>
      </c>
      <c r="U35" s="60">
        <v>199</v>
      </c>
      <c r="V35" s="40">
        <f t="shared" si="6"/>
        <v>98.514851485148512</v>
      </c>
      <c r="W35" s="39">
        <v>94</v>
      </c>
      <c r="X35" s="60">
        <v>106</v>
      </c>
      <c r="Y35" s="40">
        <f t="shared" si="7"/>
        <v>112.76595744680851</v>
      </c>
      <c r="Z35" s="39">
        <v>92</v>
      </c>
      <c r="AA35" s="60">
        <v>98</v>
      </c>
      <c r="AB35" s="40">
        <f t="shared" si="8"/>
        <v>106.52173913043478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7"/>
  <sheetViews>
    <sheetView tabSelected="1" view="pageBreakPreview" zoomScaleNormal="70" zoomScaleSheetLayoutView="100" workbookViewId="0">
      <selection sqref="A1:E1"/>
    </sheetView>
  </sheetViews>
  <sheetFormatPr defaultColWidth="8" defaultRowHeight="13.2" x14ac:dyDescent="0.25"/>
  <cols>
    <col min="1" max="1" width="60.88671875" style="3" customWidth="1"/>
    <col min="2" max="3" width="23.109375" style="3" customWidth="1"/>
    <col min="4" max="4" width="10.88671875" style="3" customWidth="1"/>
    <col min="5" max="5" width="11.6640625" style="3" customWidth="1"/>
    <col min="6" max="16384" width="8" style="3"/>
  </cols>
  <sheetData>
    <row r="1" spans="1:11" ht="54.75" customHeight="1" x14ac:dyDescent="0.25">
      <c r="A1" s="110" t="s">
        <v>64</v>
      </c>
      <c r="B1" s="110"/>
      <c r="C1" s="110"/>
      <c r="D1" s="110"/>
      <c r="E1" s="110"/>
    </row>
    <row r="2" spans="1:11" s="4" customFormat="1" ht="23.25" customHeight="1" x14ac:dyDescent="0.3">
      <c r="A2" s="105" t="s">
        <v>0</v>
      </c>
      <c r="B2" s="124" t="s">
        <v>73</v>
      </c>
      <c r="C2" s="124" t="s">
        <v>74</v>
      </c>
      <c r="D2" s="108" t="s">
        <v>1</v>
      </c>
      <c r="E2" s="109"/>
    </row>
    <row r="3" spans="1:11" s="4" customFormat="1" ht="42" customHeight="1" x14ac:dyDescent="0.3">
      <c r="A3" s="106"/>
      <c r="B3" s="125"/>
      <c r="C3" s="125"/>
      <c r="D3" s="5" t="s">
        <v>2</v>
      </c>
      <c r="E3" s="6" t="s">
        <v>26</v>
      </c>
    </row>
    <row r="4" spans="1:11" s="9" customFormat="1" ht="15.75" customHeight="1" x14ac:dyDescent="0.3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65" customHeight="1" x14ac:dyDescent="0.3">
      <c r="A5" s="10" t="s">
        <v>27</v>
      </c>
      <c r="B5" s="74">
        <f>'4(неповносправні-ЦЗ)'!B7</f>
        <v>2389</v>
      </c>
      <c r="C5" s="74">
        <f>'4(неповносправні-ЦЗ)'!C7</f>
        <v>3460</v>
      </c>
      <c r="D5" s="11">
        <f>C5*100/B5</f>
        <v>144.83047300125577</v>
      </c>
      <c r="E5" s="75">
        <f>C5-B5</f>
        <v>1071</v>
      </c>
      <c r="K5" s="13"/>
    </row>
    <row r="6" spans="1:11" s="4" customFormat="1" ht="31.65" customHeight="1" x14ac:dyDescent="0.3">
      <c r="A6" s="10" t="s">
        <v>28</v>
      </c>
      <c r="B6" s="74">
        <f>'4(неповносправні-ЦЗ)'!E7</f>
        <v>1962</v>
      </c>
      <c r="C6" s="74">
        <f>'4(неповносправні-ЦЗ)'!F7</f>
        <v>3048</v>
      </c>
      <c r="D6" s="11">
        <f t="shared" ref="D6:D10" si="0">C6*100/B6</f>
        <v>155.35168195718654</v>
      </c>
      <c r="E6" s="75">
        <f t="shared" ref="E6:E10" si="1">C6-B6</f>
        <v>1086</v>
      </c>
      <c r="K6" s="13"/>
    </row>
    <row r="7" spans="1:11" s="4" customFormat="1" ht="54.75" customHeight="1" x14ac:dyDescent="0.3">
      <c r="A7" s="14" t="s">
        <v>29</v>
      </c>
      <c r="B7" s="74">
        <f>'4(неповносправні-ЦЗ)'!H7</f>
        <v>182</v>
      </c>
      <c r="C7" s="74">
        <f>'4(неповносправні-ЦЗ)'!I7</f>
        <v>188</v>
      </c>
      <c r="D7" s="11">
        <f t="shared" si="0"/>
        <v>103.2967032967033</v>
      </c>
      <c r="E7" s="75">
        <f t="shared" si="1"/>
        <v>6</v>
      </c>
      <c r="K7" s="13"/>
    </row>
    <row r="8" spans="1:11" s="4" customFormat="1" ht="35.4" customHeight="1" x14ac:dyDescent="0.3">
      <c r="A8" s="15" t="s">
        <v>30</v>
      </c>
      <c r="B8" s="74">
        <f>'4(неповносправні-ЦЗ)'!K7</f>
        <v>97</v>
      </c>
      <c r="C8" s="74">
        <f>'4(неповносправні-ЦЗ)'!L7</f>
        <v>54</v>
      </c>
      <c r="D8" s="11">
        <f t="shared" si="0"/>
        <v>55.670103092783506</v>
      </c>
      <c r="E8" s="75">
        <f t="shared" si="1"/>
        <v>-43</v>
      </c>
      <c r="K8" s="13"/>
    </row>
    <row r="9" spans="1:11" s="4" customFormat="1" ht="45.75" customHeight="1" x14ac:dyDescent="0.3">
      <c r="A9" s="15" t="s">
        <v>20</v>
      </c>
      <c r="B9" s="74">
        <f>'4(неповносправні-ЦЗ)'!N7</f>
        <v>23</v>
      </c>
      <c r="C9" s="74">
        <f>'4(неповносправні-ЦЗ)'!O7</f>
        <v>8</v>
      </c>
      <c r="D9" s="11">
        <f t="shared" si="0"/>
        <v>34.782608695652172</v>
      </c>
      <c r="E9" s="75">
        <f t="shared" si="1"/>
        <v>-15</v>
      </c>
      <c r="K9" s="13"/>
    </row>
    <row r="10" spans="1:11" s="4" customFormat="1" ht="55.5" customHeight="1" x14ac:dyDescent="0.3">
      <c r="A10" s="15" t="s">
        <v>31</v>
      </c>
      <c r="B10" s="74">
        <f>'4(неповносправні-ЦЗ)'!Q7</f>
        <v>1776</v>
      </c>
      <c r="C10" s="74">
        <f>'4(неповносправні-ЦЗ)'!R7</f>
        <v>2311</v>
      </c>
      <c r="D10" s="11">
        <f t="shared" si="0"/>
        <v>130.12387387387386</v>
      </c>
      <c r="E10" s="75">
        <f t="shared" si="1"/>
        <v>535</v>
      </c>
      <c r="K10" s="13"/>
    </row>
    <row r="11" spans="1:11" s="4" customFormat="1" ht="12.75" customHeight="1" x14ac:dyDescent="0.3">
      <c r="A11" s="101" t="s">
        <v>4</v>
      </c>
      <c r="B11" s="102"/>
      <c r="C11" s="102"/>
      <c r="D11" s="102"/>
      <c r="E11" s="102"/>
      <c r="K11" s="13"/>
    </row>
    <row r="12" spans="1:11" s="4" customFormat="1" ht="15" customHeight="1" x14ac:dyDescent="0.3">
      <c r="A12" s="103"/>
      <c r="B12" s="104"/>
      <c r="C12" s="104"/>
      <c r="D12" s="104"/>
      <c r="E12" s="104"/>
      <c r="K12" s="13"/>
    </row>
    <row r="13" spans="1:11" s="4" customFormat="1" ht="20.25" customHeight="1" x14ac:dyDescent="0.3">
      <c r="A13" s="105" t="s">
        <v>0</v>
      </c>
      <c r="B13" s="107" t="s">
        <v>76</v>
      </c>
      <c r="C13" s="107" t="s">
        <v>77</v>
      </c>
      <c r="D13" s="108" t="s">
        <v>1</v>
      </c>
      <c r="E13" s="109"/>
      <c r="K13" s="13"/>
    </row>
    <row r="14" spans="1:11" ht="35.4" customHeight="1" x14ac:dyDescent="0.25">
      <c r="A14" s="106"/>
      <c r="B14" s="107"/>
      <c r="C14" s="107"/>
      <c r="D14" s="5" t="s">
        <v>2</v>
      </c>
      <c r="E14" s="6" t="s">
        <v>26</v>
      </c>
      <c r="K14" s="13"/>
    </row>
    <row r="15" spans="1:11" ht="24" customHeight="1" x14ac:dyDescent="0.25">
      <c r="A15" s="10" t="s">
        <v>32</v>
      </c>
      <c r="B15" s="74">
        <f>'4(неповносправні-ЦЗ)'!T7</f>
        <v>1810</v>
      </c>
      <c r="C15" s="74">
        <f>'4(неповносправні-ЦЗ)'!U7</f>
        <v>2461</v>
      </c>
      <c r="D15" s="16">
        <f t="shared" ref="D15:D17" si="2">C15*100/B15</f>
        <v>135.96685082872929</v>
      </c>
      <c r="E15" s="75">
        <f t="shared" ref="E15:E17" si="3">C15-B15</f>
        <v>651</v>
      </c>
      <c r="K15" s="13"/>
    </row>
    <row r="16" spans="1:11" ht="25.5" customHeight="1" x14ac:dyDescent="0.25">
      <c r="A16" s="1" t="s">
        <v>28</v>
      </c>
      <c r="B16" s="74">
        <f>'4(неповносправні-ЦЗ)'!W7</f>
        <v>1412</v>
      </c>
      <c r="C16" s="74">
        <f>'4(неповносправні-ЦЗ)'!X7</f>
        <v>2062</v>
      </c>
      <c r="D16" s="16">
        <f t="shared" si="2"/>
        <v>146.03399433427762</v>
      </c>
      <c r="E16" s="75">
        <f t="shared" si="3"/>
        <v>650</v>
      </c>
      <c r="K16" s="13"/>
    </row>
    <row r="17" spans="1:11" ht="33.75" customHeight="1" x14ac:dyDescent="0.25">
      <c r="A17" s="1" t="s">
        <v>33</v>
      </c>
      <c r="B17" s="74">
        <f>'4(неповносправні-ЦЗ)'!Z7</f>
        <v>1306</v>
      </c>
      <c r="C17" s="74">
        <f>'4(неповносправні-ЦЗ)'!AA7</f>
        <v>1896</v>
      </c>
      <c r="D17" s="16">
        <f t="shared" si="2"/>
        <v>145.17611026033691</v>
      </c>
      <c r="E17" s="75">
        <f t="shared" si="3"/>
        <v>590</v>
      </c>
      <c r="K17" s="13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F88"/>
  <sheetViews>
    <sheetView view="pageBreakPreview" zoomScale="82" zoomScaleNormal="75" zoomScaleSheetLayoutView="82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P12" sqref="P12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78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18" t="s">
        <v>8</v>
      </c>
      <c r="R3" s="119"/>
      <c r="S3" s="12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14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14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14"/>
      <c r="D5" s="115"/>
      <c r="E5" s="114"/>
      <c r="F5" s="114"/>
      <c r="G5" s="115"/>
      <c r="H5" s="114"/>
      <c r="I5" s="114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2389</v>
      </c>
      <c r="C7" s="35">
        <f>SUM(C8:C35)</f>
        <v>3460</v>
      </c>
      <c r="D7" s="36">
        <f>C7*100/B7</f>
        <v>144.83047300125577</v>
      </c>
      <c r="E7" s="35">
        <f>SUM(E8:E35)</f>
        <v>1962</v>
      </c>
      <c r="F7" s="35">
        <f>SUM(F8:F35)</f>
        <v>3048</v>
      </c>
      <c r="G7" s="36">
        <f>F7*100/E7</f>
        <v>155.35168195718654</v>
      </c>
      <c r="H7" s="35">
        <f>SUM(H8:H35)</f>
        <v>182</v>
      </c>
      <c r="I7" s="35">
        <f>SUM(I8:I35)</f>
        <v>188</v>
      </c>
      <c r="J7" s="36">
        <f>I7*100/H7</f>
        <v>103.2967032967033</v>
      </c>
      <c r="K7" s="35">
        <f>SUM(K8:K35)</f>
        <v>97</v>
      </c>
      <c r="L7" s="35">
        <f>SUM(L8:L35)</f>
        <v>54</v>
      </c>
      <c r="M7" s="36">
        <f>L7*100/K7</f>
        <v>55.670103092783506</v>
      </c>
      <c r="N7" s="35">
        <f>SUM(N8:N35)</f>
        <v>23</v>
      </c>
      <c r="O7" s="35">
        <f>SUM(O8:O35)</f>
        <v>8</v>
      </c>
      <c r="P7" s="36">
        <f>O7*100/N7</f>
        <v>34.782608695652172</v>
      </c>
      <c r="Q7" s="35">
        <f>SUM(Q8:Q35)</f>
        <v>1776</v>
      </c>
      <c r="R7" s="35">
        <f>SUM(R8:R35)</f>
        <v>2311</v>
      </c>
      <c r="S7" s="36">
        <f>R7*100/Q7</f>
        <v>130.12387387387386</v>
      </c>
      <c r="T7" s="35">
        <f>SUM(T8:T35)</f>
        <v>1810</v>
      </c>
      <c r="U7" s="35">
        <f>SUM(U8:U35)</f>
        <v>2461</v>
      </c>
      <c r="V7" s="36">
        <f>U7*100/T7</f>
        <v>135.96685082872929</v>
      </c>
      <c r="W7" s="35">
        <f>SUM(W8:W35)</f>
        <v>1412</v>
      </c>
      <c r="X7" s="35">
        <f>SUM(X8:X35)</f>
        <v>2062</v>
      </c>
      <c r="Y7" s="36">
        <f>X7*100/W7</f>
        <v>146.03399433427762</v>
      </c>
      <c r="Z7" s="35">
        <f>SUM(Z8:Z35)</f>
        <v>1306</v>
      </c>
      <c r="AA7" s="35">
        <f>SUM(AA8:AA35)</f>
        <v>1896</v>
      </c>
      <c r="AB7" s="36">
        <f>AA7*100/Z7</f>
        <v>145.17611026033691</v>
      </c>
      <c r="AC7" s="37"/>
      <c r="AF7" s="42"/>
    </row>
    <row r="8" spans="1:32" s="42" customFormat="1" ht="16.95" customHeight="1" x14ac:dyDescent="0.25">
      <c r="A8" s="61" t="s">
        <v>35</v>
      </c>
      <c r="B8" s="39">
        <v>561</v>
      </c>
      <c r="C8" s="39">
        <v>895</v>
      </c>
      <c r="D8" s="36">
        <f t="shared" ref="D8:D35" si="0">C8*100/B8</f>
        <v>159.53654188948306</v>
      </c>
      <c r="E8" s="39">
        <v>408</v>
      </c>
      <c r="F8" s="39">
        <v>754</v>
      </c>
      <c r="G8" s="40">
        <f t="shared" ref="G8:G35" si="1">F8*100/E8</f>
        <v>184.80392156862746</v>
      </c>
      <c r="H8" s="39">
        <v>28</v>
      </c>
      <c r="I8" s="39">
        <v>25</v>
      </c>
      <c r="J8" s="40">
        <f t="shared" ref="J8:J35" si="2">I8*100/H8</f>
        <v>89.285714285714292</v>
      </c>
      <c r="K8" s="39">
        <v>21</v>
      </c>
      <c r="L8" s="39">
        <v>12</v>
      </c>
      <c r="M8" s="40">
        <f t="shared" ref="M8:M35" si="3">L8*100/K8</f>
        <v>57.142857142857146</v>
      </c>
      <c r="N8" s="39">
        <v>10</v>
      </c>
      <c r="O8" s="39">
        <v>0</v>
      </c>
      <c r="P8" s="40" t="s">
        <v>70</v>
      </c>
      <c r="Q8" s="39">
        <v>385</v>
      </c>
      <c r="R8" s="60">
        <v>629</v>
      </c>
      <c r="S8" s="40">
        <f t="shared" ref="S8:S35" si="4">R8*100/Q8</f>
        <v>163.37662337662337</v>
      </c>
      <c r="T8" s="39">
        <v>440</v>
      </c>
      <c r="U8" s="60">
        <v>649</v>
      </c>
      <c r="V8" s="40">
        <f t="shared" ref="V8:V35" si="5">U8*100/T8</f>
        <v>147.5</v>
      </c>
      <c r="W8" s="39">
        <v>291</v>
      </c>
      <c r="X8" s="60">
        <v>507</v>
      </c>
      <c r="Y8" s="40">
        <f t="shared" ref="Y8:Y35" si="6">X8*100/W8</f>
        <v>174.22680412371133</v>
      </c>
      <c r="Z8" s="39">
        <v>252</v>
      </c>
      <c r="AA8" s="60">
        <v>457</v>
      </c>
      <c r="AB8" s="40">
        <f t="shared" ref="AB8:AB35" si="7">AA8*100/Z8</f>
        <v>181.34920634920636</v>
      </c>
      <c r="AC8" s="37"/>
      <c r="AD8" s="41"/>
    </row>
    <row r="9" spans="1:32" s="43" customFormat="1" ht="16.95" customHeight="1" x14ac:dyDescent="0.25">
      <c r="A9" s="61" t="s">
        <v>36</v>
      </c>
      <c r="B9" s="39">
        <v>68</v>
      </c>
      <c r="C9" s="39">
        <v>93</v>
      </c>
      <c r="D9" s="36">
        <f t="shared" si="0"/>
        <v>136.76470588235293</v>
      </c>
      <c r="E9" s="39">
        <v>60</v>
      </c>
      <c r="F9" s="39">
        <v>86</v>
      </c>
      <c r="G9" s="40">
        <f t="shared" si="1"/>
        <v>143.33333333333334</v>
      </c>
      <c r="H9" s="39">
        <v>7</v>
      </c>
      <c r="I9" s="39">
        <v>9</v>
      </c>
      <c r="J9" s="40">
        <f t="shared" si="2"/>
        <v>128.57142857142858</v>
      </c>
      <c r="K9" s="39">
        <v>2</v>
      </c>
      <c r="L9" s="39">
        <v>2</v>
      </c>
      <c r="M9" s="40">
        <f t="shared" si="3"/>
        <v>100</v>
      </c>
      <c r="N9" s="39">
        <v>1</v>
      </c>
      <c r="O9" s="39">
        <v>0</v>
      </c>
      <c r="P9" s="40">
        <f t="shared" ref="P9:P28" si="8">O9*100/N9</f>
        <v>0</v>
      </c>
      <c r="Q9" s="39">
        <v>57</v>
      </c>
      <c r="R9" s="60">
        <v>58</v>
      </c>
      <c r="S9" s="40">
        <f t="shared" si="4"/>
        <v>101.75438596491227</v>
      </c>
      <c r="T9" s="39">
        <v>48</v>
      </c>
      <c r="U9" s="60">
        <v>62</v>
      </c>
      <c r="V9" s="40">
        <f t="shared" si="5"/>
        <v>129.16666666666666</v>
      </c>
      <c r="W9" s="39">
        <v>41</v>
      </c>
      <c r="X9" s="60">
        <v>55</v>
      </c>
      <c r="Y9" s="40">
        <f t="shared" si="6"/>
        <v>134.14634146341464</v>
      </c>
      <c r="Z9" s="39">
        <v>34</v>
      </c>
      <c r="AA9" s="60">
        <v>43</v>
      </c>
      <c r="AB9" s="40">
        <f t="shared" si="7"/>
        <v>126.47058823529412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14</v>
      </c>
      <c r="C10" s="39">
        <v>16</v>
      </c>
      <c r="D10" s="36">
        <f t="shared" si="0"/>
        <v>114.28571428571429</v>
      </c>
      <c r="E10" s="39">
        <v>7</v>
      </c>
      <c r="F10" s="39">
        <v>11</v>
      </c>
      <c r="G10" s="40">
        <f t="shared" si="1"/>
        <v>157.14285714285714</v>
      </c>
      <c r="H10" s="39">
        <v>0</v>
      </c>
      <c r="I10" s="39">
        <v>3</v>
      </c>
      <c r="J10" s="40" t="s">
        <v>70</v>
      </c>
      <c r="K10" s="39">
        <v>0</v>
      </c>
      <c r="L10" s="39">
        <v>0</v>
      </c>
      <c r="M10" s="40" t="s">
        <v>70</v>
      </c>
      <c r="N10" s="39">
        <v>0</v>
      </c>
      <c r="O10" s="39">
        <v>0</v>
      </c>
      <c r="P10" s="40" t="s">
        <v>70</v>
      </c>
      <c r="Q10" s="39">
        <v>6</v>
      </c>
      <c r="R10" s="60">
        <v>10</v>
      </c>
      <c r="S10" s="40">
        <f t="shared" si="4"/>
        <v>166.66666666666666</v>
      </c>
      <c r="T10" s="39">
        <v>13</v>
      </c>
      <c r="U10" s="60">
        <v>9</v>
      </c>
      <c r="V10" s="40">
        <f t="shared" si="5"/>
        <v>69.230769230769226</v>
      </c>
      <c r="W10" s="39">
        <v>6</v>
      </c>
      <c r="X10" s="60">
        <v>4</v>
      </c>
      <c r="Y10" s="40">
        <f t="shared" si="6"/>
        <v>66.666666666666671</v>
      </c>
      <c r="Z10" s="39">
        <v>5</v>
      </c>
      <c r="AA10" s="60">
        <v>4</v>
      </c>
      <c r="AB10" s="40">
        <f t="shared" si="7"/>
        <v>80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58</v>
      </c>
      <c r="C11" s="39">
        <v>50</v>
      </c>
      <c r="D11" s="36">
        <f t="shared" si="0"/>
        <v>86.206896551724142</v>
      </c>
      <c r="E11" s="39">
        <v>45</v>
      </c>
      <c r="F11" s="39">
        <v>39</v>
      </c>
      <c r="G11" s="40">
        <f t="shared" si="1"/>
        <v>86.666666666666671</v>
      </c>
      <c r="H11" s="39">
        <v>2</v>
      </c>
      <c r="I11" s="39">
        <v>3</v>
      </c>
      <c r="J11" s="40">
        <f t="shared" si="2"/>
        <v>150</v>
      </c>
      <c r="K11" s="39">
        <v>2</v>
      </c>
      <c r="L11" s="39">
        <v>0</v>
      </c>
      <c r="M11" s="40">
        <f t="shared" si="3"/>
        <v>0</v>
      </c>
      <c r="N11" s="39">
        <v>0</v>
      </c>
      <c r="O11" s="39">
        <v>0</v>
      </c>
      <c r="P11" s="40" t="s">
        <v>70</v>
      </c>
      <c r="Q11" s="39">
        <v>45</v>
      </c>
      <c r="R11" s="60">
        <v>34</v>
      </c>
      <c r="S11" s="40">
        <f t="shared" si="4"/>
        <v>75.555555555555557</v>
      </c>
      <c r="T11" s="39">
        <v>51</v>
      </c>
      <c r="U11" s="60">
        <v>30</v>
      </c>
      <c r="V11" s="40">
        <f t="shared" si="5"/>
        <v>58.823529411764703</v>
      </c>
      <c r="W11" s="39">
        <v>40</v>
      </c>
      <c r="X11" s="60">
        <v>21</v>
      </c>
      <c r="Y11" s="40">
        <f t="shared" si="6"/>
        <v>52.5</v>
      </c>
      <c r="Z11" s="39">
        <v>37</v>
      </c>
      <c r="AA11" s="60">
        <v>18</v>
      </c>
      <c r="AB11" s="40">
        <f t="shared" si="7"/>
        <v>48.648648648648646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32</v>
      </c>
      <c r="C12" s="39">
        <v>59</v>
      </c>
      <c r="D12" s="36">
        <f t="shared" si="0"/>
        <v>184.375</v>
      </c>
      <c r="E12" s="39">
        <v>24</v>
      </c>
      <c r="F12" s="39">
        <v>53</v>
      </c>
      <c r="G12" s="40">
        <f t="shared" si="1"/>
        <v>220.83333333333334</v>
      </c>
      <c r="H12" s="39">
        <v>2</v>
      </c>
      <c r="I12" s="39">
        <v>3</v>
      </c>
      <c r="J12" s="40">
        <f t="shared" si="2"/>
        <v>150</v>
      </c>
      <c r="K12" s="39">
        <v>4</v>
      </c>
      <c r="L12" s="39">
        <v>2</v>
      </c>
      <c r="M12" s="40">
        <f t="shared" si="3"/>
        <v>50</v>
      </c>
      <c r="N12" s="39">
        <v>3</v>
      </c>
      <c r="O12" s="39">
        <v>1</v>
      </c>
      <c r="P12" s="40">
        <f>O12*100/N12</f>
        <v>33.333333333333336</v>
      </c>
      <c r="Q12" s="39">
        <v>20</v>
      </c>
      <c r="R12" s="60">
        <v>41</v>
      </c>
      <c r="S12" s="40">
        <f t="shared" si="4"/>
        <v>205</v>
      </c>
      <c r="T12" s="39">
        <v>28</v>
      </c>
      <c r="U12" s="60">
        <v>44</v>
      </c>
      <c r="V12" s="40">
        <f t="shared" si="5"/>
        <v>157.14285714285714</v>
      </c>
      <c r="W12" s="39">
        <v>20</v>
      </c>
      <c r="X12" s="60">
        <v>38</v>
      </c>
      <c r="Y12" s="40">
        <f t="shared" si="6"/>
        <v>190</v>
      </c>
      <c r="Z12" s="39">
        <v>19</v>
      </c>
      <c r="AA12" s="60">
        <v>32</v>
      </c>
      <c r="AB12" s="40">
        <f t="shared" si="7"/>
        <v>168.42105263157896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23</v>
      </c>
      <c r="C13" s="39">
        <v>35</v>
      </c>
      <c r="D13" s="36">
        <f t="shared" si="0"/>
        <v>152.17391304347825</v>
      </c>
      <c r="E13" s="39">
        <v>22</v>
      </c>
      <c r="F13" s="39">
        <v>35</v>
      </c>
      <c r="G13" s="40">
        <f t="shared" si="1"/>
        <v>159.09090909090909</v>
      </c>
      <c r="H13" s="39">
        <v>3</v>
      </c>
      <c r="I13" s="39">
        <v>2</v>
      </c>
      <c r="J13" s="40">
        <f t="shared" si="2"/>
        <v>66.666666666666671</v>
      </c>
      <c r="K13" s="39">
        <v>2</v>
      </c>
      <c r="L13" s="39">
        <v>0</v>
      </c>
      <c r="M13" s="40">
        <f t="shared" si="3"/>
        <v>0</v>
      </c>
      <c r="N13" s="39">
        <v>0</v>
      </c>
      <c r="O13" s="39">
        <v>0</v>
      </c>
      <c r="P13" s="40" t="s">
        <v>70</v>
      </c>
      <c r="Q13" s="39">
        <v>20</v>
      </c>
      <c r="R13" s="60">
        <v>30</v>
      </c>
      <c r="S13" s="40">
        <f t="shared" si="4"/>
        <v>150</v>
      </c>
      <c r="T13" s="39">
        <v>18</v>
      </c>
      <c r="U13" s="60">
        <v>21</v>
      </c>
      <c r="V13" s="40">
        <f t="shared" si="5"/>
        <v>116.66666666666667</v>
      </c>
      <c r="W13" s="39">
        <v>17</v>
      </c>
      <c r="X13" s="60">
        <v>21</v>
      </c>
      <c r="Y13" s="40">
        <f t="shared" si="6"/>
        <v>123.52941176470588</v>
      </c>
      <c r="Z13" s="39">
        <v>16</v>
      </c>
      <c r="AA13" s="60">
        <v>16</v>
      </c>
      <c r="AB13" s="40">
        <f t="shared" si="7"/>
        <v>100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23</v>
      </c>
      <c r="C14" s="39">
        <v>41</v>
      </c>
      <c r="D14" s="36">
        <f t="shared" si="0"/>
        <v>178.2608695652174</v>
      </c>
      <c r="E14" s="39">
        <v>19</v>
      </c>
      <c r="F14" s="39">
        <v>38</v>
      </c>
      <c r="G14" s="40">
        <f t="shared" si="1"/>
        <v>200</v>
      </c>
      <c r="H14" s="39">
        <v>2</v>
      </c>
      <c r="I14" s="39">
        <v>5</v>
      </c>
      <c r="J14" s="40">
        <f t="shared" si="2"/>
        <v>250</v>
      </c>
      <c r="K14" s="39">
        <v>2</v>
      </c>
      <c r="L14" s="39">
        <v>0</v>
      </c>
      <c r="M14" s="40">
        <f t="shared" si="3"/>
        <v>0</v>
      </c>
      <c r="N14" s="39">
        <v>0</v>
      </c>
      <c r="O14" s="39">
        <v>0</v>
      </c>
      <c r="P14" s="40" t="s">
        <v>70</v>
      </c>
      <c r="Q14" s="39">
        <v>17</v>
      </c>
      <c r="R14" s="60">
        <v>31</v>
      </c>
      <c r="S14" s="40">
        <f t="shared" si="4"/>
        <v>182.35294117647058</v>
      </c>
      <c r="T14" s="39">
        <v>19</v>
      </c>
      <c r="U14" s="60">
        <v>26</v>
      </c>
      <c r="V14" s="40">
        <f t="shared" si="5"/>
        <v>136.84210526315789</v>
      </c>
      <c r="W14" s="39">
        <v>15</v>
      </c>
      <c r="X14" s="60">
        <v>23</v>
      </c>
      <c r="Y14" s="40">
        <f t="shared" si="6"/>
        <v>153.33333333333334</v>
      </c>
      <c r="Z14" s="39">
        <v>13</v>
      </c>
      <c r="AA14" s="60">
        <v>21</v>
      </c>
      <c r="AB14" s="40">
        <f t="shared" si="7"/>
        <v>161.53846153846155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167</v>
      </c>
      <c r="C15" s="39">
        <v>218</v>
      </c>
      <c r="D15" s="36">
        <f t="shared" si="0"/>
        <v>130.53892215568862</v>
      </c>
      <c r="E15" s="39">
        <v>124</v>
      </c>
      <c r="F15" s="39">
        <v>176</v>
      </c>
      <c r="G15" s="40">
        <f t="shared" si="1"/>
        <v>141.93548387096774</v>
      </c>
      <c r="H15" s="39">
        <v>14</v>
      </c>
      <c r="I15" s="39">
        <v>10</v>
      </c>
      <c r="J15" s="40">
        <f t="shared" si="2"/>
        <v>71.428571428571431</v>
      </c>
      <c r="K15" s="39">
        <v>10</v>
      </c>
      <c r="L15" s="39">
        <v>3</v>
      </c>
      <c r="M15" s="40">
        <f t="shared" si="3"/>
        <v>30</v>
      </c>
      <c r="N15" s="39">
        <v>0</v>
      </c>
      <c r="O15" s="39">
        <v>0</v>
      </c>
      <c r="P15" s="40" t="s">
        <v>70</v>
      </c>
      <c r="Q15" s="39">
        <v>106</v>
      </c>
      <c r="R15" s="60">
        <v>99</v>
      </c>
      <c r="S15" s="40">
        <f t="shared" si="4"/>
        <v>93.396226415094333</v>
      </c>
      <c r="T15" s="39">
        <v>129</v>
      </c>
      <c r="U15" s="60">
        <v>162</v>
      </c>
      <c r="V15" s="40">
        <f t="shared" si="5"/>
        <v>125.58139534883721</v>
      </c>
      <c r="W15" s="39">
        <v>87</v>
      </c>
      <c r="X15" s="60">
        <v>121</v>
      </c>
      <c r="Y15" s="40">
        <f t="shared" si="6"/>
        <v>139.08045977011494</v>
      </c>
      <c r="Z15" s="39">
        <v>83</v>
      </c>
      <c r="AA15" s="60">
        <v>114</v>
      </c>
      <c r="AB15" s="40">
        <f t="shared" si="7"/>
        <v>137.34939759036143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134</v>
      </c>
      <c r="C16" s="39">
        <v>172</v>
      </c>
      <c r="D16" s="36">
        <f t="shared" si="0"/>
        <v>128.35820895522389</v>
      </c>
      <c r="E16" s="39">
        <v>89</v>
      </c>
      <c r="F16" s="39">
        <v>133</v>
      </c>
      <c r="G16" s="40">
        <f t="shared" si="1"/>
        <v>149.43820224719101</v>
      </c>
      <c r="H16" s="39">
        <v>18</v>
      </c>
      <c r="I16" s="39">
        <v>11</v>
      </c>
      <c r="J16" s="40">
        <f t="shared" si="2"/>
        <v>61.111111111111114</v>
      </c>
      <c r="K16" s="39">
        <v>11</v>
      </c>
      <c r="L16" s="39">
        <v>5</v>
      </c>
      <c r="M16" s="40">
        <f t="shared" si="3"/>
        <v>45.454545454545453</v>
      </c>
      <c r="N16" s="39">
        <v>2</v>
      </c>
      <c r="O16" s="39">
        <v>1</v>
      </c>
      <c r="P16" s="40">
        <f t="shared" si="8"/>
        <v>50</v>
      </c>
      <c r="Q16" s="39">
        <v>88</v>
      </c>
      <c r="R16" s="60">
        <v>102</v>
      </c>
      <c r="S16" s="40">
        <f t="shared" si="4"/>
        <v>115.90909090909091</v>
      </c>
      <c r="T16" s="39">
        <v>96</v>
      </c>
      <c r="U16" s="60">
        <v>122</v>
      </c>
      <c r="V16" s="40">
        <f t="shared" si="5"/>
        <v>127.08333333333333</v>
      </c>
      <c r="W16" s="39">
        <v>60</v>
      </c>
      <c r="X16" s="60">
        <v>83</v>
      </c>
      <c r="Y16" s="40">
        <f t="shared" si="6"/>
        <v>138.33333333333334</v>
      </c>
      <c r="Z16" s="39">
        <v>56</v>
      </c>
      <c r="AA16" s="60">
        <v>74</v>
      </c>
      <c r="AB16" s="40">
        <f t="shared" si="7"/>
        <v>132.14285714285714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109</v>
      </c>
      <c r="C17" s="39">
        <v>164</v>
      </c>
      <c r="D17" s="36">
        <f t="shared" si="0"/>
        <v>150.45871559633028</v>
      </c>
      <c r="E17" s="39">
        <v>86</v>
      </c>
      <c r="F17" s="39">
        <v>132</v>
      </c>
      <c r="G17" s="40">
        <f t="shared" si="1"/>
        <v>153.48837209302326</v>
      </c>
      <c r="H17" s="39">
        <v>3</v>
      </c>
      <c r="I17" s="39">
        <v>10</v>
      </c>
      <c r="J17" s="40">
        <f t="shared" si="2"/>
        <v>333.33333333333331</v>
      </c>
      <c r="K17" s="39">
        <v>6</v>
      </c>
      <c r="L17" s="39">
        <v>4</v>
      </c>
      <c r="M17" s="40">
        <f t="shared" si="3"/>
        <v>66.666666666666671</v>
      </c>
      <c r="N17" s="39">
        <v>0</v>
      </c>
      <c r="O17" s="39">
        <v>0</v>
      </c>
      <c r="P17" s="40" t="s">
        <v>70</v>
      </c>
      <c r="Q17" s="39">
        <v>58</v>
      </c>
      <c r="R17" s="60">
        <v>56</v>
      </c>
      <c r="S17" s="40">
        <f t="shared" si="4"/>
        <v>96.551724137931032</v>
      </c>
      <c r="T17" s="39">
        <v>85</v>
      </c>
      <c r="U17" s="60">
        <v>123</v>
      </c>
      <c r="V17" s="40">
        <f t="shared" si="5"/>
        <v>144.70588235294119</v>
      </c>
      <c r="W17" s="39">
        <v>62</v>
      </c>
      <c r="X17" s="60">
        <v>93</v>
      </c>
      <c r="Y17" s="40">
        <f t="shared" si="6"/>
        <v>150</v>
      </c>
      <c r="Z17" s="39">
        <v>61</v>
      </c>
      <c r="AA17" s="60">
        <v>87</v>
      </c>
      <c r="AB17" s="40">
        <f t="shared" si="7"/>
        <v>142.62295081967213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105</v>
      </c>
      <c r="C18" s="39">
        <v>116</v>
      </c>
      <c r="D18" s="36">
        <f t="shared" si="0"/>
        <v>110.47619047619048</v>
      </c>
      <c r="E18" s="39">
        <v>97</v>
      </c>
      <c r="F18" s="39">
        <v>113</v>
      </c>
      <c r="G18" s="40">
        <f t="shared" si="1"/>
        <v>116.49484536082474</v>
      </c>
      <c r="H18" s="39">
        <v>12</v>
      </c>
      <c r="I18" s="39">
        <v>3</v>
      </c>
      <c r="J18" s="40">
        <f t="shared" si="2"/>
        <v>25</v>
      </c>
      <c r="K18" s="39">
        <v>6</v>
      </c>
      <c r="L18" s="39">
        <v>0</v>
      </c>
      <c r="M18" s="40">
        <f t="shared" si="3"/>
        <v>0</v>
      </c>
      <c r="N18" s="39">
        <v>2</v>
      </c>
      <c r="O18" s="39">
        <v>0</v>
      </c>
      <c r="P18" s="40">
        <f t="shared" si="8"/>
        <v>0</v>
      </c>
      <c r="Q18" s="39">
        <v>65</v>
      </c>
      <c r="R18" s="60">
        <v>62</v>
      </c>
      <c r="S18" s="40">
        <f t="shared" si="4"/>
        <v>95.384615384615387</v>
      </c>
      <c r="T18" s="39">
        <v>65</v>
      </c>
      <c r="U18" s="60">
        <v>70</v>
      </c>
      <c r="V18" s="40">
        <f t="shared" si="5"/>
        <v>107.69230769230769</v>
      </c>
      <c r="W18" s="39">
        <v>61</v>
      </c>
      <c r="X18" s="60">
        <v>67</v>
      </c>
      <c r="Y18" s="40">
        <f t="shared" si="6"/>
        <v>109.8360655737705</v>
      </c>
      <c r="Z18" s="39">
        <v>57</v>
      </c>
      <c r="AA18" s="60">
        <v>64</v>
      </c>
      <c r="AB18" s="40">
        <f t="shared" si="7"/>
        <v>112.28070175438596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99</v>
      </c>
      <c r="C19" s="39">
        <v>113</v>
      </c>
      <c r="D19" s="36">
        <f t="shared" si="0"/>
        <v>114.14141414141415</v>
      </c>
      <c r="E19" s="39">
        <v>84</v>
      </c>
      <c r="F19" s="39">
        <v>95</v>
      </c>
      <c r="G19" s="40">
        <f t="shared" si="1"/>
        <v>113.0952380952381</v>
      </c>
      <c r="H19" s="39">
        <v>11</v>
      </c>
      <c r="I19" s="39">
        <v>12</v>
      </c>
      <c r="J19" s="40">
        <f t="shared" si="2"/>
        <v>109.09090909090909</v>
      </c>
      <c r="K19" s="39">
        <v>4</v>
      </c>
      <c r="L19" s="39">
        <v>1</v>
      </c>
      <c r="M19" s="40">
        <f t="shared" si="3"/>
        <v>25</v>
      </c>
      <c r="N19" s="39">
        <v>0</v>
      </c>
      <c r="O19" s="39">
        <v>0</v>
      </c>
      <c r="P19" s="40" t="s">
        <v>70</v>
      </c>
      <c r="Q19" s="39">
        <v>70</v>
      </c>
      <c r="R19" s="60">
        <v>82</v>
      </c>
      <c r="S19" s="40">
        <f t="shared" si="4"/>
        <v>117.14285714285714</v>
      </c>
      <c r="T19" s="39">
        <v>76</v>
      </c>
      <c r="U19" s="60">
        <v>81</v>
      </c>
      <c r="V19" s="40">
        <f t="shared" si="5"/>
        <v>106.57894736842105</v>
      </c>
      <c r="W19" s="39">
        <v>61</v>
      </c>
      <c r="X19" s="60">
        <v>65</v>
      </c>
      <c r="Y19" s="40">
        <f t="shared" si="6"/>
        <v>106.55737704918033</v>
      </c>
      <c r="Z19" s="39">
        <v>58</v>
      </c>
      <c r="AA19" s="60">
        <v>52</v>
      </c>
      <c r="AB19" s="40">
        <f t="shared" si="7"/>
        <v>89.65517241379311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37</v>
      </c>
      <c r="C20" s="39">
        <v>74</v>
      </c>
      <c r="D20" s="36">
        <f t="shared" si="0"/>
        <v>200</v>
      </c>
      <c r="E20" s="39">
        <v>37</v>
      </c>
      <c r="F20" s="39">
        <v>73</v>
      </c>
      <c r="G20" s="40">
        <f t="shared" si="1"/>
        <v>197.29729729729729</v>
      </c>
      <c r="H20" s="39">
        <v>1</v>
      </c>
      <c r="I20" s="39">
        <v>8</v>
      </c>
      <c r="J20" s="40">
        <f t="shared" si="2"/>
        <v>800</v>
      </c>
      <c r="K20" s="39">
        <v>3</v>
      </c>
      <c r="L20" s="39">
        <v>1</v>
      </c>
      <c r="M20" s="40">
        <f t="shared" si="3"/>
        <v>33.333333333333336</v>
      </c>
      <c r="N20" s="39">
        <v>0</v>
      </c>
      <c r="O20" s="39">
        <v>0</v>
      </c>
      <c r="P20" s="40" t="s">
        <v>70</v>
      </c>
      <c r="Q20" s="39">
        <v>36</v>
      </c>
      <c r="R20" s="60">
        <v>43</v>
      </c>
      <c r="S20" s="40">
        <f t="shared" si="4"/>
        <v>119.44444444444444</v>
      </c>
      <c r="T20" s="39">
        <v>34</v>
      </c>
      <c r="U20" s="60">
        <v>51</v>
      </c>
      <c r="V20" s="40">
        <f t="shared" si="5"/>
        <v>150</v>
      </c>
      <c r="W20" s="39">
        <v>34</v>
      </c>
      <c r="X20" s="60">
        <v>50</v>
      </c>
      <c r="Y20" s="40">
        <f t="shared" si="6"/>
        <v>147.05882352941177</v>
      </c>
      <c r="Z20" s="39">
        <v>34</v>
      </c>
      <c r="AA20" s="60">
        <v>50</v>
      </c>
      <c r="AB20" s="40">
        <f t="shared" si="7"/>
        <v>147.05882352941177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62</v>
      </c>
      <c r="C21" s="39">
        <v>101</v>
      </c>
      <c r="D21" s="36">
        <f t="shared" si="0"/>
        <v>162.90322580645162</v>
      </c>
      <c r="E21" s="39">
        <v>48</v>
      </c>
      <c r="F21" s="39">
        <v>95</v>
      </c>
      <c r="G21" s="40">
        <f t="shared" si="1"/>
        <v>197.91666666666666</v>
      </c>
      <c r="H21" s="39">
        <v>8</v>
      </c>
      <c r="I21" s="39">
        <v>5</v>
      </c>
      <c r="J21" s="40">
        <f t="shared" si="2"/>
        <v>62.5</v>
      </c>
      <c r="K21" s="39">
        <v>0</v>
      </c>
      <c r="L21" s="39">
        <v>5</v>
      </c>
      <c r="M21" s="40" t="s">
        <v>70</v>
      </c>
      <c r="N21" s="39">
        <v>0</v>
      </c>
      <c r="O21" s="39">
        <v>0</v>
      </c>
      <c r="P21" s="40" t="s">
        <v>70</v>
      </c>
      <c r="Q21" s="39">
        <v>45</v>
      </c>
      <c r="R21" s="60">
        <v>74</v>
      </c>
      <c r="S21" s="40">
        <f t="shared" si="4"/>
        <v>164.44444444444446</v>
      </c>
      <c r="T21" s="39">
        <v>47</v>
      </c>
      <c r="U21" s="60">
        <v>74</v>
      </c>
      <c r="V21" s="40">
        <f t="shared" si="5"/>
        <v>157.44680851063831</v>
      </c>
      <c r="W21" s="39">
        <v>34</v>
      </c>
      <c r="X21" s="60">
        <v>69</v>
      </c>
      <c r="Y21" s="40">
        <f t="shared" si="6"/>
        <v>202.94117647058823</v>
      </c>
      <c r="Z21" s="39">
        <v>34</v>
      </c>
      <c r="AA21" s="60">
        <v>66</v>
      </c>
      <c r="AB21" s="40">
        <f t="shared" si="7"/>
        <v>194.11764705882354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92</v>
      </c>
      <c r="C22" s="39">
        <v>105</v>
      </c>
      <c r="D22" s="36">
        <f t="shared" si="0"/>
        <v>114.1304347826087</v>
      </c>
      <c r="E22" s="39">
        <v>89</v>
      </c>
      <c r="F22" s="39">
        <v>100</v>
      </c>
      <c r="G22" s="40">
        <f t="shared" si="1"/>
        <v>112.35955056179775</v>
      </c>
      <c r="H22" s="39">
        <v>12</v>
      </c>
      <c r="I22" s="39">
        <v>6</v>
      </c>
      <c r="J22" s="40">
        <f t="shared" si="2"/>
        <v>50</v>
      </c>
      <c r="K22" s="39">
        <v>2</v>
      </c>
      <c r="L22" s="39">
        <v>7</v>
      </c>
      <c r="M22" s="40">
        <f t="shared" si="3"/>
        <v>350</v>
      </c>
      <c r="N22" s="39">
        <v>1</v>
      </c>
      <c r="O22" s="39">
        <v>0</v>
      </c>
      <c r="P22" s="40" t="s">
        <v>70</v>
      </c>
      <c r="Q22" s="39">
        <v>87</v>
      </c>
      <c r="R22" s="60">
        <v>82</v>
      </c>
      <c r="S22" s="40">
        <f t="shared" si="4"/>
        <v>94.252873563218387</v>
      </c>
      <c r="T22" s="39">
        <v>66</v>
      </c>
      <c r="U22" s="60">
        <v>72</v>
      </c>
      <c r="V22" s="40">
        <f t="shared" si="5"/>
        <v>109.09090909090909</v>
      </c>
      <c r="W22" s="39">
        <v>64</v>
      </c>
      <c r="X22" s="60">
        <v>67</v>
      </c>
      <c r="Y22" s="40">
        <f t="shared" si="6"/>
        <v>104.6875</v>
      </c>
      <c r="Z22" s="39">
        <v>60</v>
      </c>
      <c r="AA22" s="60">
        <v>64</v>
      </c>
      <c r="AB22" s="40">
        <f t="shared" si="7"/>
        <v>106.66666666666667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71</v>
      </c>
      <c r="C23" s="39">
        <v>147</v>
      </c>
      <c r="D23" s="36">
        <f t="shared" si="0"/>
        <v>207.04225352112675</v>
      </c>
      <c r="E23" s="39">
        <v>56</v>
      </c>
      <c r="F23" s="39">
        <v>134</v>
      </c>
      <c r="G23" s="40">
        <f t="shared" si="1"/>
        <v>239.28571428571428</v>
      </c>
      <c r="H23" s="39">
        <v>6</v>
      </c>
      <c r="I23" s="39">
        <v>5</v>
      </c>
      <c r="J23" s="40">
        <f t="shared" si="2"/>
        <v>83.333333333333329</v>
      </c>
      <c r="K23" s="39">
        <v>2</v>
      </c>
      <c r="L23" s="39">
        <v>1</v>
      </c>
      <c r="M23" s="40">
        <f t="shared" si="3"/>
        <v>50</v>
      </c>
      <c r="N23" s="39">
        <v>0</v>
      </c>
      <c r="O23" s="39">
        <v>2</v>
      </c>
      <c r="P23" s="40" t="s">
        <v>70</v>
      </c>
      <c r="Q23" s="39">
        <v>52</v>
      </c>
      <c r="R23" s="60">
        <v>116</v>
      </c>
      <c r="S23" s="40">
        <f t="shared" si="4"/>
        <v>223.07692307692307</v>
      </c>
      <c r="T23" s="39">
        <v>60</v>
      </c>
      <c r="U23" s="60">
        <v>112</v>
      </c>
      <c r="V23" s="40">
        <f t="shared" si="5"/>
        <v>186.66666666666666</v>
      </c>
      <c r="W23" s="39">
        <v>47</v>
      </c>
      <c r="X23" s="60">
        <v>100</v>
      </c>
      <c r="Y23" s="40">
        <f t="shared" si="6"/>
        <v>212.7659574468085</v>
      </c>
      <c r="Z23" s="39">
        <v>45</v>
      </c>
      <c r="AA23" s="60">
        <v>94</v>
      </c>
      <c r="AB23" s="40">
        <f t="shared" si="7"/>
        <v>208.88888888888889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106</v>
      </c>
      <c r="C24" s="39">
        <v>168</v>
      </c>
      <c r="D24" s="36">
        <f t="shared" si="0"/>
        <v>158.49056603773585</v>
      </c>
      <c r="E24" s="39">
        <v>98</v>
      </c>
      <c r="F24" s="39">
        <v>145</v>
      </c>
      <c r="G24" s="40">
        <f t="shared" si="1"/>
        <v>147.9591836734694</v>
      </c>
      <c r="H24" s="39">
        <v>1</v>
      </c>
      <c r="I24" s="39">
        <v>6</v>
      </c>
      <c r="J24" s="40">
        <f t="shared" si="2"/>
        <v>600</v>
      </c>
      <c r="K24" s="39">
        <v>3</v>
      </c>
      <c r="L24" s="39">
        <v>2</v>
      </c>
      <c r="M24" s="40">
        <f t="shared" si="3"/>
        <v>66.666666666666671</v>
      </c>
      <c r="N24" s="39">
        <v>0</v>
      </c>
      <c r="O24" s="39">
        <v>0</v>
      </c>
      <c r="P24" s="40" t="s">
        <v>70</v>
      </c>
      <c r="Q24" s="39">
        <v>92</v>
      </c>
      <c r="R24" s="60">
        <v>139</v>
      </c>
      <c r="S24" s="40">
        <f t="shared" si="4"/>
        <v>151.08695652173913</v>
      </c>
      <c r="T24" s="39">
        <v>90</v>
      </c>
      <c r="U24" s="60">
        <v>126</v>
      </c>
      <c r="V24" s="40">
        <f t="shared" si="5"/>
        <v>140</v>
      </c>
      <c r="W24" s="39">
        <v>82</v>
      </c>
      <c r="X24" s="60">
        <v>106</v>
      </c>
      <c r="Y24" s="40">
        <f t="shared" si="6"/>
        <v>129.26829268292684</v>
      </c>
      <c r="Z24" s="39">
        <v>73</v>
      </c>
      <c r="AA24" s="60">
        <v>103</v>
      </c>
      <c r="AB24" s="40">
        <f t="shared" si="7"/>
        <v>141.0958904109589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37</v>
      </c>
      <c r="C25" s="39">
        <v>67</v>
      </c>
      <c r="D25" s="36">
        <f t="shared" si="0"/>
        <v>181.08108108108109</v>
      </c>
      <c r="E25" s="39">
        <v>31</v>
      </c>
      <c r="F25" s="39">
        <v>63</v>
      </c>
      <c r="G25" s="40">
        <f t="shared" si="1"/>
        <v>203.2258064516129</v>
      </c>
      <c r="H25" s="39">
        <v>4</v>
      </c>
      <c r="I25" s="39">
        <v>2</v>
      </c>
      <c r="J25" s="40">
        <f t="shared" si="2"/>
        <v>50</v>
      </c>
      <c r="K25" s="39">
        <v>0</v>
      </c>
      <c r="L25" s="39">
        <v>0</v>
      </c>
      <c r="M25" s="40" t="s">
        <v>70</v>
      </c>
      <c r="N25" s="39">
        <v>0</v>
      </c>
      <c r="O25" s="39">
        <v>0</v>
      </c>
      <c r="P25" s="40" t="s">
        <v>70</v>
      </c>
      <c r="Q25" s="39">
        <v>29</v>
      </c>
      <c r="R25" s="60">
        <v>47</v>
      </c>
      <c r="S25" s="40">
        <f t="shared" si="4"/>
        <v>162.06896551724137</v>
      </c>
      <c r="T25" s="39">
        <v>28</v>
      </c>
      <c r="U25" s="60">
        <v>54</v>
      </c>
      <c r="V25" s="40">
        <f t="shared" si="5"/>
        <v>192.85714285714286</v>
      </c>
      <c r="W25" s="39">
        <v>23</v>
      </c>
      <c r="X25" s="60">
        <v>50</v>
      </c>
      <c r="Y25" s="40">
        <f t="shared" si="6"/>
        <v>217.39130434782609</v>
      </c>
      <c r="Z25" s="39">
        <v>20</v>
      </c>
      <c r="AA25" s="60">
        <v>48</v>
      </c>
      <c r="AB25" s="40">
        <f t="shared" si="7"/>
        <v>240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70</v>
      </c>
      <c r="C26" s="39">
        <v>90</v>
      </c>
      <c r="D26" s="36">
        <f t="shared" si="0"/>
        <v>128.57142857142858</v>
      </c>
      <c r="E26" s="39">
        <v>63</v>
      </c>
      <c r="F26" s="39">
        <v>83</v>
      </c>
      <c r="G26" s="40">
        <f t="shared" si="1"/>
        <v>131.74603174603175</v>
      </c>
      <c r="H26" s="39">
        <v>6</v>
      </c>
      <c r="I26" s="39">
        <v>6</v>
      </c>
      <c r="J26" s="40">
        <f t="shared" si="2"/>
        <v>100</v>
      </c>
      <c r="K26" s="39">
        <v>2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">
        <v>70</v>
      </c>
      <c r="Q26" s="39">
        <v>55</v>
      </c>
      <c r="R26" s="60">
        <v>62</v>
      </c>
      <c r="S26" s="40">
        <f t="shared" si="4"/>
        <v>112.72727272727273</v>
      </c>
      <c r="T26" s="39">
        <v>52</v>
      </c>
      <c r="U26" s="60">
        <v>60</v>
      </c>
      <c r="V26" s="40">
        <f t="shared" si="5"/>
        <v>115.38461538461539</v>
      </c>
      <c r="W26" s="39">
        <v>45</v>
      </c>
      <c r="X26" s="60">
        <v>53</v>
      </c>
      <c r="Y26" s="40">
        <f t="shared" si="6"/>
        <v>117.77777777777777</v>
      </c>
      <c r="Z26" s="39">
        <v>44</v>
      </c>
      <c r="AA26" s="60">
        <v>45</v>
      </c>
      <c r="AB26" s="40">
        <f t="shared" si="7"/>
        <v>102.27272727272727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41</v>
      </c>
      <c r="C27" s="39">
        <v>64</v>
      </c>
      <c r="D27" s="36">
        <f t="shared" si="0"/>
        <v>156.09756097560975</v>
      </c>
      <c r="E27" s="39">
        <v>41</v>
      </c>
      <c r="F27" s="39">
        <v>61</v>
      </c>
      <c r="G27" s="40">
        <f t="shared" si="1"/>
        <v>148.78048780487805</v>
      </c>
      <c r="H27" s="39">
        <v>2</v>
      </c>
      <c r="I27" s="39">
        <v>2</v>
      </c>
      <c r="J27" s="40">
        <f t="shared" si="2"/>
        <v>100</v>
      </c>
      <c r="K27" s="39">
        <v>1</v>
      </c>
      <c r="L27" s="39">
        <v>2</v>
      </c>
      <c r="M27" s="40">
        <f t="shared" si="3"/>
        <v>200</v>
      </c>
      <c r="N27" s="39">
        <v>3</v>
      </c>
      <c r="O27" s="39">
        <v>1</v>
      </c>
      <c r="P27" s="40">
        <f t="shared" si="8"/>
        <v>33.333333333333336</v>
      </c>
      <c r="Q27" s="39">
        <v>37</v>
      </c>
      <c r="R27" s="60">
        <v>38</v>
      </c>
      <c r="S27" s="40">
        <f t="shared" si="4"/>
        <v>102.70270270270271</v>
      </c>
      <c r="T27" s="39">
        <v>35</v>
      </c>
      <c r="U27" s="60">
        <v>50</v>
      </c>
      <c r="V27" s="40">
        <f t="shared" si="5"/>
        <v>142.85714285714286</v>
      </c>
      <c r="W27" s="39">
        <v>35</v>
      </c>
      <c r="X27" s="60">
        <v>47</v>
      </c>
      <c r="Y27" s="40">
        <f t="shared" si="6"/>
        <v>134.28571428571428</v>
      </c>
      <c r="Z27" s="39">
        <v>35</v>
      </c>
      <c r="AA27" s="60">
        <v>46</v>
      </c>
      <c r="AB27" s="40">
        <f t="shared" si="7"/>
        <v>131.42857142857142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42</v>
      </c>
      <c r="C28" s="39">
        <v>53</v>
      </c>
      <c r="D28" s="36">
        <f t="shared" si="0"/>
        <v>126.19047619047619</v>
      </c>
      <c r="E28" s="39">
        <v>38</v>
      </c>
      <c r="F28" s="39">
        <v>50</v>
      </c>
      <c r="G28" s="40">
        <f t="shared" si="1"/>
        <v>131.57894736842104</v>
      </c>
      <c r="H28" s="39">
        <v>10</v>
      </c>
      <c r="I28" s="39">
        <v>9</v>
      </c>
      <c r="J28" s="40">
        <f t="shared" si="2"/>
        <v>90</v>
      </c>
      <c r="K28" s="39">
        <v>0</v>
      </c>
      <c r="L28" s="39">
        <v>0</v>
      </c>
      <c r="M28" s="40" t="s">
        <v>70</v>
      </c>
      <c r="N28" s="39">
        <v>1</v>
      </c>
      <c r="O28" s="39">
        <v>0</v>
      </c>
      <c r="P28" s="40">
        <f t="shared" si="8"/>
        <v>0</v>
      </c>
      <c r="Q28" s="39">
        <v>37</v>
      </c>
      <c r="R28" s="60">
        <v>48</v>
      </c>
      <c r="S28" s="40">
        <f t="shared" si="4"/>
        <v>129.72972972972974</v>
      </c>
      <c r="T28" s="39">
        <v>25</v>
      </c>
      <c r="U28" s="60">
        <v>33</v>
      </c>
      <c r="V28" s="40">
        <f t="shared" si="5"/>
        <v>132</v>
      </c>
      <c r="W28" s="39">
        <v>22</v>
      </c>
      <c r="X28" s="60">
        <v>30</v>
      </c>
      <c r="Y28" s="40">
        <f t="shared" si="6"/>
        <v>136.36363636363637</v>
      </c>
      <c r="Z28" s="39">
        <v>19</v>
      </c>
      <c r="AA28" s="60">
        <v>28</v>
      </c>
      <c r="AB28" s="40">
        <f t="shared" si="7"/>
        <v>147.36842105263159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91</v>
      </c>
      <c r="C29" s="39">
        <v>113</v>
      </c>
      <c r="D29" s="36">
        <f t="shared" si="0"/>
        <v>124.17582417582418</v>
      </c>
      <c r="E29" s="39">
        <v>74</v>
      </c>
      <c r="F29" s="39">
        <v>98</v>
      </c>
      <c r="G29" s="40">
        <f t="shared" si="1"/>
        <v>132.43243243243242</v>
      </c>
      <c r="H29" s="39">
        <v>4</v>
      </c>
      <c r="I29" s="39">
        <v>0</v>
      </c>
      <c r="J29" s="40">
        <f t="shared" si="2"/>
        <v>0</v>
      </c>
      <c r="K29" s="39">
        <v>3</v>
      </c>
      <c r="L29" s="39">
        <v>1</v>
      </c>
      <c r="M29" s="40">
        <f t="shared" si="3"/>
        <v>33.333333333333336</v>
      </c>
      <c r="N29" s="39">
        <v>0</v>
      </c>
      <c r="O29" s="39">
        <v>0</v>
      </c>
      <c r="P29" s="40" t="s">
        <v>70</v>
      </c>
      <c r="Q29" s="39">
        <v>66</v>
      </c>
      <c r="R29" s="60">
        <v>73</v>
      </c>
      <c r="S29" s="40">
        <f t="shared" si="4"/>
        <v>110.60606060606061</v>
      </c>
      <c r="T29" s="39">
        <v>72</v>
      </c>
      <c r="U29" s="60">
        <v>75</v>
      </c>
      <c r="V29" s="40">
        <f t="shared" si="5"/>
        <v>104.16666666666667</v>
      </c>
      <c r="W29" s="39">
        <v>56</v>
      </c>
      <c r="X29" s="60">
        <v>60</v>
      </c>
      <c r="Y29" s="40">
        <f t="shared" si="6"/>
        <v>107.14285714285714</v>
      </c>
      <c r="Z29" s="39">
        <v>53</v>
      </c>
      <c r="AA29" s="60">
        <v>58</v>
      </c>
      <c r="AB29" s="40">
        <f t="shared" si="7"/>
        <v>109.43396226415095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34</v>
      </c>
      <c r="C30" s="39">
        <v>54</v>
      </c>
      <c r="D30" s="36">
        <f t="shared" si="0"/>
        <v>158.8235294117647</v>
      </c>
      <c r="E30" s="39">
        <v>29</v>
      </c>
      <c r="F30" s="39">
        <v>50</v>
      </c>
      <c r="G30" s="40">
        <f t="shared" si="1"/>
        <v>172.41379310344828</v>
      </c>
      <c r="H30" s="39">
        <v>0</v>
      </c>
      <c r="I30" s="39">
        <v>5</v>
      </c>
      <c r="J30" s="40" t="s">
        <v>70</v>
      </c>
      <c r="K30" s="39">
        <v>1</v>
      </c>
      <c r="L30" s="39">
        <v>0</v>
      </c>
      <c r="M30" s="40">
        <f t="shared" si="3"/>
        <v>0</v>
      </c>
      <c r="N30" s="39">
        <v>0</v>
      </c>
      <c r="O30" s="39">
        <v>0</v>
      </c>
      <c r="P30" s="40" t="s">
        <v>70</v>
      </c>
      <c r="Q30" s="39">
        <v>28</v>
      </c>
      <c r="R30" s="60">
        <v>43</v>
      </c>
      <c r="S30" s="40">
        <f t="shared" si="4"/>
        <v>153.57142857142858</v>
      </c>
      <c r="T30" s="39">
        <v>26</v>
      </c>
      <c r="U30" s="60">
        <v>38</v>
      </c>
      <c r="V30" s="40">
        <f t="shared" si="5"/>
        <v>146.15384615384616</v>
      </c>
      <c r="W30" s="39">
        <v>21</v>
      </c>
      <c r="X30" s="60">
        <v>34</v>
      </c>
      <c r="Y30" s="40">
        <f t="shared" si="6"/>
        <v>161.9047619047619</v>
      </c>
      <c r="Z30" s="39">
        <v>20</v>
      </c>
      <c r="AA30" s="60">
        <v>32</v>
      </c>
      <c r="AB30" s="40">
        <f t="shared" si="7"/>
        <v>160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44</v>
      </c>
      <c r="C31" s="39">
        <v>67</v>
      </c>
      <c r="D31" s="36">
        <f t="shared" si="0"/>
        <v>152.27272727272728</v>
      </c>
      <c r="E31" s="39">
        <v>40</v>
      </c>
      <c r="F31" s="39">
        <v>62</v>
      </c>
      <c r="G31" s="40">
        <f t="shared" si="1"/>
        <v>155</v>
      </c>
      <c r="H31" s="39">
        <v>3</v>
      </c>
      <c r="I31" s="39">
        <v>3</v>
      </c>
      <c r="J31" s="40">
        <f t="shared" si="2"/>
        <v>100</v>
      </c>
      <c r="K31" s="39">
        <v>1</v>
      </c>
      <c r="L31" s="39">
        <v>0</v>
      </c>
      <c r="M31" s="40" t="s">
        <v>70</v>
      </c>
      <c r="N31" s="39">
        <v>0</v>
      </c>
      <c r="O31" s="39">
        <v>0</v>
      </c>
      <c r="P31" s="40" t="s">
        <v>70</v>
      </c>
      <c r="Q31" s="39">
        <v>35</v>
      </c>
      <c r="R31" s="60">
        <v>50</v>
      </c>
      <c r="S31" s="40">
        <f t="shared" si="4"/>
        <v>142.85714285714286</v>
      </c>
      <c r="T31" s="39">
        <v>24</v>
      </c>
      <c r="U31" s="60">
        <v>53</v>
      </c>
      <c r="V31" s="40">
        <f t="shared" si="5"/>
        <v>220.83333333333334</v>
      </c>
      <c r="W31" s="39">
        <v>21</v>
      </c>
      <c r="X31" s="60">
        <v>49</v>
      </c>
      <c r="Y31" s="40">
        <f t="shared" si="6"/>
        <v>233.33333333333334</v>
      </c>
      <c r="Z31" s="39">
        <v>20</v>
      </c>
      <c r="AA31" s="60">
        <v>48</v>
      </c>
      <c r="AB31" s="40">
        <f t="shared" si="7"/>
        <v>240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64</v>
      </c>
      <c r="C32" s="39">
        <v>91</v>
      </c>
      <c r="D32" s="36">
        <f t="shared" si="0"/>
        <v>142.1875</v>
      </c>
      <c r="E32" s="39">
        <v>59</v>
      </c>
      <c r="F32" s="39">
        <v>85</v>
      </c>
      <c r="G32" s="40">
        <f t="shared" si="1"/>
        <v>144.06779661016949</v>
      </c>
      <c r="H32" s="39">
        <v>6</v>
      </c>
      <c r="I32" s="39">
        <v>12</v>
      </c>
      <c r="J32" s="40">
        <f t="shared" si="2"/>
        <v>200</v>
      </c>
      <c r="K32" s="39">
        <v>5</v>
      </c>
      <c r="L32" s="39">
        <v>4</v>
      </c>
      <c r="M32" s="40">
        <f t="shared" si="3"/>
        <v>80</v>
      </c>
      <c r="N32" s="39">
        <v>0</v>
      </c>
      <c r="O32" s="39">
        <v>2</v>
      </c>
      <c r="P32" s="40" t="s">
        <v>70</v>
      </c>
      <c r="Q32" s="39">
        <v>57</v>
      </c>
      <c r="R32" s="60">
        <v>55</v>
      </c>
      <c r="S32" s="40">
        <f t="shared" si="4"/>
        <v>96.491228070175438</v>
      </c>
      <c r="T32" s="39">
        <v>47</v>
      </c>
      <c r="U32" s="60">
        <v>54</v>
      </c>
      <c r="V32" s="40">
        <f t="shared" si="5"/>
        <v>114.8936170212766</v>
      </c>
      <c r="W32" s="39">
        <v>42</v>
      </c>
      <c r="X32" s="60">
        <v>48</v>
      </c>
      <c r="Y32" s="40">
        <f t="shared" si="6"/>
        <v>114.28571428571429</v>
      </c>
      <c r="Z32" s="39">
        <v>40</v>
      </c>
      <c r="AA32" s="60">
        <v>45</v>
      </c>
      <c r="AB32" s="40">
        <f t="shared" si="7"/>
        <v>112.5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81</v>
      </c>
      <c r="C33" s="39">
        <v>109</v>
      </c>
      <c r="D33" s="36">
        <f t="shared" si="0"/>
        <v>134.5679012345679</v>
      </c>
      <c r="E33" s="39">
        <v>79</v>
      </c>
      <c r="F33" s="39">
        <v>108</v>
      </c>
      <c r="G33" s="40">
        <f t="shared" si="1"/>
        <v>136.70886075949366</v>
      </c>
      <c r="H33" s="39">
        <v>4</v>
      </c>
      <c r="I33" s="39">
        <v>8</v>
      </c>
      <c r="J33" s="40">
        <f t="shared" si="2"/>
        <v>200</v>
      </c>
      <c r="K33" s="39">
        <v>0</v>
      </c>
      <c r="L33" s="39">
        <v>1</v>
      </c>
      <c r="M33" s="40" t="s">
        <v>70</v>
      </c>
      <c r="N33" s="39">
        <v>0</v>
      </c>
      <c r="O33" s="39">
        <v>0</v>
      </c>
      <c r="P33" s="40" t="s">
        <v>70</v>
      </c>
      <c r="Q33" s="39">
        <v>78</v>
      </c>
      <c r="R33" s="60">
        <v>82</v>
      </c>
      <c r="S33" s="40">
        <f t="shared" si="4"/>
        <v>105.12820512820512</v>
      </c>
      <c r="T33" s="39">
        <v>55</v>
      </c>
      <c r="U33" s="60">
        <v>80</v>
      </c>
      <c r="V33" s="40">
        <f t="shared" si="5"/>
        <v>145.45454545454547</v>
      </c>
      <c r="W33" s="39">
        <v>53</v>
      </c>
      <c r="X33" s="60">
        <v>79</v>
      </c>
      <c r="Y33" s="40">
        <f t="shared" si="6"/>
        <v>149.0566037735849</v>
      </c>
      <c r="Z33" s="39">
        <v>47</v>
      </c>
      <c r="AA33" s="60">
        <v>76</v>
      </c>
      <c r="AB33" s="40">
        <f t="shared" si="7"/>
        <v>161.70212765957447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86</v>
      </c>
      <c r="C34" s="39">
        <v>131</v>
      </c>
      <c r="D34" s="36">
        <f t="shared" si="0"/>
        <v>152.32558139534885</v>
      </c>
      <c r="E34" s="39">
        <v>78</v>
      </c>
      <c r="F34" s="39">
        <v>125</v>
      </c>
      <c r="G34" s="40">
        <f t="shared" si="1"/>
        <v>160.25641025641025</v>
      </c>
      <c r="H34" s="39">
        <v>8</v>
      </c>
      <c r="I34" s="39">
        <v>11</v>
      </c>
      <c r="J34" s="40">
        <f t="shared" si="2"/>
        <v>137.5</v>
      </c>
      <c r="K34" s="39">
        <v>2</v>
      </c>
      <c r="L34" s="39">
        <v>0</v>
      </c>
      <c r="M34" s="40">
        <f t="shared" si="3"/>
        <v>0</v>
      </c>
      <c r="N34" s="39">
        <v>0</v>
      </c>
      <c r="O34" s="39">
        <v>1</v>
      </c>
      <c r="P34" s="40" t="s">
        <v>70</v>
      </c>
      <c r="Q34" s="39">
        <v>74</v>
      </c>
      <c r="R34" s="60">
        <v>99</v>
      </c>
      <c r="S34" s="40">
        <f t="shared" si="4"/>
        <v>133.78378378378378</v>
      </c>
      <c r="T34" s="39">
        <v>62</v>
      </c>
      <c r="U34" s="60">
        <v>94</v>
      </c>
      <c r="V34" s="40">
        <f t="shared" si="5"/>
        <v>151.61290322580646</v>
      </c>
      <c r="W34" s="39">
        <v>54</v>
      </c>
      <c r="X34" s="60">
        <v>89</v>
      </c>
      <c r="Y34" s="40">
        <f t="shared" si="6"/>
        <v>164.81481481481481</v>
      </c>
      <c r="Z34" s="39">
        <v>53</v>
      </c>
      <c r="AA34" s="60">
        <v>82</v>
      </c>
      <c r="AB34" s="40">
        <f t="shared" si="7"/>
        <v>154.71698113207546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38</v>
      </c>
      <c r="C35" s="39">
        <v>54</v>
      </c>
      <c r="D35" s="36">
        <f t="shared" si="0"/>
        <v>142.10526315789474</v>
      </c>
      <c r="E35" s="39">
        <v>37</v>
      </c>
      <c r="F35" s="39">
        <v>51</v>
      </c>
      <c r="G35" s="40">
        <f t="shared" si="1"/>
        <v>137.83783783783784</v>
      </c>
      <c r="H35" s="39">
        <v>5</v>
      </c>
      <c r="I35" s="39">
        <v>4</v>
      </c>
      <c r="J35" s="40">
        <f t="shared" si="2"/>
        <v>80</v>
      </c>
      <c r="K35" s="39">
        <v>2</v>
      </c>
      <c r="L35" s="39">
        <v>1</v>
      </c>
      <c r="M35" s="40">
        <f t="shared" si="3"/>
        <v>50</v>
      </c>
      <c r="N35" s="39">
        <v>0</v>
      </c>
      <c r="O35" s="39">
        <v>0</v>
      </c>
      <c r="P35" s="40" t="s">
        <v>70</v>
      </c>
      <c r="Q35" s="39">
        <v>31</v>
      </c>
      <c r="R35" s="60">
        <v>26</v>
      </c>
      <c r="S35" s="40">
        <f t="shared" si="4"/>
        <v>83.870967741935488</v>
      </c>
      <c r="T35" s="39">
        <v>19</v>
      </c>
      <c r="U35" s="60">
        <v>36</v>
      </c>
      <c r="V35" s="40">
        <f t="shared" si="5"/>
        <v>189.47368421052633</v>
      </c>
      <c r="W35" s="39">
        <v>18</v>
      </c>
      <c r="X35" s="60">
        <v>33</v>
      </c>
      <c r="Y35" s="40">
        <f t="shared" si="6"/>
        <v>183.33333333333334</v>
      </c>
      <c r="Z35" s="39">
        <v>18</v>
      </c>
      <c r="AA35" s="60">
        <v>29</v>
      </c>
      <c r="AB35" s="40">
        <f t="shared" si="7"/>
        <v>161.11111111111111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ht="13.95" x14ac:dyDescent="0.3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9"/>
  <sheetViews>
    <sheetView view="pageBreakPreview" zoomScale="80" zoomScaleNormal="70" zoomScaleSheetLayoutView="80" workbookViewId="0">
      <selection activeCell="D35" sqref="D35"/>
    </sheetView>
  </sheetViews>
  <sheetFormatPr defaultColWidth="8" defaultRowHeight="13.2" x14ac:dyDescent="0.25"/>
  <cols>
    <col min="1" max="1" width="61.88671875" style="3" customWidth="1"/>
    <col min="2" max="2" width="16.109375" style="18" customWidth="1"/>
    <col min="3" max="3" width="15.88671875" style="18" customWidth="1"/>
    <col min="4" max="4" width="12.6640625" style="3" customWidth="1"/>
    <col min="5" max="5" width="12.33203125" style="3" customWidth="1"/>
    <col min="6" max="16384" width="8" style="3"/>
  </cols>
  <sheetData>
    <row r="1" spans="1:9" ht="80.400000000000006" customHeight="1" x14ac:dyDescent="0.25">
      <c r="A1" s="110" t="s">
        <v>65</v>
      </c>
      <c r="B1" s="110"/>
      <c r="C1" s="110"/>
      <c r="D1" s="110"/>
      <c r="E1" s="110"/>
    </row>
    <row r="2" spans="1:9" ht="9.75" customHeight="1" x14ac:dyDescent="0.2">
      <c r="A2" s="128"/>
      <c r="B2" s="128"/>
      <c r="C2" s="128"/>
      <c r="D2" s="128"/>
      <c r="E2" s="128"/>
    </row>
    <row r="3" spans="1:9" s="4" customFormat="1" ht="23.25" customHeight="1" x14ac:dyDescent="0.3">
      <c r="A3" s="105" t="s">
        <v>0</v>
      </c>
      <c r="B3" s="111" t="s">
        <v>73</v>
      </c>
      <c r="C3" s="111" t="s">
        <v>74</v>
      </c>
      <c r="D3" s="126" t="s">
        <v>1</v>
      </c>
      <c r="E3" s="127"/>
    </row>
    <row r="4" spans="1:9" s="4" customFormat="1" ht="27.6" x14ac:dyDescent="0.3">
      <c r="A4" s="106"/>
      <c r="B4" s="112"/>
      <c r="C4" s="112"/>
      <c r="D4" s="5" t="s">
        <v>2</v>
      </c>
      <c r="E4" s="6" t="s">
        <v>26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27</v>
      </c>
      <c r="B6" s="78">
        <f>'6-(АТО-ЦЗ)'!B7</f>
        <v>1176</v>
      </c>
      <c r="C6" s="78">
        <f>'6-(АТО-ЦЗ)'!C7</f>
        <v>1201</v>
      </c>
      <c r="D6" s="20">
        <f>C6*100/B6</f>
        <v>102.12585034013605</v>
      </c>
      <c r="E6" s="75">
        <f>C6-B6</f>
        <v>25</v>
      </c>
      <c r="I6" s="13"/>
    </row>
    <row r="7" spans="1:9" s="4" customFormat="1" ht="29.25" customHeight="1" x14ac:dyDescent="0.3">
      <c r="A7" s="10" t="s">
        <v>28</v>
      </c>
      <c r="B7" s="79">
        <f>'6-(АТО-ЦЗ)'!E7</f>
        <v>840</v>
      </c>
      <c r="C7" s="79">
        <f>'6-(АТО-ЦЗ)'!F7</f>
        <v>887</v>
      </c>
      <c r="D7" s="20">
        <f t="shared" ref="D7:D11" si="0">C7*100/B7</f>
        <v>105.5952380952381</v>
      </c>
      <c r="E7" s="75">
        <f t="shared" ref="E7:E11" si="1">C7-B7</f>
        <v>47</v>
      </c>
      <c r="I7" s="13"/>
    </row>
    <row r="8" spans="1:9" s="4" customFormat="1" ht="48.75" customHeight="1" x14ac:dyDescent="0.3">
      <c r="A8" s="14" t="s">
        <v>29</v>
      </c>
      <c r="B8" s="79">
        <f>'6-(АТО-ЦЗ)'!H7</f>
        <v>102</v>
      </c>
      <c r="C8" s="79">
        <f>'6-(АТО-ЦЗ)'!I7</f>
        <v>79</v>
      </c>
      <c r="D8" s="20">
        <f t="shared" si="0"/>
        <v>77.450980392156865</v>
      </c>
      <c r="E8" s="75">
        <f t="shared" si="1"/>
        <v>-23</v>
      </c>
      <c r="I8" s="13"/>
    </row>
    <row r="9" spans="1:9" s="4" customFormat="1" ht="34.5" customHeight="1" x14ac:dyDescent="0.3">
      <c r="A9" s="15" t="s">
        <v>30</v>
      </c>
      <c r="B9" s="79">
        <f>'6-(АТО-ЦЗ)'!K7</f>
        <v>47</v>
      </c>
      <c r="C9" s="79">
        <f>'6-(АТО-ЦЗ)'!L7</f>
        <v>11</v>
      </c>
      <c r="D9" s="20">
        <f t="shared" si="0"/>
        <v>23.404255319148938</v>
      </c>
      <c r="E9" s="75">
        <f t="shared" si="1"/>
        <v>-36</v>
      </c>
      <c r="I9" s="13"/>
    </row>
    <row r="10" spans="1:9" s="4" customFormat="1" ht="49.05" customHeight="1" x14ac:dyDescent="0.3">
      <c r="A10" s="15" t="s">
        <v>20</v>
      </c>
      <c r="B10" s="79">
        <f>'6-(АТО-ЦЗ)'!N7</f>
        <v>8</v>
      </c>
      <c r="C10" s="79">
        <f>'6-(АТО-ЦЗ)'!O7</f>
        <v>1</v>
      </c>
      <c r="D10" s="20">
        <f t="shared" si="0"/>
        <v>12.5</v>
      </c>
      <c r="E10" s="75">
        <f t="shared" si="1"/>
        <v>-7</v>
      </c>
      <c r="I10" s="13"/>
    </row>
    <row r="11" spans="1:9" s="4" customFormat="1" ht="49.05" customHeight="1" x14ac:dyDescent="0.3">
      <c r="A11" s="15" t="s">
        <v>31</v>
      </c>
      <c r="B11" s="74">
        <f>'6-(АТО-ЦЗ)'!Q7</f>
        <v>724</v>
      </c>
      <c r="C11" s="74">
        <f>'6-(АТО-ЦЗ)'!R7</f>
        <v>680</v>
      </c>
      <c r="D11" s="11">
        <f t="shared" si="0"/>
        <v>93.922651933701658</v>
      </c>
      <c r="E11" s="75">
        <f t="shared" si="1"/>
        <v>-44</v>
      </c>
      <c r="I11" s="13"/>
    </row>
    <row r="12" spans="1:9" s="4" customFormat="1" ht="12.75" customHeight="1" x14ac:dyDescent="0.3">
      <c r="A12" s="101" t="s">
        <v>4</v>
      </c>
      <c r="B12" s="102"/>
      <c r="C12" s="102"/>
      <c r="D12" s="102"/>
      <c r="E12" s="102"/>
      <c r="I12" s="13"/>
    </row>
    <row r="13" spans="1:9" s="4" customFormat="1" ht="18" customHeight="1" x14ac:dyDescent="0.3">
      <c r="A13" s="103"/>
      <c r="B13" s="104"/>
      <c r="C13" s="104"/>
      <c r="D13" s="104"/>
      <c r="E13" s="104"/>
      <c r="I13" s="13"/>
    </row>
    <row r="14" spans="1:9" s="4" customFormat="1" ht="20.25" customHeight="1" x14ac:dyDescent="0.3">
      <c r="A14" s="105" t="s">
        <v>0</v>
      </c>
      <c r="B14" s="107" t="s">
        <v>76</v>
      </c>
      <c r="C14" s="107" t="s">
        <v>77</v>
      </c>
      <c r="D14" s="126" t="s">
        <v>1</v>
      </c>
      <c r="E14" s="127"/>
      <c r="I14" s="13"/>
    </row>
    <row r="15" spans="1:9" ht="27.75" customHeight="1" x14ac:dyDescent="0.25">
      <c r="A15" s="106"/>
      <c r="B15" s="107"/>
      <c r="C15" s="107"/>
      <c r="D15" s="21" t="s">
        <v>2</v>
      </c>
      <c r="E15" s="6" t="s">
        <v>26</v>
      </c>
      <c r="I15" s="13"/>
    </row>
    <row r="16" spans="1:9" ht="28.5" customHeight="1" x14ac:dyDescent="0.25">
      <c r="A16" s="10" t="s">
        <v>32</v>
      </c>
      <c r="B16" s="76">
        <f>'6-(АТО-ЦЗ)'!T7</f>
        <v>904</v>
      </c>
      <c r="C16" s="76">
        <f>'6-(АТО-ЦЗ)'!U7</f>
        <v>909</v>
      </c>
      <c r="D16" s="22">
        <f t="shared" ref="D16:D18" si="2">C16*100/B16</f>
        <v>100.55309734513274</v>
      </c>
      <c r="E16" s="75">
        <f t="shared" ref="E16:E18" si="3">C16-B16</f>
        <v>5</v>
      </c>
      <c r="I16" s="13"/>
    </row>
    <row r="17" spans="1:9" ht="25.5" customHeight="1" x14ac:dyDescent="0.25">
      <c r="A17" s="1" t="s">
        <v>28</v>
      </c>
      <c r="B17" s="77">
        <f>'6-(АТО-ЦЗ)'!W7</f>
        <v>576</v>
      </c>
      <c r="C17" s="77">
        <f>'6-(АТО-ЦЗ)'!X7</f>
        <v>598</v>
      </c>
      <c r="D17" s="22">
        <f t="shared" si="2"/>
        <v>103.81944444444444</v>
      </c>
      <c r="E17" s="75">
        <f t="shared" si="3"/>
        <v>22</v>
      </c>
      <c r="I17" s="13"/>
    </row>
    <row r="18" spans="1:9" ht="27.75" customHeight="1" x14ac:dyDescent="0.25">
      <c r="A18" s="1" t="s">
        <v>33</v>
      </c>
      <c r="B18" s="77">
        <f>'6-(АТО-ЦЗ)'!Z7</f>
        <v>538</v>
      </c>
      <c r="C18" s="77">
        <f>'6-(АТО-ЦЗ)'!AA7</f>
        <v>561</v>
      </c>
      <c r="D18" s="22">
        <f t="shared" si="2"/>
        <v>104.27509293680298</v>
      </c>
      <c r="E18" s="75">
        <f t="shared" si="3"/>
        <v>23</v>
      </c>
      <c r="I18" s="13"/>
    </row>
    <row r="19" spans="1:9" ht="13.05" x14ac:dyDescent="0.3">
      <c r="C19" s="19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F88"/>
  <sheetViews>
    <sheetView view="pageBreakPreview" zoomScale="87" zoomScaleNormal="75" zoomScaleSheetLayoutView="87" workbookViewId="0">
      <pane xSplit="1" ySplit="6" topLeftCell="H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79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18" t="s">
        <v>8</v>
      </c>
      <c r="R3" s="119"/>
      <c r="S3" s="12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14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14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14"/>
      <c r="D5" s="115"/>
      <c r="E5" s="114"/>
      <c r="F5" s="114"/>
      <c r="G5" s="115"/>
      <c r="H5" s="114"/>
      <c r="I5" s="114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1176</v>
      </c>
      <c r="C7" s="35">
        <f>SUM(C8:C35)</f>
        <v>1201</v>
      </c>
      <c r="D7" s="36">
        <f>IF(ISERROR(C7*100/B7),"-",(C7*100/B7))</f>
        <v>102.12585034013605</v>
      </c>
      <c r="E7" s="35">
        <f>SUM(E8:E35)</f>
        <v>840</v>
      </c>
      <c r="F7" s="35">
        <f>SUM(F8:F35)</f>
        <v>887</v>
      </c>
      <c r="G7" s="36">
        <f>IF(ISERROR(F7*100/E7),"-",(F7*100/E7))</f>
        <v>105.5952380952381</v>
      </c>
      <c r="H7" s="35">
        <f>SUM(H8:H35)</f>
        <v>102</v>
      </c>
      <c r="I7" s="35">
        <f>SUM(I8:I35)</f>
        <v>79</v>
      </c>
      <c r="J7" s="36">
        <f>IF(ISERROR(I7*100/H7),"-",(I7*100/H7))</f>
        <v>77.450980392156865</v>
      </c>
      <c r="K7" s="35">
        <f>SUM(K8:K35)</f>
        <v>47</v>
      </c>
      <c r="L7" s="35">
        <f>SUM(L8:L35)</f>
        <v>11</v>
      </c>
      <c r="M7" s="36">
        <f>IF(ISERROR(L7*100/K7),"-",(L7*100/K7))</f>
        <v>23.404255319148938</v>
      </c>
      <c r="N7" s="35">
        <f>SUM(N8:N35)</f>
        <v>8</v>
      </c>
      <c r="O7" s="35">
        <f>SUM(O8:O35)</f>
        <v>1</v>
      </c>
      <c r="P7" s="36">
        <f>IF(ISERROR(O7*100/N7),"-",(O7*100/N7))</f>
        <v>12.5</v>
      </c>
      <c r="Q7" s="35">
        <f>SUM(Q8:Q35)</f>
        <v>724</v>
      </c>
      <c r="R7" s="35">
        <f>SUM(R8:R35)</f>
        <v>680</v>
      </c>
      <c r="S7" s="36">
        <f>IF(ISERROR(R7*100/Q7),"-",(R7*100/Q7))</f>
        <v>93.922651933701658</v>
      </c>
      <c r="T7" s="35">
        <f>SUM(T8:T35)</f>
        <v>904</v>
      </c>
      <c r="U7" s="35">
        <f>SUM(U8:U35)</f>
        <v>909</v>
      </c>
      <c r="V7" s="36">
        <f>IF(ISERROR(U7*100/T7),"-",(U7*100/T7))</f>
        <v>100.55309734513274</v>
      </c>
      <c r="W7" s="35">
        <f>SUM(W8:W35)</f>
        <v>576</v>
      </c>
      <c r="X7" s="35">
        <f>SUM(X8:X35)</f>
        <v>598</v>
      </c>
      <c r="Y7" s="36">
        <f>IF(ISERROR(X7*100/W7),"-",(X7*100/W7))</f>
        <v>103.81944444444444</v>
      </c>
      <c r="Z7" s="35">
        <f>SUM(Z8:Z35)</f>
        <v>538</v>
      </c>
      <c r="AA7" s="35">
        <f>SUM(AA8:AA35)</f>
        <v>561</v>
      </c>
      <c r="AB7" s="36">
        <f>IF(ISERROR(AA7*100/Z7),"-",(AA7*100/Z7))</f>
        <v>104.27509293680298</v>
      </c>
      <c r="AC7" s="37"/>
      <c r="AF7" s="42"/>
    </row>
    <row r="8" spans="1:32" s="42" customFormat="1" ht="16.95" customHeight="1" x14ac:dyDescent="0.25">
      <c r="A8" s="61" t="s">
        <v>35</v>
      </c>
      <c r="B8" s="39">
        <v>304</v>
      </c>
      <c r="C8" s="39">
        <v>340</v>
      </c>
      <c r="D8" s="36">
        <f>IF(ISERROR(C8*100/B8),"-",(C8*100/B8))</f>
        <v>111.84210526315789</v>
      </c>
      <c r="E8" s="39">
        <v>203</v>
      </c>
      <c r="F8" s="39">
        <v>240</v>
      </c>
      <c r="G8" s="40">
        <f>IF(ISERROR(F8*100/E8),"-",(F8*100/E8))</f>
        <v>118.22660098522168</v>
      </c>
      <c r="H8" s="39">
        <v>13</v>
      </c>
      <c r="I8" s="39">
        <v>19</v>
      </c>
      <c r="J8" s="40">
        <f>IF(ISERROR(I8*100/H8),"-",(I8*100/H8))</f>
        <v>146.15384615384616</v>
      </c>
      <c r="K8" s="39">
        <v>5</v>
      </c>
      <c r="L8" s="39">
        <v>4</v>
      </c>
      <c r="M8" s="40">
        <f>IF(ISERROR(L8*100/K8),"-",(L8*100/K8))</f>
        <v>80</v>
      </c>
      <c r="N8" s="39">
        <v>2</v>
      </c>
      <c r="O8" s="39">
        <v>0</v>
      </c>
      <c r="P8" s="40">
        <f>IF(ISERROR(O8*100/N8),"-",(O8*100/N8))</f>
        <v>0</v>
      </c>
      <c r="Q8" s="39">
        <v>187</v>
      </c>
      <c r="R8" s="60">
        <v>206</v>
      </c>
      <c r="S8" s="40">
        <f>IF(ISERROR(R8*100/Q8),"-",(R8*100/Q8))</f>
        <v>110.16042780748663</v>
      </c>
      <c r="T8" s="39">
        <v>261</v>
      </c>
      <c r="U8" s="60">
        <v>271</v>
      </c>
      <c r="V8" s="40">
        <f>IF(ISERROR(U8*100/T8),"-",(U8*100/T8))</f>
        <v>103.83141762452107</v>
      </c>
      <c r="W8" s="39">
        <v>161</v>
      </c>
      <c r="X8" s="60">
        <v>171</v>
      </c>
      <c r="Y8" s="40">
        <f>IF(ISERROR(X8*100/W8),"-",(X8*100/W8))</f>
        <v>106.2111801242236</v>
      </c>
      <c r="Z8" s="39">
        <v>148</v>
      </c>
      <c r="AA8" s="60">
        <v>158</v>
      </c>
      <c r="AB8" s="40">
        <f>IF(ISERROR(AA8*100/Z8),"-",(AA8*100/Z8))</f>
        <v>106.75675675675676</v>
      </c>
      <c r="AC8" s="37"/>
      <c r="AD8" s="41"/>
    </row>
    <row r="9" spans="1:32" s="43" customFormat="1" ht="16.95" customHeight="1" x14ac:dyDescent="0.25">
      <c r="A9" s="61" t="s">
        <v>36</v>
      </c>
      <c r="B9" s="39">
        <v>30</v>
      </c>
      <c r="C9" s="39">
        <v>22</v>
      </c>
      <c r="D9" s="36">
        <f t="shared" ref="D9:D35" si="0">IF(ISERROR(C9*100/B9),"-",(C9*100/B9))</f>
        <v>73.333333333333329</v>
      </c>
      <c r="E9" s="39">
        <v>28</v>
      </c>
      <c r="F9" s="39">
        <v>20</v>
      </c>
      <c r="G9" s="40">
        <f t="shared" ref="G9:G35" si="1">IF(ISERROR(F9*100/E9),"-",(F9*100/E9))</f>
        <v>71.428571428571431</v>
      </c>
      <c r="H9" s="39">
        <v>7</v>
      </c>
      <c r="I9" s="39">
        <v>3</v>
      </c>
      <c r="J9" s="40">
        <f t="shared" ref="J9:J35" si="2">IF(ISERROR(I9*100/H9),"-",(I9*100/H9))</f>
        <v>42.857142857142854</v>
      </c>
      <c r="K9" s="39">
        <v>0</v>
      </c>
      <c r="L9" s="39">
        <v>0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28</v>
      </c>
      <c r="R9" s="60">
        <v>11</v>
      </c>
      <c r="S9" s="40">
        <f t="shared" ref="S9:S35" si="5">IF(ISERROR(R9*100/Q9),"-",(R9*100/Q9))</f>
        <v>39.285714285714285</v>
      </c>
      <c r="T9" s="39">
        <v>21</v>
      </c>
      <c r="U9" s="60">
        <v>14</v>
      </c>
      <c r="V9" s="40">
        <f t="shared" ref="V9:V35" si="6">IF(ISERROR(U9*100/T9),"-",(U9*100/T9))</f>
        <v>66.666666666666671</v>
      </c>
      <c r="W9" s="39">
        <v>19</v>
      </c>
      <c r="X9" s="60">
        <v>13</v>
      </c>
      <c r="Y9" s="40">
        <f t="shared" ref="Y9:Y35" si="7">IF(ISERROR(X9*100/W9),"-",(X9*100/W9))</f>
        <v>68.421052631578945</v>
      </c>
      <c r="Z9" s="39">
        <v>17</v>
      </c>
      <c r="AA9" s="60">
        <v>12</v>
      </c>
      <c r="AB9" s="40">
        <f t="shared" ref="AB9:AB35" si="8">IF(ISERROR(AA9*100/Z9),"-",(AA9*100/Z9))</f>
        <v>70.588235294117652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6</v>
      </c>
      <c r="C10" s="39">
        <v>3</v>
      </c>
      <c r="D10" s="36">
        <f t="shared" si="0"/>
        <v>50</v>
      </c>
      <c r="E10" s="39">
        <v>6</v>
      </c>
      <c r="F10" s="39">
        <v>3</v>
      </c>
      <c r="G10" s="40">
        <f t="shared" si="1"/>
        <v>50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6</v>
      </c>
      <c r="R10" s="60">
        <v>2</v>
      </c>
      <c r="S10" s="40">
        <f t="shared" si="5"/>
        <v>33.333333333333336</v>
      </c>
      <c r="T10" s="39">
        <v>5</v>
      </c>
      <c r="U10" s="60">
        <v>3</v>
      </c>
      <c r="V10" s="40">
        <f t="shared" si="6"/>
        <v>60</v>
      </c>
      <c r="W10" s="39">
        <v>5</v>
      </c>
      <c r="X10" s="60">
        <v>3</v>
      </c>
      <c r="Y10" s="40">
        <f t="shared" si="7"/>
        <v>60</v>
      </c>
      <c r="Z10" s="39">
        <v>5</v>
      </c>
      <c r="AA10" s="60">
        <v>3</v>
      </c>
      <c r="AB10" s="40">
        <f t="shared" si="8"/>
        <v>60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9</v>
      </c>
      <c r="C11" s="39">
        <v>10</v>
      </c>
      <c r="D11" s="36">
        <f t="shared" si="0"/>
        <v>111.11111111111111</v>
      </c>
      <c r="E11" s="39">
        <v>7</v>
      </c>
      <c r="F11" s="39">
        <v>8</v>
      </c>
      <c r="G11" s="40">
        <f t="shared" si="1"/>
        <v>114.28571428571429</v>
      </c>
      <c r="H11" s="39">
        <v>2</v>
      </c>
      <c r="I11" s="39">
        <v>2</v>
      </c>
      <c r="J11" s="40">
        <f t="shared" si="2"/>
        <v>100</v>
      </c>
      <c r="K11" s="39">
        <v>1</v>
      </c>
      <c r="L11" s="39">
        <v>0</v>
      </c>
      <c r="M11" s="40">
        <f t="shared" si="3"/>
        <v>0</v>
      </c>
      <c r="N11" s="39">
        <v>0</v>
      </c>
      <c r="O11" s="39">
        <v>0</v>
      </c>
      <c r="P11" s="40" t="str">
        <f t="shared" si="4"/>
        <v>-</v>
      </c>
      <c r="Q11" s="39">
        <v>7</v>
      </c>
      <c r="R11" s="60">
        <v>8</v>
      </c>
      <c r="S11" s="40">
        <f t="shared" si="5"/>
        <v>114.28571428571429</v>
      </c>
      <c r="T11" s="39">
        <v>7</v>
      </c>
      <c r="U11" s="60">
        <v>7</v>
      </c>
      <c r="V11" s="40">
        <f t="shared" si="6"/>
        <v>100</v>
      </c>
      <c r="W11" s="39">
        <v>5</v>
      </c>
      <c r="X11" s="60">
        <v>5</v>
      </c>
      <c r="Y11" s="40">
        <f t="shared" si="7"/>
        <v>100</v>
      </c>
      <c r="Z11" s="39">
        <v>5</v>
      </c>
      <c r="AA11" s="60">
        <v>5</v>
      </c>
      <c r="AB11" s="40">
        <f t="shared" si="8"/>
        <v>100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28</v>
      </c>
      <c r="C12" s="39">
        <v>45</v>
      </c>
      <c r="D12" s="36">
        <f t="shared" si="0"/>
        <v>160.71428571428572</v>
      </c>
      <c r="E12" s="39">
        <v>22</v>
      </c>
      <c r="F12" s="39">
        <v>38</v>
      </c>
      <c r="G12" s="40">
        <f t="shared" si="1"/>
        <v>172.72727272727272</v>
      </c>
      <c r="H12" s="39">
        <v>0</v>
      </c>
      <c r="I12" s="39">
        <v>6</v>
      </c>
      <c r="J12" s="40" t="str">
        <f t="shared" si="2"/>
        <v>-</v>
      </c>
      <c r="K12" s="39">
        <v>0</v>
      </c>
      <c r="L12" s="39">
        <v>0</v>
      </c>
      <c r="M12" s="40" t="str">
        <f t="shared" si="3"/>
        <v>-</v>
      </c>
      <c r="N12" s="39">
        <v>2</v>
      </c>
      <c r="O12" s="39">
        <v>0</v>
      </c>
      <c r="P12" s="40">
        <f t="shared" si="4"/>
        <v>0</v>
      </c>
      <c r="Q12" s="39">
        <v>19</v>
      </c>
      <c r="R12" s="60">
        <v>32</v>
      </c>
      <c r="S12" s="40">
        <f t="shared" si="5"/>
        <v>168.42105263157896</v>
      </c>
      <c r="T12" s="39">
        <v>22</v>
      </c>
      <c r="U12" s="60">
        <v>30</v>
      </c>
      <c r="V12" s="40">
        <f t="shared" si="6"/>
        <v>136.36363636363637</v>
      </c>
      <c r="W12" s="39">
        <v>16</v>
      </c>
      <c r="X12" s="60">
        <v>23</v>
      </c>
      <c r="Y12" s="40">
        <f t="shared" si="7"/>
        <v>143.75</v>
      </c>
      <c r="Z12" s="39">
        <v>15</v>
      </c>
      <c r="AA12" s="60">
        <v>22</v>
      </c>
      <c r="AB12" s="40">
        <f t="shared" si="8"/>
        <v>146.66666666666666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4</v>
      </c>
      <c r="C13" s="39">
        <v>9</v>
      </c>
      <c r="D13" s="36">
        <f t="shared" si="0"/>
        <v>225</v>
      </c>
      <c r="E13" s="39">
        <v>3</v>
      </c>
      <c r="F13" s="39">
        <v>8</v>
      </c>
      <c r="G13" s="40">
        <f t="shared" si="1"/>
        <v>266.66666666666669</v>
      </c>
      <c r="H13" s="39">
        <v>1</v>
      </c>
      <c r="I13" s="39">
        <v>1</v>
      </c>
      <c r="J13" s="40">
        <f t="shared" si="2"/>
        <v>100</v>
      </c>
      <c r="K13" s="39">
        <v>0</v>
      </c>
      <c r="L13" s="39">
        <v>0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3</v>
      </c>
      <c r="R13" s="60">
        <v>6</v>
      </c>
      <c r="S13" s="40">
        <f t="shared" si="5"/>
        <v>200</v>
      </c>
      <c r="T13" s="39">
        <v>3</v>
      </c>
      <c r="U13" s="60">
        <v>6</v>
      </c>
      <c r="V13" s="40">
        <f t="shared" si="6"/>
        <v>200</v>
      </c>
      <c r="W13" s="39">
        <v>2</v>
      </c>
      <c r="X13" s="60">
        <v>5</v>
      </c>
      <c r="Y13" s="40">
        <f t="shared" si="7"/>
        <v>250</v>
      </c>
      <c r="Z13" s="39">
        <v>2</v>
      </c>
      <c r="AA13" s="60">
        <v>5</v>
      </c>
      <c r="AB13" s="40">
        <f t="shared" si="8"/>
        <v>250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12</v>
      </c>
      <c r="C14" s="39">
        <v>12</v>
      </c>
      <c r="D14" s="36">
        <f t="shared" si="0"/>
        <v>100</v>
      </c>
      <c r="E14" s="39">
        <v>6</v>
      </c>
      <c r="F14" s="39">
        <v>7</v>
      </c>
      <c r="G14" s="40">
        <f t="shared" si="1"/>
        <v>116.66666666666667</v>
      </c>
      <c r="H14" s="39">
        <v>1</v>
      </c>
      <c r="I14" s="39">
        <v>1</v>
      </c>
      <c r="J14" s="40">
        <f t="shared" si="2"/>
        <v>100</v>
      </c>
      <c r="K14" s="39">
        <v>1</v>
      </c>
      <c r="L14" s="39">
        <v>0</v>
      </c>
      <c r="M14" s="40">
        <f t="shared" si="3"/>
        <v>0</v>
      </c>
      <c r="N14" s="39">
        <v>0</v>
      </c>
      <c r="O14" s="39">
        <v>0</v>
      </c>
      <c r="P14" s="40" t="str">
        <f t="shared" si="4"/>
        <v>-</v>
      </c>
      <c r="Q14" s="39">
        <v>6</v>
      </c>
      <c r="R14" s="60">
        <v>6</v>
      </c>
      <c r="S14" s="40">
        <f t="shared" si="5"/>
        <v>100</v>
      </c>
      <c r="T14" s="39">
        <v>8</v>
      </c>
      <c r="U14" s="60">
        <v>8</v>
      </c>
      <c r="V14" s="40">
        <f t="shared" si="6"/>
        <v>100</v>
      </c>
      <c r="W14" s="39">
        <v>2</v>
      </c>
      <c r="X14" s="60">
        <v>3</v>
      </c>
      <c r="Y14" s="40">
        <f t="shared" si="7"/>
        <v>150</v>
      </c>
      <c r="Z14" s="39">
        <v>2</v>
      </c>
      <c r="AA14" s="60">
        <v>2</v>
      </c>
      <c r="AB14" s="40">
        <f t="shared" si="8"/>
        <v>100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40</v>
      </c>
      <c r="C15" s="39">
        <v>46</v>
      </c>
      <c r="D15" s="36">
        <f t="shared" si="0"/>
        <v>115</v>
      </c>
      <c r="E15" s="39">
        <v>30</v>
      </c>
      <c r="F15" s="39">
        <v>38</v>
      </c>
      <c r="G15" s="40">
        <f t="shared" si="1"/>
        <v>126.66666666666667</v>
      </c>
      <c r="H15" s="39">
        <v>3</v>
      </c>
      <c r="I15" s="39">
        <v>2</v>
      </c>
      <c r="J15" s="40">
        <f t="shared" si="2"/>
        <v>66.666666666666671</v>
      </c>
      <c r="K15" s="39">
        <v>2</v>
      </c>
      <c r="L15" s="39">
        <v>0</v>
      </c>
      <c r="M15" s="40">
        <f t="shared" si="3"/>
        <v>0</v>
      </c>
      <c r="N15" s="39">
        <v>0</v>
      </c>
      <c r="O15" s="39">
        <v>0</v>
      </c>
      <c r="P15" s="40" t="str">
        <f t="shared" si="4"/>
        <v>-</v>
      </c>
      <c r="Q15" s="39">
        <v>27</v>
      </c>
      <c r="R15" s="60">
        <v>29</v>
      </c>
      <c r="S15" s="40">
        <f t="shared" si="5"/>
        <v>107.4074074074074</v>
      </c>
      <c r="T15" s="39">
        <v>32</v>
      </c>
      <c r="U15" s="60">
        <v>38</v>
      </c>
      <c r="V15" s="40">
        <f t="shared" si="6"/>
        <v>118.75</v>
      </c>
      <c r="W15" s="39">
        <v>22</v>
      </c>
      <c r="X15" s="60">
        <v>30</v>
      </c>
      <c r="Y15" s="40">
        <f t="shared" si="7"/>
        <v>136.36363636363637</v>
      </c>
      <c r="Z15" s="39">
        <v>19</v>
      </c>
      <c r="AA15" s="60">
        <v>29</v>
      </c>
      <c r="AB15" s="40">
        <f t="shared" si="8"/>
        <v>152.63157894736841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39</v>
      </c>
      <c r="C16" s="39">
        <v>31</v>
      </c>
      <c r="D16" s="36">
        <f t="shared" si="0"/>
        <v>79.487179487179489</v>
      </c>
      <c r="E16" s="39">
        <v>29</v>
      </c>
      <c r="F16" s="39">
        <v>21</v>
      </c>
      <c r="G16" s="40">
        <f t="shared" si="1"/>
        <v>72.41379310344827</v>
      </c>
      <c r="H16" s="39">
        <v>6</v>
      </c>
      <c r="I16" s="39">
        <v>1</v>
      </c>
      <c r="J16" s="40">
        <f t="shared" si="2"/>
        <v>16.666666666666668</v>
      </c>
      <c r="K16" s="39">
        <v>4</v>
      </c>
      <c r="L16" s="39">
        <v>0</v>
      </c>
      <c r="M16" s="40">
        <f t="shared" si="3"/>
        <v>0</v>
      </c>
      <c r="N16" s="39">
        <v>1</v>
      </c>
      <c r="O16" s="39">
        <v>0</v>
      </c>
      <c r="P16" s="40">
        <f t="shared" si="4"/>
        <v>0</v>
      </c>
      <c r="Q16" s="39">
        <v>28</v>
      </c>
      <c r="R16" s="60">
        <v>19</v>
      </c>
      <c r="S16" s="40">
        <f t="shared" si="5"/>
        <v>67.857142857142861</v>
      </c>
      <c r="T16" s="39">
        <v>27</v>
      </c>
      <c r="U16" s="60">
        <v>24</v>
      </c>
      <c r="V16" s="40">
        <f t="shared" si="6"/>
        <v>88.888888888888886</v>
      </c>
      <c r="W16" s="39">
        <v>18</v>
      </c>
      <c r="X16" s="60">
        <v>14</v>
      </c>
      <c r="Y16" s="40">
        <f t="shared" si="7"/>
        <v>77.777777777777771</v>
      </c>
      <c r="Z16" s="39">
        <v>17</v>
      </c>
      <c r="AA16" s="60">
        <v>10</v>
      </c>
      <c r="AB16" s="40">
        <f t="shared" si="8"/>
        <v>58.823529411764703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72</v>
      </c>
      <c r="C17" s="39">
        <v>80</v>
      </c>
      <c r="D17" s="36">
        <f t="shared" si="0"/>
        <v>111.11111111111111</v>
      </c>
      <c r="E17" s="39">
        <v>59</v>
      </c>
      <c r="F17" s="39">
        <v>65</v>
      </c>
      <c r="G17" s="40">
        <f t="shared" si="1"/>
        <v>110.16949152542372</v>
      </c>
      <c r="H17" s="39">
        <v>4</v>
      </c>
      <c r="I17" s="39">
        <v>7</v>
      </c>
      <c r="J17" s="40">
        <f t="shared" si="2"/>
        <v>175</v>
      </c>
      <c r="K17" s="39">
        <v>0</v>
      </c>
      <c r="L17" s="39">
        <v>1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37</v>
      </c>
      <c r="R17" s="60">
        <v>20</v>
      </c>
      <c r="S17" s="40">
        <f t="shared" si="5"/>
        <v>54.054054054054056</v>
      </c>
      <c r="T17" s="39">
        <v>55</v>
      </c>
      <c r="U17" s="60">
        <v>53</v>
      </c>
      <c r="V17" s="40">
        <f t="shared" si="6"/>
        <v>96.36363636363636</v>
      </c>
      <c r="W17" s="39">
        <v>42</v>
      </c>
      <c r="X17" s="60">
        <v>39</v>
      </c>
      <c r="Y17" s="40">
        <f t="shared" si="7"/>
        <v>92.857142857142861</v>
      </c>
      <c r="Z17" s="39">
        <v>40</v>
      </c>
      <c r="AA17" s="60">
        <v>37</v>
      </c>
      <c r="AB17" s="40">
        <f t="shared" si="8"/>
        <v>92.5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20</v>
      </c>
      <c r="C18" s="39">
        <v>21</v>
      </c>
      <c r="D18" s="36">
        <f t="shared" si="0"/>
        <v>105</v>
      </c>
      <c r="E18" s="39">
        <v>18</v>
      </c>
      <c r="F18" s="39">
        <v>20</v>
      </c>
      <c r="G18" s="40">
        <f t="shared" si="1"/>
        <v>111.11111111111111</v>
      </c>
      <c r="H18" s="39">
        <v>6</v>
      </c>
      <c r="I18" s="39">
        <v>3</v>
      </c>
      <c r="J18" s="40">
        <f t="shared" si="2"/>
        <v>50</v>
      </c>
      <c r="K18" s="39">
        <v>3</v>
      </c>
      <c r="L18" s="39">
        <v>0</v>
      </c>
      <c r="M18" s="40">
        <f t="shared" si="3"/>
        <v>0</v>
      </c>
      <c r="N18" s="39">
        <v>0</v>
      </c>
      <c r="O18" s="39">
        <v>0</v>
      </c>
      <c r="P18" s="40" t="str">
        <f t="shared" si="4"/>
        <v>-</v>
      </c>
      <c r="Q18" s="39">
        <v>10</v>
      </c>
      <c r="R18" s="60">
        <v>15</v>
      </c>
      <c r="S18" s="40">
        <f t="shared" si="5"/>
        <v>150</v>
      </c>
      <c r="T18" s="39">
        <v>8</v>
      </c>
      <c r="U18" s="60">
        <v>15</v>
      </c>
      <c r="V18" s="40">
        <f t="shared" si="6"/>
        <v>187.5</v>
      </c>
      <c r="W18" s="39">
        <v>6</v>
      </c>
      <c r="X18" s="60">
        <v>14</v>
      </c>
      <c r="Y18" s="40">
        <f t="shared" si="7"/>
        <v>233.33333333333334</v>
      </c>
      <c r="Z18" s="39">
        <v>5</v>
      </c>
      <c r="AA18" s="60">
        <v>14</v>
      </c>
      <c r="AB18" s="40">
        <f t="shared" si="8"/>
        <v>280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76</v>
      </c>
      <c r="C19" s="39">
        <v>69</v>
      </c>
      <c r="D19" s="36">
        <f t="shared" si="0"/>
        <v>90.78947368421052</v>
      </c>
      <c r="E19" s="39">
        <v>46</v>
      </c>
      <c r="F19" s="39">
        <v>37</v>
      </c>
      <c r="G19" s="40">
        <f t="shared" si="1"/>
        <v>80.434782608695656</v>
      </c>
      <c r="H19" s="39">
        <v>5</v>
      </c>
      <c r="I19" s="39">
        <v>2</v>
      </c>
      <c r="J19" s="40">
        <f t="shared" si="2"/>
        <v>40</v>
      </c>
      <c r="K19" s="39">
        <v>4</v>
      </c>
      <c r="L19" s="39">
        <v>0</v>
      </c>
      <c r="M19" s="40">
        <f t="shared" si="3"/>
        <v>0</v>
      </c>
      <c r="N19" s="39">
        <v>0</v>
      </c>
      <c r="O19" s="39">
        <v>0</v>
      </c>
      <c r="P19" s="40" t="str">
        <f t="shared" si="4"/>
        <v>-</v>
      </c>
      <c r="Q19" s="39">
        <v>37</v>
      </c>
      <c r="R19" s="60">
        <v>34</v>
      </c>
      <c r="S19" s="40">
        <f t="shared" si="5"/>
        <v>91.891891891891888</v>
      </c>
      <c r="T19" s="39">
        <v>60</v>
      </c>
      <c r="U19" s="60">
        <v>58</v>
      </c>
      <c r="V19" s="40">
        <f t="shared" si="6"/>
        <v>96.666666666666671</v>
      </c>
      <c r="W19" s="39">
        <v>30</v>
      </c>
      <c r="X19" s="60">
        <v>26</v>
      </c>
      <c r="Y19" s="40">
        <f t="shared" si="7"/>
        <v>86.666666666666671</v>
      </c>
      <c r="Z19" s="39">
        <v>29</v>
      </c>
      <c r="AA19" s="60">
        <v>25</v>
      </c>
      <c r="AB19" s="40">
        <f t="shared" si="8"/>
        <v>86.206896551724142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24</v>
      </c>
      <c r="C20" s="39">
        <v>23</v>
      </c>
      <c r="D20" s="36">
        <f t="shared" si="0"/>
        <v>95.833333333333329</v>
      </c>
      <c r="E20" s="39">
        <v>21</v>
      </c>
      <c r="F20" s="39">
        <v>20</v>
      </c>
      <c r="G20" s="40">
        <f t="shared" si="1"/>
        <v>95.238095238095241</v>
      </c>
      <c r="H20" s="39">
        <v>3</v>
      </c>
      <c r="I20" s="39">
        <v>1</v>
      </c>
      <c r="J20" s="40">
        <f t="shared" si="2"/>
        <v>33.333333333333336</v>
      </c>
      <c r="K20" s="39">
        <v>1</v>
      </c>
      <c r="L20" s="39">
        <v>0</v>
      </c>
      <c r="M20" s="40">
        <f t="shared" si="3"/>
        <v>0</v>
      </c>
      <c r="N20" s="39">
        <v>0</v>
      </c>
      <c r="O20" s="39">
        <v>0</v>
      </c>
      <c r="P20" s="40" t="str">
        <f t="shared" si="4"/>
        <v>-</v>
      </c>
      <c r="Q20" s="39">
        <v>19</v>
      </c>
      <c r="R20" s="60">
        <v>12</v>
      </c>
      <c r="S20" s="40">
        <f t="shared" si="5"/>
        <v>63.157894736842103</v>
      </c>
      <c r="T20" s="39">
        <v>20</v>
      </c>
      <c r="U20" s="60">
        <v>16</v>
      </c>
      <c r="V20" s="40">
        <f t="shared" si="6"/>
        <v>80</v>
      </c>
      <c r="W20" s="39">
        <v>17</v>
      </c>
      <c r="X20" s="60">
        <v>13</v>
      </c>
      <c r="Y20" s="40">
        <f t="shared" si="7"/>
        <v>76.470588235294116</v>
      </c>
      <c r="Z20" s="39">
        <v>14</v>
      </c>
      <c r="AA20" s="60">
        <v>13</v>
      </c>
      <c r="AB20" s="40">
        <f t="shared" si="8"/>
        <v>92.857142857142861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25</v>
      </c>
      <c r="C21" s="39">
        <v>26</v>
      </c>
      <c r="D21" s="36">
        <f t="shared" si="0"/>
        <v>104</v>
      </c>
      <c r="E21" s="39">
        <v>12</v>
      </c>
      <c r="F21" s="39">
        <v>14</v>
      </c>
      <c r="G21" s="40">
        <f t="shared" si="1"/>
        <v>116.66666666666667</v>
      </c>
      <c r="H21" s="39">
        <v>3</v>
      </c>
      <c r="I21" s="39">
        <v>0</v>
      </c>
      <c r="J21" s="40">
        <f t="shared" si="2"/>
        <v>0</v>
      </c>
      <c r="K21" s="39">
        <v>0</v>
      </c>
      <c r="L21" s="39">
        <v>1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11</v>
      </c>
      <c r="R21" s="60">
        <v>12</v>
      </c>
      <c r="S21" s="40">
        <f t="shared" si="5"/>
        <v>109.09090909090909</v>
      </c>
      <c r="T21" s="39">
        <v>20</v>
      </c>
      <c r="U21" s="60">
        <v>23</v>
      </c>
      <c r="V21" s="40">
        <f t="shared" si="6"/>
        <v>115</v>
      </c>
      <c r="W21" s="39">
        <v>7</v>
      </c>
      <c r="X21" s="60">
        <v>11</v>
      </c>
      <c r="Y21" s="40">
        <f t="shared" si="7"/>
        <v>157.14285714285714</v>
      </c>
      <c r="Z21" s="39">
        <v>7</v>
      </c>
      <c r="AA21" s="60">
        <v>11</v>
      </c>
      <c r="AB21" s="40">
        <f t="shared" si="8"/>
        <v>157.14285714285714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20</v>
      </c>
      <c r="C22" s="39">
        <v>16</v>
      </c>
      <c r="D22" s="36">
        <f t="shared" si="0"/>
        <v>80</v>
      </c>
      <c r="E22" s="39">
        <v>18</v>
      </c>
      <c r="F22" s="39">
        <v>16</v>
      </c>
      <c r="G22" s="40">
        <f t="shared" si="1"/>
        <v>88.888888888888886</v>
      </c>
      <c r="H22" s="39">
        <v>4</v>
      </c>
      <c r="I22" s="39">
        <v>2</v>
      </c>
      <c r="J22" s="40">
        <f t="shared" si="2"/>
        <v>50</v>
      </c>
      <c r="K22" s="39">
        <v>3</v>
      </c>
      <c r="L22" s="39">
        <v>0</v>
      </c>
      <c r="M22" s="40">
        <f t="shared" si="3"/>
        <v>0</v>
      </c>
      <c r="N22" s="39">
        <v>0</v>
      </c>
      <c r="O22" s="39">
        <v>0</v>
      </c>
      <c r="P22" s="40" t="str">
        <f t="shared" si="4"/>
        <v>-</v>
      </c>
      <c r="Q22" s="39">
        <v>17</v>
      </c>
      <c r="R22" s="60">
        <v>11</v>
      </c>
      <c r="S22" s="40">
        <f t="shared" si="5"/>
        <v>64.705882352941174</v>
      </c>
      <c r="T22" s="39">
        <v>14</v>
      </c>
      <c r="U22" s="60">
        <v>9</v>
      </c>
      <c r="V22" s="40">
        <f t="shared" si="6"/>
        <v>64.285714285714292</v>
      </c>
      <c r="W22" s="39">
        <v>12</v>
      </c>
      <c r="X22" s="60">
        <v>9</v>
      </c>
      <c r="Y22" s="40">
        <f t="shared" si="7"/>
        <v>75</v>
      </c>
      <c r="Z22" s="39">
        <v>11</v>
      </c>
      <c r="AA22" s="60">
        <v>9</v>
      </c>
      <c r="AB22" s="40">
        <f t="shared" si="8"/>
        <v>81.818181818181813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101</v>
      </c>
      <c r="C23" s="39">
        <v>95</v>
      </c>
      <c r="D23" s="36">
        <f t="shared" si="0"/>
        <v>94.059405940594061</v>
      </c>
      <c r="E23" s="39">
        <v>54</v>
      </c>
      <c r="F23" s="39">
        <v>58</v>
      </c>
      <c r="G23" s="40">
        <f t="shared" si="1"/>
        <v>107.4074074074074</v>
      </c>
      <c r="H23" s="39">
        <v>7</v>
      </c>
      <c r="I23" s="39">
        <v>3</v>
      </c>
      <c r="J23" s="40">
        <f t="shared" si="2"/>
        <v>42.857142857142854</v>
      </c>
      <c r="K23" s="39">
        <v>3</v>
      </c>
      <c r="L23" s="39">
        <v>0</v>
      </c>
      <c r="M23" s="40">
        <f t="shared" si="3"/>
        <v>0</v>
      </c>
      <c r="N23" s="39">
        <v>1</v>
      </c>
      <c r="O23" s="39">
        <v>0</v>
      </c>
      <c r="P23" s="40">
        <f t="shared" si="4"/>
        <v>0</v>
      </c>
      <c r="Q23" s="39">
        <v>44</v>
      </c>
      <c r="R23" s="60">
        <v>50</v>
      </c>
      <c r="S23" s="40">
        <f t="shared" si="5"/>
        <v>113.63636363636364</v>
      </c>
      <c r="T23" s="39">
        <v>82</v>
      </c>
      <c r="U23" s="60">
        <v>74</v>
      </c>
      <c r="V23" s="40">
        <f t="shared" si="6"/>
        <v>90.243902439024396</v>
      </c>
      <c r="W23" s="39">
        <v>37</v>
      </c>
      <c r="X23" s="60">
        <v>37</v>
      </c>
      <c r="Y23" s="40">
        <f t="shared" si="7"/>
        <v>100</v>
      </c>
      <c r="Z23" s="39">
        <v>33</v>
      </c>
      <c r="AA23" s="60">
        <v>31</v>
      </c>
      <c r="AB23" s="40">
        <f t="shared" si="8"/>
        <v>93.939393939393938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49</v>
      </c>
      <c r="C24" s="39">
        <v>52</v>
      </c>
      <c r="D24" s="36">
        <f t="shared" si="0"/>
        <v>106.12244897959184</v>
      </c>
      <c r="E24" s="39">
        <v>48</v>
      </c>
      <c r="F24" s="39">
        <v>52</v>
      </c>
      <c r="G24" s="40">
        <f t="shared" si="1"/>
        <v>108.33333333333333</v>
      </c>
      <c r="H24" s="39">
        <v>5</v>
      </c>
      <c r="I24" s="39">
        <v>6</v>
      </c>
      <c r="J24" s="40">
        <f t="shared" si="2"/>
        <v>120</v>
      </c>
      <c r="K24" s="39">
        <v>4</v>
      </c>
      <c r="L24" s="39">
        <v>1</v>
      </c>
      <c r="M24" s="40">
        <f t="shared" si="3"/>
        <v>25</v>
      </c>
      <c r="N24" s="39">
        <v>0</v>
      </c>
      <c r="O24" s="39">
        <v>0</v>
      </c>
      <c r="P24" s="40" t="str">
        <f t="shared" si="4"/>
        <v>-</v>
      </c>
      <c r="Q24" s="39">
        <v>40</v>
      </c>
      <c r="R24" s="60">
        <v>49</v>
      </c>
      <c r="S24" s="40">
        <f t="shared" si="5"/>
        <v>122.5</v>
      </c>
      <c r="T24" s="39">
        <v>29</v>
      </c>
      <c r="U24" s="60">
        <v>37</v>
      </c>
      <c r="V24" s="40">
        <f t="shared" si="6"/>
        <v>127.58620689655173</v>
      </c>
      <c r="W24" s="39">
        <v>28</v>
      </c>
      <c r="X24" s="60">
        <v>37</v>
      </c>
      <c r="Y24" s="40">
        <f t="shared" si="7"/>
        <v>132.14285714285714</v>
      </c>
      <c r="Z24" s="39">
        <v>26</v>
      </c>
      <c r="AA24" s="60">
        <v>37</v>
      </c>
      <c r="AB24" s="40">
        <f t="shared" si="8"/>
        <v>142.30769230769232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15</v>
      </c>
      <c r="C25" s="39">
        <v>20</v>
      </c>
      <c r="D25" s="36">
        <f t="shared" si="0"/>
        <v>133.33333333333334</v>
      </c>
      <c r="E25" s="39">
        <v>8</v>
      </c>
      <c r="F25" s="39">
        <v>15</v>
      </c>
      <c r="G25" s="40">
        <f t="shared" si="1"/>
        <v>187.5</v>
      </c>
      <c r="H25" s="39">
        <v>3</v>
      </c>
      <c r="I25" s="39">
        <v>2</v>
      </c>
      <c r="J25" s="40">
        <f t="shared" si="2"/>
        <v>66.666666666666671</v>
      </c>
      <c r="K25" s="39">
        <v>2</v>
      </c>
      <c r="L25" s="39">
        <v>0</v>
      </c>
      <c r="M25" s="40">
        <f t="shared" si="3"/>
        <v>0</v>
      </c>
      <c r="N25" s="39">
        <v>0</v>
      </c>
      <c r="O25" s="39">
        <v>0</v>
      </c>
      <c r="P25" s="40" t="str">
        <f t="shared" si="4"/>
        <v>-</v>
      </c>
      <c r="Q25" s="39">
        <v>6</v>
      </c>
      <c r="R25" s="60">
        <v>11</v>
      </c>
      <c r="S25" s="40">
        <f t="shared" si="5"/>
        <v>183.33333333333334</v>
      </c>
      <c r="T25" s="39">
        <v>9</v>
      </c>
      <c r="U25" s="60">
        <v>18</v>
      </c>
      <c r="V25" s="40">
        <f t="shared" si="6"/>
        <v>200</v>
      </c>
      <c r="W25" s="39">
        <v>3</v>
      </c>
      <c r="X25" s="60">
        <v>13</v>
      </c>
      <c r="Y25" s="40">
        <f t="shared" si="7"/>
        <v>433.33333333333331</v>
      </c>
      <c r="Z25" s="39">
        <v>3</v>
      </c>
      <c r="AA25" s="60">
        <v>10</v>
      </c>
      <c r="AB25" s="40">
        <f t="shared" si="8"/>
        <v>333.33333333333331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37</v>
      </c>
      <c r="C26" s="39">
        <v>30</v>
      </c>
      <c r="D26" s="36">
        <f t="shared" si="0"/>
        <v>81.081081081081081</v>
      </c>
      <c r="E26" s="39">
        <v>32</v>
      </c>
      <c r="F26" s="39">
        <v>25</v>
      </c>
      <c r="G26" s="40">
        <f t="shared" si="1"/>
        <v>78.125</v>
      </c>
      <c r="H26" s="39">
        <v>4</v>
      </c>
      <c r="I26" s="39">
        <v>4</v>
      </c>
      <c r="J26" s="40">
        <f t="shared" si="2"/>
        <v>100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27</v>
      </c>
      <c r="R26" s="60">
        <v>17</v>
      </c>
      <c r="S26" s="40">
        <f t="shared" si="5"/>
        <v>62.962962962962962</v>
      </c>
      <c r="T26" s="39">
        <v>31</v>
      </c>
      <c r="U26" s="60">
        <v>22</v>
      </c>
      <c r="V26" s="40">
        <f t="shared" si="6"/>
        <v>70.967741935483872</v>
      </c>
      <c r="W26" s="39">
        <v>26</v>
      </c>
      <c r="X26" s="60">
        <v>17</v>
      </c>
      <c r="Y26" s="40">
        <f t="shared" si="7"/>
        <v>65.384615384615387</v>
      </c>
      <c r="Z26" s="39">
        <v>26</v>
      </c>
      <c r="AA26" s="60">
        <v>15</v>
      </c>
      <c r="AB26" s="40">
        <f t="shared" si="8"/>
        <v>57.692307692307693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29</v>
      </c>
      <c r="C27" s="39">
        <v>28</v>
      </c>
      <c r="D27" s="36">
        <f t="shared" si="0"/>
        <v>96.551724137931032</v>
      </c>
      <c r="E27" s="39">
        <v>24</v>
      </c>
      <c r="F27" s="39">
        <v>26</v>
      </c>
      <c r="G27" s="40">
        <f t="shared" si="1"/>
        <v>108.33333333333333</v>
      </c>
      <c r="H27" s="39">
        <v>6</v>
      </c>
      <c r="I27" s="39">
        <v>4</v>
      </c>
      <c r="J27" s="40">
        <f t="shared" si="2"/>
        <v>66.666666666666671</v>
      </c>
      <c r="K27" s="39">
        <v>1</v>
      </c>
      <c r="L27" s="39">
        <v>1</v>
      </c>
      <c r="M27" s="40">
        <f t="shared" si="3"/>
        <v>100</v>
      </c>
      <c r="N27" s="39">
        <v>0</v>
      </c>
      <c r="O27" s="39">
        <v>0</v>
      </c>
      <c r="P27" s="40" t="str">
        <f t="shared" si="4"/>
        <v>-</v>
      </c>
      <c r="Q27" s="39">
        <v>19</v>
      </c>
      <c r="R27" s="60">
        <v>22</v>
      </c>
      <c r="S27" s="40">
        <f t="shared" si="5"/>
        <v>115.78947368421052</v>
      </c>
      <c r="T27" s="39">
        <v>18</v>
      </c>
      <c r="U27" s="60">
        <v>16</v>
      </c>
      <c r="V27" s="40">
        <f t="shared" si="6"/>
        <v>88.888888888888886</v>
      </c>
      <c r="W27" s="39">
        <v>13</v>
      </c>
      <c r="X27" s="60">
        <v>14</v>
      </c>
      <c r="Y27" s="40">
        <f t="shared" si="7"/>
        <v>107.69230769230769</v>
      </c>
      <c r="Z27" s="39">
        <v>13</v>
      </c>
      <c r="AA27" s="60">
        <v>14</v>
      </c>
      <c r="AB27" s="40">
        <f t="shared" si="8"/>
        <v>107.69230769230769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11</v>
      </c>
      <c r="C28" s="39">
        <v>14</v>
      </c>
      <c r="D28" s="36">
        <f t="shared" si="0"/>
        <v>127.27272727272727</v>
      </c>
      <c r="E28" s="39">
        <v>11</v>
      </c>
      <c r="F28" s="39">
        <v>14</v>
      </c>
      <c r="G28" s="40">
        <f t="shared" si="1"/>
        <v>127.27272727272727</v>
      </c>
      <c r="H28" s="39">
        <v>2</v>
      </c>
      <c r="I28" s="39">
        <v>1</v>
      </c>
      <c r="J28" s="40">
        <f t="shared" si="2"/>
        <v>50</v>
      </c>
      <c r="K28" s="39">
        <v>2</v>
      </c>
      <c r="L28" s="39">
        <v>0</v>
      </c>
      <c r="M28" s="40">
        <f t="shared" si="3"/>
        <v>0</v>
      </c>
      <c r="N28" s="39">
        <v>0</v>
      </c>
      <c r="O28" s="39">
        <v>0</v>
      </c>
      <c r="P28" s="40" t="str">
        <f t="shared" si="4"/>
        <v>-</v>
      </c>
      <c r="Q28" s="39">
        <v>10</v>
      </c>
      <c r="R28" s="60">
        <v>14</v>
      </c>
      <c r="S28" s="40">
        <f t="shared" si="5"/>
        <v>140</v>
      </c>
      <c r="T28" s="39">
        <v>6</v>
      </c>
      <c r="U28" s="60">
        <v>10</v>
      </c>
      <c r="V28" s="40">
        <f t="shared" si="6"/>
        <v>166.66666666666666</v>
      </c>
      <c r="W28" s="39">
        <v>6</v>
      </c>
      <c r="X28" s="60">
        <v>10</v>
      </c>
      <c r="Y28" s="40">
        <f t="shared" si="7"/>
        <v>166.66666666666666</v>
      </c>
      <c r="Z28" s="39">
        <v>6</v>
      </c>
      <c r="AA28" s="60">
        <v>10</v>
      </c>
      <c r="AB28" s="40">
        <f t="shared" si="8"/>
        <v>166.66666666666666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66</v>
      </c>
      <c r="C29" s="39">
        <v>55</v>
      </c>
      <c r="D29" s="36">
        <f t="shared" si="0"/>
        <v>83.333333333333329</v>
      </c>
      <c r="E29" s="39">
        <v>30</v>
      </c>
      <c r="F29" s="39">
        <v>18</v>
      </c>
      <c r="G29" s="40">
        <f t="shared" si="1"/>
        <v>60</v>
      </c>
      <c r="H29" s="39">
        <v>2</v>
      </c>
      <c r="I29" s="39">
        <v>2</v>
      </c>
      <c r="J29" s="40">
        <f t="shared" si="2"/>
        <v>100</v>
      </c>
      <c r="K29" s="39">
        <v>4</v>
      </c>
      <c r="L29" s="39">
        <v>0</v>
      </c>
      <c r="M29" s="40">
        <f t="shared" si="3"/>
        <v>0</v>
      </c>
      <c r="N29" s="39">
        <v>0</v>
      </c>
      <c r="O29" s="39">
        <v>0</v>
      </c>
      <c r="P29" s="40" t="str">
        <f t="shared" si="4"/>
        <v>-</v>
      </c>
      <c r="Q29" s="39">
        <v>25</v>
      </c>
      <c r="R29" s="60">
        <v>12</v>
      </c>
      <c r="S29" s="40">
        <f t="shared" si="5"/>
        <v>48</v>
      </c>
      <c r="T29" s="39">
        <v>61</v>
      </c>
      <c r="U29" s="60">
        <v>46</v>
      </c>
      <c r="V29" s="40">
        <f t="shared" si="6"/>
        <v>75.409836065573771</v>
      </c>
      <c r="W29" s="39">
        <v>25</v>
      </c>
      <c r="X29" s="60">
        <v>9</v>
      </c>
      <c r="Y29" s="40">
        <f t="shared" si="7"/>
        <v>36</v>
      </c>
      <c r="Z29" s="39">
        <v>25</v>
      </c>
      <c r="AA29" s="60">
        <v>9</v>
      </c>
      <c r="AB29" s="40">
        <f t="shared" si="8"/>
        <v>36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21</v>
      </c>
      <c r="C30" s="39">
        <v>27</v>
      </c>
      <c r="D30" s="36">
        <f t="shared" si="0"/>
        <v>128.57142857142858</v>
      </c>
      <c r="E30" s="39">
        <v>18</v>
      </c>
      <c r="F30" s="39">
        <v>23</v>
      </c>
      <c r="G30" s="40">
        <f t="shared" si="1"/>
        <v>127.77777777777777</v>
      </c>
      <c r="H30" s="39">
        <v>4</v>
      </c>
      <c r="I30" s="39">
        <v>2</v>
      </c>
      <c r="J30" s="40">
        <f t="shared" si="2"/>
        <v>50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1</v>
      </c>
      <c r="P30" s="40" t="str">
        <f t="shared" si="4"/>
        <v>-</v>
      </c>
      <c r="Q30" s="39">
        <v>16</v>
      </c>
      <c r="R30" s="60">
        <v>19</v>
      </c>
      <c r="S30" s="40">
        <f t="shared" si="5"/>
        <v>118.75</v>
      </c>
      <c r="T30" s="39">
        <v>16</v>
      </c>
      <c r="U30" s="60">
        <v>22</v>
      </c>
      <c r="V30" s="40">
        <f t="shared" si="6"/>
        <v>137.5</v>
      </c>
      <c r="W30" s="39">
        <v>13</v>
      </c>
      <c r="X30" s="60">
        <v>18</v>
      </c>
      <c r="Y30" s="40">
        <f t="shared" si="7"/>
        <v>138.46153846153845</v>
      </c>
      <c r="Z30" s="39">
        <v>13</v>
      </c>
      <c r="AA30" s="60">
        <v>18</v>
      </c>
      <c r="AB30" s="40">
        <f t="shared" si="8"/>
        <v>138.46153846153845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27</v>
      </c>
      <c r="C31" s="39">
        <v>12</v>
      </c>
      <c r="D31" s="36">
        <f t="shared" si="0"/>
        <v>44.444444444444443</v>
      </c>
      <c r="E31" s="39">
        <v>18</v>
      </c>
      <c r="F31" s="39">
        <v>7</v>
      </c>
      <c r="G31" s="40">
        <f t="shared" si="1"/>
        <v>38.888888888888886</v>
      </c>
      <c r="H31" s="39">
        <v>2</v>
      </c>
      <c r="I31" s="39">
        <v>0</v>
      </c>
      <c r="J31" s="40">
        <f t="shared" si="2"/>
        <v>0</v>
      </c>
      <c r="K31" s="39">
        <v>1</v>
      </c>
      <c r="L31" s="39">
        <v>2</v>
      </c>
      <c r="M31" s="40">
        <f t="shared" si="3"/>
        <v>200</v>
      </c>
      <c r="N31" s="39">
        <v>0</v>
      </c>
      <c r="O31" s="39">
        <v>0</v>
      </c>
      <c r="P31" s="40" t="str">
        <f t="shared" si="4"/>
        <v>-</v>
      </c>
      <c r="Q31" s="39">
        <v>15</v>
      </c>
      <c r="R31" s="60">
        <v>6</v>
      </c>
      <c r="S31" s="40">
        <f t="shared" si="5"/>
        <v>40</v>
      </c>
      <c r="T31" s="39">
        <v>13</v>
      </c>
      <c r="U31" s="60">
        <v>11</v>
      </c>
      <c r="V31" s="40">
        <f t="shared" si="6"/>
        <v>84.615384615384613</v>
      </c>
      <c r="W31" s="39">
        <v>7</v>
      </c>
      <c r="X31" s="60">
        <v>6</v>
      </c>
      <c r="Y31" s="40">
        <f t="shared" si="7"/>
        <v>85.714285714285708</v>
      </c>
      <c r="Z31" s="39">
        <v>6</v>
      </c>
      <c r="AA31" s="60">
        <v>6</v>
      </c>
      <c r="AB31" s="40">
        <f t="shared" si="8"/>
        <v>100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27</v>
      </c>
      <c r="C32" s="39">
        <v>30</v>
      </c>
      <c r="D32" s="36">
        <f t="shared" si="0"/>
        <v>111.11111111111111</v>
      </c>
      <c r="E32" s="39">
        <v>9</v>
      </c>
      <c r="F32" s="39">
        <v>11</v>
      </c>
      <c r="G32" s="40">
        <f t="shared" si="1"/>
        <v>122.22222222222223</v>
      </c>
      <c r="H32" s="39">
        <v>0</v>
      </c>
      <c r="I32" s="39">
        <v>1</v>
      </c>
      <c r="J32" s="40" t="str">
        <f t="shared" si="2"/>
        <v>-</v>
      </c>
      <c r="K32" s="39">
        <v>1</v>
      </c>
      <c r="L32" s="39">
        <v>0</v>
      </c>
      <c r="M32" s="40">
        <f t="shared" si="3"/>
        <v>0</v>
      </c>
      <c r="N32" s="39">
        <v>0</v>
      </c>
      <c r="O32" s="39">
        <v>0</v>
      </c>
      <c r="P32" s="40" t="str">
        <f t="shared" si="4"/>
        <v>-</v>
      </c>
      <c r="Q32" s="39">
        <v>9</v>
      </c>
      <c r="R32" s="60">
        <v>7</v>
      </c>
      <c r="S32" s="40">
        <f t="shared" si="5"/>
        <v>77.777777777777771</v>
      </c>
      <c r="T32" s="39">
        <v>26</v>
      </c>
      <c r="U32" s="60">
        <v>23</v>
      </c>
      <c r="V32" s="40">
        <f t="shared" si="6"/>
        <v>88.461538461538467</v>
      </c>
      <c r="W32" s="39">
        <v>8</v>
      </c>
      <c r="X32" s="60">
        <v>4</v>
      </c>
      <c r="Y32" s="40">
        <f t="shared" si="7"/>
        <v>50</v>
      </c>
      <c r="Z32" s="39">
        <v>7</v>
      </c>
      <c r="AA32" s="60">
        <v>3</v>
      </c>
      <c r="AB32" s="40">
        <f t="shared" si="8"/>
        <v>42.857142857142854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34</v>
      </c>
      <c r="C33" s="39">
        <v>33</v>
      </c>
      <c r="D33" s="36">
        <f t="shared" si="0"/>
        <v>97.058823529411768</v>
      </c>
      <c r="E33" s="39">
        <v>33</v>
      </c>
      <c r="F33" s="39">
        <v>32</v>
      </c>
      <c r="G33" s="40">
        <f t="shared" si="1"/>
        <v>96.969696969696969</v>
      </c>
      <c r="H33" s="39">
        <v>2</v>
      </c>
      <c r="I33" s="39">
        <v>3</v>
      </c>
      <c r="J33" s="40">
        <f t="shared" si="2"/>
        <v>150</v>
      </c>
      <c r="K33" s="39">
        <v>1</v>
      </c>
      <c r="L33" s="39">
        <v>1</v>
      </c>
      <c r="M33" s="40">
        <f t="shared" si="3"/>
        <v>100</v>
      </c>
      <c r="N33" s="39">
        <v>2</v>
      </c>
      <c r="O33" s="39">
        <v>0</v>
      </c>
      <c r="P33" s="40">
        <f t="shared" si="4"/>
        <v>0</v>
      </c>
      <c r="Q33" s="39">
        <v>30</v>
      </c>
      <c r="R33" s="60">
        <v>22</v>
      </c>
      <c r="S33" s="40">
        <f t="shared" si="5"/>
        <v>73.333333333333329</v>
      </c>
      <c r="T33" s="39">
        <v>26</v>
      </c>
      <c r="U33" s="60">
        <v>24</v>
      </c>
      <c r="V33" s="40">
        <f t="shared" si="6"/>
        <v>92.307692307692307</v>
      </c>
      <c r="W33" s="39">
        <v>25</v>
      </c>
      <c r="X33" s="60">
        <v>23</v>
      </c>
      <c r="Y33" s="40">
        <f t="shared" si="7"/>
        <v>92</v>
      </c>
      <c r="Z33" s="39">
        <v>24</v>
      </c>
      <c r="AA33" s="60">
        <v>23</v>
      </c>
      <c r="AB33" s="40">
        <f t="shared" si="8"/>
        <v>95.833333333333329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22</v>
      </c>
      <c r="C34" s="39">
        <v>14</v>
      </c>
      <c r="D34" s="36">
        <f t="shared" si="0"/>
        <v>63.636363636363633</v>
      </c>
      <c r="E34" s="39">
        <v>19</v>
      </c>
      <c r="F34" s="39">
        <v>13</v>
      </c>
      <c r="G34" s="40">
        <f t="shared" si="1"/>
        <v>68.421052631578945</v>
      </c>
      <c r="H34" s="39">
        <v>3</v>
      </c>
      <c r="I34" s="39">
        <v>1</v>
      </c>
      <c r="J34" s="40">
        <f t="shared" si="2"/>
        <v>33.333333333333336</v>
      </c>
      <c r="K34" s="39">
        <v>2</v>
      </c>
      <c r="L34" s="39">
        <v>0</v>
      </c>
      <c r="M34" s="40">
        <f t="shared" si="3"/>
        <v>0</v>
      </c>
      <c r="N34" s="39">
        <v>0</v>
      </c>
      <c r="O34" s="39">
        <v>0</v>
      </c>
      <c r="P34" s="40" t="str">
        <f t="shared" si="4"/>
        <v>-</v>
      </c>
      <c r="Q34" s="39">
        <v>17</v>
      </c>
      <c r="R34" s="60">
        <v>10</v>
      </c>
      <c r="S34" s="40">
        <f t="shared" si="5"/>
        <v>58.823529411764703</v>
      </c>
      <c r="T34" s="39">
        <v>9</v>
      </c>
      <c r="U34" s="60">
        <v>8</v>
      </c>
      <c r="V34" s="40">
        <f t="shared" si="6"/>
        <v>88.888888888888886</v>
      </c>
      <c r="W34" s="39">
        <v>6</v>
      </c>
      <c r="X34" s="60">
        <v>8</v>
      </c>
      <c r="Y34" s="40">
        <f t="shared" si="7"/>
        <v>133.33333333333334</v>
      </c>
      <c r="Z34" s="39">
        <v>6</v>
      </c>
      <c r="AA34" s="60">
        <v>8</v>
      </c>
      <c r="AB34" s="40">
        <f t="shared" si="8"/>
        <v>133.33333333333334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28</v>
      </c>
      <c r="C35" s="39">
        <v>38</v>
      </c>
      <c r="D35" s="36">
        <f t="shared" si="0"/>
        <v>135.71428571428572</v>
      </c>
      <c r="E35" s="39">
        <v>28</v>
      </c>
      <c r="F35" s="39">
        <v>38</v>
      </c>
      <c r="G35" s="40">
        <f t="shared" si="1"/>
        <v>135.71428571428572</v>
      </c>
      <c r="H35" s="39">
        <v>4</v>
      </c>
      <c r="I35" s="39">
        <v>0</v>
      </c>
      <c r="J35" s="40">
        <f t="shared" si="2"/>
        <v>0</v>
      </c>
      <c r="K35" s="39">
        <v>1</v>
      </c>
      <c r="L35" s="39">
        <v>0</v>
      </c>
      <c r="M35" s="40">
        <f t="shared" si="3"/>
        <v>0</v>
      </c>
      <c r="N35" s="39">
        <v>0</v>
      </c>
      <c r="O35" s="39">
        <v>0</v>
      </c>
      <c r="P35" s="40" t="str">
        <f t="shared" si="4"/>
        <v>-</v>
      </c>
      <c r="Q35" s="39">
        <v>24</v>
      </c>
      <c r="R35" s="60">
        <v>18</v>
      </c>
      <c r="S35" s="40">
        <f t="shared" si="5"/>
        <v>75</v>
      </c>
      <c r="T35" s="39">
        <v>15</v>
      </c>
      <c r="U35" s="60">
        <v>23</v>
      </c>
      <c r="V35" s="40">
        <f t="shared" si="6"/>
        <v>153.33333333333334</v>
      </c>
      <c r="W35" s="39">
        <v>15</v>
      </c>
      <c r="X35" s="60">
        <v>23</v>
      </c>
      <c r="Y35" s="40">
        <f t="shared" si="7"/>
        <v>153.33333333333334</v>
      </c>
      <c r="Z35" s="39">
        <v>14</v>
      </c>
      <c r="AA35" s="60">
        <v>22</v>
      </c>
      <c r="AB35" s="40">
        <f t="shared" si="8"/>
        <v>157.14285714285714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8"/>
  <sheetViews>
    <sheetView view="pageBreakPreview" zoomScale="80" zoomScaleNormal="70" zoomScaleSheetLayoutView="80" workbookViewId="0">
      <selection activeCell="L16" sqref="L16"/>
    </sheetView>
  </sheetViews>
  <sheetFormatPr defaultColWidth="8" defaultRowHeight="13.2" x14ac:dyDescent="0.25"/>
  <cols>
    <col min="1" max="1" width="60.109375" style="3" customWidth="1"/>
    <col min="2" max="2" width="18.88671875" style="3" customWidth="1"/>
    <col min="3" max="3" width="18.109375" style="3" customWidth="1"/>
    <col min="4" max="4" width="13.88671875" style="3" customWidth="1"/>
    <col min="5" max="5" width="13.109375" style="3" customWidth="1"/>
    <col min="6" max="16384" width="8" style="3"/>
  </cols>
  <sheetData>
    <row r="1" spans="1:9" ht="52.5" customHeight="1" x14ac:dyDescent="0.25">
      <c r="A1" s="110" t="s">
        <v>66</v>
      </c>
      <c r="B1" s="110"/>
      <c r="C1" s="110"/>
      <c r="D1" s="110"/>
      <c r="E1" s="110"/>
    </row>
    <row r="2" spans="1:9" ht="29.25" customHeight="1" x14ac:dyDescent="0.25">
      <c r="A2" s="129" t="s">
        <v>23</v>
      </c>
      <c r="B2" s="129"/>
      <c r="C2" s="129"/>
      <c r="D2" s="129"/>
      <c r="E2" s="129"/>
    </row>
    <row r="3" spans="1:9" s="4" customFormat="1" ht="23.25" customHeight="1" x14ac:dyDescent="0.3">
      <c r="A3" s="105" t="s">
        <v>0</v>
      </c>
      <c r="B3" s="111" t="s">
        <v>73</v>
      </c>
      <c r="C3" s="111" t="s">
        <v>74</v>
      </c>
      <c r="D3" s="126" t="s">
        <v>1</v>
      </c>
      <c r="E3" s="127"/>
    </row>
    <row r="4" spans="1:9" s="4" customFormat="1" ht="27.6" x14ac:dyDescent="0.3">
      <c r="A4" s="106"/>
      <c r="B4" s="112"/>
      <c r="C4" s="112"/>
      <c r="D4" s="5" t="s">
        <v>2</v>
      </c>
      <c r="E4" s="6" t="s">
        <v>26</v>
      </c>
    </row>
    <row r="5" spans="1:9" s="9" customFormat="1" ht="15.75" customHeight="1" x14ac:dyDescent="0.3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27</v>
      </c>
      <c r="B6" s="80">
        <f>'8-ВПО-ЦЗ'!B7</f>
        <v>264</v>
      </c>
      <c r="C6" s="80">
        <f>'8-ВПО-ЦЗ'!C7</f>
        <v>286</v>
      </c>
      <c r="D6" s="11">
        <f>C6*100/B6</f>
        <v>108.33333333333333</v>
      </c>
      <c r="E6" s="75">
        <f>C6-B6</f>
        <v>22</v>
      </c>
      <c r="I6" s="13"/>
    </row>
    <row r="7" spans="1:9" s="4" customFormat="1" ht="29.25" customHeight="1" x14ac:dyDescent="0.3">
      <c r="A7" s="10" t="s">
        <v>28</v>
      </c>
      <c r="B7" s="80">
        <f>'8-ВПО-ЦЗ'!E7</f>
        <v>103</v>
      </c>
      <c r="C7" s="80">
        <f>'8-ВПО-ЦЗ'!F7</f>
        <v>125</v>
      </c>
      <c r="D7" s="11">
        <f t="shared" ref="D7:D11" si="0">C7*100/B7</f>
        <v>121.35922330097087</v>
      </c>
      <c r="E7" s="75">
        <f t="shared" ref="E7:E11" si="1">C7-B7</f>
        <v>22</v>
      </c>
      <c r="I7" s="13"/>
    </row>
    <row r="8" spans="1:9" s="4" customFormat="1" ht="48.75" customHeight="1" x14ac:dyDescent="0.3">
      <c r="A8" s="14" t="s">
        <v>29</v>
      </c>
      <c r="B8" s="80">
        <f>'8-ВПО-ЦЗ'!H7</f>
        <v>18</v>
      </c>
      <c r="C8" s="80">
        <f>'8-ВПО-ЦЗ'!I7</f>
        <v>16</v>
      </c>
      <c r="D8" s="11">
        <f t="shared" si="0"/>
        <v>88.888888888888886</v>
      </c>
      <c r="E8" s="75">
        <f t="shared" si="1"/>
        <v>-2</v>
      </c>
      <c r="I8" s="13"/>
    </row>
    <row r="9" spans="1:9" s="4" customFormat="1" ht="34.5" customHeight="1" x14ac:dyDescent="0.3">
      <c r="A9" s="15" t="s">
        <v>30</v>
      </c>
      <c r="B9" s="80">
        <f>'8-ВПО-ЦЗ'!K7</f>
        <v>5</v>
      </c>
      <c r="C9" s="80">
        <f>'8-ВПО-ЦЗ'!L7</f>
        <v>3</v>
      </c>
      <c r="D9" s="11">
        <f t="shared" si="0"/>
        <v>60</v>
      </c>
      <c r="E9" s="75">
        <f t="shared" si="1"/>
        <v>-2</v>
      </c>
      <c r="I9" s="13"/>
    </row>
    <row r="10" spans="1:9" s="4" customFormat="1" ht="48.75" customHeight="1" x14ac:dyDescent="0.3">
      <c r="A10" s="15" t="s">
        <v>20</v>
      </c>
      <c r="B10" s="80">
        <f>'8-ВПО-ЦЗ'!N7</f>
        <v>2</v>
      </c>
      <c r="C10" s="80">
        <f>'8-ВПО-ЦЗ'!O7</f>
        <v>0</v>
      </c>
      <c r="D10" s="11">
        <f t="shared" si="0"/>
        <v>0</v>
      </c>
      <c r="E10" s="75">
        <f t="shared" si="1"/>
        <v>-2</v>
      </c>
      <c r="I10" s="13"/>
    </row>
    <row r="11" spans="1:9" s="4" customFormat="1" ht="50.25" customHeight="1" x14ac:dyDescent="0.3">
      <c r="A11" s="15" t="s">
        <v>31</v>
      </c>
      <c r="B11" s="81">
        <f>'8-ВПО-ЦЗ'!Q7</f>
        <v>86</v>
      </c>
      <c r="C11" s="81">
        <f>'8-ВПО-ЦЗ'!R7</f>
        <v>75</v>
      </c>
      <c r="D11" s="11">
        <f t="shared" si="0"/>
        <v>87.20930232558139</v>
      </c>
      <c r="E11" s="75">
        <f t="shared" si="1"/>
        <v>-11</v>
      </c>
      <c r="I11" s="13"/>
    </row>
    <row r="12" spans="1:9" s="4" customFormat="1" ht="12.75" customHeight="1" x14ac:dyDescent="0.3">
      <c r="A12" s="101" t="s">
        <v>4</v>
      </c>
      <c r="B12" s="102"/>
      <c r="C12" s="102"/>
      <c r="D12" s="102"/>
      <c r="E12" s="102"/>
      <c r="I12" s="13"/>
    </row>
    <row r="13" spans="1:9" s="4" customFormat="1" ht="18" customHeight="1" x14ac:dyDescent="0.3">
      <c r="A13" s="103"/>
      <c r="B13" s="104"/>
      <c r="C13" s="104"/>
      <c r="D13" s="104"/>
      <c r="E13" s="104"/>
      <c r="I13" s="13"/>
    </row>
    <row r="14" spans="1:9" s="4" customFormat="1" ht="20.25" customHeight="1" x14ac:dyDescent="0.3">
      <c r="A14" s="105" t="s">
        <v>0</v>
      </c>
      <c r="B14" s="107" t="s">
        <v>76</v>
      </c>
      <c r="C14" s="107" t="s">
        <v>77</v>
      </c>
      <c r="D14" s="126" t="s">
        <v>1</v>
      </c>
      <c r="E14" s="127"/>
      <c r="I14" s="13"/>
    </row>
    <row r="15" spans="1:9" ht="35.4" customHeight="1" x14ac:dyDescent="0.25">
      <c r="A15" s="106"/>
      <c r="B15" s="107"/>
      <c r="C15" s="107"/>
      <c r="D15" s="21" t="s">
        <v>2</v>
      </c>
      <c r="E15" s="6" t="s">
        <v>26</v>
      </c>
      <c r="I15" s="13"/>
    </row>
    <row r="16" spans="1:9" ht="28.5" customHeight="1" x14ac:dyDescent="0.25">
      <c r="A16" s="10" t="s">
        <v>32</v>
      </c>
      <c r="B16" s="81">
        <f>'8-ВПО-ЦЗ'!T7</f>
        <v>220</v>
      </c>
      <c r="C16" s="81">
        <f>'8-ВПО-ЦЗ'!U7</f>
        <v>243</v>
      </c>
      <c r="D16" s="16">
        <f t="shared" ref="D16:D18" si="2">C16*100/B16</f>
        <v>110.45454545454545</v>
      </c>
      <c r="E16" s="75">
        <f t="shared" ref="E16:E18" si="3">C16-B16</f>
        <v>23</v>
      </c>
      <c r="I16" s="13"/>
    </row>
    <row r="17" spans="1:9" ht="25.5" customHeight="1" x14ac:dyDescent="0.25">
      <c r="A17" s="1" t="s">
        <v>28</v>
      </c>
      <c r="B17" s="81">
        <f>'8-ВПО-ЦЗ'!W7</f>
        <v>72</v>
      </c>
      <c r="C17" s="81">
        <f>'8-ВПО-ЦЗ'!X7</f>
        <v>85</v>
      </c>
      <c r="D17" s="16">
        <f t="shared" si="2"/>
        <v>118.05555555555556</v>
      </c>
      <c r="E17" s="75">
        <f t="shared" si="3"/>
        <v>13</v>
      </c>
      <c r="I17" s="13"/>
    </row>
    <row r="18" spans="1:9" ht="30.3" customHeight="1" x14ac:dyDescent="0.25">
      <c r="A18" s="1" t="s">
        <v>33</v>
      </c>
      <c r="B18" s="81">
        <f>'8-ВПО-ЦЗ'!Z7</f>
        <v>53</v>
      </c>
      <c r="C18" s="81">
        <f>'8-ВПО-ЦЗ'!AA7</f>
        <v>71</v>
      </c>
      <c r="D18" s="16">
        <f t="shared" si="2"/>
        <v>133.96226415094338</v>
      </c>
      <c r="E18" s="75">
        <f t="shared" si="3"/>
        <v>18</v>
      </c>
      <c r="I18" s="13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88"/>
  <sheetViews>
    <sheetView view="pageBreakPreview" zoomScale="87" zoomScaleNormal="75" zoomScaleSheetLayoutView="87" workbookViewId="0">
      <pane xSplit="1" ySplit="6" topLeftCell="G7" activePane="bottomRight" state="frozen"/>
      <selection activeCell="A4" sqref="A4:A6"/>
      <selection pane="topRight" activeCell="A4" sqref="A4:A6"/>
      <selection pane="bottomLeft" activeCell="A4" sqref="A4:A6"/>
      <selection pane="bottomRight" activeCell="AD15" sqref="AD15"/>
    </sheetView>
  </sheetViews>
  <sheetFormatPr defaultColWidth="9.109375" defaultRowHeight="13.8" x14ac:dyDescent="0.25"/>
  <cols>
    <col min="1" max="1" width="25.88671875" style="44" customWidth="1"/>
    <col min="2" max="2" width="11" style="44" customWidth="1"/>
    <col min="3" max="3" width="9.88671875" style="44" customWidth="1"/>
    <col min="4" max="4" width="8.109375" style="44" customWidth="1"/>
    <col min="5" max="6" width="11.88671875" style="44" customWidth="1"/>
    <col min="7" max="7" width="7.33203125" style="44" customWidth="1"/>
    <col min="8" max="8" width="11.88671875" style="44" customWidth="1"/>
    <col min="9" max="9" width="11" style="44" customWidth="1"/>
    <col min="10" max="10" width="7.33203125" style="44" customWidth="1"/>
    <col min="11" max="12" width="9.33203125" style="44" customWidth="1"/>
    <col min="13" max="13" width="9" style="44" customWidth="1"/>
    <col min="14" max="14" width="10" style="44" customWidth="1"/>
    <col min="15" max="15" width="9.109375" style="44" customWidth="1"/>
    <col min="16" max="16" width="8.109375" style="44" customWidth="1"/>
    <col min="17" max="18" width="9.6640625" style="44" customWidth="1"/>
    <col min="19" max="19" width="8.109375" style="44" customWidth="1"/>
    <col min="20" max="20" width="10.6640625" style="44" customWidth="1"/>
    <col min="21" max="21" width="10.88671875" style="44" customWidth="1"/>
    <col min="22" max="22" width="8.109375" style="44" customWidth="1"/>
    <col min="23" max="24" width="9.88671875" style="44" customWidth="1"/>
    <col min="25" max="25" width="8.109375" style="44" customWidth="1"/>
    <col min="26" max="16384" width="9.109375" style="44"/>
  </cols>
  <sheetData>
    <row r="1" spans="1:32" s="28" customFormat="1" ht="60" customHeight="1" x14ac:dyDescent="0.4">
      <c r="B1" s="121" t="s">
        <v>80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7"/>
      <c r="O1" s="27"/>
      <c r="P1" s="27"/>
      <c r="Q1" s="27"/>
      <c r="R1" s="27"/>
      <c r="S1" s="27"/>
      <c r="T1" s="27"/>
      <c r="U1" s="27"/>
      <c r="V1" s="27"/>
      <c r="W1" s="27"/>
      <c r="X1" s="117"/>
      <c r="Y1" s="117"/>
      <c r="Z1" s="48"/>
      <c r="AB1" s="73" t="s">
        <v>14</v>
      </c>
    </row>
    <row r="2" spans="1:32" s="31" customFormat="1" ht="14.2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9" t="s">
        <v>7</v>
      </c>
      <c r="N2" s="59"/>
      <c r="O2" s="29"/>
      <c r="P2" s="29"/>
      <c r="Q2" s="30"/>
      <c r="R2" s="30"/>
      <c r="S2" s="30"/>
      <c r="T2" s="30"/>
      <c r="U2" s="30"/>
      <c r="V2" s="30"/>
      <c r="X2" s="122"/>
      <c r="Y2" s="122"/>
      <c r="Z2" s="116"/>
      <c r="AA2" s="116"/>
      <c r="AB2" s="59" t="s">
        <v>7</v>
      </c>
      <c r="AC2" s="59"/>
    </row>
    <row r="3" spans="1:32" s="32" customFormat="1" ht="67.650000000000006" customHeight="1" x14ac:dyDescent="0.3">
      <c r="A3" s="123"/>
      <c r="B3" s="113" t="s">
        <v>21</v>
      </c>
      <c r="C3" s="113"/>
      <c r="D3" s="113"/>
      <c r="E3" s="113" t="s">
        <v>22</v>
      </c>
      <c r="F3" s="113"/>
      <c r="G3" s="113"/>
      <c r="H3" s="113" t="s">
        <v>13</v>
      </c>
      <c r="I3" s="113"/>
      <c r="J3" s="113"/>
      <c r="K3" s="113" t="s">
        <v>9</v>
      </c>
      <c r="L3" s="113"/>
      <c r="M3" s="113"/>
      <c r="N3" s="113" t="s">
        <v>10</v>
      </c>
      <c r="O3" s="113"/>
      <c r="P3" s="113"/>
      <c r="Q3" s="118" t="s">
        <v>8</v>
      </c>
      <c r="R3" s="119"/>
      <c r="S3" s="120"/>
      <c r="T3" s="113" t="s">
        <v>16</v>
      </c>
      <c r="U3" s="113"/>
      <c r="V3" s="113"/>
      <c r="W3" s="113" t="s">
        <v>11</v>
      </c>
      <c r="X3" s="113"/>
      <c r="Y3" s="113"/>
      <c r="Z3" s="113" t="s">
        <v>12</v>
      </c>
      <c r="AA3" s="113"/>
      <c r="AB3" s="113"/>
    </row>
    <row r="4" spans="1:32" s="33" customFormat="1" ht="19.5" customHeight="1" x14ac:dyDescent="0.3">
      <c r="A4" s="123"/>
      <c r="B4" s="114" t="s">
        <v>15</v>
      </c>
      <c r="C4" s="114" t="s">
        <v>63</v>
      </c>
      <c r="D4" s="115" t="s">
        <v>2</v>
      </c>
      <c r="E4" s="114" t="s">
        <v>15</v>
      </c>
      <c r="F4" s="114" t="s">
        <v>63</v>
      </c>
      <c r="G4" s="115" t="s">
        <v>2</v>
      </c>
      <c r="H4" s="114" t="s">
        <v>15</v>
      </c>
      <c r="I4" s="114" t="s">
        <v>63</v>
      </c>
      <c r="J4" s="115" t="s">
        <v>2</v>
      </c>
      <c r="K4" s="114" t="s">
        <v>15</v>
      </c>
      <c r="L4" s="114" t="s">
        <v>63</v>
      </c>
      <c r="M4" s="115" t="s">
        <v>2</v>
      </c>
      <c r="N4" s="114" t="s">
        <v>15</v>
      </c>
      <c r="O4" s="114" t="s">
        <v>63</v>
      </c>
      <c r="P4" s="115" t="s">
        <v>2</v>
      </c>
      <c r="Q4" s="114" t="s">
        <v>15</v>
      </c>
      <c r="R4" s="114" t="s">
        <v>63</v>
      </c>
      <c r="S4" s="115" t="s">
        <v>2</v>
      </c>
      <c r="T4" s="114" t="s">
        <v>15</v>
      </c>
      <c r="U4" s="114" t="s">
        <v>63</v>
      </c>
      <c r="V4" s="115" t="s">
        <v>2</v>
      </c>
      <c r="W4" s="114" t="s">
        <v>15</v>
      </c>
      <c r="X4" s="114" t="s">
        <v>63</v>
      </c>
      <c r="Y4" s="115" t="s">
        <v>2</v>
      </c>
      <c r="Z4" s="114" t="s">
        <v>15</v>
      </c>
      <c r="AA4" s="114" t="s">
        <v>63</v>
      </c>
      <c r="AB4" s="115" t="s">
        <v>2</v>
      </c>
    </row>
    <row r="5" spans="1:32" s="33" customFormat="1" ht="15.75" customHeight="1" x14ac:dyDescent="0.3">
      <c r="A5" s="123"/>
      <c r="B5" s="114"/>
      <c r="C5" s="114"/>
      <c r="D5" s="115"/>
      <c r="E5" s="114"/>
      <c r="F5" s="114"/>
      <c r="G5" s="115"/>
      <c r="H5" s="114"/>
      <c r="I5" s="114"/>
      <c r="J5" s="115"/>
      <c r="K5" s="114"/>
      <c r="L5" s="114"/>
      <c r="M5" s="115"/>
      <c r="N5" s="114"/>
      <c r="O5" s="114"/>
      <c r="P5" s="115"/>
      <c r="Q5" s="114"/>
      <c r="R5" s="114"/>
      <c r="S5" s="115"/>
      <c r="T5" s="114"/>
      <c r="U5" s="114"/>
      <c r="V5" s="115"/>
      <c r="W5" s="114"/>
      <c r="X5" s="114"/>
      <c r="Y5" s="115"/>
      <c r="Z5" s="114"/>
      <c r="AA5" s="114"/>
      <c r="AB5" s="115"/>
    </row>
    <row r="6" spans="1:32" s="51" customFormat="1" ht="11.25" customHeight="1" x14ac:dyDescent="0.25">
      <c r="A6" s="49" t="s">
        <v>3</v>
      </c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50">
        <v>7</v>
      </c>
      <c r="I6" s="50">
        <v>8</v>
      </c>
      <c r="J6" s="50">
        <v>9</v>
      </c>
      <c r="K6" s="50">
        <v>10</v>
      </c>
      <c r="L6" s="50">
        <v>11</v>
      </c>
      <c r="M6" s="50">
        <v>12</v>
      </c>
      <c r="N6" s="50">
        <v>13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  <c r="Y6" s="50">
        <v>24</v>
      </c>
      <c r="Z6" s="50">
        <v>25</v>
      </c>
      <c r="AA6" s="50">
        <v>26</v>
      </c>
      <c r="AB6" s="50">
        <v>27</v>
      </c>
    </row>
    <row r="7" spans="1:32" s="38" customFormat="1" ht="18" customHeight="1" x14ac:dyDescent="0.25">
      <c r="A7" s="34" t="s">
        <v>34</v>
      </c>
      <c r="B7" s="35">
        <f>SUM(B8:B35)</f>
        <v>264</v>
      </c>
      <c r="C7" s="35">
        <f>SUM(C8:C35)</f>
        <v>286</v>
      </c>
      <c r="D7" s="36">
        <f>IF(ISERROR(C7*100/B7),"-",(C7*100/B7))</f>
        <v>108.33333333333333</v>
      </c>
      <c r="E7" s="35">
        <f>SUM(E8:E35)</f>
        <v>103</v>
      </c>
      <c r="F7" s="35">
        <f>SUM(F8:F35)</f>
        <v>125</v>
      </c>
      <c r="G7" s="36">
        <f>IF(ISERROR(F7*100/E7),"-",(F7*100/E7))</f>
        <v>121.35922330097087</v>
      </c>
      <c r="H7" s="35">
        <f>SUM(H8:H35)</f>
        <v>18</v>
      </c>
      <c r="I7" s="35">
        <f>SUM(I8:I35)</f>
        <v>16</v>
      </c>
      <c r="J7" s="36">
        <f>IF(ISERROR(I7*100/H7),"-",(I7*100/H7))</f>
        <v>88.888888888888886</v>
      </c>
      <c r="K7" s="35">
        <f>SUM(K8:K35)</f>
        <v>5</v>
      </c>
      <c r="L7" s="35">
        <f>SUM(L8:L35)</f>
        <v>3</v>
      </c>
      <c r="M7" s="36">
        <f>IF(ISERROR(L7*100/K7),"-",(L7*100/K7))</f>
        <v>60</v>
      </c>
      <c r="N7" s="35">
        <f>SUM(N8:N35)</f>
        <v>2</v>
      </c>
      <c r="O7" s="35">
        <f>SUM(O8:O35)</f>
        <v>0</v>
      </c>
      <c r="P7" s="36">
        <f>IF(ISERROR(O7*100/N7),"-",(O7*100/N7))</f>
        <v>0</v>
      </c>
      <c r="Q7" s="35">
        <f>SUM(Q8:Q35)</f>
        <v>86</v>
      </c>
      <c r="R7" s="35">
        <f>SUM(R8:R35)</f>
        <v>75</v>
      </c>
      <c r="S7" s="36">
        <f>IF(ISERROR(R7*100/Q7),"-",(R7*100/Q7))</f>
        <v>87.20930232558139</v>
      </c>
      <c r="T7" s="35">
        <f>SUM(T8:T35)</f>
        <v>220</v>
      </c>
      <c r="U7" s="35">
        <f>SUM(U8:U35)</f>
        <v>243</v>
      </c>
      <c r="V7" s="36">
        <f>IF(ISERROR(U7*100/T7),"-",(U7*100/T7))</f>
        <v>110.45454545454545</v>
      </c>
      <c r="W7" s="35">
        <f>SUM(W8:W35)</f>
        <v>72</v>
      </c>
      <c r="X7" s="35">
        <f>SUM(X8:X35)</f>
        <v>85</v>
      </c>
      <c r="Y7" s="36">
        <f>IF(ISERROR(X7*100/W7),"-",(X7*100/W7))</f>
        <v>118.05555555555556</v>
      </c>
      <c r="Z7" s="35">
        <f>SUM(Z8:Z35)</f>
        <v>53</v>
      </c>
      <c r="AA7" s="35">
        <f>SUM(AA8:AA35)</f>
        <v>71</v>
      </c>
      <c r="AB7" s="36">
        <f>IF(ISERROR(AA7*100/Z7),"-",(AA7*100/Z7))</f>
        <v>133.96226415094338</v>
      </c>
      <c r="AC7" s="37"/>
      <c r="AF7" s="42"/>
    </row>
    <row r="8" spans="1:32" s="42" customFormat="1" ht="16.95" customHeight="1" x14ac:dyDescent="0.25">
      <c r="A8" s="61" t="s">
        <v>35</v>
      </c>
      <c r="B8" s="39">
        <v>137</v>
      </c>
      <c r="C8" s="39">
        <v>167</v>
      </c>
      <c r="D8" s="36">
        <f>IF(ISERROR(C8*100/B8),"-",(C8*100/B8))</f>
        <v>121.89781021897811</v>
      </c>
      <c r="E8" s="39">
        <v>50</v>
      </c>
      <c r="F8" s="39">
        <v>71</v>
      </c>
      <c r="G8" s="40">
        <f>IF(ISERROR(F8*100/E8),"-",(F8*100/E8))</f>
        <v>142</v>
      </c>
      <c r="H8" s="39">
        <v>8</v>
      </c>
      <c r="I8" s="39">
        <v>6</v>
      </c>
      <c r="J8" s="40">
        <f>IF(ISERROR(I8*100/H8),"-",(I8*100/H8))</f>
        <v>75</v>
      </c>
      <c r="K8" s="39">
        <v>3</v>
      </c>
      <c r="L8" s="39">
        <v>3</v>
      </c>
      <c r="M8" s="40">
        <f>IF(ISERROR(L8*100/K8),"-",(L8*100/K8))</f>
        <v>100</v>
      </c>
      <c r="N8" s="39">
        <v>1</v>
      </c>
      <c r="O8" s="39">
        <v>0</v>
      </c>
      <c r="P8" s="40">
        <f>IF(ISERROR(O8*100/N8),"-",(O8*100/N8))</f>
        <v>0</v>
      </c>
      <c r="Q8" s="39">
        <v>40</v>
      </c>
      <c r="R8" s="60">
        <v>41</v>
      </c>
      <c r="S8" s="40">
        <f>IF(ISERROR(R8*100/Q8),"-",(R8*100/Q8))</f>
        <v>102.5</v>
      </c>
      <c r="T8" s="39">
        <v>124</v>
      </c>
      <c r="U8" s="60">
        <v>149</v>
      </c>
      <c r="V8" s="40">
        <f>IF(ISERROR(U8*100/T8),"-",(U8*100/T8))</f>
        <v>120.16129032258064</v>
      </c>
      <c r="W8" s="39">
        <v>37</v>
      </c>
      <c r="X8" s="60">
        <v>53</v>
      </c>
      <c r="Y8" s="40">
        <f>IF(ISERROR(X8*100/W8),"-",(X8*100/W8))</f>
        <v>143.24324324324326</v>
      </c>
      <c r="Z8" s="39">
        <v>27</v>
      </c>
      <c r="AA8" s="60">
        <v>46</v>
      </c>
      <c r="AB8" s="40">
        <f>IF(ISERROR(AA8*100/Z8),"-",(AA8*100/Z8))</f>
        <v>170.37037037037038</v>
      </c>
      <c r="AC8" s="37"/>
      <c r="AD8" s="41"/>
    </row>
    <row r="9" spans="1:32" s="43" customFormat="1" ht="16.95" customHeight="1" x14ac:dyDescent="0.25">
      <c r="A9" s="61" t="s">
        <v>36</v>
      </c>
      <c r="B9" s="39">
        <v>4</v>
      </c>
      <c r="C9" s="39">
        <v>5</v>
      </c>
      <c r="D9" s="36">
        <f t="shared" ref="D9:D35" si="0">IF(ISERROR(C9*100/B9),"-",(C9*100/B9))</f>
        <v>125</v>
      </c>
      <c r="E9" s="39">
        <v>2</v>
      </c>
      <c r="F9" s="39">
        <v>3</v>
      </c>
      <c r="G9" s="40">
        <f t="shared" ref="G9:G35" si="1">IF(ISERROR(F9*100/E9),"-",(F9*100/E9))</f>
        <v>150</v>
      </c>
      <c r="H9" s="39">
        <v>0</v>
      </c>
      <c r="I9" s="39">
        <v>0</v>
      </c>
      <c r="J9" s="40" t="str">
        <f t="shared" ref="J9:J35" si="2">IF(ISERROR(I9*100/H9),"-",(I9*100/H9))</f>
        <v>-</v>
      </c>
      <c r="K9" s="39">
        <v>0</v>
      </c>
      <c r="L9" s="39">
        <v>0</v>
      </c>
      <c r="M9" s="40" t="str">
        <f t="shared" ref="M9:M35" si="3">IF(ISERROR(L9*100/K9),"-",(L9*100/K9))</f>
        <v>-</v>
      </c>
      <c r="N9" s="39">
        <v>0</v>
      </c>
      <c r="O9" s="39">
        <v>0</v>
      </c>
      <c r="P9" s="40" t="str">
        <f t="shared" ref="P9:P35" si="4">IF(ISERROR(O9*100/N9),"-",(O9*100/N9))</f>
        <v>-</v>
      </c>
      <c r="Q9" s="39">
        <v>2</v>
      </c>
      <c r="R9" s="60">
        <v>1</v>
      </c>
      <c r="S9" s="40">
        <f t="shared" ref="S9:S35" si="5">IF(ISERROR(R9*100/Q9),"-",(R9*100/Q9))</f>
        <v>50</v>
      </c>
      <c r="T9" s="39">
        <v>3</v>
      </c>
      <c r="U9" s="60">
        <v>3</v>
      </c>
      <c r="V9" s="40">
        <f t="shared" ref="V9:V35" si="6">IF(ISERROR(U9*100/T9),"-",(U9*100/T9))</f>
        <v>100</v>
      </c>
      <c r="W9" s="39">
        <v>2</v>
      </c>
      <c r="X9" s="60">
        <v>2</v>
      </c>
      <c r="Y9" s="40">
        <f t="shared" ref="Y9:Y35" si="7">IF(ISERROR(X9*100/W9),"-",(X9*100/W9))</f>
        <v>100</v>
      </c>
      <c r="Z9" s="39">
        <v>1</v>
      </c>
      <c r="AA9" s="60">
        <v>1</v>
      </c>
      <c r="AB9" s="40">
        <f t="shared" ref="AB9:AB35" si="8">IF(ISERROR(AA9*100/Z9),"-",(AA9*100/Z9))</f>
        <v>100</v>
      </c>
      <c r="AC9" s="37"/>
      <c r="AD9" s="41"/>
    </row>
    <row r="10" spans="1:32" s="42" customFormat="1" ht="16.95" customHeight="1" x14ac:dyDescent="0.25">
      <c r="A10" s="61" t="s">
        <v>37</v>
      </c>
      <c r="B10" s="39">
        <v>2</v>
      </c>
      <c r="C10" s="39">
        <v>3</v>
      </c>
      <c r="D10" s="36">
        <f t="shared" si="0"/>
        <v>150</v>
      </c>
      <c r="E10" s="39">
        <v>1</v>
      </c>
      <c r="F10" s="39">
        <v>2</v>
      </c>
      <c r="G10" s="40">
        <f t="shared" si="1"/>
        <v>200</v>
      </c>
      <c r="H10" s="39">
        <v>0</v>
      </c>
      <c r="I10" s="39">
        <v>0</v>
      </c>
      <c r="J10" s="40" t="str">
        <f t="shared" si="2"/>
        <v>-</v>
      </c>
      <c r="K10" s="39">
        <v>0</v>
      </c>
      <c r="L10" s="39">
        <v>0</v>
      </c>
      <c r="M10" s="40" t="str">
        <f t="shared" si="3"/>
        <v>-</v>
      </c>
      <c r="N10" s="39">
        <v>0</v>
      </c>
      <c r="O10" s="39">
        <v>0</v>
      </c>
      <c r="P10" s="40" t="str">
        <f t="shared" si="4"/>
        <v>-</v>
      </c>
      <c r="Q10" s="39">
        <v>1</v>
      </c>
      <c r="R10" s="60">
        <v>2</v>
      </c>
      <c r="S10" s="40">
        <f t="shared" si="5"/>
        <v>200</v>
      </c>
      <c r="T10" s="39">
        <v>2</v>
      </c>
      <c r="U10" s="60">
        <v>1</v>
      </c>
      <c r="V10" s="40">
        <f t="shared" si="6"/>
        <v>50</v>
      </c>
      <c r="W10" s="39">
        <v>1</v>
      </c>
      <c r="X10" s="60">
        <v>0</v>
      </c>
      <c r="Y10" s="40">
        <f t="shared" si="7"/>
        <v>0</v>
      </c>
      <c r="Z10" s="39">
        <v>0</v>
      </c>
      <c r="AA10" s="60">
        <v>0</v>
      </c>
      <c r="AB10" s="40" t="str">
        <f t="shared" si="8"/>
        <v>-</v>
      </c>
      <c r="AC10" s="37"/>
      <c r="AD10" s="41"/>
    </row>
    <row r="11" spans="1:32" s="42" customFormat="1" ht="16.95" customHeight="1" x14ac:dyDescent="0.25">
      <c r="A11" s="61" t="s">
        <v>38</v>
      </c>
      <c r="B11" s="39">
        <v>1</v>
      </c>
      <c r="C11" s="39">
        <v>1</v>
      </c>
      <c r="D11" s="36">
        <f t="shared" si="0"/>
        <v>100</v>
      </c>
      <c r="E11" s="39">
        <v>1</v>
      </c>
      <c r="F11" s="39">
        <v>0</v>
      </c>
      <c r="G11" s="40">
        <f t="shared" si="1"/>
        <v>0</v>
      </c>
      <c r="H11" s="39">
        <v>0</v>
      </c>
      <c r="I11" s="39">
        <v>0</v>
      </c>
      <c r="J11" s="40" t="str">
        <f t="shared" si="2"/>
        <v>-</v>
      </c>
      <c r="K11" s="39">
        <v>0</v>
      </c>
      <c r="L11" s="39">
        <v>0</v>
      </c>
      <c r="M11" s="40" t="str">
        <f t="shared" si="3"/>
        <v>-</v>
      </c>
      <c r="N11" s="39">
        <v>0</v>
      </c>
      <c r="O11" s="39">
        <v>0</v>
      </c>
      <c r="P11" s="40" t="str">
        <f t="shared" si="4"/>
        <v>-</v>
      </c>
      <c r="Q11" s="39">
        <v>1</v>
      </c>
      <c r="R11" s="60">
        <v>0</v>
      </c>
      <c r="S11" s="40">
        <f t="shared" si="5"/>
        <v>0</v>
      </c>
      <c r="T11" s="39">
        <v>1</v>
      </c>
      <c r="U11" s="60">
        <v>1</v>
      </c>
      <c r="V11" s="40">
        <f t="shared" si="6"/>
        <v>100</v>
      </c>
      <c r="W11" s="39">
        <v>1</v>
      </c>
      <c r="X11" s="60">
        <v>0</v>
      </c>
      <c r="Y11" s="40">
        <f t="shared" si="7"/>
        <v>0</v>
      </c>
      <c r="Z11" s="39">
        <v>0</v>
      </c>
      <c r="AA11" s="60">
        <v>0</v>
      </c>
      <c r="AB11" s="40" t="str">
        <f t="shared" si="8"/>
        <v>-</v>
      </c>
      <c r="AC11" s="37"/>
      <c r="AD11" s="41"/>
    </row>
    <row r="12" spans="1:32" s="42" customFormat="1" ht="16.95" customHeight="1" x14ac:dyDescent="0.25">
      <c r="A12" s="61" t="s">
        <v>39</v>
      </c>
      <c r="B12" s="39">
        <v>6</v>
      </c>
      <c r="C12" s="39">
        <v>4</v>
      </c>
      <c r="D12" s="36">
        <f t="shared" si="0"/>
        <v>66.666666666666671</v>
      </c>
      <c r="E12" s="39">
        <v>5</v>
      </c>
      <c r="F12" s="39">
        <v>3</v>
      </c>
      <c r="G12" s="40">
        <f t="shared" si="1"/>
        <v>60</v>
      </c>
      <c r="H12" s="39">
        <v>1</v>
      </c>
      <c r="I12" s="39">
        <v>0</v>
      </c>
      <c r="J12" s="40">
        <f t="shared" si="2"/>
        <v>0</v>
      </c>
      <c r="K12" s="39">
        <v>1</v>
      </c>
      <c r="L12" s="39">
        <v>0</v>
      </c>
      <c r="M12" s="40">
        <f t="shared" si="3"/>
        <v>0</v>
      </c>
      <c r="N12" s="39">
        <v>0</v>
      </c>
      <c r="O12" s="39">
        <v>0</v>
      </c>
      <c r="P12" s="40" t="str">
        <f t="shared" si="4"/>
        <v>-</v>
      </c>
      <c r="Q12" s="39">
        <v>3</v>
      </c>
      <c r="R12" s="60">
        <v>2</v>
      </c>
      <c r="S12" s="40">
        <f t="shared" si="5"/>
        <v>66.666666666666671</v>
      </c>
      <c r="T12" s="39">
        <v>4</v>
      </c>
      <c r="U12" s="60">
        <v>3</v>
      </c>
      <c r="V12" s="40">
        <f t="shared" si="6"/>
        <v>75</v>
      </c>
      <c r="W12" s="39">
        <v>3</v>
      </c>
      <c r="X12" s="60">
        <v>2</v>
      </c>
      <c r="Y12" s="40">
        <f t="shared" si="7"/>
        <v>66.666666666666671</v>
      </c>
      <c r="Z12" s="39">
        <v>3</v>
      </c>
      <c r="AA12" s="60">
        <v>2</v>
      </c>
      <c r="AB12" s="40">
        <f t="shared" si="8"/>
        <v>66.666666666666671</v>
      </c>
      <c r="AC12" s="37"/>
      <c r="AD12" s="41"/>
    </row>
    <row r="13" spans="1:32" s="42" customFormat="1" ht="16.95" customHeight="1" x14ac:dyDescent="0.25">
      <c r="A13" s="61" t="s">
        <v>40</v>
      </c>
      <c r="B13" s="39">
        <v>1</v>
      </c>
      <c r="C13" s="39">
        <v>2</v>
      </c>
      <c r="D13" s="36">
        <f t="shared" si="0"/>
        <v>200</v>
      </c>
      <c r="E13" s="39">
        <v>0</v>
      </c>
      <c r="F13" s="39">
        <v>1</v>
      </c>
      <c r="G13" s="40" t="str">
        <f t="shared" si="1"/>
        <v>-</v>
      </c>
      <c r="H13" s="39">
        <v>0</v>
      </c>
      <c r="I13" s="39">
        <v>0</v>
      </c>
      <c r="J13" s="40" t="str">
        <f t="shared" si="2"/>
        <v>-</v>
      </c>
      <c r="K13" s="39">
        <v>0</v>
      </c>
      <c r="L13" s="39">
        <v>0</v>
      </c>
      <c r="M13" s="40" t="str">
        <f t="shared" si="3"/>
        <v>-</v>
      </c>
      <c r="N13" s="39">
        <v>0</v>
      </c>
      <c r="O13" s="39">
        <v>0</v>
      </c>
      <c r="P13" s="40" t="str">
        <f t="shared" si="4"/>
        <v>-</v>
      </c>
      <c r="Q13" s="39">
        <v>0</v>
      </c>
      <c r="R13" s="60">
        <v>1</v>
      </c>
      <c r="S13" s="40" t="str">
        <f t="shared" si="5"/>
        <v>-</v>
      </c>
      <c r="T13" s="39">
        <v>1</v>
      </c>
      <c r="U13" s="60">
        <v>2</v>
      </c>
      <c r="V13" s="40">
        <f t="shared" si="6"/>
        <v>200</v>
      </c>
      <c r="W13" s="39">
        <v>0</v>
      </c>
      <c r="X13" s="60">
        <v>1</v>
      </c>
      <c r="Y13" s="40" t="str">
        <f t="shared" si="7"/>
        <v>-</v>
      </c>
      <c r="Z13" s="39">
        <v>0</v>
      </c>
      <c r="AA13" s="60">
        <v>1</v>
      </c>
      <c r="AB13" s="40" t="str">
        <f t="shared" si="8"/>
        <v>-</v>
      </c>
      <c r="AC13" s="37"/>
      <c r="AD13" s="41"/>
    </row>
    <row r="14" spans="1:32" s="42" customFormat="1" ht="16.95" customHeight="1" x14ac:dyDescent="0.25">
      <c r="A14" s="61" t="s">
        <v>41</v>
      </c>
      <c r="B14" s="39">
        <v>4</v>
      </c>
      <c r="C14" s="39">
        <v>8</v>
      </c>
      <c r="D14" s="36">
        <f t="shared" si="0"/>
        <v>200</v>
      </c>
      <c r="E14" s="39">
        <v>4</v>
      </c>
      <c r="F14" s="39">
        <v>7</v>
      </c>
      <c r="G14" s="40">
        <f t="shared" si="1"/>
        <v>175</v>
      </c>
      <c r="H14" s="39">
        <v>0</v>
      </c>
      <c r="I14" s="39">
        <v>0</v>
      </c>
      <c r="J14" s="40" t="str">
        <f t="shared" si="2"/>
        <v>-</v>
      </c>
      <c r="K14" s="39">
        <v>0</v>
      </c>
      <c r="L14" s="39">
        <v>0</v>
      </c>
      <c r="M14" s="40" t="str">
        <f t="shared" si="3"/>
        <v>-</v>
      </c>
      <c r="N14" s="39">
        <v>1</v>
      </c>
      <c r="O14" s="39">
        <v>0</v>
      </c>
      <c r="P14" s="40">
        <f t="shared" si="4"/>
        <v>0</v>
      </c>
      <c r="Q14" s="39">
        <v>4</v>
      </c>
      <c r="R14" s="60">
        <v>7</v>
      </c>
      <c r="S14" s="40">
        <f t="shared" si="5"/>
        <v>175</v>
      </c>
      <c r="T14" s="39">
        <v>4</v>
      </c>
      <c r="U14" s="60">
        <v>7</v>
      </c>
      <c r="V14" s="40">
        <f t="shared" si="6"/>
        <v>175</v>
      </c>
      <c r="W14" s="39">
        <v>4</v>
      </c>
      <c r="X14" s="60">
        <v>6</v>
      </c>
      <c r="Y14" s="40">
        <f t="shared" si="7"/>
        <v>150</v>
      </c>
      <c r="Z14" s="39">
        <v>4</v>
      </c>
      <c r="AA14" s="60">
        <v>5</v>
      </c>
      <c r="AB14" s="40">
        <f t="shared" si="8"/>
        <v>125</v>
      </c>
      <c r="AC14" s="37"/>
      <c r="AD14" s="41"/>
    </row>
    <row r="15" spans="1:32" s="42" customFormat="1" ht="16.95" customHeight="1" x14ac:dyDescent="0.25">
      <c r="A15" s="61" t="s">
        <v>42</v>
      </c>
      <c r="B15" s="39">
        <v>30</v>
      </c>
      <c r="C15" s="39">
        <v>30</v>
      </c>
      <c r="D15" s="36">
        <f t="shared" si="0"/>
        <v>100</v>
      </c>
      <c r="E15" s="39">
        <v>6</v>
      </c>
      <c r="F15" s="39">
        <v>8</v>
      </c>
      <c r="G15" s="40">
        <f t="shared" si="1"/>
        <v>133.33333333333334</v>
      </c>
      <c r="H15" s="39">
        <v>2</v>
      </c>
      <c r="I15" s="39">
        <v>1</v>
      </c>
      <c r="J15" s="40">
        <f t="shared" si="2"/>
        <v>50</v>
      </c>
      <c r="K15" s="39">
        <v>0</v>
      </c>
      <c r="L15" s="39">
        <v>0</v>
      </c>
      <c r="M15" s="40" t="str">
        <f t="shared" si="3"/>
        <v>-</v>
      </c>
      <c r="N15" s="39">
        <v>0</v>
      </c>
      <c r="O15" s="39">
        <v>0</v>
      </c>
      <c r="P15" s="40" t="str">
        <f t="shared" si="4"/>
        <v>-</v>
      </c>
      <c r="Q15" s="39">
        <v>5</v>
      </c>
      <c r="R15" s="60">
        <v>4</v>
      </c>
      <c r="S15" s="40">
        <f t="shared" si="5"/>
        <v>80</v>
      </c>
      <c r="T15" s="39">
        <v>24</v>
      </c>
      <c r="U15" s="60">
        <v>25</v>
      </c>
      <c r="V15" s="40">
        <f t="shared" si="6"/>
        <v>104.16666666666667</v>
      </c>
      <c r="W15" s="39">
        <v>1</v>
      </c>
      <c r="X15" s="60">
        <v>4</v>
      </c>
      <c r="Y15" s="40">
        <f t="shared" si="7"/>
        <v>400</v>
      </c>
      <c r="Z15" s="39">
        <v>1</v>
      </c>
      <c r="AA15" s="60">
        <v>3</v>
      </c>
      <c r="AB15" s="40">
        <f t="shared" si="8"/>
        <v>300</v>
      </c>
      <c r="AC15" s="37"/>
      <c r="AD15" s="41"/>
    </row>
    <row r="16" spans="1:32" s="42" customFormat="1" ht="16.95" customHeight="1" x14ac:dyDescent="0.25">
      <c r="A16" s="61" t="s">
        <v>43</v>
      </c>
      <c r="B16" s="39">
        <v>15</v>
      </c>
      <c r="C16" s="39">
        <v>11</v>
      </c>
      <c r="D16" s="36">
        <f t="shared" si="0"/>
        <v>73.333333333333329</v>
      </c>
      <c r="E16" s="39">
        <v>6</v>
      </c>
      <c r="F16" s="39">
        <v>5</v>
      </c>
      <c r="G16" s="40">
        <f t="shared" si="1"/>
        <v>83.333333333333329</v>
      </c>
      <c r="H16" s="39">
        <v>3</v>
      </c>
      <c r="I16" s="39">
        <v>3</v>
      </c>
      <c r="J16" s="40">
        <f t="shared" si="2"/>
        <v>100</v>
      </c>
      <c r="K16" s="39">
        <v>0</v>
      </c>
      <c r="L16" s="39">
        <v>0</v>
      </c>
      <c r="M16" s="40" t="str">
        <f t="shared" si="3"/>
        <v>-</v>
      </c>
      <c r="N16" s="39">
        <v>0</v>
      </c>
      <c r="O16" s="39">
        <v>0</v>
      </c>
      <c r="P16" s="40" t="str">
        <f t="shared" si="4"/>
        <v>-</v>
      </c>
      <c r="Q16" s="39">
        <v>6</v>
      </c>
      <c r="R16" s="60">
        <v>2</v>
      </c>
      <c r="S16" s="40">
        <f t="shared" si="5"/>
        <v>33.333333333333336</v>
      </c>
      <c r="T16" s="39">
        <v>10</v>
      </c>
      <c r="U16" s="60">
        <v>8</v>
      </c>
      <c r="V16" s="40">
        <f t="shared" si="6"/>
        <v>80</v>
      </c>
      <c r="W16" s="39">
        <v>3</v>
      </c>
      <c r="X16" s="60">
        <v>2</v>
      </c>
      <c r="Y16" s="40">
        <f t="shared" si="7"/>
        <v>66.666666666666671</v>
      </c>
      <c r="Z16" s="39">
        <v>3</v>
      </c>
      <c r="AA16" s="60">
        <v>0</v>
      </c>
      <c r="AB16" s="40">
        <f t="shared" si="8"/>
        <v>0</v>
      </c>
      <c r="AC16" s="37"/>
      <c r="AD16" s="41"/>
    </row>
    <row r="17" spans="1:30" s="42" customFormat="1" ht="16.95" customHeight="1" x14ac:dyDescent="0.25">
      <c r="A17" s="61" t="s">
        <v>44</v>
      </c>
      <c r="B17" s="39">
        <v>7</v>
      </c>
      <c r="C17" s="39">
        <v>9</v>
      </c>
      <c r="D17" s="36">
        <f t="shared" si="0"/>
        <v>128.57142857142858</v>
      </c>
      <c r="E17" s="39">
        <v>1</v>
      </c>
      <c r="F17" s="39">
        <v>3</v>
      </c>
      <c r="G17" s="40">
        <f t="shared" si="1"/>
        <v>300</v>
      </c>
      <c r="H17" s="39">
        <v>0</v>
      </c>
      <c r="I17" s="39">
        <v>1</v>
      </c>
      <c r="J17" s="40" t="str">
        <f t="shared" si="2"/>
        <v>-</v>
      </c>
      <c r="K17" s="39">
        <v>0</v>
      </c>
      <c r="L17" s="39">
        <v>0</v>
      </c>
      <c r="M17" s="40" t="str">
        <f t="shared" si="3"/>
        <v>-</v>
      </c>
      <c r="N17" s="39">
        <v>0</v>
      </c>
      <c r="O17" s="39">
        <v>0</v>
      </c>
      <c r="P17" s="40" t="str">
        <f t="shared" si="4"/>
        <v>-</v>
      </c>
      <c r="Q17" s="39">
        <v>0</v>
      </c>
      <c r="R17" s="60">
        <v>1</v>
      </c>
      <c r="S17" s="40" t="str">
        <f t="shared" si="5"/>
        <v>-</v>
      </c>
      <c r="T17" s="39">
        <v>6</v>
      </c>
      <c r="U17" s="60">
        <v>8</v>
      </c>
      <c r="V17" s="40">
        <f t="shared" si="6"/>
        <v>133.33333333333334</v>
      </c>
      <c r="W17" s="39">
        <v>1</v>
      </c>
      <c r="X17" s="60">
        <v>3</v>
      </c>
      <c r="Y17" s="40">
        <f t="shared" si="7"/>
        <v>300</v>
      </c>
      <c r="Z17" s="39">
        <v>0</v>
      </c>
      <c r="AA17" s="60">
        <v>3</v>
      </c>
      <c r="AB17" s="40" t="str">
        <f t="shared" si="8"/>
        <v>-</v>
      </c>
      <c r="AC17" s="37"/>
      <c r="AD17" s="41"/>
    </row>
    <row r="18" spans="1:30" s="42" customFormat="1" ht="16.95" customHeight="1" x14ac:dyDescent="0.25">
      <c r="A18" s="61" t="s">
        <v>45</v>
      </c>
      <c r="B18" s="39">
        <v>7</v>
      </c>
      <c r="C18" s="39">
        <v>3</v>
      </c>
      <c r="D18" s="36">
        <f t="shared" si="0"/>
        <v>42.857142857142854</v>
      </c>
      <c r="E18" s="39">
        <v>0</v>
      </c>
      <c r="F18" s="39">
        <v>2</v>
      </c>
      <c r="G18" s="40" t="str">
        <f t="shared" si="1"/>
        <v>-</v>
      </c>
      <c r="H18" s="39">
        <v>0</v>
      </c>
      <c r="I18" s="39">
        <v>2</v>
      </c>
      <c r="J18" s="40" t="str">
        <f t="shared" si="2"/>
        <v>-</v>
      </c>
      <c r="K18" s="39">
        <v>0</v>
      </c>
      <c r="L18" s="39">
        <v>0</v>
      </c>
      <c r="M18" s="40" t="str">
        <f t="shared" si="3"/>
        <v>-</v>
      </c>
      <c r="N18" s="39">
        <v>0</v>
      </c>
      <c r="O18" s="39">
        <v>0</v>
      </c>
      <c r="P18" s="40" t="str">
        <f t="shared" si="4"/>
        <v>-</v>
      </c>
      <c r="Q18" s="39">
        <v>0</v>
      </c>
      <c r="R18" s="60">
        <v>1</v>
      </c>
      <c r="S18" s="40" t="str">
        <f t="shared" si="5"/>
        <v>-</v>
      </c>
      <c r="T18" s="39">
        <v>0</v>
      </c>
      <c r="U18" s="60">
        <v>1</v>
      </c>
      <c r="V18" s="40" t="str">
        <f t="shared" si="6"/>
        <v>-</v>
      </c>
      <c r="W18" s="39">
        <v>0</v>
      </c>
      <c r="X18" s="60">
        <v>0</v>
      </c>
      <c r="Y18" s="40" t="str">
        <f t="shared" si="7"/>
        <v>-</v>
      </c>
      <c r="Z18" s="39">
        <v>0</v>
      </c>
      <c r="AA18" s="60">
        <v>0</v>
      </c>
      <c r="AB18" s="40" t="str">
        <f t="shared" si="8"/>
        <v>-</v>
      </c>
      <c r="AC18" s="37"/>
      <c r="AD18" s="41"/>
    </row>
    <row r="19" spans="1:30" s="42" customFormat="1" ht="16.95" customHeight="1" x14ac:dyDescent="0.25">
      <c r="A19" s="61" t="s">
        <v>46</v>
      </c>
      <c r="B19" s="39">
        <v>5</v>
      </c>
      <c r="C19" s="39">
        <v>4</v>
      </c>
      <c r="D19" s="36">
        <f t="shared" si="0"/>
        <v>80</v>
      </c>
      <c r="E19" s="39">
        <v>3</v>
      </c>
      <c r="F19" s="39">
        <v>2</v>
      </c>
      <c r="G19" s="40">
        <f t="shared" si="1"/>
        <v>66.666666666666671</v>
      </c>
      <c r="H19" s="39">
        <v>0</v>
      </c>
      <c r="I19" s="39">
        <v>0</v>
      </c>
      <c r="J19" s="40" t="str">
        <f t="shared" si="2"/>
        <v>-</v>
      </c>
      <c r="K19" s="39">
        <v>0</v>
      </c>
      <c r="L19" s="39">
        <v>0</v>
      </c>
      <c r="M19" s="40" t="str">
        <f t="shared" si="3"/>
        <v>-</v>
      </c>
      <c r="N19" s="39">
        <v>0</v>
      </c>
      <c r="O19" s="39">
        <v>0</v>
      </c>
      <c r="P19" s="40" t="str">
        <f t="shared" si="4"/>
        <v>-</v>
      </c>
      <c r="Q19" s="39">
        <v>3</v>
      </c>
      <c r="R19" s="60">
        <v>1</v>
      </c>
      <c r="S19" s="40">
        <f t="shared" si="5"/>
        <v>33.333333333333336</v>
      </c>
      <c r="T19" s="39">
        <v>5</v>
      </c>
      <c r="U19" s="60">
        <v>4</v>
      </c>
      <c r="V19" s="40">
        <f t="shared" si="6"/>
        <v>80</v>
      </c>
      <c r="W19" s="39">
        <v>3</v>
      </c>
      <c r="X19" s="60">
        <v>2</v>
      </c>
      <c r="Y19" s="40">
        <f t="shared" si="7"/>
        <v>66.666666666666671</v>
      </c>
      <c r="Z19" s="39">
        <v>1</v>
      </c>
      <c r="AA19" s="60">
        <v>2</v>
      </c>
      <c r="AB19" s="40">
        <f t="shared" si="8"/>
        <v>200</v>
      </c>
      <c r="AC19" s="37"/>
      <c r="AD19" s="41"/>
    </row>
    <row r="20" spans="1:30" s="42" customFormat="1" ht="16.95" customHeight="1" x14ac:dyDescent="0.25">
      <c r="A20" s="61" t="s">
        <v>47</v>
      </c>
      <c r="B20" s="39">
        <v>4</v>
      </c>
      <c r="C20" s="39">
        <v>3</v>
      </c>
      <c r="D20" s="36">
        <f t="shared" si="0"/>
        <v>75</v>
      </c>
      <c r="E20" s="39">
        <v>2</v>
      </c>
      <c r="F20" s="39">
        <v>1</v>
      </c>
      <c r="G20" s="40">
        <f t="shared" si="1"/>
        <v>50</v>
      </c>
      <c r="H20" s="39">
        <v>1</v>
      </c>
      <c r="I20" s="39">
        <v>0</v>
      </c>
      <c r="J20" s="40">
        <f t="shared" si="2"/>
        <v>0</v>
      </c>
      <c r="K20" s="39">
        <v>0</v>
      </c>
      <c r="L20" s="39">
        <v>0</v>
      </c>
      <c r="M20" s="40" t="str">
        <f t="shared" si="3"/>
        <v>-</v>
      </c>
      <c r="N20" s="39">
        <v>0</v>
      </c>
      <c r="O20" s="39">
        <v>0</v>
      </c>
      <c r="P20" s="40" t="str">
        <f t="shared" si="4"/>
        <v>-</v>
      </c>
      <c r="Q20" s="39">
        <v>2</v>
      </c>
      <c r="R20" s="60">
        <v>0</v>
      </c>
      <c r="S20" s="40">
        <f t="shared" si="5"/>
        <v>0</v>
      </c>
      <c r="T20" s="39">
        <v>3</v>
      </c>
      <c r="U20" s="60">
        <v>2</v>
      </c>
      <c r="V20" s="40">
        <f t="shared" si="6"/>
        <v>66.666666666666671</v>
      </c>
      <c r="W20" s="39">
        <v>1</v>
      </c>
      <c r="X20" s="60">
        <v>0</v>
      </c>
      <c r="Y20" s="40">
        <f t="shared" si="7"/>
        <v>0</v>
      </c>
      <c r="Z20" s="39">
        <v>1</v>
      </c>
      <c r="AA20" s="60">
        <v>0</v>
      </c>
      <c r="AB20" s="40">
        <f t="shared" si="8"/>
        <v>0</v>
      </c>
      <c r="AC20" s="37"/>
      <c r="AD20" s="41"/>
    </row>
    <row r="21" spans="1:30" s="42" customFormat="1" ht="16.95" customHeight="1" x14ac:dyDescent="0.25">
      <c r="A21" s="61" t="s">
        <v>48</v>
      </c>
      <c r="B21" s="39">
        <v>3</v>
      </c>
      <c r="C21" s="39">
        <v>3</v>
      </c>
      <c r="D21" s="36">
        <f t="shared" si="0"/>
        <v>100</v>
      </c>
      <c r="E21" s="39">
        <v>1</v>
      </c>
      <c r="F21" s="39">
        <v>1</v>
      </c>
      <c r="G21" s="40">
        <f t="shared" si="1"/>
        <v>100</v>
      </c>
      <c r="H21" s="39">
        <v>0</v>
      </c>
      <c r="I21" s="39">
        <v>0</v>
      </c>
      <c r="J21" s="40" t="str">
        <f t="shared" si="2"/>
        <v>-</v>
      </c>
      <c r="K21" s="39">
        <v>0</v>
      </c>
      <c r="L21" s="39">
        <v>0</v>
      </c>
      <c r="M21" s="40" t="str">
        <f t="shared" si="3"/>
        <v>-</v>
      </c>
      <c r="N21" s="39">
        <v>0</v>
      </c>
      <c r="O21" s="39">
        <v>0</v>
      </c>
      <c r="P21" s="40" t="str">
        <f t="shared" si="4"/>
        <v>-</v>
      </c>
      <c r="Q21" s="39">
        <v>1</v>
      </c>
      <c r="R21" s="60">
        <v>0</v>
      </c>
      <c r="S21" s="40">
        <f t="shared" si="5"/>
        <v>0</v>
      </c>
      <c r="T21" s="39">
        <v>3</v>
      </c>
      <c r="U21" s="60">
        <v>2</v>
      </c>
      <c r="V21" s="40">
        <f t="shared" si="6"/>
        <v>66.666666666666671</v>
      </c>
      <c r="W21" s="39">
        <v>1</v>
      </c>
      <c r="X21" s="60">
        <v>0</v>
      </c>
      <c r="Y21" s="40">
        <f t="shared" si="7"/>
        <v>0</v>
      </c>
      <c r="Z21" s="39">
        <v>1</v>
      </c>
      <c r="AA21" s="60">
        <v>0</v>
      </c>
      <c r="AB21" s="40">
        <f t="shared" si="8"/>
        <v>0</v>
      </c>
      <c r="AC21" s="37"/>
      <c r="AD21" s="41"/>
    </row>
    <row r="22" spans="1:30" s="42" customFormat="1" ht="16.95" customHeight="1" x14ac:dyDescent="0.25">
      <c r="A22" s="61" t="s">
        <v>49</v>
      </c>
      <c r="B22" s="39">
        <v>1</v>
      </c>
      <c r="C22" s="39">
        <v>2</v>
      </c>
      <c r="D22" s="36">
        <f t="shared" si="0"/>
        <v>200</v>
      </c>
      <c r="E22" s="39">
        <v>1</v>
      </c>
      <c r="F22" s="39">
        <v>2</v>
      </c>
      <c r="G22" s="40">
        <f t="shared" si="1"/>
        <v>200</v>
      </c>
      <c r="H22" s="39">
        <v>0</v>
      </c>
      <c r="I22" s="39">
        <v>1</v>
      </c>
      <c r="J22" s="40" t="str">
        <f t="shared" si="2"/>
        <v>-</v>
      </c>
      <c r="K22" s="39">
        <v>0</v>
      </c>
      <c r="L22" s="39">
        <v>0</v>
      </c>
      <c r="M22" s="40" t="str">
        <f t="shared" si="3"/>
        <v>-</v>
      </c>
      <c r="N22" s="39">
        <v>0</v>
      </c>
      <c r="O22" s="39">
        <v>0</v>
      </c>
      <c r="P22" s="40" t="str">
        <f t="shared" si="4"/>
        <v>-</v>
      </c>
      <c r="Q22" s="39">
        <v>1</v>
      </c>
      <c r="R22" s="60">
        <v>2</v>
      </c>
      <c r="S22" s="40">
        <f t="shared" si="5"/>
        <v>200</v>
      </c>
      <c r="T22" s="39">
        <v>1</v>
      </c>
      <c r="U22" s="60">
        <v>1</v>
      </c>
      <c r="V22" s="40">
        <f t="shared" si="6"/>
        <v>100</v>
      </c>
      <c r="W22" s="39">
        <v>1</v>
      </c>
      <c r="X22" s="60">
        <v>1</v>
      </c>
      <c r="Y22" s="40">
        <f t="shared" si="7"/>
        <v>100</v>
      </c>
      <c r="Z22" s="39">
        <v>1</v>
      </c>
      <c r="AA22" s="60">
        <v>1</v>
      </c>
      <c r="AB22" s="40">
        <f t="shared" si="8"/>
        <v>100</v>
      </c>
      <c r="AC22" s="37"/>
      <c r="AD22" s="41"/>
    </row>
    <row r="23" spans="1:30" s="42" customFormat="1" ht="16.95" customHeight="1" x14ac:dyDescent="0.25">
      <c r="A23" s="61" t="s">
        <v>50</v>
      </c>
      <c r="B23" s="39">
        <v>3</v>
      </c>
      <c r="C23" s="39">
        <v>4</v>
      </c>
      <c r="D23" s="36">
        <f t="shared" si="0"/>
        <v>133.33333333333334</v>
      </c>
      <c r="E23" s="39">
        <v>2</v>
      </c>
      <c r="F23" s="39">
        <v>3</v>
      </c>
      <c r="G23" s="40">
        <f t="shared" si="1"/>
        <v>150</v>
      </c>
      <c r="H23" s="39">
        <v>0</v>
      </c>
      <c r="I23" s="39">
        <v>1</v>
      </c>
      <c r="J23" s="40" t="str">
        <f t="shared" si="2"/>
        <v>-</v>
      </c>
      <c r="K23" s="39">
        <v>0</v>
      </c>
      <c r="L23" s="39">
        <v>0</v>
      </c>
      <c r="M23" s="40" t="str">
        <f t="shared" si="3"/>
        <v>-</v>
      </c>
      <c r="N23" s="39">
        <v>0</v>
      </c>
      <c r="O23" s="39">
        <v>0</v>
      </c>
      <c r="P23" s="40" t="str">
        <f t="shared" si="4"/>
        <v>-</v>
      </c>
      <c r="Q23" s="39">
        <v>1</v>
      </c>
      <c r="R23" s="60">
        <v>2</v>
      </c>
      <c r="S23" s="40">
        <f t="shared" si="5"/>
        <v>200</v>
      </c>
      <c r="T23" s="39">
        <v>3</v>
      </c>
      <c r="U23" s="60">
        <v>2</v>
      </c>
      <c r="V23" s="40">
        <f t="shared" si="6"/>
        <v>66.666666666666671</v>
      </c>
      <c r="W23" s="39">
        <v>2</v>
      </c>
      <c r="X23" s="60">
        <v>1</v>
      </c>
      <c r="Y23" s="40">
        <f t="shared" si="7"/>
        <v>50</v>
      </c>
      <c r="Z23" s="39">
        <v>0</v>
      </c>
      <c r="AA23" s="60">
        <v>1</v>
      </c>
      <c r="AB23" s="40" t="str">
        <f t="shared" si="8"/>
        <v>-</v>
      </c>
      <c r="AC23" s="37"/>
      <c r="AD23" s="41"/>
    </row>
    <row r="24" spans="1:30" s="42" customFormat="1" ht="16.95" customHeight="1" x14ac:dyDescent="0.25">
      <c r="A24" s="61" t="s">
        <v>51</v>
      </c>
      <c r="B24" s="39">
        <v>4</v>
      </c>
      <c r="C24" s="39">
        <v>5</v>
      </c>
      <c r="D24" s="36">
        <f t="shared" si="0"/>
        <v>125</v>
      </c>
      <c r="E24" s="39">
        <v>4</v>
      </c>
      <c r="F24" s="39">
        <v>4</v>
      </c>
      <c r="G24" s="40">
        <f t="shared" si="1"/>
        <v>100</v>
      </c>
      <c r="H24" s="39">
        <v>1</v>
      </c>
      <c r="I24" s="39">
        <v>1</v>
      </c>
      <c r="J24" s="40">
        <f t="shared" si="2"/>
        <v>100</v>
      </c>
      <c r="K24" s="39">
        <v>0</v>
      </c>
      <c r="L24" s="39">
        <v>0</v>
      </c>
      <c r="M24" s="40" t="str">
        <f t="shared" si="3"/>
        <v>-</v>
      </c>
      <c r="N24" s="39">
        <v>0</v>
      </c>
      <c r="O24" s="39">
        <v>0</v>
      </c>
      <c r="P24" s="40" t="str">
        <f t="shared" si="4"/>
        <v>-</v>
      </c>
      <c r="Q24" s="39">
        <v>3</v>
      </c>
      <c r="R24" s="60">
        <v>4</v>
      </c>
      <c r="S24" s="40">
        <f t="shared" si="5"/>
        <v>133.33333333333334</v>
      </c>
      <c r="T24" s="39">
        <v>1</v>
      </c>
      <c r="U24" s="60">
        <v>4</v>
      </c>
      <c r="V24" s="40">
        <f t="shared" si="6"/>
        <v>400</v>
      </c>
      <c r="W24" s="39">
        <v>1</v>
      </c>
      <c r="X24" s="60">
        <v>3</v>
      </c>
      <c r="Y24" s="40">
        <f t="shared" si="7"/>
        <v>300</v>
      </c>
      <c r="Z24" s="39">
        <v>1</v>
      </c>
      <c r="AA24" s="60">
        <v>3</v>
      </c>
      <c r="AB24" s="40">
        <f t="shared" si="8"/>
        <v>300</v>
      </c>
      <c r="AC24" s="37"/>
      <c r="AD24" s="41"/>
    </row>
    <row r="25" spans="1:30" s="42" customFormat="1" ht="16.95" customHeight="1" x14ac:dyDescent="0.25">
      <c r="A25" s="61" t="s">
        <v>52</v>
      </c>
      <c r="B25" s="39">
        <v>2</v>
      </c>
      <c r="C25" s="39">
        <v>2</v>
      </c>
      <c r="D25" s="36">
        <f t="shared" si="0"/>
        <v>100</v>
      </c>
      <c r="E25" s="39">
        <v>1</v>
      </c>
      <c r="F25" s="39">
        <v>0</v>
      </c>
      <c r="G25" s="40">
        <f t="shared" si="1"/>
        <v>0</v>
      </c>
      <c r="H25" s="39">
        <v>0</v>
      </c>
      <c r="I25" s="39">
        <v>0</v>
      </c>
      <c r="J25" s="40" t="str">
        <f t="shared" si="2"/>
        <v>-</v>
      </c>
      <c r="K25" s="39">
        <v>0</v>
      </c>
      <c r="L25" s="39">
        <v>0</v>
      </c>
      <c r="M25" s="40" t="str">
        <f t="shared" si="3"/>
        <v>-</v>
      </c>
      <c r="N25" s="39">
        <v>0</v>
      </c>
      <c r="O25" s="39">
        <v>0</v>
      </c>
      <c r="P25" s="40" t="str">
        <f t="shared" si="4"/>
        <v>-</v>
      </c>
      <c r="Q25" s="39">
        <v>1</v>
      </c>
      <c r="R25" s="60">
        <v>0</v>
      </c>
      <c r="S25" s="40">
        <f t="shared" si="5"/>
        <v>0</v>
      </c>
      <c r="T25" s="39">
        <v>2</v>
      </c>
      <c r="U25" s="60">
        <v>2</v>
      </c>
      <c r="V25" s="40">
        <f t="shared" si="6"/>
        <v>100</v>
      </c>
      <c r="W25" s="39">
        <v>1</v>
      </c>
      <c r="X25" s="60">
        <v>0</v>
      </c>
      <c r="Y25" s="40">
        <f t="shared" si="7"/>
        <v>0</v>
      </c>
      <c r="Z25" s="39">
        <v>1</v>
      </c>
      <c r="AA25" s="60">
        <v>0</v>
      </c>
      <c r="AB25" s="40">
        <f t="shared" si="8"/>
        <v>0</v>
      </c>
      <c r="AC25" s="37"/>
      <c r="AD25" s="41"/>
    </row>
    <row r="26" spans="1:30" s="42" customFormat="1" ht="16.95" customHeight="1" x14ac:dyDescent="0.25">
      <c r="A26" s="61" t="s">
        <v>53</v>
      </c>
      <c r="B26" s="39">
        <v>5</v>
      </c>
      <c r="C26" s="39">
        <v>3</v>
      </c>
      <c r="D26" s="36">
        <f t="shared" si="0"/>
        <v>60</v>
      </c>
      <c r="E26" s="39">
        <v>3</v>
      </c>
      <c r="F26" s="39">
        <v>2</v>
      </c>
      <c r="G26" s="40">
        <f t="shared" si="1"/>
        <v>66.666666666666671</v>
      </c>
      <c r="H26" s="39">
        <v>1</v>
      </c>
      <c r="I26" s="39">
        <v>0</v>
      </c>
      <c r="J26" s="40">
        <f t="shared" si="2"/>
        <v>0</v>
      </c>
      <c r="K26" s="39">
        <v>1</v>
      </c>
      <c r="L26" s="39">
        <v>0</v>
      </c>
      <c r="M26" s="40">
        <f t="shared" si="3"/>
        <v>0</v>
      </c>
      <c r="N26" s="39">
        <v>0</v>
      </c>
      <c r="O26" s="39">
        <v>0</v>
      </c>
      <c r="P26" s="40" t="str">
        <f t="shared" si="4"/>
        <v>-</v>
      </c>
      <c r="Q26" s="39">
        <v>2</v>
      </c>
      <c r="R26" s="60">
        <v>1</v>
      </c>
      <c r="S26" s="40">
        <f t="shared" si="5"/>
        <v>50</v>
      </c>
      <c r="T26" s="39">
        <v>3</v>
      </c>
      <c r="U26" s="60">
        <v>3</v>
      </c>
      <c r="V26" s="40">
        <f t="shared" si="6"/>
        <v>100</v>
      </c>
      <c r="W26" s="39">
        <v>1</v>
      </c>
      <c r="X26" s="60">
        <v>2</v>
      </c>
      <c r="Y26" s="40">
        <f t="shared" si="7"/>
        <v>200</v>
      </c>
      <c r="Z26" s="39">
        <v>1</v>
      </c>
      <c r="AA26" s="60">
        <v>1</v>
      </c>
      <c r="AB26" s="40">
        <f t="shared" si="8"/>
        <v>100</v>
      </c>
      <c r="AC26" s="37"/>
      <c r="AD26" s="41"/>
    </row>
    <row r="27" spans="1:30" s="42" customFormat="1" ht="16.95" customHeight="1" x14ac:dyDescent="0.25">
      <c r="A27" s="61" t="s">
        <v>54</v>
      </c>
      <c r="B27" s="39">
        <v>0</v>
      </c>
      <c r="C27" s="39">
        <v>0</v>
      </c>
      <c r="D27" s="36" t="str">
        <f t="shared" si="0"/>
        <v>-</v>
      </c>
      <c r="E27" s="39">
        <v>0</v>
      </c>
      <c r="F27" s="39">
        <v>0</v>
      </c>
      <c r="G27" s="40" t="str">
        <f t="shared" si="1"/>
        <v>-</v>
      </c>
      <c r="H27" s="39">
        <v>0</v>
      </c>
      <c r="I27" s="39">
        <v>0</v>
      </c>
      <c r="J27" s="40" t="str">
        <f t="shared" si="2"/>
        <v>-</v>
      </c>
      <c r="K27" s="39">
        <v>0</v>
      </c>
      <c r="L27" s="39">
        <v>0</v>
      </c>
      <c r="M27" s="40" t="str">
        <f t="shared" si="3"/>
        <v>-</v>
      </c>
      <c r="N27" s="39">
        <v>0</v>
      </c>
      <c r="O27" s="39">
        <v>0</v>
      </c>
      <c r="P27" s="40" t="str">
        <f t="shared" si="4"/>
        <v>-</v>
      </c>
      <c r="Q27" s="39">
        <v>0</v>
      </c>
      <c r="R27" s="60">
        <v>0</v>
      </c>
      <c r="S27" s="40" t="str">
        <f t="shared" si="5"/>
        <v>-</v>
      </c>
      <c r="T27" s="39">
        <v>0</v>
      </c>
      <c r="U27" s="60">
        <v>0</v>
      </c>
      <c r="V27" s="40" t="str">
        <f t="shared" si="6"/>
        <v>-</v>
      </c>
      <c r="W27" s="39">
        <v>0</v>
      </c>
      <c r="X27" s="60">
        <v>0</v>
      </c>
      <c r="Y27" s="40" t="str">
        <f t="shared" si="7"/>
        <v>-</v>
      </c>
      <c r="Z27" s="39">
        <v>0</v>
      </c>
      <c r="AA27" s="60">
        <v>0</v>
      </c>
      <c r="AB27" s="40" t="str">
        <f t="shared" si="8"/>
        <v>-</v>
      </c>
      <c r="AC27" s="37"/>
      <c r="AD27" s="41"/>
    </row>
    <row r="28" spans="1:30" s="42" customFormat="1" ht="16.95" customHeight="1" x14ac:dyDescent="0.25">
      <c r="A28" s="61" t="s">
        <v>55</v>
      </c>
      <c r="B28" s="39">
        <v>0</v>
      </c>
      <c r="C28" s="39">
        <v>0</v>
      </c>
      <c r="D28" s="36" t="str">
        <f t="shared" si="0"/>
        <v>-</v>
      </c>
      <c r="E28" s="39">
        <v>0</v>
      </c>
      <c r="F28" s="39">
        <v>0</v>
      </c>
      <c r="G28" s="40" t="str">
        <f t="shared" si="1"/>
        <v>-</v>
      </c>
      <c r="H28" s="39">
        <v>0</v>
      </c>
      <c r="I28" s="39">
        <v>0</v>
      </c>
      <c r="J28" s="40" t="str">
        <f t="shared" si="2"/>
        <v>-</v>
      </c>
      <c r="K28" s="39">
        <v>0</v>
      </c>
      <c r="L28" s="39">
        <v>0</v>
      </c>
      <c r="M28" s="40" t="str">
        <f t="shared" si="3"/>
        <v>-</v>
      </c>
      <c r="N28" s="39">
        <v>0</v>
      </c>
      <c r="O28" s="39">
        <v>0</v>
      </c>
      <c r="P28" s="40" t="str">
        <f t="shared" si="4"/>
        <v>-</v>
      </c>
      <c r="Q28" s="39">
        <v>0</v>
      </c>
      <c r="R28" s="60">
        <v>0</v>
      </c>
      <c r="S28" s="40" t="str">
        <f t="shared" si="5"/>
        <v>-</v>
      </c>
      <c r="T28" s="39">
        <v>0</v>
      </c>
      <c r="U28" s="60">
        <v>0</v>
      </c>
      <c r="V28" s="40" t="str">
        <f t="shared" si="6"/>
        <v>-</v>
      </c>
      <c r="W28" s="39">
        <v>0</v>
      </c>
      <c r="X28" s="60">
        <v>0</v>
      </c>
      <c r="Y28" s="40" t="str">
        <f t="shared" si="7"/>
        <v>-</v>
      </c>
      <c r="Z28" s="39">
        <v>0</v>
      </c>
      <c r="AA28" s="60">
        <v>0</v>
      </c>
      <c r="AB28" s="40" t="str">
        <f t="shared" si="8"/>
        <v>-</v>
      </c>
      <c r="AC28" s="37"/>
      <c r="AD28" s="41"/>
    </row>
    <row r="29" spans="1:30" s="42" customFormat="1" ht="16.95" customHeight="1" x14ac:dyDescent="0.25">
      <c r="A29" s="61" t="s">
        <v>56</v>
      </c>
      <c r="B29" s="39">
        <v>12</v>
      </c>
      <c r="C29" s="39">
        <v>9</v>
      </c>
      <c r="D29" s="36">
        <f t="shared" si="0"/>
        <v>75</v>
      </c>
      <c r="E29" s="39">
        <v>5</v>
      </c>
      <c r="F29" s="39">
        <v>2</v>
      </c>
      <c r="G29" s="40">
        <f t="shared" si="1"/>
        <v>40</v>
      </c>
      <c r="H29" s="39">
        <v>0</v>
      </c>
      <c r="I29" s="39">
        <v>0</v>
      </c>
      <c r="J29" s="40" t="str">
        <f t="shared" si="2"/>
        <v>-</v>
      </c>
      <c r="K29" s="39">
        <v>0</v>
      </c>
      <c r="L29" s="39">
        <v>0</v>
      </c>
      <c r="M29" s="40" t="str">
        <f t="shared" si="3"/>
        <v>-</v>
      </c>
      <c r="N29" s="39">
        <v>0</v>
      </c>
      <c r="O29" s="39">
        <v>0</v>
      </c>
      <c r="P29" s="40" t="str">
        <f t="shared" si="4"/>
        <v>-</v>
      </c>
      <c r="Q29" s="39">
        <v>5</v>
      </c>
      <c r="R29" s="60">
        <v>1</v>
      </c>
      <c r="S29" s="40">
        <f t="shared" si="5"/>
        <v>20</v>
      </c>
      <c r="T29" s="39">
        <v>11</v>
      </c>
      <c r="U29" s="60">
        <v>8</v>
      </c>
      <c r="V29" s="40">
        <f t="shared" si="6"/>
        <v>72.727272727272734</v>
      </c>
      <c r="W29" s="39">
        <v>4</v>
      </c>
      <c r="X29" s="60">
        <v>1</v>
      </c>
      <c r="Y29" s="40">
        <f t="shared" si="7"/>
        <v>25</v>
      </c>
      <c r="Z29" s="39">
        <v>4</v>
      </c>
      <c r="AA29" s="60">
        <v>1</v>
      </c>
      <c r="AB29" s="40">
        <f t="shared" si="8"/>
        <v>25</v>
      </c>
      <c r="AC29" s="37"/>
      <c r="AD29" s="41"/>
    </row>
    <row r="30" spans="1:30" s="42" customFormat="1" ht="16.95" customHeight="1" x14ac:dyDescent="0.25">
      <c r="A30" s="61" t="s">
        <v>57</v>
      </c>
      <c r="B30" s="39">
        <v>0</v>
      </c>
      <c r="C30" s="39">
        <v>0</v>
      </c>
      <c r="D30" s="36" t="str">
        <f t="shared" si="0"/>
        <v>-</v>
      </c>
      <c r="E30" s="39">
        <v>0</v>
      </c>
      <c r="F30" s="39">
        <v>0</v>
      </c>
      <c r="G30" s="40" t="str">
        <f t="shared" si="1"/>
        <v>-</v>
      </c>
      <c r="H30" s="39">
        <v>0</v>
      </c>
      <c r="I30" s="39">
        <v>0</v>
      </c>
      <c r="J30" s="40" t="str">
        <f t="shared" si="2"/>
        <v>-</v>
      </c>
      <c r="K30" s="39">
        <v>0</v>
      </c>
      <c r="L30" s="39">
        <v>0</v>
      </c>
      <c r="M30" s="40" t="str">
        <f t="shared" si="3"/>
        <v>-</v>
      </c>
      <c r="N30" s="39">
        <v>0</v>
      </c>
      <c r="O30" s="39">
        <v>0</v>
      </c>
      <c r="P30" s="40" t="str">
        <f t="shared" si="4"/>
        <v>-</v>
      </c>
      <c r="Q30" s="39">
        <v>0</v>
      </c>
      <c r="R30" s="60">
        <v>0</v>
      </c>
      <c r="S30" s="40" t="str">
        <f t="shared" si="5"/>
        <v>-</v>
      </c>
      <c r="T30" s="39">
        <v>0</v>
      </c>
      <c r="U30" s="60">
        <v>0</v>
      </c>
      <c r="V30" s="40" t="str">
        <f t="shared" si="6"/>
        <v>-</v>
      </c>
      <c r="W30" s="39">
        <v>0</v>
      </c>
      <c r="X30" s="60">
        <v>0</v>
      </c>
      <c r="Y30" s="40" t="str">
        <f t="shared" si="7"/>
        <v>-</v>
      </c>
      <c r="Z30" s="39">
        <v>0</v>
      </c>
      <c r="AA30" s="60">
        <v>0</v>
      </c>
      <c r="AB30" s="40" t="str">
        <f t="shared" si="8"/>
        <v>-</v>
      </c>
      <c r="AC30" s="37"/>
      <c r="AD30" s="41"/>
    </row>
    <row r="31" spans="1:30" s="42" customFormat="1" ht="16.95" customHeight="1" x14ac:dyDescent="0.25">
      <c r="A31" s="61" t="s">
        <v>58</v>
      </c>
      <c r="B31" s="39">
        <v>1</v>
      </c>
      <c r="C31" s="39">
        <v>1</v>
      </c>
      <c r="D31" s="36">
        <f t="shared" si="0"/>
        <v>100</v>
      </c>
      <c r="E31" s="39">
        <v>0</v>
      </c>
      <c r="F31" s="39">
        <v>0</v>
      </c>
      <c r="G31" s="40" t="str">
        <f t="shared" si="1"/>
        <v>-</v>
      </c>
      <c r="H31" s="39">
        <v>0</v>
      </c>
      <c r="I31" s="39">
        <v>0</v>
      </c>
      <c r="J31" s="40" t="str">
        <f t="shared" si="2"/>
        <v>-</v>
      </c>
      <c r="K31" s="39">
        <v>0</v>
      </c>
      <c r="L31" s="39">
        <v>0</v>
      </c>
      <c r="M31" s="40" t="str">
        <f t="shared" si="3"/>
        <v>-</v>
      </c>
      <c r="N31" s="39">
        <v>0</v>
      </c>
      <c r="O31" s="39">
        <v>0</v>
      </c>
      <c r="P31" s="40" t="str">
        <f t="shared" si="4"/>
        <v>-</v>
      </c>
      <c r="Q31" s="39">
        <v>0</v>
      </c>
      <c r="R31" s="60">
        <v>0</v>
      </c>
      <c r="S31" s="40" t="str">
        <f t="shared" si="5"/>
        <v>-</v>
      </c>
      <c r="T31" s="39">
        <v>1</v>
      </c>
      <c r="U31" s="60">
        <v>1</v>
      </c>
      <c r="V31" s="40">
        <f t="shared" si="6"/>
        <v>100</v>
      </c>
      <c r="W31" s="39">
        <v>0</v>
      </c>
      <c r="X31" s="60">
        <v>0</v>
      </c>
      <c r="Y31" s="40" t="str">
        <f t="shared" si="7"/>
        <v>-</v>
      </c>
      <c r="Z31" s="39">
        <v>0</v>
      </c>
      <c r="AA31" s="60">
        <v>0</v>
      </c>
      <c r="AB31" s="40" t="str">
        <f t="shared" si="8"/>
        <v>-</v>
      </c>
      <c r="AC31" s="37"/>
      <c r="AD31" s="41"/>
    </row>
    <row r="32" spans="1:30" s="42" customFormat="1" ht="16.95" customHeight="1" x14ac:dyDescent="0.25">
      <c r="A32" s="61" t="s">
        <v>59</v>
      </c>
      <c r="B32" s="39">
        <v>3</v>
      </c>
      <c r="C32" s="39">
        <v>5</v>
      </c>
      <c r="D32" s="36">
        <f t="shared" si="0"/>
        <v>166.66666666666666</v>
      </c>
      <c r="E32" s="39">
        <v>0</v>
      </c>
      <c r="F32" s="39">
        <v>2</v>
      </c>
      <c r="G32" s="40" t="str">
        <f t="shared" si="1"/>
        <v>-</v>
      </c>
      <c r="H32" s="39">
        <v>0</v>
      </c>
      <c r="I32" s="39">
        <v>0</v>
      </c>
      <c r="J32" s="40" t="str">
        <f t="shared" si="2"/>
        <v>-</v>
      </c>
      <c r="K32" s="39">
        <v>0</v>
      </c>
      <c r="L32" s="39">
        <v>0</v>
      </c>
      <c r="M32" s="40" t="str">
        <f t="shared" si="3"/>
        <v>-</v>
      </c>
      <c r="N32" s="39">
        <v>0</v>
      </c>
      <c r="O32" s="39">
        <v>0</v>
      </c>
      <c r="P32" s="40" t="str">
        <f t="shared" si="4"/>
        <v>-</v>
      </c>
      <c r="Q32" s="39">
        <v>0</v>
      </c>
      <c r="R32" s="60">
        <v>1</v>
      </c>
      <c r="S32" s="40" t="str">
        <f t="shared" si="5"/>
        <v>-</v>
      </c>
      <c r="T32" s="39">
        <v>3</v>
      </c>
      <c r="U32" s="60">
        <v>4</v>
      </c>
      <c r="V32" s="40">
        <f t="shared" si="6"/>
        <v>133.33333333333334</v>
      </c>
      <c r="W32" s="39">
        <v>0</v>
      </c>
      <c r="X32" s="60">
        <v>1</v>
      </c>
      <c r="Y32" s="40" t="str">
        <f t="shared" si="7"/>
        <v>-</v>
      </c>
      <c r="Z32" s="39">
        <v>0</v>
      </c>
      <c r="AA32" s="60">
        <v>0</v>
      </c>
      <c r="AB32" s="40" t="str">
        <f t="shared" si="8"/>
        <v>-</v>
      </c>
      <c r="AC32" s="37"/>
      <c r="AD32" s="41"/>
    </row>
    <row r="33" spans="1:30" s="42" customFormat="1" ht="16.95" customHeight="1" x14ac:dyDescent="0.25">
      <c r="A33" s="61" t="s">
        <v>60</v>
      </c>
      <c r="B33" s="39">
        <v>2</v>
      </c>
      <c r="C33" s="39">
        <v>1</v>
      </c>
      <c r="D33" s="36">
        <f t="shared" si="0"/>
        <v>50</v>
      </c>
      <c r="E33" s="39">
        <v>2</v>
      </c>
      <c r="F33" s="39">
        <v>1</v>
      </c>
      <c r="G33" s="40">
        <f t="shared" si="1"/>
        <v>50</v>
      </c>
      <c r="H33" s="39">
        <v>1</v>
      </c>
      <c r="I33" s="39">
        <v>0</v>
      </c>
      <c r="J33" s="40">
        <f t="shared" si="2"/>
        <v>0</v>
      </c>
      <c r="K33" s="39">
        <v>0</v>
      </c>
      <c r="L33" s="39">
        <v>0</v>
      </c>
      <c r="M33" s="40" t="str">
        <f t="shared" si="3"/>
        <v>-</v>
      </c>
      <c r="N33" s="39">
        <v>0</v>
      </c>
      <c r="O33" s="39">
        <v>0</v>
      </c>
      <c r="P33" s="40" t="str">
        <f t="shared" si="4"/>
        <v>-</v>
      </c>
      <c r="Q33" s="39">
        <v>2</v>
      </c>
      <c r="R33" s="60">
        <v>1</v>
      </c>
      <c r="S33" s="40">
        <f t="shared" si="5"/>
        <v>50</v>
      </c>
      <c r="T33" s="39">
        <v>1</v>
      </c>
      <c r="U33" s="60">
        <v>1</v>
      </c>
      <c r="V33" s="40">
        <f t="shared" si="6"/>
        <v>100</v>
      </c>
      <c r="W33" s="39">
        <v>1</v>
      </c>
      <c r="X33" s="60">
        <v>1</v>
      </c>
      <c r="Y33" s="40">
        <f t="shared" si="7"/>
        <v>100</v>
      </c>
      <c r="Z33" s="39">
        <v>0</v>
      </c>
      <c r="AA33" s="60">
        <v>1</v>
      </c>
      <c r="AB33" s="40" t="str">
        <f t="shared" si="8"/>
        <v>-</v>
      </c>
      <c r="AC33" s="37"/>
      <c r="AD33" s="41"/>
    </row>
    <row r="34" spans="1:30" s="42" customFormat="1" ht="16.95" customHeight="1" x14ac:dyDescent="0.25">
      <c r="A34" s="61" t="s">
        <v>61</v>
      </c>
      <c r="B34" s="39">
        <v>3</v>
      </c>
      <c r="C34" s="39">
        <v>1</v>
      </c>
      <c r="D34" s="36">
        <f t="shared" si="0"/>
        <v>33.333333333333336</v>
      </c>
      <c r="E34" s="39">
        <v>1</v>
      </c>
      <c r="F34" s="39">
        <v>0</v>
      </c>
      <c r="G34" s="40">
        <f t="shared" si="1"/>
        <v>0</v>
      </c>
      <c r="H34" s="39">
        <v>0</v>
      </c>
      <c r="I34" s="39">
        <v>0</v>
      </c>
      <c r="J34" s="40" t="str">
        <f t="shared" si="2"/>
        <v>-</v>
      </c>
      <c r="K34" s="39">
        <v>0</v>
      </c>
      <c r="L34" s="39">
        <v>0</v>
      </c>
      <c r="M34" s="40" t="str">
        <f t="shared" si="3"/>
        <v>-</v>
      </c>
      <c r="N34" s="39">
        <v>0</v>
      </c>
      <c r="O34" s="39">
        <v>0</v>
      </c>
      <c r="P34" s="40" t="str">
        <f t="shared" si="4"/>
        <v>-</v>
      </c>
      <c r="Q34" s="39">
        <v>1</v>
      </c>
      <c r="R34" s="60">
        <v>0</v>
      </c>
      <c r="S34" s="40">
        <f t="shared" si="5"/>
        <v>0</v>
      </c>
      <c r="T34" s="39">
        <v>2</v>
      </c>
      <c r="U34" s="60">
        <v>1</v>
      </c>
      <c r="V34" s="40">
        <f t="shared" si="6"/>
        <v>50</v>
      </c>
      <c r="W34" s="39">
        <v>1</v>
      </c>
      <c r="X34" s="60">
        <v>0</v>
      </c>
      <c r="Y34" s="40">
        <f t="shared" si="7"/>
        <v>0</v>
      </c>
      <c r="Z34" s="39">
        <v>1</v>
      </c>
      <c r="AA34" s="60">
        <v>0</v>
      </c>
      <c r="AB34" s="40">
        <f t="shared" si="8"/>
        <v>0</v>
      </c>
      <c r="AC34" s="37"/>
      <c r="AD34" s="41"/>
    </row>
    <row r="35" spans="1:30" s="42" customFormat="1" ht="16.95" customHeight="1" x14ac:dyDescent="0.25">
      <c r="A35" s="61" t="s">
        <v>62</v>
      </c>
      <c r="B35" s="39">
        <v>2</v>
      </c>
      <c r="C35" s="39">
        <v>0</v>
      </c>
      <c r="D35" s="36">
        <f t="shared" si="0"/>
        <v>0</v>
      </c>
      <c r="E35" s="39">
        <v>2</v>
      </c>
      <c r="F35" s="39">
        <v>0</v>
      </c>
      <c r="G35" s="40">
        <f t="shared" si="1"/>
        <v>0</v>
      </c>
      <c r="H35" s="39">
        <v>0</v>
      </c>
      <c r="I35" s="39">
        <v>0</v>
      </c>
      <c r="J35" s="40" t="str">
        <f t="shared" si="2"/>
        <v>-</v>
      </c>
      <c r="K35" s="39">
        <v>0</v>
      </c>
      <c r="L35" s="39">
        <v>0</v>
      </c>
      <c r="M35" s="40" t="str">
        <f t="shared" si="3"/>
        <v>-</v>
      </c>
      <c r="N35" s="39">
        <v>0</v>
      </c>
      <c r="O35" s="39">
        <v>0</v>
      </c>
      <c r="P35" s="40" t="str">
        <f t="shared" si="4"/>
        <v>-</v>
      </c>
      <c r="Q35" s="39">
        <v>2</v>
      </c>
      <c r="R35" s="60">
        <v>0</v>
      </c>
      <c r="S35" s="40">
        <f t="shared" si="5"/>
        <v>0</v>
      </c>
      <c r="T35" s="39">
        <v>2</v>
      </c>
      <c r="U35" s="60">
        <v>0</v>
      </c>
      <c r="V35" s="40">
        <f t="shared" si="6"/>
        <v>0</v>
      </c>
      <c r="W35" s="39">
        <v>2</v>
      </c>
      <c r="X35" s="60">
        <v>0</v>
      </c>
      <c r="Y35" s="40">
        <f t="shared" si="7"/>
        <v>0</v>
      </c>
      <c r="Z35" s="39">
        <v>2</v>
      </c>
      <c r="AA35" s="60">
        <v>0</v>
      </c>
      <c r="AB35" s="40">
        <f t="shared" si="8"/>
        <v>0</v>
      </c>
      <c r="AC35" s="37"/>
      <c r="AD35" s="41"/>
    </row>
    <row r="36" spans="1:30" ht="13.9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30" ht="13.95" x14ac:dyDescent="0.3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30" x14ac:dyDescent="0.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30" x14ac:dyDescent="0.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30" x14ac:dyDescent="0.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30" x14ac:dyDescent="0.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30" x14ac:dyDescent="0.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30" x14ac:dyDescent="0.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30" x14ac:dyDescent="0.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30" x14ac:dyDescent="0.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30" x14ac:dyDescent="0.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30" x14ac:dyDescent="0.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30" x14ac:dyDescent="0.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1:25" x14ac:dyDescent="0.2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1:25" x14ac:dyDescent="0.2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1:25" x14ac:dyDescent="0.2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1:25" x14ac:dyDescent="0.2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</row>
    <row r="78" spans="11:25" x14ac:dyDescent="0.2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</row>
    <row r="79" spans="11:25" x14ac:dyDescent="0.2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1:25" x14ac:dyDescent="0.2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1:25" x14ac:dyDescent="0.2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1:25" x14ac:dyDescent="0.2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1:25" x14ac:dyDescent="0.2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1:25" x14ac:dyDescent="0.2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</row>
    <row r="85" spans="11:25" x14ac:dyDescent="0.2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</row>
    <row r="86" spans="11:25" x14ac:dyDescent="0.2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1:25" x14ac:dyDescent="0.2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1:25" x14ac:dyDescent="0.2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</sheetData>
  <mergeCells count="41">
    <mergeCell ref="B1:M1"/>
    <mergeCell ref="X1:Y1"/>
    <mergeCell ref="X2:Y2"/>
    <mergeCell ref="Z2:AA2"/>
    <mergeCell ref="A3:A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B4:B5"/>
    <mergeCell ref="C4:C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topLeftCell="A10" zoomScale="80" zoomScaleNormal="70" zoomScaleSheetLayoutView="80" workbookViewId="0">
      <selection activeCell="C19" sqref="C19"/>
    </sheetView>
  </sheetViews>
  <sheetFormatPr defaultColWidth="8" defaultRowHeight="13.2" x14ac:dyDescent="0.25"/>
  <cols>
    <col min="1" max="1" width="60.109375" style="3" customWidth="1"/>
    <col min="2" max="3" width="16.109375" style="3" customWidth="1"/>
    <col min="4" max="4" width="11" style="3" customWidth="1"/>
    <col min="5" max="5" width="11.6640625" style="3" customWidth="1"/>
    <col min="6" max="16384" width="8" style="3"/>
  </cols>
  <sheetData>
    <row r="1" spans="1:11" ht="27" customHeight="1" x14ac:dyDescent="0.25">
      <c r="A1" s="110" t="s">
        <v>67</v>
      </c>
      <c r="B1" s="110"/>
      <c r="C1" s="110"/>
      <c r="D1" s="110"/>
      <c r="E1" s="110"/>
    </row>
    <row r="2" spans="1:11" ht="23.25" customHeight="1" x14ac:dyDescent="0.25">
      <c r="A2" s="110" t="s">
        <v>24</v>
      </c>
      <c r="B2" s="110"/>
      <c r="C2" s="110"/>
      <c r="D2" s="110"/>
      <c r="E2" s="110"/>
    </row>
    <row r="3" spans="1:11" ht="6" customHeight="1" x14ac:dyDescent="0.25">
      <c r="A3" s="26"/>
    </row>
    <row r="4" spans="1:11" s="4" customFormat="1" ht="23.25" customHeight="1" x14ac:dyDescent="0.3">
      <c r="A4" s="107"/>
      <c r="B4" s="111" t="s">
        <v>73</v>
      </c>
      <c r="C4" s="111" t="s">
        <v>74</v>
      </c>
      <c r="D4" s="126" t="s">
        <v>1</v>
      </c>
      <c r="E4" s="127"/>
    </row>
    <row r="5" spans="1:11" s="4" customFormat="1" ht="32.25" customHeight="1" x14ac:dyDescent="0.3">
      <c r="A5" s="107"/>
      <c r="B5" s="112"/>
      <c r="C5" s="112"/>
      <c r="D5" s="5" t="s">
        <v>2</v>
      </c>
      <c r="E5" s="6" t="s">
        <v>26</v>
      </c>
    </row>
    <row r="6" spans="1:11" s="9" customFormat="1" ht="15.75" customHeight="1" x14ac:dyDescent="0.3">
      <c r="A6" s="7" t="s">
        <v>3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65" customHeight="1" x14ac:dyDescent="0.3">
      <c r="A7" s="10" t="s">
        <v>27</v>
      </c>
      <c r="B7" s="82">
        <f>'10-молодь-ЦЗ'!B7</f>
        <v>39429</v>
      </c>
      <c r="C7" s="82">
        <f>'10-молодь-ЦЗ'!C7</f>
        <v>41887</v>
      </c>
      <c r="D7" s="11">
        <f>C7*100/B7</f>
        <v>106.23399021025133</v>
      </c>
      <c r="E7" s="90">
        <f>C7-B7</f>
        <v>2458</v>
      </c>
      <c r="K7" s="13"/>
    </row>
    <row r="8" spans="1:11" s="4" customFormat="1" ht="31.65" customHeight="1" x14ac:dyDescent="0.3">
      <c r="A8" s="10" t="s">
        <v>28</v>
      </c>
      <c r="B8" s="82">
        <f>'10-молодь-ЦЗ'!E7</f>
        <v>8454</v>
      </c>
      <c r="C8" s="82">
        <f>'10-молодь-ЦЗ'!F7</f>
        <v>14987</v>
      </c>
      <c r="D8" s="11">
        <f t="shared" ref="D8:D12" si="0">C8*100/B8</f>
        <v>177.27702862550271</v>
      </c>
      <c r="E8" s="90">
        <f t="shared" ref="E8:E12" si="1">C8-B8</f>
        <v>6533</v>
      </c>
      <c r="K8" s="13"/>
    </row>
    <row r="9" spans="1:11" s="4" customFormat="1" ht="54.75" customHeight="1" x14ac:dyDescent="0.3">
      <c r="A9" s="14" t="s">
        <v>29</v>
      </c>
      <c r="B9" s="82">
        <f>'10-молодь-ЦЗ'!H7</f>
        <v>3486</v>
      </c>
      <c r="C9" s="82">
        <f>'10-молодь-ЦЗ'!I7</f>
        <v>2385</v>
      </c>
      <c r="D9" s="11">
        <f t="shared" si="0"/>
        <v>68.416523235800341</v>
      </c>
      <c r="E9" s="90">
        <f t="shared" si="1"/>
        <v>-1101</v>
      </c>
      <c r="K9" s="13"/>
    </row>
    <row r="10" spans="1:11" s="4" customFormat="1" ht="35.4" customHeight="1" x14ac:dyDescent="0.3">
      <c r="A10" s="15" t="s">
        <v>30</v>
      </c>
      <c r="B10" s="82">
        <f>'10-молодь-ЦЗ'!K7</f>
        <v>921</v>
      </c>
      <c r="C10" s="82">
        <f>'10-молодь-ЦЗ'!L7</f>
        <v>519</v>
      </c>
      <c r="D10" s="12">
        <f t="shared" si="0"/>
        <v>56.351791530944624</v>
      </c>
      <c r="E10" s="90">
        <f t="shared" si="1"/>
        <v>-402</v>
      </c>
      <c r="K10" s="13"/>
    </row>
    <row r="11" spans="1:11" s="4" customFormat="1" ht="45.75" customHeight="1" x14ac:dyDescent="0.3">
      <c r="A11" s="15" t="s">
        <v>20</v>
      </c>
      <c r="B11" s="82">
        <f>'10-молодь-ЦЗ'!N7</f>
        <v>127</v>
      </c>
      <c r="C11" s="82">
        <f>'10-молодь-ЦЗ'!O7</f>
        <v>43</v>
      </c>
      <c r="D11" s="12">
        <f t="shared" si="0"/>
        <v>33.85826771653543</v>
      </c>
      <c r="E11" s="90">
        <f t="shared" si="1"/>
        <v>-84</v>
      </c>
      <c r="K11" s="13"/>
    </row>
    <row r="12" spans="1:11" s="4" customFormat="1" ht="55.5" customHeight="1" x14ac:dyDescent="0.3">
      <c r="A12" s="15" t="s">
        <v>31</v>
      </c>
      <c r="B12" s="82">
        <f>'10-молодь-ЦЗ'!Q7</f>
        <v>7010</v>
      </c>
      <c r="C12" s="82">
        <f>'10-молодь-ЦЗ'!R7</f>
        <v>8868</v>
      </c>
      <c r="D12" s="12">
        <f t="shared" si="0"/>
        <v>126.50499286733238</v>
      </c>
      <c r="E12" s="90">
        <f t="shared" si="1"/>
        <v>1858</v>
      </c>
      <c r="K12" s="13"/>
    </row>
    <row r="13" spans="1:11" s="4" customFormat="1" ht="12.75" customHeight="1" x14ac:dyDescent="0.3">
      <c r="A13" s="101" t="s">
        <v>4</v>
      </c>
      <c r="B13" s="102"/>
      <c r="C13" s="102"/>
      <c r="D13" s="102"/>
      <c r="E13" s="102"/>
      <c r="K13" s="13"/>
    </row>
    <row r="14" spans="1:11" s="4" customFormat="1" ht="15" customHeight="1" x14ac:dyDescent="0.3">
      <c r="A14" s="103"/>
      <c r="B14" s="104"/>
      <c r="C14" s="104"/>
      <c r="D14" s="104"/>
      <c r="E14" s="104"/>
      <c r="K14" s="13"/>
    </row>
    <row r="15" spans="1:11" s="4" customFormat="1" ht="20.25" customHeight="1" x14ac:dyDescent="0.3">
      <c r="A15" s="105" t="s">
        <v>0</v>
      </c>
      <c r="B15" s="107" t="s">
        <v>76</v>
      </c>
      <c r="C15" s="107" t="s">
        <v>77</v>
      </c>
      <c r="D15" s="126" t="s">
        <v>1</v>
      </c>
      <c r="E15" s="127"/>
      <c r="K15" s="13"/>
    </row>
    <row r="16" spans="1:11" ht="35.4" customHeight="1" x14ac:dyDescent="0.25">
      <c r="A16" s="106"/>
      <c r="B16" s="107"/>
      <c r="C16" s="107"/>
      <c r="D16" s="5" t="s">
        <v>2</v>
      </c>
      <c r="E16" s="6" t="s">
        <v>26</v>
      </c>
      <c r="K16" s="13"/>
    </row>
    <row r="17" spans="1:11" ht="21.3" customHeight="1" x14ac:dyDescent="0.25">
      <c r="A17" s="10" t="s">
        <v>32</v>
      </c>
      <c r="B17" s="82">
        <f>'10-молодь-ЦЗ'!T7</f>
        <v>32884</v>
      </c>
      <c r="C17" s="82">
        <f>'10-молодь-ЦЗ'!U7</f>
        <v>35215</v>
      </c>
      <c r="D17" s="17">
        <f t="shared" ref="D17:D19" si="2">C17*100/B17</f>
        <v>107.08855370392897</v>
      </c>
      <c r="E17" s="90">
        <f t="shared" ref="E17:E19" si="3">C17-B17</f>
        <v>2331</v>
      </c>
      <c r="K17" s="13"/>
    </row>
    <row r="18" spans="1:11" ht="21.3" customHeight="1" x14ac:dyDescent="0.25">
      <c r="A18" s="1" t="s">
        <v>28</v>
      </c>
      <c r="B18" s="82">
        <f>'10-молодь-ЦЗ'!W7</f>
        <v>5194</v>
      </c>
      <c r="C18" s="82">
        <f>'10-молодь-ЦЗ'!X7</f>
        <v>9169</v>
      </c>
      <c r="D18" s="17">
        <f t="shared" si="2"/>
        <v>176.53061224489795</v>
      </c>
      <c r="E18" s="90">
        <f t="shared" si="3"/>
        <v>3975</v>
      </c>
      <c r="K18" s="13"/>
    </row>
    <row r="19" spans="1:11" ht="21.3" customHeight="1" x14ac:dyDescent="0.25">
      <c r="A19" s="1" t="s">
        <v>33</v>
      </c>
      <c r="B19" s="82">
        <f>'10-молодь-ЦЗ'!Z7</f>
        <v>4532</v>
      </c>
      <c r="C19" s="82">
        <f>'10-молодь-ЦЗ'!AA7</f>
        <v>7910</v>
      </c>
      <c r="D19" s="17">
        <f t="shared" si="2"/>
        <v>174.53662842012358</v>
      </c>
      <c r="E19" s="90">
        <f t="shared" si="3"/>
        <v>3378</v>
      </c>
      <c r="K19" s="13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stat8</cp:lastModifiedBy>
  <cp:lastPrinted>2021-04-09T13:39:54Z</cp:lastPrinted>
  <dcterms:created xsi:type="dcterms:W3CDTF">2020-12-10T10:35:03Z</dcterms:created>
  <dcterms:modified xsi:type="dcterms:W3CDTF">2021-04-09T13:48:13Z</dcterms:modified>
</cp:coreProperties>
</file>