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9413" windowHeight="11017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АТО" sheetId="24" r:id="rId5"/>
    <sheet name="6-(АТО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11-ґендер" sheetId="25" r:id="rId11"/>
    <sheet name="12-жінки-ЦЗ" sheetId="54" r:id="rId12"/>
    <sheet name="13-чоловіки-ЦЗ" sheetId="55" r:id="rId13"/>
    <sheet name="14-місце проживання" sheetId="45" r:id="rId14"/>
    <sheet name="15-місто-ЦЗ" sheetId="57" r:id="rId15"/>
    <sheet name="16-село-ЦЗ" sheetId="58" r:id="rId16"/>
    <sheet name="УСЬОГО" sheetId="56" state="hidden" r:id="rId17"/>
  </sheets>
  <externalReferences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'10-молодь-ЦЗ'!$A:$A</definedName>
    <definedName name="_xlnm.Print_Titles" localSheetId="11">'12-жінки-ЦЗ'!$A:$A</definedName>
    <definedName name="_xlnm.Print_Titles" localSheetId="12">'13-чоловіки-ЦЗ'!$A:$A</definedName>
    <definedName name="_xlnm.Print_Titles" localSheetId="14">'15-місто-ЦЗ'!$A:$A</definedName>
    <definedName name="_xlnm.Print_Titles" localSheetId="15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'6-(АТО-ЦЗ)'!$A:$A</definedName>
    <definedName name="_xlnm.Print_Titles" localSheetId="7">'8-ВПО-ЦЗ'!$A:$A</definedName>
    <definedName name="_xlnm.Print_Titles" localSheetId="16">УСЬОГО!$A:$A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'1(5%квота)'!$A$1:$E$18</definedName>
    <definedName name="_xlnm.Print_Area" localSheetId="9">'10-молодь-ЦЗ'!$A$1:$AB$35</definedName>
    <definedName name="_xlnm.Print_Area" localSheetId="10">'11-ґендер'!$A$1:$I$20</definedName>
    <definedName name="_xlnm.Print_Area" localSheetId="11">'12-жінки-ЦЗ'!$A$1:$AB$35</definedName>
    <definedName name="_xlnm.Print_Area" localSheetId="12">'13-чоловіки-ЦЗ'!$A$1:$AB$35</definedName>
    <definedName name="_xlnm.Print_Area" localSheetId="13">'14-місце проживання'!$A$1:$I$20</definedName>
    <definedName name="_xlnm.Print_Area" localSheetId="14">'15-місто-ЦЗ'!$A$1:$AB$35</definedName>
    <definedName name="_xlnm.Print_Area" localSheetId="15">'16-село-ЦЗ'!$A$1:$AB$35</definedName>
    <definedName name="_xlnm.Print_Area" localSheetId="1">'2(5%квота-ЦЗ)'!$A$1:$AB$35</definedName>
    <definedName name="_xlnm.Print_Area" localSheetId="2">'3(неповносправні)'!$A$1:$E$17</definedName>
    <definedName name="_xlnm.Print_Area" localSheetId="3">'4(неповносправні-ЦЗ)'!$A$1:$AB$35</definedName>
    <definedName name="_xlnm.Print_Area" localSheetId="4">'5-АТО'!$A$1:$E$18</definedName>
    <definedName name="_xlnm.Print_Area" localSheetId="5">'6-(АТО-ЦЗ)'!$A$1:$AB$35</definedName>
    <definedName name="_xlnm.Print_Area" localSheetId="6">'7-ВПО'!$A$1:$E$18</definedName>
    <definedName name="_xlnm.Print_Area" localSheetId="7">'8-ВПО-ЦЗ'!$A$1:$AB$35</definedName>
    <definedName name="_xlnm.Print_Area" localSheetId="8">'9-молодь'!$A$1:$E$19</definedName>
    <definedName name="_xlnm.Print_Area" localSheetId="16">УСЬОГО!$A$1:$AB$35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9">'[3]Sheet1 (2)'!#REF!</definedName>
    <definedName name="оплад" localSheetId="11">'[3]Sheet1 (2)'!#REF!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3">'[3]Sheet1 (2)'!#REF!</definedName>
    <definedName name="оплад" localSheetId="5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оплад" localSheetId="16">'[3]Sheet1 (2)'!#REF!</definedName>
    <definedName name="оплад">'[3]Sheet1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'[3]Sheet1 (3)'!#REF!</definedName>
    <definedName name="праовл" localSheetId="11">'[3]Sheet1 (3)'!#REF!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3">'[3]Sheet1 (3)'!#REF!</definedName>
    <definedName name="праовл" localSheetId="5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аовл" localSheetId="16">'[3]Sheet1 (3)'!#REF!</definedName>
    <definedName name="праовл">'[3]Sheet1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'[3]Sheet1 (2)'!#REF!</definedName>
    <definedName name="рррр" localSheetId="11">'[3]Sheet1 (2)'!#REF!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3">'[3]Sheet1 (2)'!#REF!</definedName>
    <definedName name="рррр" localSheetId="5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" localSheetId="16">'[3]Sheet1 (2)'!#REF!</definedName>
    <definedName name="рррр">'[3]Sheet1 (2)'!#REF!</definedName>
    <definedName name="ррррау" localSheetId="9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56" l="1"/>
  <c r="P11" i="56"/>
  <c r="P12" i="56"/>
  <c r="P13" i="56"/>
  <c r="P14" i="56"/>
  <c r="P15" i="56"/>
  <c r="P16" i="56"/>
  <c r="P17" i="56"/>
  <c r="P18" i="56"/>
  <c r="P19" i="56"/>
  <c r="P20" i="56"/>
  <c r="P21" i="56"/>
  <c r="P22" i="56"/>
  <c r="P23" i="56"/>
  <c r="P24" i="56"/>
  <c r="P25" i="56"/>
  <c r="P26" i="56"/>
  <c r="P27" i="56"/>
  <c r="P28" i="56"/>
  <c r="P29" i="56"/>
  <c r="P30" i="56"/>
  <c r="P31" i="56"/>
  <c r="P32" i="56"/>
  <c r="P33" i="56"/>
  <c r="P34" i="56"/>
  <c r="P35" i="56"/>
  <c r="P9" i="56"/>
  <c r="P8" i="56"/>
  <c r="P34" i="48" l="1"/>
  <c r="P22" i="48"/>
  <c r="P8" i="48"/>
  <c r="P12" i="48" l="1"/>
  <c r="M24" i="48"/>
  <c r="J32" i="48"/>
  <c r="J20" i="48"/>
  <c r="J12" i="48"/>
  <c r="AB35" i="49" l="1"/>
  <c r="AB34" i="49"/>
  <c r="AB33" i="49"/>
  <c r="AB32" i="49"/>
  <c r="AB31" i="49"/>
  <c r="AB30" i="49"/>
  <c r="AB29" i="49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AB8" i="49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V35" i="49"/>
  <c r="V34" i="49"/>
  <c r="V33" i="49"/>
  <c r="V32" i="49"/>
  <c r="V31" i="49"/>
  <c r="V30" i="49"/>
  <c r="V29" i="49"/>
  <c r="V28" i="49"/>
  <c r="V27" i="49"/>
  <c r="V26" i="49"/>
  <c r="V25" i="49"/>
  <c r="V24" i="49"/>
  <c r="V23" i="49"/>
  <c r="V22" i="49"/>
  <c r="V21" i="49"/>
  <c r="V20" i="49"/>
  <c r="V19" i="49"/>
  <c r="V18" i="49"/>
  <c r="V17" i="49"/>
  <c r="V16" i="49"/>
  <c r="V15" i="49"/>
  <c r="V14" i="49"/>
  <c r="V13" i="49"/>
  <c r="V12" i="49"/>
  <c r="V11" i="49"/>
  <c r="V10" i="49"/>
  <c r="V9" i="49"/>
  <c r="V8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M35" i="49"/>
  <c r="M34" i="49"/>
  <c r="M33" i="49"/>
  <c r="M32" i="49"/>
  <c r="M31" i="49"/>
  <c r="M30" i="49"/>
  <c r="M29" i="49"/>
  <c r="M28" i="49"/>
  <c r="M27" i="49"/>
  <c r="M26" i="49"/>
  <c r="M25" i="49"/>
  <c r="M24" i="49"/>
  <c r="M23" i="49"/>
  <c r="M22" i="49"/>
  <c r="M21" i="49"/>
  <c r="M20" i="49"/>
  <c r="M19" i="49"/>
  <c r="M18" i="49"/>
  <c r="M17" i="49"/>
  <c r="M16" i="49"/>
  <c r="M15" i="49"/>
  <c r="M14" i="49"/>
  <c r="M13" i="49"/>
  <c r="M12" i="49"/>
  <c r="M11" i="49"/>
  <c r="M10" i="49"/>
  <c r="M9" i="49"/>
  <c r="M8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AB35" i="50"/>
  <c r="AB34" i="50"/>
  <c r="AB33" i="50"/>
  <c r="AB32" i="50"/>
  <c r="AB31" i="50"/>
  <c r="AB30" i="50"/>
  <c r="AB29" i="50"/>
  <c r="AB28" i="50"/>
  <c r="AB27" i="50"/>
  <c r="AB26" i="50"/>
  <c r="AB25" i="50"/>
  <c r="AB24" i="50"/>
  <c r="AB23" i="50"/>
  <c r="AB22" i="50"/>
  <c r="AB21" i="50"/>
  <c r="AB20" i="50"/>
  <c r="AB19" i="50"/>
  <c r="AB18" i="50"/>
  <c r="AB17" i="50"/>
  <c r="AB16" i="50"/>
  <c r="AB15" i="50"/>
  <c r="AB14" i="50"/>
  <c r="AB13" i="50"/>
  <c r="AB12" i="50"/>
  <c r="AB11" i="50"/>
  <c r="AB10" i="50"/>
  <c r="AB9" i="50"/>
  <c r="AB8" i="50"/>
  <c r="Y35" i="50"/>
  <c r="Y34" i="50"/>
  <c r="Y33" i="50"/>
  <c r="Y32" i="50"/>
  <c r="Y31" i="50"/>
  <c r="Y30" i="50"/>
  <c r="Y29" i="50"/>
  <c r="Y28" i="50"/>
  <c r="Y27" i="50"/>
  <c r="Y26" i="50"/>
  <c r="Y25" i="50"/>
  <c r="Y24" i="50"/>
  <c r="Y23" i="50"/>
  <c r="Y22" i="50"/>
  <c r="Y21" i="50"/>
  <c r="Y20" i="50"/>
  <c r="Y19" i="50"/>
  <c r="Y18" i="50"/>
  <c r="Y17" i="50"/>
  <c r="Y16" i="50"/>
  <c r="Y15" i="50"/>
  <c r="Y14" i="50"/>
  <c r="Y13" i="50"/>
  <c r="Y12" i="50"/>
  <c r="Y11" i="50"/>
  <c r="Y10" i="50"/>
  <c r="Y9" i="50"/>
  <c r="Y8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8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P35" i="51" l="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35" i="58"/>
  <c r="P34" i="58"/>
  <c r="P33" i="58"/>
  <c r="P32" i="58"/>
  <c r="P31" i="58"/>
  <c r="P30" i="58"/>
  <c r="P29" i="58"/>
  <c r="P28" i="58"/>
  <c r="P27" i="58"/>
  <c r="P26" i="58"/>
  <c r="P25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M21" i="39" l="1"/>
  <c r="M11" i="58"/>
  <c r="M21" i="51"/>
  <c r="M22" i="51"/>
  <c r="J8" i="51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J28" i="51"/>
  <c r="J29" i="51"/>
  <c r="J30" i="51"/>
  <c r="J31" i="51"/>
  <c r="J32" i="51"/>
  <c r="J33" i="51"/>
  <c r="J34" i="51"/>
  <c r="J35" i="51"/>
  <c r="M11" i="48"/>
  <c r="P28" i="48"/>
  <c r="P18" i="48"/>
  <c r="P16" i="48"/>
  <c r="P9" i="48"/>
  <c r="J13" i="48"/>
  <c r="J14" i="48"/>
  <c r="J15" i="48"/>
  <c r="J16" i="48"/>
  <c r="J17" i="48"/>
  <c r="J18" i="48"/>
  <c r="J19" i="48"/>
  <c r="J21" i="48"/>
  <c r="J22" i="48"/>
  <c r="J23" i="48"/>
  <c r="J24" i="48"/>
  <c r="J25" i="48"/>
  <c r="J26" i="48"/>
  <c r="J27" i="48"/>
  <c r="J28" i="48"/>
  <c r="J29" i="48"/>
  <c r="J31" i="48"/>
  <c r="M20" i="48"/>
  <c r="M22" i="48"/>
  <c r="M23" i="48"/>
  <c r="M26" i="48"/>
  <c r="M27" i="48"/>
  <c r="M29" i="48"/>
  <c r="M30" i="48"/>
  <c r="M32" i="48"/>
  <c r="M34" i="48"/>
  <c r="J10" i="39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M35" i="54"/>
  <c r="M34" i="54"/>
  <c r="M33" i="54"/>
  <c r="M32" i="54"/>
  <c r="M31" i="54"/>
  <c r="M30" i="54"/>
  <c r="M29" i="54"/>
  <c r="M28" i="54"/>
  <c r="M27" i="54"/>
  <c r="M26" i="54"/>
  <c r="M25" i="54"/>
  <c r="M24" i="54"/>
  <c r="M23" i="54"/>
  <c r="M22" i="54"/>
  <c r="M21" i="54"/>
  <c r="M20" i="54"/>
  <c r="M19" i="54"/>
  <c r="M18" i="54"/>
  <c r="M17" i="54"/>
  <c r="M16" i="54"/>
  <c r="M15" i="54"/>
  <c r="M14" i="54"/>
  <c r="M13" i="54"/>
  <c r="M12" i="54"/>
  <c r="M11" i="54"/>
  <c r="M10" i="54"/>
  <c r="M9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V35" i="51"/>
  <c r="V34" i="51"/>
  <c r="V33" i="51"/>
  <c r="V32" i="51"/>
  <c r="V31" i="51"/>
  <c r="V30" i="51"/>
  <c r="V29" i="51"/>
  <c r="V28" i="51"/>
  <c r="V27" i="51"/>
  <c r="V26" i="51"/>
  <c r="V25" i="51"/>
  <c r="V24" i="51"/>
  <c r="V23" i="51"/>
  <c r="V22" i="51"/>
  <c r="V21" i="51"/>
  <c r="V20" i="51"/>
  <c r="V19" i="51"/>
  <c r="V18" i="51"/>
  <c r="V17" i="51"/>
  <c r="V16" i="51"/>
  <c r="V15" i="51"/>
  <c r="V14" i="51"/>
  <c r="V13" i="51"/>
  <c r="V12" i="51"/>
  <c r="V11" i="51"/>
  <c r="V10" i="51"/>
  <c r="V9" i="51"/>
  <c r="V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M8" i="51"/>
  <c r="M9" i="51"/>
  <c r="M10" i="51"/>
  <c r="M11" i="51"/>
  <c r="M12" i="51"/>
  <c r="M13" i="51"/>
  <c r="M14" i="51"/>
  <c r="M15" i="51"/>
  <c r="M16" i="51"/>
  <c r="M17" i="51"/>
  <c r="M18" i="51"/>
  <c r="M19" i="51"/>
  <c r="M20" i="51"/>
  <c r="M23" i="51"/>
  <c r="M24" i="51"/>
  <c r="M25" i="51"/>
  <c r="M26" i="51"/>
  <c r="M27" i="51"/>
  <c r="M28" i="51"/>
  <c r="M29" i="51"/>
  <c r="M30" i="51"/>
  <c r="M31" i="51"/>
  <c r="M32" i="51"/>
  <c r="M33" i="51"/>
  <c r="M34" i="51"/>
  <c r="M35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AA35" i="57" l="1"/>
  <c r="Z35" i="57"/>
  <c r="AA34" i="57"/>
  <c r="Z34" i="57"/>
  <c r="AA33" i="57"/>
  <c r="Z33" i="57"/>
  <c r="AA32" i="57"/>
  <c r="Z32" i="57"/>
  <c r="AA31" i="57"/>
  <c r="Z31" i="57"/>
  <c r="AA30" i="57"/>
  <c r="Z30" i="57"/>
  <c r="AA29" i="57"/>
  <c r="Z29" i="57"/>
  <c r="AA28" i="57"/>
  <c r="Z28" i="57"/>
  <c r="AA27" i="57"/>
  <c r="Z27" i="57"/>
  <c r="AA26" i="57"/>
  <c r="Z26" i="57"/>
  <c r="AA25" i="57"/>
  <c r="Z25" i="57"/>
  <c r="AA24" i="57"/>
  <c r="Z24" i="57"/>
  <c r="AA23" i="57"/>
  <c r="Z23" i="57"/>
  <c r="AA22" i="57"/>
  <c r="Z22" i="57"/>
  <c r="AA21" i="57"/>
  <c r="Z21" i="57"/>
  <c r="AA20" i="57"/>
  <c r="Z20" i="57"/>
  <c r="AA19" i="57"/>
  <c r="Z19" i="57"/>
  <c r="AA18" i="57"/>
  <c r="Z18" i="57"/>
  <c r="AA17" i="57"/>
  <c r="Z17" i="57"/>
  <c r="AA16" i="57"/>
  <c r="Z16" i="57"/>
  <c r="AA15" i="57"/>
  <c r="Z15" i="57"/>
  <c r="AA14" i="57"/>
  <c r="Z14" i="57"/>
  <c r="AA13" i="57"/>
  <c r="Z13" i="57"/>
  <c r="AA12" i="57"/>
  <c r="Z12" i="57"/>
  <c r="AA11" i="57"/>
  <c r="Z11" i="57"/>
  <c r="AA10" i="57"/>
  <c r="Z10" i="57"/>
  <c r="AA9" i="57"/>
  <c r="Z9" i="57"/>
  <c r="AA8" i="57"/>
  <c r="AA7" i="57" s="1"/>
  <c r="Z8" i="57"/>
  <c r="Z7" i="57" s="1"/>
  <c r="B20" i="45" s="1"/>
  <c r="X35" i="57"/>
  <c r="W35" i="57"/>
  <c r="X34" i="57"/>
  <c r="W34" i="57"/>
  <c r="X33" i="57"/>
  <c r="W33" i="57"/>
  <c r="X32" i="57"/>
  <c r="W32" i="57"/>
  <c r="X31" i="57"/>
  <c r="W31" i="57"/>
  <c r="X30" i="57"/>
  <c r="W30" i="57"/>
  <c r="X29" i="57"/>
  <c r="W29" i="57"/>
  <c r="X28" i="57"/>
  <c r="W28" i="57"/>
  <c r="X27" i="57"/>
  <c r="W27" i="57"/>
  <c r="X26" i="57"/>
  <c r="W26" i="57"/>
  <c r="X25" i="57"/>
  <c r="W25" i="57"/>
  <c r="X24" i="57"/>
  <c r="W24" i="57"/>
  <c r="X23" i="57"/>
  <c r="W23" i="57"/>
  <c r="X22" i="57"/>
  <c r="W22" i="57"/>
  <c r="X21" i="57"/>
  <c r="W21" i="57"/>
  <c r="X20" i="57"/>
  <c r="W20" i="57"/>
  <c r="X19" i="57"/>
  <c r="W19" i="57"/>
  <c r="X18" i="57"/>
  <c r="W18" i="57"/>
  <c r="X17" i="57"/>
  <c r="W17" i="57"/>
  <c r="X16" i="57"/>
  <c r="W16" i="57"/>
  <c r="X15" i="57"/>
  <c r="W15" i="57"/>
  <c r="X14" i="57"/>
  <c r="W14" i="57"/>
  <c r="X13" i="57"/>
  <c r="W13" i="57"/>
  <c r="X12" i="57"/>
  <c r="W12" i="57"/>
  <c r="X11" i="57"/>
  <c r="W11" i="57"/>
  <c r="X10" i="57"/>
  <c r="W10" i="57"/>
  <c r="X9" i="57"/>
  <c r="W9" i="57"/>
  <c r="X8" i="57"/>
  <c r="X7" i="57" s="1"/>
  <c r="W8" i="57"/>
  <c r="U35" i="57"/>
  <c r="T35" i="57"/>
  <c r="U34" i="57"/>
  <c r="T34" i="57"/>
  <c r="U33" i="57"/>
  <c r="T33" i="57"/>
  <c r="U32" i="57"/>
  <c r="T32" i="57"/>
  <c r="U31" i="57"/>
  <c r="T31" i="57"/>
  <c r="U30" i="57"/>
  <c r="T30" i="57"/>
  <c r="U29" i="57"/>
  <c r="T29" i="57"/>
  <c r="U28" i="57"/>
  <c r="T28" i="57"/>
  <c r="U27" i="57"/>
  <c r="T27" i="57"/>
  <c r="U26" i="57"/>
  <c r="T26" i="57"/>
  <c r="U25" i="57"/>
  <c r="T25" i="57"/>
  <c r="U24" i="57"/>
  <c r="T24" i="57"/>
  <c r="U23" i="57"/>
  <c r="T23" i="57"/>
  <c r="U22" i="57"/>
  <c r="T22" i="57"/>
  <c r="U21" i="57"/>
  <c r="T21" i="57"/>
  <c r="U20" i="57"/>
  <c r="T20" i="57"/>
  <c r="U19" i="57"/>
  <c r="T19" i="57"/>
  <c r="U18" i="57"/>
  <c r="T18" i="57"/>
  <c r="U17" i="57"/>
  <c r="T17" i="57"/>
  <c r="U16" i="57"/>
  <c r="T16" i="57"/>
  <c r="U15" i="57"/>
  <c r="T15" i="57"/>
  <c r="U14" i="57"/>
  <c r="T14" i="57"/>
  <c r="U13" i="57"/>
  <c r="T13" i="57"/>
  <c r="U12" i="57"/>
  <c r="T12" i="57"/>
  <c r="U11" i="57"/>
  <c r="T11" i="57"/>
  <c r="U10" i="57"/>
  <c r="T10" i="57"/>
  <c r="U9" i="57"/>
  <c r="T9" i="57"/>
  <c r="U8" i="57"/>
  <c r="T8" i="57"/>
  <c r="R35" i="57"/>
  <c r="Q35" i="57"/>
  <c r="R34" i="57"/>
  <c r="Q34" i="57"/>
  <c r="R33" i="57"/>
  <c r="Q33" i="57"/>
  <c r="R32" i="57"/>
  <c r="Q32" i="57"/>
  <c r="R31" i="57"/>
  <c r="Q31" i="57"/>
  <c r="R30" i="57"/>
  <c r="Q30" i="57"/>
  <c r="R29" i="57"/>
  <c r="Q29" i="57"/>
  <c r="R28" i="57"/>
  <c r="Q28" i="57"/>
  <c r="R27" i="57"/>
  <c r="Q27" i="57"/>
  <c r="R26" i="57"/>
  <c r="Q26" i="57"/>
  <c r="R25" i="57"/>
  <c r="Q25" i="57"/>
  <c r="R24" i="57"/>
  <c r="Q24" i="57"/>
  <c r="R23" i="57"/>
  <c r="Q23" i="57"/>
  <c r="R22" i="57"/>
  <c r="Q22" i="57"/>
  <c r="R21" i="57"/>
  <c r="Q21" i="57"/>
  <c r="R20" i="57"/>
  <c r="Q20" i="57"/>
  <c r="R19" i="57"/>
  <c r="Q19" i="57"/>
  <c r="R18" i="57"/>
  <c r="Q18" i="57"/>
  <c r="R17" i="57"/>
  <c r="Q17" i="57"/>
  <c r="R16" i="57"/>
  <c r="Q16" i="57"/>
  <c r="R15" i="57"/>
  <c r="Q15" i="57"/>
  <c r="R14" i="57"/>
  <c r="Q14" i="57"/>
  <c r="R13" i="57"/>
  <c r="Q13" i="57"/>
  <c r="R12" i="57"/>
  <c r="Q12" i="57"/>
  <c r="R11" i="57"/>
  <c r="Q11" i="57"/>
  <c r="R10" i="57"/>
  <c r="Q10" i="57"/>
  <c r="R9" i="57"/>
  <c r="Q9" i="57"/>
  <c r="R8" i="57"/>
  <c r="R7" i="57" s="1"/>
  <c r="Q8" i="57"/>
  <c r="Q7" i="57" s="1"/>
  <c r="B13" i="45" s="1"/>
  <c r="O35" i="57"/>
  <c r="N35" i="57"/>
  <c r="O34" i="57"/>
  <c r="N34" i="57"/>
  <c r="O33" i="57"/>
  <c r="N33" i="57"/>
  <c r="O32" i="57"/>
  <c r="N32" i="57"/>
  <c r="O31" i="57"/>
  <c r="N31" i="57"/>
  <c r="O30" i="57"/>
  <c r="N30" i="57"/>
  <c r="O29" i="57"/>
  <c r="N29" i="57"/>
  <c r="O28" i="57"/>
  <c r="N28" i="57"/>
  <c r="O27" i="57"/>
  <c r="N27" i="57"/>
  <c r="O26" i="57"/>
  <c r="N26" i="57"/>
  <c r="O25" i="57"/>
  <c r="N25" i="57"/>
  <c r="O24" i="57"/>
  <c r="N24" i="57"/>
  <c r="O23" i="57"/>
  <c r="N23" i="57"/>
  <c r="O22" i="57"/>
  <c r="N22" i="57"/>
  <c r="O21" i="57"/>
  <c r="N21" i="57"/>
  <c r="O20" i="57"/>
  <c r="N20" i="57"/>
  <c r="O19" i="57"/>
  <c r="N19" i="57"/>
  <c r="O18" i="57"/>
  <c r="N18" i="57"/>
  <c r="O17" i="57"/>
  <c r="N17" i="57"/>
  <c r="O16" i="57"/>
  <c r="N16" i="57"/>
  <c r="O15" i="57"/>
  <c r="N15" i="57"/>
  <c r="O14" i="57"/>
  <c r="N14" i="57"/>
  <c r="O13" i="57"/>
  <c r="N13" i="57"/>
  <c r="O12" i="57"/>
  <c r="N12" i="57"/>
  <c r="O11" i="57"/>
  <c r="N11" i="57"/>
  <c r="O10" i="57"/>
  <c r="N10" i="57"/>
  <c r="O9" i="57"/>
  <c r="N9" i="57"/>
  <c r="O8" i="57"/>
  <c r="N8" i="57"/>
  <c r="N7" i="57" s="1"/>
  <c r="B12" i="45" s="1"/>
  <c r="L35" i="57"/>
  <c r="K35" i="57"/>
  <c r="L34" i="57"/>
  <c r="K34" i="57"/>
  <c r="L33" i="57"/>
  <c r="K33" i="57"/>
  <c r="L32" i="57"/>
  <c r="K32" i="57"/>
  <c r="L31" i="57"/>
  <c r="K31" i="57"/>
  <c r="L30" i="57"/>
  <c r="K30" i="57"/>
  <c r="L29" i="57"/>
  <c r="K29" i="57"/>
  <c r="L28" i="57"/>
  <c r="K28" i="57"/>
  <c r="L27" i="57"/>
  <c r="K27" i="57"/>
  <c r="L26" i="57"/>
  <c r="K26" i="57"/>
  <c r="L25" i="57"/>
  <c r="K25" i="57"/>
  <c r="L24" i="57"/>
  <c r="K24" i="57"/>
  <c r="L23" i="57"/>
  <c r="K23" i="57"/>
  <c r="L22" i="57"/>
  <c r="K22" i="57"/>
  <c r="L21" i="57"/>
  <c r="K21" i="57"/>
  <c r="L20" i="57"/>
  <c r="K20" i="57"/>
  <c r="L19" i="57"/>
  <c r="K19" i="57"/>
  <c r="L18" i="57"/>
  <c r="K18" i="57"/>
  <c r="L17" i="57"/>
  <c r="K17" i="57"/>
  <c r="L16" i="57"/>
  <c r="K16" i="57"/>
  <c r="L15" i="57"/>
  <c r="K15" i="57"/>
  <c r="L14" i="57"/>
  <c r="K14" i="57"/>
  <c r="L13" i="57"/>
  <c r="K13" i="57"/>
  <c r="L12" i="57"/>
  <c r="K12" i="57"/>
  <c r="L11" i="57"/>
  <c r="K11" i="57"/>
  <c r="L10" i="57"/>
  <c r="K10" i="57"/>
  <c r="L9" i="57"/>
  <c r="K9" i="57"/>
  <c r="L8" i="57"/>
  <c r="L7" i="57" s="1"/>
  <c r="K8" i="57"/>
  <c r="I35" i="57"/>
  <c r="H35" i="57"/>
  <c r="I34" i="57"/>
  <c r="H34" i="57"/>
  <c r="I33" i="57"/>
  <c r="H33" i="57"/>
  <c r="I32" i="57"/>
  <c r="H32" i="57"/>
  <c r="I31" i="57"/>
  <c r="H31" i="57"/>
  <c r="I30" i="57"/>
  <c r="H30" i="57"/>
  <c r="I29" i="57"/>
  <c r="H29" i="57"/>
  <c r="I28" i="57"/>
  <c r="H28" i="57"/>
  <c r="I27" i="57"/>
  <c r="H27" i="57"/>
  <c r="I26" i="57"/>
  <c r="H26" i="57"/>
  <c r="I25" i="57"/>
  <c r="H25" i="57"/>
  <c r="I24" i="57"/>
  <c r="H24" i="57"/>
  <c r="I23" i="57"/>
  <c r="H23" i="57"/>
  <c r="I22" i="57"/>
  <c r="H22" i="57"/>
  <c r="I21" i="57"/>
  <c r="H21" i="57"/>
  <c r="I20" i="57"/>
  <c r="H20" i="57"/>
  <c r="I19" i="57"/>
  <c r="H19" i="57"/>
  <c r="I18" i="57"/>
  <c r="H18" i="57"/>
  <c r="I17" i="57"/>
  <c r="H17" i="57"/>
  <c r="I16" i="57"/>
  <c r="H16" i="57"/>
  <c r="I15" i="57"/>
  <c r="H15" i="57"/>
  <c r="I14" i="57"/>
  <c r="H14" i="57"/>
  <c r="I13" i="57"/>
  <c r="H13" i="57"/>
  <c r="I12" i="57"/>
  <c r="H12" i="57"/>
  <c r="I11" i="57"/>
  <c r="H11" i="57"/>
  <c r="I10" i="57"/>
  <c r="H10" i="57"/>
  <c r="I9" i="57"/>
  <c r="H9" i="57"/>
  <c r="I8" i="57"/>
  <c r="H8" i="57"/>
  <c r="H7" i="57" s="1"/>
  <c r="B10" i="45" s="1"/>
  <c r="F35" i="57"/>
  <c r="E35" i="57"/>
  <c r="F34" i="57"/>
  <c r="E34" i="57"/>
  <c r="F33" i="57"/>
  <c r="E33" i="57"/>
  <c r="F32" i="57"/>
  <c r="E32" i="57"/>
  <c r="F31" i="57"/>
  <c r="E31" i="57"/>
  <c r="F30" i="57"/>
  <c r="E30" i="57"/>
  <c r="F29" i="57"/>
  <c r="E29" i="57"/>
  <c r="F28" i="57"/>
  <c r="E28" i="57"/>
  <c r="F27" i="57"/>
  <c r="E27" i="57"/>
  <c r="F26" i="57"/>
  <c r="E26" i="57"/>
  <c r="F25" i="57"/>
  <c r="E25" i="57"/>
  <c r="F24" i="57"/>
  <c r="E24" i="57"/>
  <c r="F23" i="57"/>
  <c r="E23" i="57"/>
  <c r="F22" i="57"/>
  <c r="E22" i="57"/>
  <c r="F21" i="57"/>
  <c r="E21" i="57"/>
  <c r="F20" i="57"/>
  <c r="E20" i="57"/>
  <c r="F19" i="57"/>
  <c r="E19" i="57"/>
  <c r="F18" i="57"/>
  <c r="E18" i="57"/>
  <c r="F17" i="57"/>
  <c r="E17" i="57"/>
  <c r="F16" i="57"/>
  <c r="E16" i="57"/>
  <c r="F15" i="57"/>
  <c r="E15" i="57"/>
  <c r="F14" i="57"/>
  <c r="E14" i="57"/>
  <c r="F13" i="57"/>
  <c r="E13" i="57"/>
  <c r="F12" i="57"/>
  <c r="E12" i="57"/>
  <c r="F11" i="57"/>
  <c r="E11" i="57"/>
  <c r="F10" i="57"/>
  <c r="E10" i="57"/>
  <c r="F9" i="57"/>
  <c r="E9" i="57"/>
  <c r="F8" i="57"/>
  <c r="F7" i="57" s="1"/>
  <c r="E8" i="57"/>
  <c r="E7" i="57" s="1"/>
  <c r="B9" i="45" s="1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8" i="57"/>
  <c r="B9" i="57"/>
  <c r="B10" i="57"/>
  <c r="D10" i="57" s="1"/>
  <c r="B11" i="57"/>
  <c r="B12" i="57"/>
  <c r="D12" i="57" s="1"/>
  <c r="B13" i="57"/>
  <c r="B14" i="57"/>
  <c r="D14" i="57" s="1"/>
  <c r="B15" i="57"/>
  <c r="B16" i="57"/>
  <c r="D16" i="57" s="1"/>
  <c r="B17" i="57"/>
  <c r="B18" i="57"/>
  <c r="B19" i="57"/>
  <c r="B20" i="57"/>
  <c r="D20" i="57" s="1"/>
  <c r="B21" i="57"/>
  <c r="B22" i="57"/>
  <c r="D22" i="57" s="1"/>
  <c r="B23" i="57"/>
  <c r="B24" i="57"/>
  <c r="D24" i="57" s="1"/>
  <c r="B25" i="57"/>
  <c r="B26" i="57"/>
  <c r="D26" i="57" s="1"/>
  <c r="B27" i="57"/>
  <c r="B28" i="57"/>
  <c r="B29" i="57"/>
  <c r="B30" i="57"/>
  <c r="D30" i="57" s="1"/>
  <c r="B31" i="57"/>
  <c r="B32" i="57"/>
  <c r="B33" i="57"/>
  <c r="B34" i="57"/>
  <c r="D34" i="57" s="1"/>
  <c r="B35" i="57"/>
  <c r="D35" i="57" s="1"/>
  <c r="B8" i="57"/>
  <c r="AB35" i="58"/>
  <c r="Y35" i="58"/>
  <c r="V35" i="58"/>
  <c r="S35" i="58"/>
  <c r="M35" i="58"/>
  <c r="J35" i="58"/>
  <c r="G35" i="58"/>
  <c r="D35" i="58"/>
  <c r="AB34" i="58"/>
  <c r="Y34" i="58"/>
  <c r="V34" i="58"/>
  <c r="S34" i="58"/>
  <c r="M34" i="58"/>
  <c r="J34" i="58"/>
  <c r="G34" i="58"/>
  <c r="D34" i="58"/>
  <c r="AB33" i="58"/>
  <c r="Y33" i="58"/>
  <c r="V33" i="58"/>
  <c r="S33" i="58"/>
  <c r="M33" i="58"/>
  <c r="J33" i="58"/>
  <c r="G33" i="58"/>
  <c r="D33" i="58"/>
  <c r="AB32" i="58"/>
  <c r="Y32" i="58"/>
  <c r="V32" i="58"/>
  <c r="S32" i="58"/>
  <c r="M32" i="58"/>
  <c r="J32" i="58"/>
  <c r="G32" i="58"/>
  <c r="D32" i="58"/>
  <c r="AB31" i="58"/>
  <c r="Y31" i="58"/>
  <c r="V31" i="58"/>
  <c r="S31" i="58"/>
  <c r="M31" i="58"/>
  <c r="J31" i="58"/>
  <c r="G31" i="58"/>
  <c r="D31" i="58"/>
  <c r="AB30" i="58"/>
  <c r="Y30" i="58"/>
  <c r="V30" i="58"/>
  <c r="S30" i="58"/>
  <c r="M30" i="58"/>
  <c r="J30" i="58"/>
  <c r="G30" i="58"/>
  <c r="D30" i="58"/>
  <c r="AB29" i="58"/>
  <c r="Y29" i="58"/>
  <c r="V29" i="58"/>
  <c r="S29" i="58"/>
  <c r="M29" i="58"/>
  <c r="J29" i="58"/>
  <c r="G29" i="58"/>
  <c r="D29" i="58"/>
  <c r="AB28" i="58"/>
  <c r="Y28" i="58"/>
  <c r="V28" i="58"/>
  <c r="S28" i="58"/>
  <c r="M28" i="58"/>
  <c r="J28" i="58"/>
  <c r="G28" i="58"/>
  <c r="D28" i="58"/>
  <c r="AB27" i="58"/>
  <c r="Y27" i="58"/>
  <c r="V27" i="58"/>
  <c r="S27" i="58"/>
  <c r="M27" i="58"/>
  <c r="J27" i="58"/>
  <c r="G27" i="58"/>
  <c r="D27" i="58"/>
  <c r="AB26" i="58"/>
  <c r="Y26" i="58"/>
  <c r="V26" i="58"/>
  <c r="S26" i="58"/>
  <c r="M26" i="58"/>
  <c r="J26" i="58"/>
  <c r="G26" i="58"/>
  <c r="D26" i="58"/>
  <c r="AB25" i="58"/>
  <c r="Y25" i="58"/>
  <c r="V25" i="58"/>
  <c r="S25" i="58"/>
  <c r="M25" i="58"/>
  <c r="J25" i="58"/>
  <c r="G25" i="58"/>
  <c r="D25" i="58"/>
  <c r="AB24" i="58"/>
  <c r="Y24" i="58"/>
  <c r="V24" i="58"/>
  <c r="S24" i="58"/>
  <c r="M24" i="58"/>
  <c r="J24" i="58"/>
  <c r="G24" i="58"/>
  <c r="D24" i="58"/>
  <c r="AB23" i="58"/>
  <c r="Y23" i="58"/>
  <c r="V23" i="58"/>
  <c r="S23" i="58"/>
  <c r="M23" i="58"/>
  <c r="J23" i="58"/>
  <c r="G23" i="58"/>
  <c r="D23" i="58"/>
  <c r="AB22" i="58"/>
  <c r="Y22" i="58"/>
  <c r="V22" i="58"/>
  <c r="S22" i="58"/>
  <c r="M22" i="58"/>
  <c r="J22" i="58"/>
  <c r="G22" i="58"/>
  <c r="D22" i="58"/>
  <c r="AB21" i="58"/>
  <c r="Y21" i="58"/>
  <c r="V21" i="58"/>
  <c r="S21" i="58"/>
  <c r="M21" i="58"/>
  <c r="J21" i="58"/>
  <c r="G21" i="58"/>
  <c r="D21" i="58"/>
  <c r="AB20" i="58"/>
  <c r="Y20" i="58"/>
  <c r="V20" i="58"/>
  <c r="S20" i="58"/>
  <c r="M20" i="58"/>
  <c r="J20" i="58"/>
  <c r="G20" i="58"/>
  <c r="D20" i="58"/>
  <c r="AB19" i="58"/>
  <c r="Y19" i="58"/>
  <c r="V19" i="58"/>
  <c r="S19" i="58"/>
  <c r="M19" i="58"/>
  <c r="J19" i="58"/>
  <c r="G19" i="58"/>
  <c r="D19" i="58"/>
  <c r="AB18" i="58"/>
  <c r="Y18" i="58"/>
  <c r="V18" i="58"/>
  <c r="S18" i="58"/>
  <c r="M18" i="58"/>
  <c r="J18" i="58"/>
  <c r="G18" i="58"/>
  <c r="D18" i="58"/>
  <c r="AB17" i="58"/>
  <c r="Y17" i="58"/>
  <c r="V17" i="58"/>
  <c r="S17" i="58"/>
  <c r="M17" i="58"/>
  <c r="J17" i="58"/>
  <c r="G17" i="58"/>
  <c r="D17" i="58"/>
  <c r="AB16" i="58"/>
  <c r="Y16" i="58"/>
  <c r="V16" i="58"/>
  <c r="S16" i="58"/>
  <c r="M16" i="58"/>
  <c r="J16" i="58"/>
  <c r="G16" i="58"/>
  <c r="D16" i="58"/>
  <c r="AB15" i="58"/>
  <c r="Y15" i="58"/>
  <c r="V15" i="58"/>
  <c r="S15" i="58"/>
  <c r="M15" i="58"/>
  <c r="J15" i="58"/>
  <c r="G15" i="58"/>
  <c r="D15" i="58"/>
  <c r="AB14" i="58"/>
  <c r="Y14" i="58"/>
  <c r="V14" i="58"/>
  <c r="S14" i="58"/>
  <c r="M14" i="58"/>
  <c r="J14" i="58"/>
  <c r="G14" i="58"/>
  <c r="D14" i="58"/>
  <c r="AB13" i="58"/>
  <c r="Y13" i="58"/>
  <c r="V13" i="58"/>
  <c r="S13" i="58"/>
  <c r="M13" i="58"/>
  <c r="J13" i="58"/>
  <c r="G13" i="58"/>
  <c r="D13" i="58"/>
  <c r="AB12" i="58"/>
  <c r="Y12" i="58"/>
  <c r="V12" i="58"/>
  <c r="S12" i="58"/>
  <c r="M12" i="58"/>
  <c r="J12" i="58"/>
  <c r="G12" i="58"/>
  <c r="D12" i="58"/>
  <c r="AB11" i="58"/>
  <c r="Y11" i="58"/>
  <c r="V11" i="58"/>
  <c r="S11" i="58"/>
  <c r="J11" i="58"/>
  <c r="G11" i="58"/>
  <c r="D11" i="58"/>
  <c r="AB10" i="58"/>
  <c r="Y10" i="58"/>
  <c r="V10" i="58"/>
  <c r="S10" i="58"/>
  <c r="M10" i="58"/>
  <c r="J10" i="58"/>
  <c r="G10" i="58"/>
  <c r="D10" i="58"/>
  <c r="AB9" i="58"/>
  <c r="Y9" i="58"/>
  <c r="V9" i="58"/>
  <c r="S9" i="58"/>
  <c r="M9" i="58"/>
  <c r="J9" i="58"/>
  <c r="G9" i="58"/>
  <c r="D9" i="58"/>
  <c r="AB8" i="58"/>
  <c r="Y8" i="58"/>
  <c r="V8" i="58"/>
  <c r="S8" i="58"/>
  <c r="M8" i="58"/>
  <c r="J8" i="58"/>
  <c r="G8" i="58"/>
  <c r="D8" i="58"/>
  <c r="AA7" i="58"/>
  <c r="Z7" i="58"/>
  <c r="F20" i="45" s="1"/>
  <c r="X7" i="58"/>
  <c r="G19" i="45" s="1"/>
  <c r="W7" i="58"/>
  <c r="U7" i="58"/>
  <c r="T7" i="58"/>
  <c r="F18" i="45" s="1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F8" i="45" s="1"/>
  <c r="S35" i="57"/>
  <c r="D31" i="57"/>
  <c r="D29" i="57"/>
  <c r="S27" i="57"/>
  <c r="M26" i="57"/>
  <c r="AB13" i="57"/>
  <c r="D13" i="57"/>
  <c r="AB10" i="57"/>
  <c r="W7" i="57"/>
  <c r="B19" i="45" s="1"/>
  <c r="AA35" i="55"/>
  <c r="Z35" i="55"/>
  <c r="AA34" i="55"/>
  <c r="Z34" i="55"/>
  <c r="AA33" i="55"/>
  <c r="Z33" i="55"/>
  <c r="AA32" i="55"/>
  <c r="Z32" i="55"/>
  <c r="AA31" i="55"/>
  <c r="Z31" i="55"/>
  <c r="AA30" i="55"/>
  <c r="Z30" i="55"/>
  <c r="AA29" i="55"/>
  <c r="Z29" i="55"/>
  <c r="AA28" i="55"/>
  <c r="Z28" i="55"/>
  <c r="AA27" i="55"/>
  <c r="Z27" i="55"/>
  <c r="AA26" i="55"/>
  <c r="Z26" i="55"/>
  <c r="AA25" i="55"/>
  <c r="Z25" i="55"/>
  <c r="AA24" i="55"/>
  <c r="Z24" i="55"/>
  <c r="AA23" i="55"/>
  <c r="Z23" i="55"/>
  <c r="AA22" i="55"/>
  <c r="Z22" i="55"/>
  <c r="AA21" i="55"/>
  <c r="Z21" i="55"/>
  <c r="AA20" i="55"/>
  <c r="Z20" i="55"/>
  <c r="AA19" i="55"/>
  <c r="Z19" i="55"/>
  <c r="AA18" i="55"/>
  <c r="Z18" i="55"/>
  <c r="AA17" i="55"/>
  <c r="Z17" i="55"/>
  <c r="AA16" i="55"/>
  <c r="Z16" i="55"/>
  <c r="AA15" i="55"/>
  <c r="Z15" i="55"/>
  <c r="AA14" i="55"/>
  <c r="Z14" i="55"/>
  <c r="AA13" i="55"/>
  <c r="Z13" i="55"/>
  <c r="AA12" i="55"/>
  <c r="Z12" i="55"/>
  <c r="AA11" i="55"/>
  <c r="Z11" i="55"/>
  <c r="AA10" i="55"/>
  <c r="Z10" i="55"/>
  <c r="AA9" i="55"/>
  <c r="Z9" i="55"/>
  <c r="AA8" i="55"/>
  <c r="Z8" i="55"/>
  <c r="X35" i="55"/>
  <c r="W35" i="55"/>
  <c r="X34" i="55"/>
  <c r="W34" i="55"/>
  <c r="X33" i="55"/>
  <c r="W33" i="55"/>
  <c r="X32" i="55"/>
  <c r="W32" i="55"/>
  <c r="X31" i="55"/>
  <c r="W31" i="55"/>
  <c r="X30" i="55"/>
  <c r="W30" i="55"/>
  <c r="X29" i="55"/>
  <c r="W29" i="55"/>
  <c r="X28" i="55"/>
  <c r="W28" i="55"/>
  <c r="X27" i="55"/>
  <c r="W27" i="55"/>
  <c r="X26" i="55"/>
  <c r="W26" i="55"/>
  <c r="X25" i="55"/>
  <c r="W25" i="55"/>
  <c r="X24" i="55"/>
  <c r="W24" i="55"/>
  <c r="X23" i="55"/>
  <c r="W23" i="55"/>
  <c r="X22" i="55"/>
  <c r="W22" i="55"/>
  <c r="X21" i="55"/>
  <c r="W21" i="55"/>
  <c r="X20" i="55"/>
  <c r="W20" i="55"/>
  <c r="X19" i="55"/>
  <c r="W19" i="55"/>
  <c r="X18" i="55"/>
  <c r="W18" i="55"/>
  <c r="X17" i="55"/>
  <c r="W17" i="55"/>
  <c r="X16" i="55"/>
  <c r="W16" i="55"/>
  <c r="X15" i="55"/>
  <c r="W15" i="55"/>
  <c r="X14" i="55"/>
  <c r="W14" i="55"/>
  <c r="X13" i="55"/>
  <c r="W13" i="55"/>
  <c r="X12" i="55"/>
  <c r="W12" i="55"/>
  <c r="X11" i="55"/>
  <c r="W11" i="55"/>
  <c r="X10" i="55"/>
  <c r="W10" i="55"/>
  <c r="X9" i="55"/>
  <c r="W9" i="55"/>
  <c r="X8" i="55"/>
  <c r="W8" i="55"/>
  <c r="U35" i="55"/>
  <c r="T35" i="55"/>
  <c r="U34" i="55"/>
  <c r="T34" i="55"/>
  <c r="U33" i="55"/>
  <c r="T33" i="55"/>
  <c r="U32" i="55"/>
  <c r="T32" i="55"/>
  <c r="U31" i="55"/>
  <c r="T31" i="55"/>
  <c r="U30" i="55"/>
  <c r="T30" i="55"/>
  <c r="U29" i="55"/>
  <c r="T29" i="55"/>
  <c r="U28" i="55"/>
  <c r="T28" i="55"/>
  <c r="U27" i="55"/>
  <c r="T27" i="55"/>
  <c r="U26" i="55"/>
  <c r="T26" i="55"/>
  <c r="U25" i="55"/>
  <c r="T25" i="55"/>
  <c r="U24" i="55"/>
  <c r="T24" i="55"/>
  <c r="U23" i="55"/>
  <c r="T23" i="55"/>
  <c r="U22" i="55"/>
  <c r="T22" i="55"/>
  <c r="U21" i="55"/>
  <c r="T21" i="55"/>
  <c r="U20" i="55"/>
  <c r="T20" i="55"/>
  <c r="U19" i="55"/>
  <c r="T19" i="55"/>
  <c r="U18" i="55"/>
  <c r="T18" i="55"/>
  <c r="U17" i="55"/>
  <c r="T17" i="55"/>
  <c r="U16" i="55"/>
  <c r="T16" i="55"/>
  <c r="U15" i="55"/>
  <c r="T15" i="55"/>
  <c r="U14" i="55"/>
  <c r="T14" i="55"/>
  <c r="U13" i="55"/>
  <c r="T13" i="55"/>
  <c r="U12" i="55"/>
  <c r="T12" i="55"/>
  <c r="U11" i="55"/>
  <c r="T11" i="55"/>
  <c r="U10" i="55"/>
  <c r="T10" i="55"/>
  <c r="U9" i="55"/>
  <c r="T9" i="55"/>
  <c r="U8" i="55"/>
  <c r="T8" i="55"/>
  <c r="R35" i="55"/>
  <c r="Q35" i="55"/>
  <c r="R34" i="55"/>
  <c r="Q34" i="55"/>
  <c r="R33" i="55"/>
  <c r="Q33" i="55"/>
  <c r="R32" i="55"/>
  <c r="Q32" i="55"/>
  <c r="R31" i="55"/>
  <c r="Q31" i="55"/>
  <c r="R30" i="55"/>
  <c r="Q30" i="55"/>
  <c r="R29" i="55"/>
  <c r="Q29" i="55"/>
  <c r="R28" i="55"/>
  <c r="Q28" i="55"/>
  <c r="R27" i="55"/>
  <c r="Q27" i="55"/>
  <c r="R26" i="55"/>
  <c r="Q26" i="55"/>
  <c r="R25" i="55"/>
  <c r="Q25" i="55"/>
  <c r="R24" i="55"/>
  <c r="Q24" i="55"/>
  <c r="R23" i="55"/>
  <c r="Q23" i="55"/>
  <c r="R22" i="55"/>
  <c r="Q22" i="55"/>
  <c r="R21" i="55"/>
  <c r="Q21" i="55"/>
  <c r="R20" i="55"/>
  <c r="Q20" i="55"/>
  <c r="R19" i="55"/>
  <c r="Q19" i="55"/>
  <c r="R18" i="55"/>
  <c r="Q18" i="55"/>
  <c r="R17" i="55"/>
  <c r="Q17" i="55"/>
  <c r="R16" i="55"/>
  <c r="Q16" i="55"/>
  <c r="R15" i="55"/>
  <c r="Q15" i="55"/>
  <c r="R14" i="55"/>
  <c r="Q14" i="55"/>
  <c r="R13" i="55"/>
  <c r="Q13" i="55"/>
  <c r="R12" i="55"/>
  <c r="Q12" i="55"/>
  <c r="R11" i="55"/>
  <c r="Q11" i="55"/>
  <c r="R10" i="55"/>
  <c r="Q10" i="55"/>
  <c r="R9" i="55"/>
  <c r="Q9" i="55"/>
  <c r="R8" i="55"/>
  <c r="R7" i="55" s="1"/>
  <c r="Q8" i="55"/>
  <c r="Q7" i="55" s="1"/>
  <c r="F13" i="25" s="1"/>
  <c r="O35" i="55"/>
  <c r="N35" i="55"/>
  <c r="O34" i="55"/>
  <c r="N34" i="55"/>
  <c r="O33" i="55"/>
  <c r="N33" i="55"/>
  <c r="O32" i="55"/>
  <c r="N32" i="55"/>
  <c r="O31" i="55"/>
  <c r="N31" i="55"/>
  <c r="O30" i="55"/>
  <c r="N30" i="55"/>
  <c r="O29" i="55"/>
  <c r="N29" i="55"/>
  <c r="O28" i="55"/>
  <c r="N28" i="55"/>
  <c r="O27" i="55"/>
  <c r="N27" i="55"/>
  <c r="O26" i="55"/>
  <c r="N26" i="55"/>
  <c r="O25" i="55"/>
  <c r="N25" i="55"/>
  <c r="O24" i="55"/>
  <c r="N24" i="55"/>
  <c r="O23" i="55"/>
  <c r="N23" i="55"/>
  <c r="O22" i="55"/>
  <c r="N22" i="55"/>
  <c r="O21" i="55"/>
  <c r="N21" i="55"/>
  <c r="O20" i="55"/>
  <c r="N20" i="55"/>
  <c r="O19" i="55"/>
  <c r="N19" i="55"/>
  <c r="O18" i="55"/>
  <c r="N18" i="55"/>
  <c r="O17" i="55"/>
  <c r="N17" i="55"/>
  <c r="O16" i="55"/>
  <c r="N16" i="55"/>
  <c r="O15" i="55"/>
  <c r="N15" i="55"/>
  <c r="O14" i="55"/>
  <c r="N14" i="55"/>
  <c r="O13" i="55"/>
  <c r="N13" i="55"/>
  <c r="O12" i="55"/>
  <c r="N12" i="55"/>
  <c r="O11" i="55"/>
  <c r="N11" i="55"/>
  <c r="O10" i="55"/>
  <c r="N10" i="55"/>
  <c r="O9" i="55"/>
  <c r="N9" i="55"/>
  <c r="O8" i="55"/>
  <c r="N8" i="55"/>
  <c r="N7" i="55" s="1"/>
  <c r="L35" i="55"/>
  <c r="K35" i="55"/>
  <c r="L34" i="55"/>
  <c r="K34" i="55"/>
  <c r="L33" i="55"/>
  <c r="K33" i="55"/>
  <c r="L32" i="55"/>
  <c r="K32" i="55"/>
  <c r="L31" i="55"/>
  <c r="K31" i="55"/>
  <c r="M31" i="55" s="1"/>
  <c r="L30" i="55"/>
  <c r="K30" i="55"/>
  <c r="L29" i="55"/>
  <c r="K29" i="55"/>
  <c r="L28" i="55"/>
  <c r="K28" i="55"/>
  <c r="L27" i="55"/>
  <c r="K27" i="55"/>
  <c r="L26" i="55"/>
  <c r="K26" i="55"/>
  <c r="L25" i="55"/>
  <c r="K25" i="55"/>
  <c r="L24" i="55"/>
  <c r="K24" i="55"/>
  <c r="L23" i="55"/>
  <c r="K23" i="55"/>
  <c r="L22" i="55"/>
  <c r="K22" i="55"/>
  <c r="M22" i="55" s="1"/>
  <c r="L21" i="55"/>
  <c r="K21" i="55"/>
  <c r="M21" i="55" s="1"/>
  <c r="L20" i="55"/>
  <c r="K20" i="55"/>
  <c r="L19" i="55"/>
  <c r="K19" i="55"/>
  <c r="L18" i="55"/>
  <c r="K18" i="55"/>
  <c r="L17" i="55"/>
  <c r="K17" i="55"/>
  <c r="M17" i="55" s="1"/>
  <c r="L16" i="55"/>
  <c r="K16" i="55"/>
  <c r="L15" i="55"/>
  <c r="K15" i="55"/>
  <c r="L14" i="55"/>
  <c r="K14" i="55"/>
  <c r="L13" i="55"/>
  <c r="K13" i="55"/>
  <c r="M13" i="55" s="1"/>
  <c r="L12" i="55"/>
  <c r="K12" i="55"/>
  <c r="L11" i="55"/>
  <c r="K11" i="55"/>
  <c r="L10" i="55"/>
  <c r="K10" i="55"/>
  <c r="L9" i="55"/>
  <c r="K9" i="55"/>
  <c r="L8" i="55"/>
  <c r="K8" i="55"/>
  <c r="K7" i="55" s="1"/>
  <c r="F11" i="25" s="1"/>
  <c r="I35" i="55"/>
  <c r="H35" i="55"/>
  <c r="I34" i="55"/>
  <c r="H34" i="55"/>
  <c r="I33" i="55"/>
  <c r="H33" i="55"/>
  <c r="I32" i="55"/>
  <c r="H32" i="55"/>
  <c r="I31" i="55"/>
  <c r="H31" i="55"/>
  <c r="I30" i="55"/>
  <c r="H30" i="55"/>
  <c r="I29" i="55"/>
  <c r="H29" i="55"/>
  <c r="I28" i="55"/>
  <c r="H28" i="55"/>
  <c r="I27" i="55"/>
  <c r="H27" i="55"/>
  <c r="I26" i="55"/>
  <c r="H26" i="55"/>
  <c r="I25" i="55"/>
  <c r="H25" i="55"/>
  <c r="I24" i="55"/>
  <c r="H24" i="55"/>
  <c r="I23" i="55"/>
  <c r="H23" i="55"/>
  <c r="I22" i="55"/>
  <c r="H22" i="55"/>
  <c r="I21" i="55"/>
  <c r="H21" i="55"/>
  <c r="I20" i="55"/>
  <c r="H20" i="55"/>
  <c r="I19" i="55"/>
  <c r="H19" i="55"/>
  <c r="I18" i="55"/>
  <c r="H18" i="55"/>
  <c r="I17" i="55"/>
  <c r="H17" i="55"/>
  <c r="I16" i="55"/>
  <c r="H16" i="55"/>
  <c r="I15" i="55"/>
  <c r="H15" i="55"/>
  <c r="I14" i="55"/>
  <c r="H14" i="55"/>
  <c r="I13" i="55"/>
  <c r="H13" i="55"/>
  <c r="I12" i="55"/>
  <c r="H12" i="55"/>
  <c r="I11" i="55"/>
  <c r="H11" i="55"/>
  <c r="I10" i="55"/>
  <c r="H10" i="55"/>
  <c r="I9" i="55"/>
  <c r="H9" i="55"/>
  <c r="I8" i="55"/>
  <c r="I7" i="55" s="1"/>
  <c r="G10" i="25" s="1"/>
  <c r="H8" i="55"/>
  <c r="H7" i="55" s="1"/>
  <c r="F35" i="55"/>
  <c r="E35" i="55"/>
  <c r="F34" i="55"/>
  <c r="E34" i="55"/>
  <c r="F33" i="55"/>
  <c r="E33" i="55"/>
  <c r="F32" i="55"/>
  <c r="E32" i="55"/>
  <c r="F31" i="55"/>
  <c r="E31" i="55"/>
  <c r="F30" i="55"/>
  <c r="E30" i="55"/>
  <c r="F29" i="55"/>
  <c r="E29" i="55"/>
  <c r="F28" i="55"/>
  <c r="E28" i="55"/>
  <c r="F27" i="55"/>
  <c r="E27" i="55"/>
  <c r="F26" i="55"/>
  <c r="E26" i="55"/>
  <c r="F25" i="55"/>
  <c r="E25" i="55"/>
  <c r="F24" i="55"/>
  <c r="E24" i="55"/>
  <c r="F23" i="55"/>
  <c r="E23" i="55"/>
  <c r="F22" i="55"/>
  <c r="E22" i="55"/>
  <c r="F21" i="55"/>
  <c r="E21" i="55"/>
  <c r="F20" i="55"/>
  <c r="E20" i="55"/>
  <c r="F19" i="55"/>
  <c r="E19" i="55"/>
  <c r="F18" i="55"/>
  <c r="E18" i="55"/>
  <c r="F17" i="55"/>
  <c r="E17" i="55"/>
  <c r="F16" i="55"/>
  <c r="E16" i="55"/>
  <c r="F15" i="55"/>
  <c r="E15" i="55"/>
  <c r="F14" i="55"/>
  <c r="E14" i="55"/>
  <c r="F13" i="55"/>
  <c r="E13" i="55"/>
  <c r="F12" i="55"/>
  <c r="E12" i="55"/>
  <c r="F11" i="55"/>
  <c r="E11" i="55"/>
  <c r="F10" i="55"/>
  <c r="E10" i="55"/>
  <c r="F9" i="55"/>
  <c r="E9" i="55"/>
  <c r="F8" i="55"/>
  <c r="F7" i="55" s="1"/>
  <c r="E8" i="55"/>
  <c r="C9" i="55"/>
  <c r="C10" i="55"/>
  <c r="C11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8" i="55"/>
  <c r="B9" i="55"/>
  <c r="B10" i="55"/>
  <c r="B11" i="55"/>
  <c r="B12" i="55"/>
  <c r="B13" i="55"/>
  <c r="B14" i="55"/>
  <c r="B15" i="55"/>
  <c r="B16" i="55"/>
  <c r="D16" i="55" s="1"/>
  <c r="B17" i="55"/>
  <c r="B18" i="55"/>
  <c r="D18" i="55" s="1"/>
  <c r="B19" i="55"/>
  <c r="B20" i="55"/>
  <c r="D20" i="55" s="1"/>
  <c r="B21" i="55"/>
  <c r="B22" i="55"/>
  <c r="B23" i="55"/>
  <c r="B24" i="55"/>
  <c r="D24" i="55" s="1"/>
  <c r="B25" i="55"/>
  <c r="B26" i="55"/>
  <c r="D26" i="55" s="1"/>
  <c r="B27" i="55"/>
  <c r="D27" i="55" s="1"/>
  <c r="B28" i="55"/>
  <c r="B29" i="55"/>
  <c r="D29" i="55" s="1"/>
  <c r="B30" i="55"/>
  <c r="D30" i="55" s="1"/>
  <c r="B31" i="55"/>
  <c r="B32" i="55"/>
  <c r="D32" i="55" s="1"/>
  <c r="B33" i="55"/>
  <c r="B34" i="55"/>
  <c r="B35" i="55"/>
  <c r="D35" i="55" s="1"/>
  <c r="B8" i="55"/>
  <c r="D8" i="55" s="1"/>
  <c r="AB35" i="56"/>
  <c r="Y35" i="56"/>
  <c r="V35" i="56"/>
  <c r="S35" i="56"/>
  <c r="M35" i="56"/>
  <c r="J35" i="56"/>
  <c r="G35" i="56"/>
  <c r="D35" i="56"/>
  <c r="AB34" i="56"/>
  <c r="Y34" i="56"/>
  <c r="V34" i="56"/>
  <c r="S34" i="56"/>
  <c r="M34" i="56"/>
  <c r="J34" i="56"/>
  <c r="G34" i="56"/>
  <c r="D34" i="56"/>
  <c r="AB33" i="56"/>
  <c r="Y33" i="56"/>
  <c r="V33" i="56"/>
  <c r="S33" i="56"/>
  <c r="M33" i="56"/>
  <c r="J33" i="56"/>
  <c r="G33" i="56"/>
  <c r="D33" i="56"/>
  <c r="AB32" i="56"/>
  <c r="Y32" i="56"/>
  <c r="V32" i="56"/>
  <c r="S32" i="56"/>
  <c r="M32" i="56"/>
  <c r="J32" i="56"/>
  <c r="G32" i="56"/>
  <c r="D32" i="56"/>
  <c r="AB31" i="56"/>
  <c r="Y31" i="56"/>
  <c r="V31" i="56"/>
  <c r="S31" i="56"/>
  <c r="M31" i="56"/>
  <c r="J31" i="56"/>
  <c r="G31" i="56"/>
  <c r="D31" i="56"/>
  <c r="AB30" i="56"/>
  <c r="Y30" i="56"/>
  <c r="V30" i="56"/>
  <c r="S30" i="56"/>
  <c r="M30" i="56"/>
  <c r="J30" i="56"/>
  <c r="G30" i="56"/>
  <c r="D30" i="56"/>
  <c r="AB29" i="56"/>
  <c r="Y29" i="56"/>
  <c r="V29" i="56"/>
  <c r="S29" i="56"/>
  <c r="M29" i="56"/>
  <c r="J29" i="56"/>
  <c r="G29" i="56"/>
  <c r="D29" i="56"/>
  <c r="AB28" i="56"/>
  <c r="Y28" i="56"/>
  <c r="V28" i="56"/>
  <c r="S28" i="56"/>
  <c r="M28" i="56"/>
  <c r="J28" i="56"/>
  <c r="G28" i="56"/>
  <c r="D28" i="56"/>
  <c r="AB27" i="56"/>
  <c r="Y27" i="56"/>
  <c r="V27" i="56"/>
  <c r="S27" i="56"/>
  <c r="M27" i="56"/>
  <c r="J27" i="56"/>
  <c r="G27" i="56"/>
  <c r="D27" i="56"/>
  <c r="AB26" i="56"/>
  <c r="Y26" i="56"/>
  <c r="V26" i="56"/>
  <c r="S26" i="56"/>
  <c r="M26" i="56"/>
  <c r="J26" i="56"/>
  <c r="G26" i="56"/>
  <c r="D26" i="56"/>
  <c r="AB25" i="56"/>
  <c r="Y25" i="56"/>
  <c r="V25" i="56"/>
  <c r="S25" i="56"/>
  <c r="M25" i="56"/>
  <c r="J25" i="56"/>
  <c r="G25" i="56"/>
  <c r="D25" i="56"/>
  <c r="AB24" i="56"/>
  <c r="Y24" i="56"/>
  <c r="V24" i="56"/>
  <c r="S24" i="56"/>
  <c r="M24" i="56"/>
  <c r="J24" i="56"/>
  <c r="G24" i="56"/>
  <c r="D24" i="56"/>
  <c r="AB23" i="56"/>
  <c r="Y23" i="56"/>
  <c r="V23" i="56"/>
  <c r="S23" i="56"/>
  <c r="M23" i="56"/>
  <c r="J23" i="56"/>
  <c r="G23" i="56"/>
  <c r="D23" i="56"/>
  <c r="AB22" i="56"/>
  <c r="Y22" i="56"/>
  <c r="V22" i="56"/>
  <c r="S22" i="56"/>
  <c r="M22" i="56"/>
  <c r="J22" i="56"/>
  <c r="G22" i="56"/>
  <c r="D22" i="56"/>
  <c r="AB21" i="56"/>
  <c r="Y21" i="56"/>
  <c r="V21" i="56"/>
  <c r="S21" i="56"/>
  <c r="M21" i="56"/>
  <c r="J21" i="56"/>
  <c r="G21" i="56"/>
  <c r="D21" i="56"/>
  <c r="AB20" i="56"/>
  <c r="Y20" i="56"/>
  <c r="V20" i="56"/>
  <c r="S20" i="56"/>
  <c r="M20" i="56"/>
  <c r="J20" i="56"/>
  <c r="G20" i="56"/>
  <c r="D20" i="56"/>
  <c r="AB19" i="56"/>
  <c r="Y19" i="56"/>
  <c r="V19" i="56"/>
  <c r="S19" i="56"/>
  <c r="M19" i="56"/>
  <c r="J19" i="56"/>
  <c r="G19" i="56"/>
  <c r="D19" i="56"/>
  <c r="AB18" i="56"/>
  <c r="Y18" i="56"/>
  <c r="V18" i="56"/>
  <c r="S18" i="56"/>
  <c r="M18" i="56"/>
  <c r="J18" i="56"/>
  <c r="G18" i="56"/>
  <c r="D18" i="56"/>
  <c r="AB17" i="56"/>
  <c r="Y17" i="56"/>
  <c r="V17" i="56"/>
  <c r="S17" i="56"/>
  <c r="M17" i="56"/>
  <c r="J17" i="56"/>
  <c r="G17" i="56"/>
  <c r="D17" i="56"/>
  <c r="AB16" i="56"/>
  <c r="Y16" i="56"/>
  <c r="V16" i="56"/>
  <c r="S16" i="56"/>
  <c r="M16" i="56"/>
  <c r="J16" i="56"/>
  <c r="G16" i="56"/>
  <c r="D16" i="56"/>
  <c r="AB15" i="56"/>
  <c r="Y15" i="56"/>
  <c r="V15" i="56"/>
  <c r="S15" i="56"/>
  <c r="M15" i="56"/>
  <c r="J15" i="56"/>
  <c r="G15" i="56"/>
  <c r="D15" i="56"/>
  <c r="AB14" i="56"/>
  <c r="Y14" i="56"/>
  <c r="V14" i="56"/>
  <c r="S14" i="56"/>
  <c r="M14" i="56"/>
  <c r="J14" i="56"/>
  <c r="G14" i="56"/>
  <c r="D14" i="56"/>
  <c r="AB13" i="56"/>
  <c r="Y13" i="56"/>
  <c r="V13" i="56"/>
  <c r="S13" i="56"/>
  <c r="M13" i="56"/>
  <c r="J13" i="56"/>
  <c r="G13" i="56"/>
  <c r="D13" i="56"/>
  <c r="AB12" i="56"/>
  <c r="Y12" i="56"/>
  <c r="V12" i="56"/>
  <c r="S12" i="56"/>
  <c r="M12" i="56"/>
  <c r="J12" i="56"/>
  <c r="G12" i="56"/>
  <c r="D12" i="56"/>
  <c r="AB11" i="56"/>
  <c r="Y11" i="56"/>
  <c r="V11" i="56"/>
  <c r="S11" i="56"/>
  <c r="M11" i="56"/>
  <c r="J11" i="56"/>
  <c r="G11" i="56"/>
  <c r="D11" i="56"/>
  <c r="AB10" i="56"/>
  <c r="Y10" i="56"/>
  <c r="V10" i="56"/>
  <c r="S10" i="56"/>
  <c r="M10" i="56"/>
  <c r="J10" i="56"/>
  <c r="G10" i="56"/>
  <c r="D10" i="56"/>
  <c r="AB9" i="56"/>
  <c r="Y9" i="56"/>
  <c r="V9" i="56"/>
  <c r="S9" i="56"/>
  <c r="M9" i="56"/>
  <c r="J9" i="56"/>
  <c r="G9" i="56"/>
  <c r="D9" i="56"/>
  <c r="AB8" i="56"/>
  <c r="Y8" i="56"/>
  <c r="V8" i="56"/>
  <c r="S8" i="56"/>
  <c r="M8" i="56"/>
  <c r="J8" i="56"/>
  <c r="G8" i="56"/>
  <c r="D8" i="56"/>
  <c r="AA7" i="56"/>
  <c r="Z7" i="56"/>
  <c r="X7" i="56"/>
  <c r="W7" i="56"/>
  <c r="U7" i="56"/>
  <c r="T7" i="56"/>
  <c r="R7" i="56"/>
  <c r="Q7" i="56"/>
  <c r="O7" i="56"/>
  <c r="N7" i="56"/>
  <c r="L7" i="56"/>
  <c r="K7" i="56"/>
  <c r="I7" i="56"/>
  <c r="H7" i="56"/>
  <c r="F7" i="56"/>
  <c r="E7" i="56"/>
  <c r="C7" i="56"/>
  <c r="B7" i="56"/>
  <c r="V35" i="55"/>
  <c r="AB33" i="55"/>
  <c r="V33" i="55"/>
  <c r="V32" i="55"/>
  <c r="V31" i="55"/>
  <c r="D31" i="55"/>
  <c r="AB29" i="55"/>
  <c r="V28" i="55"/>
  <c r="V27" i="55"/>
  <c r="V26" i="55"/>
  <c r="Y25" i="55"/>
  <c r="V24" i="55"/>
  <c r="V22" i="55"/>
  <c r="D22" i="55"/>
  <c r="AB21" i="55"/>
  <c r="V21" i="55"/>
  <c r="D21" i="55"/>
  <c r="V20" i="55"/>
  <c r="D19" i="55"/>
  <c r="AB18" i="55"/>
  <c r="V18" i="55"/>
  <c r="Y15" i="55"/>
  <c r="AB14" i="55"/>
  <c r="D14" i="55"/>
  <c r="V11" i="55"/>
  <c r="D10" i="55"/>
  <c r="D9" i="55"/>
  <c r="S8" i="55"/>
  <c r="AA7" i="55"/>
  <c r="Z7" i="55"/>
  <c r="F20" i="25" s="1"/>
  <c r="X7" i="55"/>
  <c r="W7" i="55"/>
  <c r="F19" i="25" s="1"/>
  <c r="U7" i="55"/>
  <c r="G18" i="25" s="1"/>
  <c r="O7" i="55"/>
  <c r="G12" i="25" s="1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AB19" i="57" l="1"/>
  <c r="AB30" i="57"/>
  <c r="AB31" i="57"/>
  <c r="AB16" i="57"/>
  <c r="AB23" i="57"/>
  <c r="AB29" i="57"/>
  <c r="S10" i="55"/>
  <c r="S20" i="55"/>
  <c r="S21" i="55"/>
  <c r="S26" i="55"/>
  <c r="S27" i="55"/>
  <c r="S32" i="55"/>
  <c r="S33" i="55"/>
  <c r="Y13" i="55"/>
  <c r="Y19" i="55"/>
  <c r="Y33" i="55"/>
  <c r="V8" i="55"/>
  <c r="V9" i="55"/>
  <c r="V14" i="55"/>
  <c r="V17" i="55"/>
  <c r="V19" i="55"/>
  <c r="V23" i="55"/>
  <c r="V25" i="55"/>
  <c r="V29" i="55"/>
  <c r="V30" i="55"/>
  <c r="V34" i="55"/>
  <c r="AB14" i="57"/>
  <c r="AB17" i="57"/>
  <c r="AB20" i="57"/>
  <c r="AB26" i="57"/>
  <c r="AB34" i="57"/>
  <c r="AB35" i="57"/>
  <c r="Y21" i="57"/>
  <c r="V26" i="57"/>
  <c r="J27" i="57"/>
  <c r="Y9" i="55"/>
  <c r="Y11" i="55"/>
  <c r="Y17" i="55"/>
  <c r="Y21" i="55"/>
  <c r="Y23" i="55"/>
  <c r="Y27" i="55"/>
  <c r="Y29" i="55"/>
  <c r="Y31" i="55"/>
  <c r="D34" i="55"/>
  <c r="D28" i="55"/>
  <c r="D12" i="55"/>
  <c r="T7" i="55"/>
  <c r="V7" i="55" s="1"/>
  <c r="B7" i="55"/>
  <c r="M15" i="55"/>
  <c r="M25" i="55"/>
  <c r="S15" i="55"/>
  <c r="S19" i="55"/>
  <c r="S29" i="55"/>
  <c r="S30" i="55"/>
  <c r="S31" i="55"/>
  <c r="V30" i="57"/>
  <c r="V10" i="55"/>
  <c r="J27" i="55"/>
  <c r="J30" i="55"/>
  <c r="J33" i="55"/>
  <c r="V20" i="57"/>
  <c r="V31" i="57"/>
  <c r="V34" i="57"/>
  <c r="M9" i="55"/>
  <c r="T7" i="57"/>
  <c r="B18" i="45" s="1"/>
  <c r="AB8" i="57"/>
  <c r="Y12" i="57"/>
  <c r="Y15" i="57"/>
  <c r="Y18" i="57"/>
  <c r="Y22" i="57"/>
  <c r="Y24" i="57"/>
  <c r="Y25" i="57"/>
  <c r="Y27" i="57"/>
  <c r="Y28" i="57"/>
  <c r="Y32" i="57"/>
  <c r="Y33" i="57"/>
  <c r="P9" i="57"/>
  <c r="P10" i="57"/>
  <c r="P11" i="57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M21" i="57"/>
  <c r="M34" i="57"/>
  <c r="G32" i="57"/>
  <c r="D33" i="57"/>
  <c r="D27" i="57"/>
  <c r="D25" i="57"/>
  <c r="D23" i="57"/>
  <c r="D21" i="57"/>
  <c r="D19" i="57"/>
  <c r="D17" i="57"/>
  <c r="D15" i="57"/>
  <c r="D11" i="57"/>
  <c r="D9" i="57"/>
  <c r="M8" i="55"/>
  <c r="M10" i="55"/>
  <c r="M11" i="55"/>
  <c r="M12" i="55"/>
  <c r="M14" i="55"/>
  <c r="M16" i="55"/>
  <c r="M18" i="55"/>
  <c r="M19" i="55"/>
  <c r="M20" i="55"/>
  <c r="M23" i="55"/>
  <c r="M24" i="55"/>
  <c r="M26" i="55"/>
  <c r="M27" i="55"/>
  <c r="M28" i="55"/>
  <c r="M29" i="55"/>
  <c r="M32" i="55"/>
  <c r="G17" i="55"/>
  <c r="G35" i="55"/>
  <c r="S11" i="55"/>
  <c r="S12" i="55"/>
  <c r="S13" i="55"/>
  <c r="S14" i="55"/>
  <c r="S16" i="55"/>
  <c r="S17" i="55"/>
  <c r="S18" i="55"/>
  <c r="S22" i="55"/>
  <c r="S23" i="55"/>
  <c r="S24" i="55"/>
  <c r="S25" i="55"/>
  <c r="S28" i="55"/>
  <c r="S34" i="55"/>
  <c r="S35" i="55"/>
  <c r="S9" i="55"/>
  <c r="S28" i="57"/>
  <c r="AB13" i="55"/>
  <c r="V12" i="55"/>
  <c r="M33" i="55"/>
  <c r="M34" i="55"/>
  <c r="M35" i="55"/>
  <c r="D33" i="55"/>
  <c r="D25" i="55"/>
  <c r="D23" i="55"/>
  <c r="D17" i="55"/>
  <c r="D15" i="55"/>
  <c r="D13" i="55"/>
  <c r="D11" i="55"/>
  <c r="AB11" i="57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C7" i="55"/>
  <c r="G8" i="25" s="1"/>
  <c r="C11" i="40"/>
  <c r="P7" i="51"/>
  <c r="B7" i="57"/>
  <c r="B8" i="45" s="1"/>
  <c r="O7" i="57"/>
  <c r="P8" i="57"/>
  <c r="AB7" i="51"/>
  <c r="J7" i="51"/>
  <c r="D7" i="51"/>
  <c r="V7" i="51"/>
  <c r="L7" i="55"/>
  <c r="G11" i="25" s="1"/>
  <c r="I11" i="25" s="1"/>
  <c r="G25" i="55"/>
  <c r="G29" i="55"/>
  <c r="G33" i="55"/>
  <c r="S8" i="57"/>
  <c r="J11" i="55"/>
  <c r="J20" i="55"/>
  <c r="J21" i="55"/>
  <c r="J29" i="55"/>
  <c r="J32" i="55"/>
  <c r="J35" i="55"/>
  <c r="G9" i="55"/>
  <c r="AB9" i="57"/>
  <c r="M9" i="57"/>
  <c r="M11" i="57"/>
  <c r="M17" i="57"/>
  <c r="M24" i="57"/>
  <c r="M27" i="57"/>
  <c r="M30" i="57"/>
  <c r="M31" i="57"/>
  <c r="M35" i="57"/>
  <c r="J18" i="57"/>
  <c r="J22" i="57"/>
  <c r="J23" i="57"/>
  <c r="J24" i="57"/>
  <c r="J26" i="57"/>
  <c r="J28" i="57"/>
  <c r="J29" i="57"/>
  <c r="J30" i="57"/>
  <c r="J31" i="57"/>
  <c r="J32" i="57"/>
  <c r="J33" i="57"/>
  <c r="J34" i="57"/>
  <c r="J35" i="57"/>
  <c r="G12" i="57"/>
  <c r="G16" i="57"/>
  <c r="G22" i="57"/>
  <c r="M7" i="56"/>
  <c r="S7" i="56"/>
  <c r="Y8" i="57"/>
  <c r="Y9" i="57"/>
  <c r="Y10" i="57"/>
  <c r="Y11" i="57"/>
  <c r="Y13" i="57"/>
  <c r="Y14" i="57"/>
  <c r="Y16" i="57"/>
  <c r="Y17" i="57"/>
  <c r="Y19" i="57"/>
  <c r="Y20" i="57"/>
  <c r="Y23" i="57"/>
  <c r="Y26" i="57"/>
  <c r="Y29" i="57"/>
  <c r="Y30" i="57"/>
  <c r="Y31" i="57"/>
  <c r="Y34" i="57"/>
  <c r="J9" i="55"/>
  <c r="J10" i="55"/>
  <c r="J12" i="55"/>
  <c r="J15" i="55"/>
  <c r="J17" i="55"/>
  <c r="J18" i="55"/>
  <c r="J22" i="55"/>
  <c r="J24" i="55"/>
  <c r="J34" i="55"/>
  <c r="G13" i="55"/>
  <c r="G21" i="55"/>
  <c r="S21" i="57"/>
  <c r="S25" i="57"/>
  <c r="S26" i="57"/>
  <c r="S33" i="57"/>
  <c r="S34" i="57"/>
  <c r="G18" i="57"/>
  <c r="G20" i="57"/>
  <c r="G24" i="57"/>
  <c r="G26" i="57"/>
  <c r="G28" i="57"/>
  <c r="G30" i="57"/>
  <c r="G34" i="57"/>
  <c r="G35" i="57"/>
  <c r="AB12" i="57"/>
  <c r="AB15" i="57"/>
  <c r="AB18" i="57"/>
  <c r="AB21" i="57"/>
  <c r="AB22" i="57"/>
  <c r="AB24" i="57"/>
  <c r="AB25" i="57"/>
  <c r="AB27" i="57"/>
  <c r="AB28" i="57"/>
  <c r="AB32" i="57"/>
  <c r="AB33" i="57"/>
  <c r="Y35" i="57"/>
  <c r="V17" i="57"/>
  <c r="V18" i="57"/>
  <c r="V23" i="57"/>
  <c r="V27" i="57"/>
  <c r="V28" i="57"/>
  <c r="V32" i="57"/>
  <c r="V35" i="57"/>
  <c r="J13" i="55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7" i="40"/>
  <c r="E7" i="40" s="1"/>
  <c r="B9" i="40"/>
  <c r="D9" i="40" s="1"/>
  <c r="B11" i="40"/>
  <c r="E11" i="40" s="1"/>
  <c r="B17" i="40"/>
  <c r="E17" i="40" s="1"/>
  <c r="B19" i="40"/>
  <c r="E19" i="40" s="1"/>
  <c r="D8" i="25"/>
  <c r="D10" i="25"/>
  <c r="B18" i="25"/>
  <c r="D18" i="25" s="1"/>
  <c r="B20" i="25"/>
  <c r="D20" i="25" s="1"/>
  <c r="C12" i="25"/>
  <c r="D8" i="57"/>
  <c r="D32" i="57"/>
  <c r="D28" i="57"/>
  <c r="D18" i="57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F13" i="45"/>
  <c r="H13" i="45" s="1"/>
  <c r="AB7" i="58"/>
  <c r="V8" i="57"/>
  <c r="V24" i="57"/>
  <c r="V25" i="57"/>
  <c r="V29" i="57"/>
  <c r="V33" i="57"/>
  <c r="V9" i="57"/>
  <c r="V10" i="57"/>
  <c r="V11" i="57"/>
  <c r="V12" i="57"/>
  <c r="V13" i="57"/>
  <c r="V14" i="57"/>
  <c r="V15" i="57"/>
  <c r="V16" i="57"/>
  <c r="V19" i="57"/>
  <c r="V21" i="57"/>
  <c r="V22" i="57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U7" i="57"/>
  <c r="G18" i="45"/>
  <c r="H18" i="45" s="1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I8" i="45"/>
  <c r="H8" i="45"/>
  <c r="D7" i="58"/>
  <c r="S7" i="55"/>
  <c r="S7" i="57"/>
  <c r="S9" i="57"/>
  <c r="S15" i="57"/>
  <c r="S16" i="57"/>
  <c r="S17" i="57"/>
  <c r="S18" i="57"/>
  <c r="S19" i="57"/>
  <c r="S23" i="57"/>
  <c r="V7" i="56"/>
  <c r="I7" i="57"/>
  <c r="C10" i="45" s="1"/>
  <c r="D10" i="45" s="1"/>
  <c r="AB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Y7" i="56"/>
  <c r="Y8" i="55"/>
  <c r="Y10" i="55"/>
  <c r="Y12" i="55"/>
  <c r="Y14" i="55"/>
  <c r="Y16" i="55"/>
  <c r="Y18" i="55"/>
  <c r="Y20" i="55"/>
  <c r="Y22" i="55"/>
  <c r="Y24" i="55"/>
  <c r="Y7" i="57"/>
  <c r="P7" i="55"/>
  <c r="P7" i="56"/>
  <c r="M8" i="57"/>
  <c r="M10" i="57"/>
  <c r="M12" i="57"/>
  <c r="M13" i="57"/>
  <c r="M14" i="57"/>
  <c r="M15" i="57"/>
  <c r="M16" i="57"/>
  <c r="M18" i="57"/>
  <c r="M19" i="57"/>
  <c r="M20" i="57"/>
  <c r="M22" i="57"/>
  <c r="M23" i="57"/>
  <c r="M25" i="57"/>
  <c r="M28" i="57"/>
  <c r="M29" i="57"/>
  <c r="M32" i="57"/>
  <c r="M33" i="57"/>
  <c r="K7" i="57"/>
  <c r="B11" i="45" s="1"/>
  <c r="J7" i="55"/>
  <c r="J7" i="56"/>
  <c r="J8" i="55"/>
  <c r="J7" i="57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AB7" i="57"/>
  <c r="C20" i="45"/>
  <c r="D20" i="45" s="1"/>
  <c r="C19" i="45"/>
  <c r="E19" i="45" s="1"/>
  <c r="C13" i="45"/>
  <c r="E13" i="45" s="1"/>
  <c r="P7" i="57"/>
  <c r="C12" i="45"/>
  <c r="D12" i="45" s="1"/>
  <c r="C11" i="45"/>
  <c r="C9" i="45"/>
  <c r="E9" i="45" s="1"/>
  <c r="C7" i="57"/>
  <c r="C8" i="45" s="1"/>
  <c r="I20" i="45"/>
  <c r="H10" i="45"/>
  <c r="G20" i="25"/>
  <c r="H20" i="25" s="1"/>
  <c r="G19" i="25"/>
  <c r="I19" i="25" s="1"/>
  <c r="G13" i="25"/>
  <c r="I13" i="25" s="1"/>
  <c r="F12" i="25"/>
  <c r="I12" i="25" s="1"/>
  <c r="M7" i="55"/>
  <c r="F10" i="25"/>
  <c r="I10" i="25" s="1"/>
  <c r="G9" i="25"/>
  <c r="F8" i="25"/>
  <c r="E18" i="40"/>
  <c r="D18" i="40"/>
  <c r="D10" i="40"/>
  <c r="E9" i="40"/>
  <c r="E8" i="40"/>
  <c r="AA7" i="50"/>
  <c r="Z7" i="50"/>
  <c r="X7" i="50"/>
  <c r="W7" i="50"/>
  <c r="B17" i="43" s="1"/>
  <c r="U7" i="50"/>
  <c r="T7" i="50"/>
  <c r="B16" i="43" s="1"/>
  <c r="R7" i="50"/>
  <c r="Q7" i="50"/>
  <c r="B11" i="43" s="1"/>
  <c r="O7" i="50"/>
  <c r="N7" i="50"/>
  <c r="L7" i="50"/>
  <c r="K7" i="50"/>
  <c r="B9" i="43" s="1"/>
  <c r="I7" i="50"/>
  <c r="H7" i="50"/>
  <c r="B8" i="43" s="1"/>
  <c r="F7" i="50"/>
  <c r="E7" i="50"/>
  <c r="B7" i="43" s="1"/>
  <c r="C7" i="50"/>
  <c r="B7" i="50"/>
  <c r="B6" i="43" s="1"/>
  <c r="AA7" i="49"/>
  <c r="Z7" i="49"/>
  <c r="B18" i="24" s="1"/>
  <c r="X7" i="49"/>
  <c r="W7" i="49"/>
  <c r="U7" i="49"/>
  <c r="T7" i="49"/>
  <c r="B16" i="24" s="1"/>
  <c r="R7" i="49"/>
  <c r="Q7" i="49"/>
  <c r="O7" i="49"/>
  <c r="N7" i="49"/>
  <c r="B10" i="24" s="1"/>
  <c r="L7" i="49"/>
  <c r="K7" i="49"/>
  <c r="I7" i="49"/>
  <c r="H7" i="49"/>
  <c r="B8" i="24" s="1"/>
  <c r="F7" i="49"/>
  <c r="E7" i="49"/>
  <c r="C7" i="49"/>
  <c r="B7" i="49"/>
  <c r="B6" i="24" s="1"/>
  <c r="AB35" i="48"/>
  <c r="Y35" i="48"/>
  <c r="V35" i="48"/>
  <c r="S35" i="48"/>
  <c r="M35" i="48"/>
  <c r="J35" i="48"/>
  <c r="G35" i="48"/>
  <c r="D35" i="48"/>
  <c r="AB34" i="48"/>
  <c r="Y34" i="48"/>
  <c r="V34" i="48"/>
  <c r="S34" i="48"/>
  <c r="J34" i="48"/>
  <c r="G34" i="48"/>
  <c r="D34" i="48"/>
  <c r="AB33" i="48"/>
  <c r="Y33" i="48"/>
  <c r="V33" i="48"/>
  <c r="S33" i="48"/>
  <c r="J33" i="48"/>
  <c r="G33" i="48"/>
  <c r="D33" i="48"/>
  <c r="AB32" i="48"/>
  <c r="Y32" i="48"/>
  <c r="V32" i="48"/>
  <c r="S32" i="48"/>
  <c r="G32" i="48"/>
  <c r="D32" i="48"/>
  <c r="AB31" i="48"/>
  <c r="Y31" i="48"/>
  <c r="V31" i="48"/>
  <c r="S31" i="48"/>
  <c r="G31" i="48"/>
  <c r="D31" i="48"/>
  <c r="AB30" i="48"/>
  <c r="Y30" i="48"/>
  <c r="V30" i="48"/>
  <c r="S30" i="48"/>
  <c r="G30" i="48"/>
  <c r="D30" i="48"/>
  <c r="AB29" i="48"/>
  <c r="Y29" i="48"/>
  <c r="V29" i="48"/>
  <c r="S29" i="48"/>
  <c r="G29" i="48"/>
  <c r="D29" i="48"/>
  <c r="AB28" i="48"/>
  <c r="Y28" i="48"/>
  <c r="V28" i="48"/>
  <c r="S28" i="48"/>
  <c r="G28" i="48"/>
  <c r="D28" i="48"/>
  <c r="AB27" i="48"/>
  <c r="Y27" i="48"/>
  <c r="V27" i="48"/>
  <c r="S27" i="48"/>
  <c r="P27" i="48"/>
  <c r="G27" i="48"/>
  <c r="D27" i="48"/>
  <c r="AB26" i="48"/>
  <c r="Y26" i="48"/>
  <c r="V26" i="48"/>
  <c r="S26" i="48"/>
  <c r="G26" i="48"/>
  <c r="D26" i="48"/>
  <c r="AB25" i="48"/>
  <c r="Y25" i="48"/>
  <c r="V25" i="48"/>
  <c r="S25" i="48"/>
  <c r="G25" i="48"/>
  <c r="D25" i="48"/>
  <c r="AB24" i="48"/>
  <c r="Y24" i="48"/>
  <c r="V24" i="48"/>
  <c r="S24" i="48"/>
  <c r="G24" i="48"/>
  <c r="D24" i="48"/>
  <c r="AB23" i="48"/>
  <c r="Y23" i="48"/>
  <c r="V23" i="48"/>
  <c r="S23" i="48"/>
  <c r="G23" i="48"/>
  <c r="D23" i="48"/>
  <c r="AB22" i="48"/>
  <c r="Y22" i="48"/>
  <c r="V22" i="48"/>
  <c r="S22" i="48"/>
  <c r="G22" i="48"/>
  <c r="D22" i="48"/>
  <c r="AB21" i="48"/>
  <c r="Y21" i="48"/>
  <c r="V21" i="48"/>
  <c r="S21" i="48"/>
  <c r="G21" i="48"/>
  <c r="D21" i="48"/>
  <c r="AB20" i="48"/>
  <c r="Y20" i="48"/>
  <c r="V20" i="48"/>
  <c r="S20" i="48"/>
  <c r="G20" i="48"/>
  <c r="D20" i="48"/>
  <c r="AB19" i="48"/>
  <c r="Y19" i="48"/>
  <c r="V19" i="48"/>
  <c r="S19" i="48"/>
  <c r="M19" i="48"/>
  <c r="G19" i="48"/>
  <c r="D19" i="48"/>
  <c r="AB18" i="48"/>
  <c r="Y18" i="48"/>
  <c r="V18" i="48"/>
  <c r="S18" i="48"/>
  <c r="M18" i="48"/>
  <c r="G18" i="48"/>
  <c r="D18" i="48"/>
  <c r="AB17" i="48"/>
  <c r="Y17" i="48"/>
  <c r="V17" i="48"/>
  <c r="S17" i="48"/>
  <c r="M17" i="48"/>
  <c r="G17" i="48"/>
  <c r="D17" i="48"/>
  <c r="AB16" i="48"/>
  <c r="Y16" i="48"/>
  <c r="V16" i="48"/>
  <c r="S16" i="48"/>
  <c r="M16" i="48"/>
  <c r="G16" i="48"/>
  <c r="D16" i="48"/>
  <c r="AB15" i="48"/>
  <c r="Y15" i="48"/>
  <c r="V15" i="48"/>
  <c r="S15" i="48"/>
  <c r="M15" i="48"/>
  <c r="G15" i="48"/>
  <c r="D15" i="48"/>
  <c r="AB14" i="48"/>
  <c r="Y14" i="48"/>
  <c r="V14" i="48"/>
  <c r="S14" i="48"/>
  <c r="M14" i="48"/>
  <c r="G14" i="48"/>
  <c r="D14" i="48"/>
  <c r="AB13" i="48"/>
  <c r="Y13" i="48"/>
  <c r="V13" i="48"/>
  <c r="S13" i="48"/>
  <c r="M13" i="48"/>
  <c r="G13" i="48"/>
  <c r="D13" i="48"/>
  <c r="AB12" i="48"/>
  <c r="Y12" i="48"/>
  <c r="V12" i="48"/>
  <c r="S12" i="48"/>
  <c r="M12" i="48"/>
  <c r="G12" i="48"/>
  <c r="D12" i="48"/>
  <c r="AB11" i="48"/>
  <c r="Y11" i="48"/>
  <c r="V11" i="48"/>
  <c r="S11" i="48"/>
  <c r="J11" i="48"/>
  <c r="G11" i="48"/>
  <c r="D11" i="48"/>
  <c r="AB10" i="48"/>
  <c r="Y10" i="48"/>
  <c r="V10" i="48"/>
  <c r="S10" i="48"/>
  <c r="G10" i="48"/>
  <c r="D10" i="48"/>
  <c r="AB9" i="48"/>
  <c r="Y9" i="48"/>
  <c r="V9" i="48"/>
  <c r="S9" i="48"/>
  <c r="M9" i="48"/>
  <c r="J9" i="48"/>
  <c r="G9" i="48"/>
  <c r="D9" i="48"/>
  <c r="AB8" i="48"/>
  <c r="Y8" i="48"/>
  <c r="V8" i="48"/>
  <c r="S8" i="48"/>
  <c r="M8" i="48"/>
  <c r="J8" i="48"/>
  <c r="G8" i="48"/>
  <c r="D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V35" i="39"/>
  <c r="V34" i="39"/>
  <c r="V33" i="39"/>
  <c r="V32" i="39"/>
  <c r="V31" i="39"/>
  <c r="V30" i="39"/>
  <c r="V29" i="39"/>
  <c r="V28" i="39"/>
  <c r="V27" i="39"/>
  <c r="V26" i="39"/>
  <c r="V25" i="39"/>
  <c r="V24" i="39"/>
  <c r="V23" i="39"/>
  <c r="V22" i="39"/>
  <c r="V21" i="39"/>
  <c r="V20" i="39"/>
  <c r="V19" i="39"/>
  <c r="V18" i="39"/>
  <c r="V17" i="39"/>
  <c r="V16" i="39"/>
  <c r="V15" i="39"/>
  <c r="V14" i="39"/>
  <c r="V13" i="39"/>
  <c r="V12" i="39"/>
  <c r="V11" i="39"/>
  <c r="V10" i="39"/>
  <c r="V9" i="39"/>
  <c r="V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P33" i="39"/>
  <c r="P30" i="39"/>
  <c r="P29" i="39"/>
  <c r="P28" i="39"/>
  <c r="P27" i="39"/>
  <c r="P23" i="39"/>
  <c r="P20" i="39"/>
  <c r="P19" i="39"/>
  <c r="P14" i="39"/>
  <c r="P12" i="39"/>
  <c r="P9" i="39"/>
  <c r="P8" i="39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9" i="39"/>
  <c r="J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B6" i="23" s="1"/>
  <c r="I18" i="45" l="1"/>
  <c r="F18" i="25"/>
  <c r="H18" i="25" s="1"/>
  <c r="E8" i="45"/>
  <c r="V7" i="57"/>
  <c r="C18" i="45"/>
  <c r="D18" i="45" s="1"/>
  <c r="M7" i="57"/>
  <c r="D19" i="40"/>
  <c r="D11" i="40"/>
  <c r="D7" i="40"/>
  <c r="D7" i="55"/>
  <c r="I8" i="25"/>
  <c r="D7" i="49"/>
  <c r="C7" i="24"/>
  <c r="G7" i="49"/>
  <c r="J7" i="49"/>
  <c r="C9" i="24"/>
  <c r="M7" i="49"/>
  <c r="P7" i="49"/>
  <c r="C11" i="24"/>
  <c r="S7" i="49"/>
  <c r="V7" i="49"/>
  <c r="C17" i="24"/>
  <c r="Y7" i="49"/>
  <c r="AB7" i="49"/>
  <c r="C6" i="43"/>
  <c r="D6" i="43" s="1"/>
  <c r="D7" i="50"/>
  <c r="G7" i="50"/>
  <c r="C8" i="43"/>
  <c r="E8" i="43" s="1"/>
  <c r="J7" i="50"/>
  <c r="M7" i="50"/>
  <c r="C10" i="43"/>
  <c r="P7" i="50"/>
  <c r="S7" i="50"/>
  <c r="C16" i="43"/>
  <c r="E16" i="43" s="1"/>
  <c r="V7" i="50"/>
  <c r="Y7" i="50"/>
  <c r="C18" i="43"/>
  <c r="AB7" i="50"/>
  <c r="P7" i="39"/>
  <c r="J7" i="39"/>
  <c r="E12" i="40"/>
  <c r="D17" i="40"/>
  <c r="I13" i="45"/>
  <c r="D7" i="48"/>
  <c r="D9" i="45"/>
  <c r="H19" i="45"/>
  <c r="I9" i="25"/>
  <c r="V7" i="48"/>
  <c r="AB7" i="48"/>
  <c r="D16" i="42"/>
  <c r="P7" i="48"/>
  <c r="J7" i="48"/>
  <c r="E16" i="42"/>
  <c r="B5" i="42"/>
  <c r="E5" i="42" s="1"/>
  <c r="B7" i="42"/>
  <c r="E7" i="42" s="1"/>
  <c r="B9" i="42"/>
  <c r="B15" i="42"/>
  <c r="D15" i="42" s="1"/>
  <c r="B17" i="42"/>
  <c r="D17" i="42" s="1"/>
  <c r="C9" i="42"/>
  <c r="B7" i="24"/>
  <c r="D7" i="24" s="1"/>
  <c r="B9" i="24"/>
  <c r="D9" i="24" s="1"/>
  <c r="B11" i="24"/>
  <c r="B17" i="24"/>
  <c r="D17" i="24" s="1"/>
  <c r="C18" i="24"/>
  <c r="D18" i="24" s="1"/>
  <c r="C16" i="24"/>
  <c r="D16" i="24" s="1"/>
  <c r="D11" i="25"/>
  <c r="E11" i="25"/>
  <c r="E20" i="25"/>
  <c r="E18" i="25"/>
  <c r="E10" i="25"/>
  <c r="E13" i="25"/>
  <c r="E8" i="25"/>
  <c r="G7" i="48"/>
  <c r="M7" i="48"/>
  <c r="S7" i="48"/>
  <c r="Y7" i="48"/>
  <c r="D10" i="42"/>
  <c r="C8" i="42"/>
  <c r="E8" i="42" s="1"/>
  <c r="C6" i="42"/>
  <c r="E6" i="42" s="1"/>
  <c r="C10" i="24"/>
  <c r="D10" i="24" s="1"/>
  <c r="C8" i="24"/>
  <c r="D8" i="24" s="1"/>
  <c r="C6" i="24"/>
  <c r="H9" i="25"/>
  <c r="D9" i="25"/>
  <c r="E9" i="25"/>
  <c r="D12" i="25"/>
  <c r="E12" i="25"/>
  <c r="E20" i="45"/>
  <c r="E11" i="45"/>
  <c r="I11" i="45"/>
  <c r="H11" i="45"/>
  <c r="H9" i="45"/>
  <c r="I9" i="45"/>
  <c r="B18" i="43"/>
  <c r="C17" i="43"/>
  <c r="C11" i="43"/>
  <c r="D11" i="43" s="1"/>
  <c r="C9" i="43"/>
  <c r="E9" i="43" s="1"/>
  <c r="B10" i="43"/>
  <c r="C7" i="43"/>
  <c r="S7" i="39"/>
  <c r="D11" i="23"/>
  <c r="E11" i="23"/>
  <c r="AB7" i="39"/>
  <c r="D18" i="23"/>
  <c r="V7" i="39"/>
  <c r="D16" i="23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8" i="45"/>
  <c r="G7" i="55"/>
  <c r="D19" i="45"/>
  <c r="E12" i="45"/>
  <c r="D11" i="45"/>
  <c r="E10" i="45"/>
  <c r="D7" i="57"/>
  <c r="I20" i="25"/>
  <c r="H19" i="25"/>
  <c r="H11" i="25"/>
  <c r="H8" i="25"/>
  <c r="D17" i="23"/>
  <c r="E18" i="24"/>
  <c r="E16" i="23"/>
  <c r="E18" i="23"/>
  <c r="D9" i="23"/>
  <c r="D7" i="23"/>
  <c r="E6" i="23"/>
  <c r="D6" i="23"/>
  <c r="D7" i="39"/>
  <c r="E6" i="43" l="1"/>
  <c r="E18" i="45"/>
  <c r="D11" i="24"/>
  <c r="E16" i="24"/>
  <c r="I18" i="25"/>
  <c r="D18" i="43"/>
  <c r="D16" i="43"/>
  <c r="D8" i="43"/>
  <c r="D10" i="23"/>
  <c r="D9" i="43"/>
  <c r="E9" i="42"/>
  <c r="E11" i="43"/>
  <c r="E6" i="24"/>
  <c r="D6" i="24"/>
  <c r="D9" i="42"/>
  <c r="E10" i="24"/>
  <c r="D8" i="42"/>
  <c r="E17" i="24"/>
  <c r="E9" i="24"/>
  <c r="E17" i="42"/>
  <c r="E15" i="42"/>
  <c r="D7" i="42"/>
  <c r="E8" i="24"/>
  <c r="D6" i="42"/>
  <c r="E11" i="24"/>
  <c r="E7" i="24"/>
  <c r="E10" i="42"/>
  <c r="D5" i="42"/>
  <c r="E18" i="43"/>
  <c r="D17" i="43"/>
  <c r="E17" i="43"/>
  <c r="E10" i="43"/>
  <c r="D10" i="43"/>
  <c r="E7" i="43"/>
  <c r="D7" i="43"/>
  <c r="D8" i="23"/>
</calcChain>
</file>

<file path=xl/sharedStrings.xml><?xml version="1.0" encoding="utf-8"?>
<sst xmlns="http://schemas.openxmlformats.org/spreadsheetml/2006/main" count="940" uniqueCount="86">
  <si>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</si>
  <si>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</si>
  <si>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</si>
  <si>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</si>
  <si>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</si>
  <si>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</si>
  <si>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</si>
  <si>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</si>
  <si>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</si>
  <si>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</si>
  <si>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</si>
  <si>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</si>
  <si>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</si>
  <si>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</si>
  <si>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</si>
  <si>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</si>
  <si>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</si>
  <si>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</si>
  <si>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</si>
  <si>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</si>
  <si>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</si>
  <si>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</si>
  <si>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</si>
  <si>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</si>
  <si>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</si>
  <si>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</si>
  <si>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</si>
  <si>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</si>
  <si>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</si>
  <si>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</si>
  <si>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</si>
  <si>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</si>
  <si>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</si>
  <si>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</si>
  <si>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</si>
  <si>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</si>
  <si>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</si>
  <si>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</si>
  <si>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</si>
  <si>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</si>
  <si>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</si>
  <si>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</si>
  <si>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</si>
  <si>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</si>
  <si>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</si>
  <si>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</si>
  <si>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</si>
  <si>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</si>
  <si>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</si>
  <si>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</si>
  <si>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</si>
  <si>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</si>
  <si>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</si>
  <si>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</si>
  <si>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</si>
  <si>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</si>
  <si>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</si>
  <si>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</si>
  <si>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</si>
  <si>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</si>
  <si>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</si>
  <si>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</si>
  <si>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</si>
  <si>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</si>
  <si>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</si>
  <si>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Львівською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</si>
  <si>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</si>
  <si>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</si>
  <si>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</si>
  <si>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</si>
  <si>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>-</t>
  </si>
  <si>
    <t xml:space="preserve">           </t>
  </si>
  <si>
    <t>січень -                     квітень 2020 року</t>
  </si>
  <si>
    <t>січень -                квітень 2021 року</t>
  </si>
  <si>
    <t xml:space="preserve">  1 травня             2020 р.</t>
  </si>
  <si>
    <t xml:space="preserve">  1 травня            2021 р.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</si>
  <si>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- квітні 2020 - 2021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</si>
  <si>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січні - квітні 2020 - 2021 рр.</t>
    </r>
  </si>
  <si>
    <t>Надання послуг Львівською обласною службою зайнятості чоловікам
у січні - квітні 2020 - 2021 рр.</t>
  </si>
  <si>
    <r>
      <t xml:space="preserve">  Надання послугЛьвівською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- квітні 2020-2021 рр.</t>
    </r>
  </si>
  <si>
    <r>
      <t xml:space="preserve">Надання послуг Львівською обласною службою зайнятості особам
</t>
    </r>
    <r>
      <rPr>
        <b/>
        <sz val="16"/>
        <rFont val="Times New Roman Cyr"/>
        <charset val="204"/>
      </rPr>
      <t xml:space="preserve">з числа військовослужбовців, які брали участь в антитерористичній операції                                                                  </t>
    </r>
    <r>
      <rPr>
        <b/>
        <sz val="16"/>
        <rFont val="Times New Roman Cyr"/>
        <family val="1"/>
        <charset val="204"/>
      </rPr>
      <t xml:space="preserve"> (операції об'єднаних сил) у січні - квітні 2020-2021 рр.</t>
    </r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</si>
  <si>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-квітні 2020 - 2021 рр.</t>
    </r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</si>
  <si>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 - квітні 2020-2021 рр.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</si>
  <si>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січні - квітні 2020 - 2021 рр.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постанови КМУ від 01.10.2014  № 509) 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</si>
  <si>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січні - квітні 2020 - 2021 рр.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</si>
  <si>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січні -квітні 2020 - 2021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</si>
</sst>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\+#0;\-#0"/>
    <numFmt numFmtId="167" formatCode="#,##0_ ;[Red]\-#,##0\ 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3" fillId="0" borderId="0"/>
    <xf numFmtId="0" fontId="9" fillId="0" borderId="0"/>
  </cellStyleXfs>
  <cellXfs count="149">
    <xf numFmtId="0" fontId="0" fillId="0" borderId="0" xfId="0"/>
    <xf numFmtId="0" fontId="4" fillId="0" borderId="6" xfId="1" applyFont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3" fillId="0" borderId="6" xfId="9" applyFont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8" fillId="0" borderId="0" xfId="9" applyFont="1" applyAlignment="1">
      <alignment vertical="center" wrapText="1"/>
    </xf>
    <xf numFmtId="0" fontId="4" fillId="3" borderId="6" xfId="9" applyFont="1" applyFill="1" applyBorder="1" applyAlignment="1">
      <alignment vertical="center" wrapText="1"/>
    </xf>
    <xf numFmtId="164" fontId="5" fillId="2" borderId="6" xfId="8" applyNumberFormat="1" applyFont="1" applyFill="1" applyBorder="1" applyAlignment="1">
      <alignment horizontal="center" vertical="center" wrapText="1"/>
    </xf>
    <xf numFmtId="164" fontId="5" fillId="0" borderId="6" xfId="8" applyNumberFormat="1" applyFont="1" applyFill="1" applyBorder="1" applyAlignment="1">
      <alignment horizontal="center" vertical="center" wrapText="1"/>
    </xf>
    <xf numFmtId="164" fontId="8" fillId="0" borderId="0" xfId="9" applyNumberFormat="1" applyFont="1" applyAlignment="1">
      <alignment vertical="center" wrapText="1"/>
    </xf>
    <xf numFmtId="0" fontId="4" fillId="0" borderId="6" xfId="8" applyFont="1" applyBorder="1" applyAlignment="1">
      <alignment horizontal="left" vertical="center" wrapText="1"/>
    </xf>
    <xf numFmtId="0" fontId="4" fillId="0" borderId="6" xfId="9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10" applyNumberFormat="1" applyFont="1" applyFill="1" applyBorder="1" applyAlignment="1">
      <alignment horizontal="center" vertical="center"/>
    </xf>
    <xf numFmtId="0" fontId="11" fillId="0" borderId="0" xfId="8" applyFont="1" applyFill="1"/>
    <xf numFmtId="3" fontId="11" fillId="0" borderId="0" xfId="8" applyNumberFormat="1" applyFont="1" applyFill="1"/>
    <xf numFmtId="165" fontId="5" fillId="0" borderId="6" xfId="9" applyNumberFormat="1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165" fontId="5" fillId="2" borderId="6" xfId="8" applyNumberFormat="1" applyFont="1" applyFill="1" applyBorder="1" applyAlignment="1">
      <alignment horizontal="center" vertical="center"/>
    </xf>
    <xf numFmtId="0" fontId="24" fillId="0" borderId="0" xfId="9" applyFont="1" applyAlignment="1">
      <alignment vertical="center" wrapText="1"/>
    </xf>
    <xf numFmtId="0" fontId="24" fillId="0" borderId="0" xfId="8" applyFont="1"/>
    <xf numFmtId="165" fontId="24" fillId="0" borderId="0" xfId="9" applyNumberFormat="1" applyFont="1" applyAlignment="1">
      <alignment vertical="center" wrapText="1"/>
    </xf>
    <xf numFmtId="0" fontId="14" fillId="0" borderId="0" xfId="9" applyFont="1" applyFill="1" applyAlignment="1">
      <alignment horizontal="center" vertical="top" wrapText="1"/>
    </xf>
    <xf numFmtId="0" fontId="27" fillId="0" borderId="0" xfId="13" applyFont="1" applyFill="1" applyBorder="1" applyAlignment="1">
      <alignment vertical="top" wrapText="1"/>
    </xf>
    <xf numFmtId="0" fontId="21" fillId="0" borderId="0" xfId="13" applyFont="1" applyFill="1" applyBorder="1"/>
    <xf numFmtId="0" fontId="28" fillId="0" borderId="1" xfId="13" applyFont="1" applyFill="1" applyBorder="1" applyAlignment="1">
      <alignment horizontal="center" vertical="top"/>
    </xf>
    <xf numFmtId="0" fontId="28" fillId="0" borderId="0" xfId="13" applyFont="1" applyFill="1" applyBorder="1" applyAlignment="1">
      <alignment horizontal="center" vertical="top"/>
    </xf>
    <xf numFmtId="0" fontId="29" fillId="0" borderId="0" xfId="13" applyFont="1" applyFill="1" applyAlignment="1">
      <alignment vertical="top"/>
    </xf>
    <xf numFmtId="0" fontId="30" fillId="0" borderId="0" xfId="13" applyFont="1" applyFill="1" applyAlignment="1">
      <alignment horizontal="center" vertical="center" wrapText="1"/>
    </xf>
    <xf numFmtId="0" fontId="30" fillId="0" borderId="0" xfId="13" applyFont="1" applyFill="1" applyAlignment="1">
      <alignment vertical="center" wrapText="1"/>
    </xf>
    <xf numFmtId="0" fontId="25" fillId="0" borderId="3" xfId="13" applyFont="1" applyFill="1" applyBorder="1" applyAlignment="1">
      <alignment horizontal="left" vertical="center"/>
    </xf>
    <xf numFmtId="3" fontId="25" fillId="0" borderId="6" xfId="13" applyNumberFormat="1" applyFont="1" applyFill="1" applyBorder="1" applyAlignment="1">
      <alignment horizontal="center" vertical="center"/>
    </xf>
    <xf numFmtId="164" fontId="25" fillId="0" borderId="6" xfId="13" applyNumberFormat="1" applyFont="1" applyFill="1" applyBorder="1" applyAlignment="1">
      <alignment horizontal="center" vertical="center"/>
    </xf>
    <xf numFmtId="3" fontId="25" fillId="0" borderId="0" xfId="13" applyNumberFormat="1" applyFont="1" applyFill="1" applyAlignment="1">
      <alignment vertical="center"/>
    </xf>
    <xf numFmtId="0" fontId="25" fillId="0" borderId="0" xfId="13" applyFont="1" applyFill="1" applyAlignment="1">
      <alignment vertical="center"/>
    </xf>
    <xf numFmtId="3" fontId="23" fillId="0" borderId="6" xfId="13" applyNumberFormat="1" applyFont="1" applyFill="1" applyBorder="1" applyAlignment="1">
      <alignment horizontal="center" vertical="center"/>
    </xf>
    <xf numFmtId="164" fontId="23" fillId="0" borderId="6" xfId="13" applyNumberFormat="1" applyFont="1" applyFill="1" applyBorder="1" applyAlignment="1">
      <alignment horizontal="center" vertical="center"/>
    </xf>
    <xf numFmtId="3" fontId="23" fillId="0" borderId="0" xfId="13" applyNumberFormat="1" applyFont="1" applyFill="1"/>
    <xf numFmtId="0" fontId="23" fillId="0" borderId="0" xfId="13" applyFont="1" applyFill="1"/>
    <xf numFmtId="0" fontId="23" fillId="0" borderId="0" xfId="13" applyFont="1" applyFill="1" applyAlignment="1">
      <alignment horizontal="center" vertical="top"/>
    </xf>
    <xf numFmtId="0" fontId="29" fillId="0" borderId="0" xfId="13" applyFont="1" applyFill="1"/>
    <xf numFmtId="0" fontId="32" fillId="0" borderId="0" xfId="13" applyFont="1" applyFill="1"/>
    <xf numFmtId="0" fontId="22" fillId="0" borderId="0" xfId="15" applyFont="1" applyFill="1"/>
    <xf numFmtId="0" fontId="1" fillId="0" borderId="0" xfId="9" applyFont="1" applyFill="1" applyAlignment="1">
      <alignment vertical="center" wrapText="1"/>
    </xf>
    <xf numFmtId="0" fontId="34" fillId="0" borderId="0" xfId="13" applyFont="1" applyFill="1" applyBorder="1"/>
    <xf numFmtId="0" fontId="35" fillId="0" borderId="6" xfId="13" applyFont="1" applyFill="1" applyBorder="1" applyAlignment="1">
      <alignment horizontal="center" wrapText="1"/>
    </xf>
    <xf numFmtId="1" fontId="35" fillId="0" borderId="6" xfId="13" applyNumberFormat="1" applyFont="1" applyFill="1" applyBorder="1" applyAlignment="1">
      <alignment horizontal="center" wrapText="1"/>
    </xf>
    <xf numFmtId="0" fontId="35" fillId="0" borderId="0" xfId="13" applyFont="1" applyFill="1" applyAlignment="1">
      <alignment vertical="center" wrapText="1"/>
    </xf>
    <xf numFmtId="0" fontId="1" fillId="0" borderId="0" xfId="8" applyFont="1" applyFill="1"/>
    <xf numFmtId="0" fontId="8" fillId="0" borderId="0" xfId="9" applyFont="1" applyFill="1" applyAlignment="1">
      <alignment vertical="center" wrapText="1"/>
    </xf>
    <xf numFmtId="0" fontId="4" fillId="0" borderId="6" xfId="9" applyFont="1" applyFill="1" applyBorder="1" applyAlignment="1">
      <alignment vertical="center" wrapText="1"/>
    </xf>
    <xf numFmtId="0" fontId="17" fillId="0" borderId="0" xfId="9" applyFont="1" applyFill="1" applyAlignment="1">
      <alignment vertical="center" wrapText="1"/>
    </xf>
    <xf numFmtId="0" fontId="7" fillId="0" borderId="0" xfId="9" applyFont="1" applyFill="1" applyAlignment="1">
      <alignment vertical="center" wrapText="1"/>
    </xf>
    <xf numFmtId="0" fontId="4" fillId="0" borderId="6" xfId="8" applyFont="1" applyFill="1" applyBorder="1" applyAlignment="1">
      <alignment horizontal="left" vertical="center" wrapText="1"/>
    </xf>
    <xf numFmtId="0" fontId="7" fillId="0" borderId="0" xfId="8" applyFont="1" applyFill="1"/>
    <xf numFmtId="0" fontId="20" fillId="0" borderId="1" xfId="13" applyFont="1" applyFill="1" applyBorder="1" applyAlignment="1">
      <alignment vertical="top"/>
    </xf>
    <xf numFmtId="3" fontId="12" fillId="0" borderId="6" xfId="14" applyNumberFormat="1" applyFont="1" applyFill="1" applyBorder="1" applyAlignment="1">
      <alignment horizontal="center" vertical="center"/>
    </xf>
    <xf numFmtId="0" fontId="23" fillId="0" borderId="6" xfId="13" applyFont="1" applyFill="1" applyBorder="1" applyAlignment="1">
      <alignment horizontal="left" vertical="center"/>
    </xf>
    <xf numFmtId="0" fontId="14" fillId="0" borderId="0" xfId="8" applyFont="1" applyFill="1" applyAlignment="1">
      <alignment horizontal="center" vertical="top" wrapText="1"/>
    </xf>
    <xf numFmtId="0" fontId="2" fillId="0" borderId="0" xfId="9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9" applyFont="1" applyFill="1" applyBorder="1" applyAlignment="1">
      <alignment horizontal="center" vertical="center" wrapText="1"/>
    </xf>
    <xf numFmtId="164" fontId="6" fillId="0" borderId="0" xfId="8" applyNumberFormat="1" applyFont="1" applyFill="1" applyBorder="1" applyAlignment="1">
      <alignment horizontal="center" vertical="center" wrapText="1"/>
    </xf>
    <xf numFmtId="165" fontId="8" fillId="0" borderId="0" xfId="9" applyNumberFormat="1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165" fontId="24" fillId="0" borderId="0" xfId="8" applyNumberFormat="1" applyFont="1"/>
    <xf numFmtId="164" fontId="6" fillId="0" borderId="0" xfId="10" applyNumberFormat="1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1" fontId="8" fillId="0" borderId="0" xfId="16" applyNumberFormat="1" applyFont="1" applyAlignment="1" applyProtection="1">
      <alignment horizontal="right" vertical="top"/>
      <protection locked="0"/>
    </xf>
    <xf numFmtId="3" fontId="4" fillId="0" borderId="6" xfId="8" applyNumberFormat="1" applyFont="1" applyFill="1" applyBorder="1" applyAlignment="1">
      <alignment horizontal="center" vertical="center" wrapText="1"/>
    </xf>
    <xf numFmtId="166" fontId="38" fillId="2" borderId="6" xfId="17" applyNumberFormat="1" applyFont="1" applyFill="1" applyBorder="1" applyAlignment="1">
      <alignment horizontal="center" vertical="center"/>
    </xf>
    <xf numFmtId="1" fontId="4" fillId="0" borderId="4" xfId="8" applyNumberFormat="1" applyFont="1" applyBorder="1" applyAlignment="1">
      <alignment horizontal="center" vertical="center" wrapText="1"/>
    </xf>
    <xf numFmtId="1" fontId="4" fillId="0" borderId="4" xfId="8" applyNumberFormat="1" applyFont="1" applyFill="1" applyBorder="1" applyAlignment="1">
      <alignment horizontal="center" vertical="center"/>
    </xf>
    <xf numFmtId="3" fontId="4" fillId="0" borderId="4" xfId="8" applyNumberFormat="1" applyFont="1" applyBorder="1" applyAlignment="1">
      <alignment horizontal="center" vertical="center" wrapText="1"/>
    </xf>
    <xf numFmtId="3" fontId="4" fillId="0" borderId="4" xfId="9" applyNumberFormat="1" applyFont="1" applyFill="1" applyBorder="1" applyAlignment="1">
      <alignment horizontal="center" vertical="center" wrapText="1"/>
    </xf>
    <xf numFmtId="1" fontId="4" fillId="0" borderId="6" xfId="9" applyNumberFormat="1" applyFont="1" applyFill="1" applyBorder="1" applyAlignment="1">
      <alignment horizontal="center" vertical="center" wrapText="1"/>
    </xf>
    <xf numFmtId="1" fontId="4" fillId="0" borderId="6" xfId="8" applyNumberFormat="1" applyFont="1" applyFill="1" applyBorder="1" applyAlignment="1">
      <alignment horizontal="center" vertical="center" wrapText="1"/>
    </xf>
    <xf numFmtId="3" fontId="4" fillId="0" borderId="6" xfId="9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28" fillId="2" borderId="1" xfId="13" applyFont="1" applyFill="1" applyBorder="1" applyAlignment="1">
      <alignment horizontal="center" vertical="top"/>
    </xf>
    <xf numFmtId="1" fontId="35" fillId="2" borderId="6" xfId="13" applyNumberFormat="1" applyFont="1" applyFill="1" applyBorder="1" applyAlignment="1">
      <alignment horizontal="center" wrapText="1"/>
    </xf>
    <xf numFmtId="3" fontId="25" fillId="2" borderId="6" xfId="13" applyNumberFormat="1" applyFont="1" applyFill="1" applyBorder="1" applyAlignment="1">
      <alignment horizontal="center" vertical="center"/>
    </xf>
    <xf numFmtId="3" fontId="23" fillId="2" borderId="6" xfId="13" applyNumberFormat="1" applyFont="1" applyFill="1" applyBorder="1" applyAlignment="1">
      <alignment horizontal="center" vertical="center"/>
    </xf>
    <xf numFmtId="0" fontId="32" fillId="2" borderId="0" xfId="13" applyFont="1" applyFill="1"/>
    <xf numFmtId="0" fontId="29" fillId="2" borderId="0" xfId="13" applyFont="1" applyFill="1"/>
    <xf numFmtId="166" fontId="5" fillId="2" borderId="6" xfId="17" applyNumberFormat="1" applyFont="1" applyFill="1" applyBorder="1" applyAlignment="1">
      <alignment horizontal="center" vertical="center"/>
    </xf>
    <xf numFmtId="164" fontId="23" fillId="0" borderId="6" xfId="13" quotePrefix="1" applyNumberFormat="1" applyFont="1" applyFill="1" applyBorder="1" applyAlignment="1">
      <alignment horizontal="center" vertical="center"/>
    </xf>
    <xf numFmtId="3" fontId="23" fillId="0" borderId="0" xfId="13" applyNumberFormat="1" applyFont="1" applyFill="1" applyAlignment="1">
      <alignment vertical="center"/>
    </xf>
    <xf numFmtId="0" fontId="22" fillId="0" borderId="0" xfId="13" applyFont="1" applyFill="1"/>
    <xf numFmtId="0" fontId="31" fillId="0" borderId="0" xfId="13" applyFont="1" applyFill="1"/>
    <xf numFmtId="1" fontId="24" fillId="0" borderId="0" xfId="9" applyNumberFormat="1" applyFont="1" applyAlignment="1">
      <alignment vertical="center" wrapText="1"/>
    </xf>
    <xf numFmtId="1" fontId="24" fillId="0" borderId="0" xfId="8" applyNumberFormat="1" applyFont="1"/>
    <xf numFmtId="167" fontId="25" fillId="0" borderId="6" xfId="13" applyNumberFormat="1" applyFont="1" applyFill="1" applyBorder="1" applyAlignment="1">
      <alignment horizontal="center" vertical="center"/>
    </xf>
    <xf numFmtId="167" fontId="23" fillId="0" borderId="6" xfId="13" applyNumberFormat="1" applyFont="1" applyFill="1" applyBorder="1" applyAlignment="1">
      <alignment horizontal="center" vertical="center"/>
    </xf>
    <xf numFmtId="167" fontId="12" fillId="0" borderId="6" xfId="14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3" fontId="4" fillId="2" borderId="6" xfId="9" applyNumberFormat="1" applyFont="1" applyFill="1" applyBorder="1" applyAlignment="1">
      <alignment horizontal="center" vertical="center" wrapText="1"/>
    </xf>
    <xf numFmtId="3" fontId="1" fillId="0" borderId="0" xfId="8" applyNumberFormat="1" applyFont="1" applyFill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4" fillId="0" borderId="0" xfId="8" applyFont="1" applyAlignment="1">
      <alignment horizontal="center" vertical="top" wrapText="1"/>
    </xf>
    <xf numFmtId="0" fontId="4" fillId="0" borderId="2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center" vertical="center" wrapText="1"/>
    </xf>
    <xf numFmtId="0" fontId="25" fillId="0" borderId="6" xfId="13" applyFont="1" applyFill="1" applyBorder="1" applyAlignment="1">
      <alignment horizontal="center" vertical="center" wrapText="1"/>
    </xf>
    <xf numFmtId="49" fontId="31" fillId="0" borderId="6" xfId="13" applyNumberFormat="1" applyFont="1" applyFill="1" applyBorder="1" applyAlignment="1">
      <alignment horizontal="center" vertical="center" wrapText="1"/>
    </xf>
    <xf numFmtId="0" fontId="22" fillId="0" borderId="6" xfId="13" applyFont="1" applyFill="1" applyBorder="1" applyAlignment="1">
      <alignment horizontal="center" vertical="center" wrapText="1"/>
    </xf>
    <xf numFmtId="0" fontId="20" fillId="0" borderId="1" xfId="13" applyFont="1" applyFill="1" applyBorder="1" applyAlignment="1">
      <alignment horizontal="right" vertical="top"/>
    </xf>
    <xf numFmtId="0" fontId="20" fillId="0" borderId="0" xfId="13" applyFont="1" applyFill="1" applyBorder="1" applyAlignment="1">
      <alignment horizontal="center" vertical="top"/>
    </xf>
    <xf numFmtId="0" fontId="25" fillId="0" borderId="3" xfId="13" applyFont="1" applyFill="1" applyBorder="1" applyAlignment="1">
      <alignment horizontal="center" vertical="center" wrapText="1"/>
    </xf>
    <xf numFmtId="0" fontId="25" fillId="0" borderId="11" xfId="13" applyFont="1" applyFill="1" applyBorder="1" applyAlignment="1">
      <alignment horizontal="center" vertical="center" wrapText="1"/>
    </xf>
    <xf numFmtId="0" fontId="25" fillId="0" borderId="4" xfId="13" applyFont="1" applyFill="1" applyBorder="1" applyAlignment="1">
      <alignment horizontal="center" vertical="center" wrapText="1"/>
    </xf>
    <xf numFmtId="0" fontId="33" fillId="0" borderId="0" xfId="13" applyFont="1" applyFill="1" applyBorder="1" applyAlignment="1">
      <alignment horizontal="center" vertical="center" wrapText="1"/>
    </xf>
    <xf numFmtId="0" fontId="20" fillId="0" borderId="1" xfId="13" applyFont="1" applyFill="1" applyBorder="1" applyAlignment="1">
      <alignment horizontal="center" vertical="top"/>
    </xf>
    <xf numFmtId="0" fontId="19" fillId="0" borderId="6" xfId="13" applyFont="1" applyFill="1" applyBorder="1" applyAlignment="1">
      <alignment horizontal="center" vertical="center" wrapText="1"/>
    </xf>
    <xf numFmtId="2" fontId="4" fillId="0" borderId="2" xfId="8" applyNumberFormat="1" applyFont="1" applyBorder="1" applyAlignment="1">
      <alignment horizontal="center" vertical="center" wrapText="1"/>
    </xf>
    <xf numFmtId="2" fontId="4" fillId="0" borderId="5" xfId="8" applyNumberFormat="1" applyFont="1" applyBorder="1" applyAlignment="1">
      <alignment horizontal="center" vertical="center" wrapText="1"/>
    </xf>
    <xf numFmtId="49" fontId="31" fillId="2" borderId="6" xfId="13" applyNumberFormat="1" applyFont="1" applyFill="1" applyBorder="1" applyAlignment="1">
      <alignment horizontal="center" vertical="center" wrapText="1"/>
    </xf>
    <xf numFmtId="0" fontId="22" fillId="2" borderId="6" xfId="13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4" fillId="0" borderId="0" xfId="9" applyFont="1" applyFill="1" applyAlignment="1">
      <alignment horizontal="center" vertical="top" wrapText="1"/>
    </xf>
    <xf numFmtId="0" fontId="17" fillId="0" borderId="1" xfId="9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4" fillId="0" borderId="0" xfId="8" applyFont="1" applyFill="1" applyAlignment="1">
      <alignment horizontal="center" vertical="top" wrapText="1"/>
    </xf>
    <xf numFmtId="0" fontId="37" fillId="0" borderId="0" xfId="8" applyFont="1" applyFill="1" applyAlignment="1">
      <alignment horizontal="center" vertical="top" wrapText="1"/>
    </xf>
    <xf numFmtId="0" fontId="14" fillId="0" borderId="1" xfId="9" applyFont="1" applyFill="1" applyBorder="1" applyAlignment="1">
      <alignment horizontal="center" vertical="top" wrapText="1"/>
    </xf>
    <xf numFmtId="0" fontId="2" fillId="0" borderId="3" xfId="9" applyFont="1" applyFill="1" applyBorder="1" applyAlignment="1">
      <alignment horizontal="center" vertical="center" wrapText="1"/>
    </xf>
    <xf numFmtId="0" fontId="2" fillId="0" borderId="11" xfId="9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0" fontId="25" fillId="2" borderId="3" xfId="13" applyFont="1" applyFill="1" applyBorder="1" applyAlignment="1">
      <alignment horizontal="center" vertical="center" wrapText="1"/>
    </xf>
    <xf numFmtId="0" fontId="25" fillId="2" borderId="11" xfId="13" applyFont="1" applyFill="1" applyBorder="1" applyAlignment="1">
      <alignment horizontal="center" vertical="center" wrapText="1"/>
    </xf>
    <xf numFmtId="0" fontId="25" fillId="2" borderId="4" xfId="13" applyFont="1" applyFill="1" applyBorder="1" applyAlignment="1">
      <alignment horizontal="center" vertical="center" wrapText="1"/>
    </xf>
  </cellXfs>
  <cellStyles count="18">
    <cellStyle name="Звичайний" xfId="0" builtinId="0"/>
    <cellStyle name="Звичайний 2" xfId="17"/>
    <cellStyle name="Звичайний 2 3" xfId="12"/>
    <cellStyle name="Звичайний 3 2" xfId="4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12 Зинкевич" xfId="5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6"/>
    <cellStyle name="Обычный_Перевірка_Молодь_до 18 років" xfId="9"/>
    <cellStyle name="Обычный_Табл. 3.15" xfId="13"/>
  </cellStyles>
  <dxfs count="0"/>
  <tableStyles count="0" defaultTableStyle="TableStyleMedium2" defaultPivotStyle="PivotStyleLight16"/>
  <colors>
    <mruColors>
      <color rgb="FFFFCCFF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14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9"/>
  <sheetViews>
    <sheetView tabSelected="1" view="pageBreakPreview" zoomScaleNormal="70" zoomScaleSheetLayoutView="100" workbookViewId="0">
      <selection activeCell="C16" sqref="C16"/>
    </sheetView>
  </sheetViews>
  <sheetFormatPr defaultColWidth="8" defaultRowHeight="13.6" x14ac:dyDescent="0.25"/>
  <cols>
    <col min="1" max="1" width="61.125" style="3" customWidth="1"/>
    <col min="2" max="3" width="24.375" style="52" customWidth="1"/>
    <col min="4" max="5" width="11.625" style="3" customWidth="1"/>
    <col min="6" max="16384" width="8" style="3"/>
  </cols>
  <sheetData>
    <row r="1" spans="1:11" ht="77.95" customHeight="1" x14ac:dyDescent="0.25">
      <c r="A1" s="116" t="s">
        <v>25</v>
      </c>
      <c r="B1" s="116"/>
      <c r="C1" s="116"/>
      <c r="D1" s="116"/>
      <c r="E1" s="116"/>
    </row>
    <row r="2" spans="1:11" ht="17.350000000000001" customHeight="1" x14ac:dyDescent="0.3">
      <c r="A2" s="116"/>
      <c r="B2" s="116"/>
      <c r="C2" s="116"/>
      <c r="D2" s="116"/>
      <c r="E2" s="116"/>
    </row>
    <row r="3" spans="1:11" s="4" customFormat="1" ht="23.3" customHeight="1" x14ac:dyDescent="0.25">
      <c r="A3" s="111" t="s">
        <v>0</v>
      </c>
      <c r="B3" s="117" t="s">
        <v>72</v>
      </c>
      <c r="C3" s="117" t="s">
        <v>73</v>
      </c>
      <c r="D3" s="114" t="s">
        <v>1</v>
      </c>
      <c r="E3" s="115"/>
    </row>
    <row r="4" spans="1:11" s="4" customFormat="1" ht="27.7" customHeight="1" x14ac:dyDescent="0.25">
      <c r="A4" s="112"/>
      <c r="B4" s="118"/>
      <c r="C4" s="118"/>
      <c r="D4" s="5" t="s">
        <v>2</v>
      </c>
      <c r="E4" s="6" t="s">
        <v>26</v>
      </c>
    </row>
    <row r="5" spans="1:11" s="9" customFormat="1" ht="15.8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6" customHeight="1" x14ac:dyDescent="0.25">
      <c r="A6" s="10" t="s">
        <v>27</v>
      </c>
      <c r="B6" s="74">
        <f>'2(5%квота-ЦЗ)'!B7</f>
        <v>21230</v>
      </c>
      <c r="C6" s="74">
        <f>'2(5%квота-ЦЗ)'!C7</f>
        <v>20028</v>
      </c>
      <c r="D6" s="16">
        <f>C6*100/B6</f>
        <v>94.338200659444183</v>
      </c>
      <c r="E6" s="100">
        <f>C6-B6</f>
        <v>-1202</v>
      </c>
      <c r="K6" s="13"/>
    </row>
    <row r="7" spans="1:11" s="4" customFormat="1" ht="31.6" customHeight="1" x14ac:dyDescent="0.25">
      <c r="A7" s="10" t="s">
        <v>28</v>
      </c>
      <c r="B7" s="74">
        <f>'2(5%квота-ЦЗ)'!E7</f>
        <v>8614</v>
      </c>
      <c r="C7" s="74">
        <f>'2(5%квота-ЦЗ)'!F7</f>
        <v>10340</v>
      </c>
      <c r="D7" s="16">
        <f t="shared" ref="D7:D11" si="0">C7*100/B7</f>
        <v>120.03714882749013</v>
      </c>
      <c r="E7" s="100">
        <f t="shared" ref="E7:E11" si="1">C7-B7</f>
        <v>1726</v>
      </c>
      <c r="K7" s="13"/>
    </row>
    <row r="8" spans="1:11" s="4" customFormat="1" ht="45" customHeight="1" x14ac:dyDescent="0.25">
      <c r="A8" s="14" t="s">
        <v>29</v>
      </c>
      <c r="B8" s="74">
        <f>'2(5%квота-ЦЗ)'!H7</f>
        <v>1126</v>
      </c>
      <c r="C8" s="74">
        <f>'2(5%квота-ЦЗ)'!I7</f>
        <v>881</v>
      </c>
      <c r="D8" s="16">
        <f t="shared" si="0"/>
        <v>78.241563055062173</v>
      </c>
      <c r="E8" s="100">
        <f t="shared" si="1"/>
        <v>-245</v>
      </c>
      <c r="K8" s="13"/>
    </row>
    <row r="9" spans="1:11" s="4" customFormat="1" ht="35.35" customHeight="1" x14ac:dyDescent="0.25">
      <c r="A9" s="15" t="s">
        <v>30</v>
      </c>
      <c r="B9" s="74">
        <f>'2(5%квота-ЦЗ)'!K7</f>
        <v>601</v>
      </c>
      <c r="C9" s="74">
        <f>'2(5%квота-ЦЗ)'!L7</f>
        <v>257</v>
      </c>
      <c r="D9" s="16">
        <f t="shared" si="0"/>
        <v>42.762063227953412</v>
      </c>
      <c r="E9" s="100">
        <f t="shared" si="1"/>
        <v>-344</v>
      </c>
      <c r="K9" s="13"/>
    </row>
    <row r="10" spans="1:11" s="4" customFormat="1" ht="45.7" customHeight="1" x14ac:dyDescent="0.25">
      <c r="A10" s="15" t="s">
        <v>20</v>
      </c>
      <c r="B10" s="74">
        <f>'2(5%квота-ЦЗ)'!N7</f>
        <v>146</v>
      </c>
      <c r="C10" s="74">
        <f>'2(5%квота-ЦЗ)'!O7</f>
        <v>56</v>
      </c>
      <c r="D10" s="16">
        <f t="shared" si="0"/>
        <v>38.356164383561641</v>
      </c>
      <c r="E10" s="100">
        <f t="shared" si="1"/>
        <v>-90</v>
      </c>
      <c r="K10" s="13"/>
    </row>
    <row r="11" spans="1:11" s="4" customFormat="1" ht="55.55" customHeight="1" x14ac:dyDescent="0.25">
      <c r="A11" s="15" t="s">
        <v>31</v>
      </c>
      <c r="B11" s="74">
        <f>'2(5%квота-ЦЗ)'!Q7</f>
        <v>6644</v>
      </c>
      <c r="C11" s="74">
        <f>'2(5%квота-ЦЗ)'!R7</f>
        <v>7235</v>
      </c>
      <c r="D11" s="16">
        <f t="shared" si="0"/>
        <v>108.89524382901867</v>
      </c>
      <c r="E11" s="100">
        <f t="shared" si="1"/>
        <v>591</v>
      </c>
      <c r="K11" s="13"/>
    </row>
    <row r="12" spans="1:11" s="4" customFormat="1" ht="12.75" customHeight="1" x14ac:dyDescent="0.25">
      <c r="A12" s="107" t="s">
        <v>4</v>
      </c>
      <c r="B12" s="108"/>
      <c r="C12" s="108"/>
      <c r="D12" s="108"/>
      <c r="E12" s="108"/>
      <c r="K12" s="13"/>
    </row>
    <row r="13" spans="1:11" s="4" customFormat="1" ht="14.95" customHeight="1" x14ac:dyDescent="0.25">
      <c r="A13" s="109"/>
      <c r="B13" s="110"/>
      <c r="C13" s="110"/>
      <c r="D13" s="110"/>
      <c r="E13" s="110"/>
      <c r="K13" s="13"/>
    </row>
    <row r="14" spans="1:11" s="4" customFormat="1" ht="23.95" customHeight="1" x14ac:dyDescent="0.25">
      <c r="A14" s="111" t="s">
        <v>0</v>
      </c>
      <c r="B14" s="113" t="s">
        <v>74</v>
      </c>
      <c r="C14" s="113" t="s">
        <v>75</v>
      </c>
      <c r="D14" s="114" t="s">
        <v>1</v>
      </c>
      <c r="E14" s="115"/>
      <c r="K14" s="13" t="s">
        <v>71</v>
      </c>
    </row>
    <row r="15" spans="1:11" ht="35.35" customHeight="1" x14ac:dyDescent="0.25">
      <c r="A15" s="112"/>
      <c r="B15" s="113"/>
      <c r="C15" s="113"/>
      <c r="D15" s="5" t="s">
        <v>2</v>
      </c>
      <c r="E15" s="6" t="s">
        <v>26</v>
      </c>
      <c r="K15" s="13"/>
    </row>
    <row r="16" spans="1:11" ht="31.25" customHeight="1" x14ac:dyDescent="0.25">
      <c r="A16" s="10" t="s">
        <v>32</v>
      </c>
      <c r="B16" s="74">
        <f>'2(5%квота-ЦЗ)'!T7</f>
        <v>17231</v>
      </c>
      <c r="C16" s="74">
        <f>'2(5%квота-ЦЗ)'!U7</f>
        <v>15604</v>
      </c>
      <c r="D16" s="16">
        <f t="shared" ref="D16:D18" si="2">C16*100/B16</f>
        <v>90.557715744878422</v>
      </c>
      <c r="E16" s="100">
        <f t="shared" ref="E16:E18" si="3">C16-B16</f>
        <v>-1627</v>
      </c>
      <c r="K16" s="13"/>
    </row>
    <row r="17" spans="1:11" ht="31.25" customHeight="1" x14ac:dyDescent="0.25">
      <c r="A17" s="1" t="s">
        <v>28</v>
      </c>
      <c r="B17" s="74">
        <f>'2(5%квота-ЦЗ)'!W7</f>
        <v>5570</v>
      </c>
      <c r="C17" s="74">
        <f>'2(5%квота-ЦЗ)'!X7</f>
        <v>6197</v>
      </c>
      <c r="D17" s="16">
        <f t="shared" si="2"/>
        <v>111.25673249551167</v>
      </c>
      <c r="E17" s="100">
        <f t="shared" si="3"/>
        <v>627</v>
      </c>
      <c r="K17" s="13"/>
    </row>
    <row r="18" spans="1:11" ht="31.25" customHeight="1" x14ac:dyDescent="0.25">
      <c r="A18" s="1" t="s">
        <v>33</v>
      </c>
      <c r="B18" s="74">
        <f>'2(5%квота-ЦЗ)'!Z7</f>
        <v>4986</v>
      </c>
      <c r="C18" s="74">
        <f>'2(5%квота-ЦЗ)'!AA7</f>
        <v>5658</v>
      </c>
      <c r="D18" s="16">
        <f t="shared" si="2"/>
        <v>113.47773766546329</v>
      </c>
      <c r="E18" s="100">
        <f t="shared" si="3"/>
        <v>672</v>
      </c>
      <c r="K18" s="13"/>
    </row>
    <row r="19" spans="1:11" x14ac:dyDescent="0.25">
      <c r="C19" s="103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88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77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23"/>
      <c r="Y1" s="12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22"/>
      <c r="AA2" s="122"/>
      <c r="AB2" s="59" t="s">
        <v>7</v>
      </c>
      <c r="AC2" s="59"/>
    </row>
    <row r="3" spans="1:32" s="32" customFormat="1" ht="67.599999999999994" customHeight="1" x14ac:dyDescent="0.25">
      <c r="A3" s="129"/>
      <c r="B3" s="119" t="s">
        <v>21</v>
      </c>
      <c r="C3" s="119"/>
      <c r="D3" s="119"/>
      <c r="E3" s="119" t="s">
        <v>22</v>
      </c>
      <c r="F3" s="119"/>
      <c r="G3" s="119"/>
      <c r="H3" s="119" t="s">
        <v>13</v>
      </c>
      <c r="I3" s="119"/>
      <c r="J3" s="119"/>
      <c r="K3" s="119" t="s">
        <v>9</v>
      </c>
      <c r="L3" s="119"/>
      <c r="M3" s="119"/>
      <c r="N3" s="119" t="s">
        <v>10</v>
      </c>
      <c r="O3" s="119"/>
      <c r="P3" s="119"/>
      <c r="Q3" s="124" t="s">
        <v>8</v>
      </c>
      <c r="R3" s="125"/>
      <c r="S3" s="126"/>
      <c r="T3" s="119" t="s">
        <v>16</v>
      </c>
      <c r="U3" s="119"/>
      <c r="V3" s="119"/>
      <c r="W3" s="119" t="s">
        <v>11</v>
      </c>
      <c r="X3" s="119"/>
      <c r="Y3" s="119"/>
      <c r="Z3" s="119" t="s">
        <v>12</v>
      </c>
      <c r="AA3" s="119"/>
      <c r="AB3" s="119"/>
    </row>
    <row r="4" spans="1:32" s="33" customFormat="1" ht="19.55" customHeight="1" x14ac:dyDescent="0.25">
      <c r="A4" s="129"/>
      <c r="B4" s="120" t="s">
        <v>15</v>
      </c>
      <c r="C4" s="120" t="s">
        <v>63</v>
      </c>
      <c r="D4" s="121" t="s">
        <v>2</v>
      </c>
      <c r="E4" s="120" t="s">
        <v>15</v>
      </c>
      <c r="F4" s="120" t="s">
        <v>63</v>
      </c>
      <c r="G4" s="121" t="s">
        <v>2</v>
      </c>
      <c r="H4" s="120" t="s">
        <v>15</v>
      </c>
      <c r="I4" s="120" t="s">
        <v>63</v>
      </c>
      <c r="J4" s="121" t="s">
        <v>2</v>
      </c>
      <c r="K4" s="120" t="s">
        <v>15</v>
      </c>
      <c r="L4" s="120" t="s">
        <v>63</v>
      </c>
      <c r="M4" s="121" t="s">
        <v>2</v>
      </c>
      <c r="N4" s="120" t="s">
        <v>15</v>
      </c>
      <c r="O4" s="120" t="s">
        <v>63</v>
      </c>
      <c r="P4" s="121" t="s">
        <v>2</v>
      </c>
      <c r="Q4" s="120" t="s">
        <v>15</v>
      </c>
      <c r="R4" s="120" t="s">
        <v>63</v>
      </c>
      <c r="S4" s="121" t="s">
        <v>2</v>
      </c>
      <c r="T4" s="120" t="s">
        <v>15</v>
      </c>
      <c r="U4" s="120" t="s">
        <v>63</v>
      </c>
      <c r="V4" s="121" t="s">
        <v>2</v>
      </c>
      <c r="W4" s="120" t="s">
        <v>15</v>
      </c>
      <c r="X4" s="120" t="s">
        <v>63</v>
      </c>
      <c r="Y4" s="121" t="s">
        <v>2</v>
      </c>
      <c r="Z4" s="120" t="s">
        <v>15</v>
      </c>
      <c r="AA4" s="120" t="s">
        <v>63</v>
      </c>
      <c r="AB4" s="121" t="s">
        <v>2</v>
      </c>
    </row>
    <row r="5" spans="1:32" s="33" customFormat="1" ht="15.8" customHeight="1" x14ac:dyDescent="0.25">
      <c r="A5" s="129"/>
      <c r="B5" s="120"/>
      <c r="C5" s="120"/>
      <c r="D5" s="121"/>
      <c r="E5" s="120"/>
      <c r="F5" s="120"/>
      <c r="G5" s="121"/>
      <c r="H5" s="120"/>
      <c r="I5" s="120"/>
      <c r="J5" s="121"/>
      <c r="K5" s="120"/>
      <c r="L5" s="120"/>
      <c r="M5" s="121"/>
      <c r="N5" s="120"/>
      <c r="O5" s="120"/>
      <c r="P5" s="121"/>
      <c r="Q5" s="120"/>
      <c r="R5" s="120"/>
      <c r="S5" s="121"/>
      <c r="T5" s="120"/>
      <c r="U5" s="120"/>
      <c r="V5" s="121"/>
      <c r="W5" s="120"/>
      <c r="X5" s="120"/>
      <c r="Y5" s="121"/>
      <c r="Z5" s="120"/>
      <c r="AA5" s="120"/>
      <c r="AB5" s="121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42111</v>
      </c>
      <c r="C7" s="35">
        <f>SUM(C8:C35)</f>
        <v>43306</v>
      </c>
      <c r="D7" s="36">
        <f>C7*100/B7</f>
        <v>102.8377383581487</v>
      </c>
      <c r="E7" s="35">
        <f>SUM(E8:E35)</f>
        <v>11308</v>
      </c>
      <c r="F7" s="35">
        <f>SUM(F8:F35)</f>
        <v>16346</v>
      </c>
      <c r="G7" s="36">
        <f>F7*100/E7</f>
        <v>144.55252918287937</v>
      </c>
      <c r="H7" s="35">
        <f>SUM(H8:H35)</f>
        <v>3690</v>
      </c>
      <c r="I7" s="35">
        <f>SUM(I8:I35)</f>
        <v>3329</v>
      </c>
      <c r="J7" s="36">
        <f>I7*100/H7</f>
        <v>90.216802168021687</v>
      </c>
      <c r="K7" s="35">
        <f>SUM(K8:K35)</f>
        <v>947</v>
      </c>
      <c r="L7" s="35">
        <f>SUM(L8:L35)</f>
        <v>617</v>
      </c>
      <c r="M7" s="36">
        <f>L7*100/K7</f>
        <v>65.153115100316796</v>
      </c>
      <c r="N7" s="35">
        <f>SUM(N8:N35)</f>
        <v>149</v>
      </c>
      <c r="O7" s="35">
        <f>SUM(O8:O35)</f>
        <v>65</v>
      </c>
      <c r="P7" s="36">
        <f>IF(ISERROR(O7*100/N7),"-",(O7*100/N7))</f>
        <v>43.624161073825505</v>
      </c>
      <c r="Q7" s="35">
        <f>SUM(Q8:Q35)</f>
        <v>7880</v>
      </c>
      <c r="R7" s="35">
        <f>SUM(R8:R35)</f>
        <v>10394</v>
      </c>
      <c r="S7" s="36">
        <f>R7*100/Q7</f>
        <v>131.90355329949239</v>
      </c>
      <c r="T7" s="35">
        <f>SUM(T8:T35)</f>
        <v>35121</v>
      </c>
      <c r="U7" s="35">
        <f>SUM(U8:U35)</f>
        <v>34427</v>
      </c>
      <c r="V7" s="36">
        <f>U7*100/T7</f>
        <v>98.023974260413993</v>
      </c>
      <c r="W7" s="35">
        <f>SUM(W8:W35)</f>
        <v>7657</v>
      </c>
      <c r="X7" s="35">
        <f>SUM(X8:X35)</f>
        <v>8553</v>
      </c>
      <c r="Y7" s="36">
        <f>X7*100/W7</f>
        <v>111.70171085281441</v>
      </c>
      <c r="Z7" s="35">
        <f>SUM(Z8:Z35)</f>
        <v>6549</v>
      </c>
      <c r="AA7" s="35">
        <f>SUM(AA8:AA35)</f>
        <v>7356</v>
      </c>
      <c r="AB7" s="36">
        <f>AA7*100/Z7</f>
        <v>112.32249198350894</v>
      </c>
      <c r="AC7" s="37"/>
      <c r="AF7" s="42"/>
    </row>
    <row r="8" spans="1:32" s="42" customFormat="1" ht="17" customHeight="1" x14ac:dyDescent="0.25">
      <c r="A8" s="61" t="s">
        <v>35</v>
      </c>
      <c r="B8" s="39">
        <v>8887</v>
      </c>
      <c r="C8" s="39">
        <v>10343</v>
      </c>
      <c r="D8" s="40">
        <f t="shared" ref="D8:D35" si="0">C8*100/B8</f>
        <v>116.38348148981659</v>
      </c>
      <c r="E8" s="39">
        <v>2803</v>
      </c>
      <c r="F8" s="39">
        <v>4647</v>
      </c>
      <c r="G8" s="40">
        <f t="shared" ref="G8:G35" si="1">F8*100/E8</f>
        <v>165.7866571530503</v>
      </c>
      <c r="H8" s="39">
        <v>178</v>
      </c>
      <c r="I8" s="39">
        <v>285</v>
      </c>
      <c r="J8" s="36">
        <f t="shared" ref="J8:J35" si="2">I8*100/H8</f>
        <v>160.11235955056179</v>
      </c>
      <c r="K8" s="39">
        <v>125</v>
      </c>
      <c r="L8" s="39">
        <v>136</v>
      </c>
      <c r="M8" s="40">
        <f t="shared" ref="M8:M35" si="3">L8*100/K8</f>
        <v>108.8</v>
      </c>
      <c r="N8" s="39">
        <v>24</v>
      </c>
      <c r="O8" s="39">
        <v>10</v>
      </c>
      <c r="P8" s="40">
        <f>IF(ISERROR(O8*100/N8),"-",(O8*100/N8))</f>
        <v>41.666666666666664</v>
      </c>
      <c r="Q8" s="39">
        <v>1537</v>
      </c>
      <c r="R8" s="60">
        <v>1960</v>
      </c>
      <c r="S8" s="40">
        <f t="shared" ref="S8:S35" si="4">R8*100/Q8</f>
        <v>127.52114508783345</v>
      </c>
      <c r="T8" s="39">
        <v>8136</v>
      </c>
      <c r="U8" s="60">
        <v>8259</v>
      </c>
      <c r="V8" s="40">
        <f t="shared" ref="V8:V35" si="5">U8*100/T8</f>
        <v>101.5117994100295</v>
      </c>
      <c r="W8" s="39">
        <v>2147</v>
      </c>
      <c r="X8" s="60">
        <v>2600</v>
      </c>
      <c r="Y8" s="40">
        <f t="shared" ref="Y8:Y35" si="6">X8*100/W8</f>
        <v>121.09920819748486</v>
      </c>
      <c r="Z8" s="39">
        <v>1801</v>
      </c>
      <c r="AA8" s="60">
        <v>2248</v>
      </c>
      <c r="AB8" s="40">
        <f t="shared" ref="AB8:AB35" si="7">AA8*100/Z8</f>
        <v>124.81954469739034</v>
      </c>
      <c r="AC8" s="92"/>
      <c r="AD8" s="41"/>
    </row>
    <row r="9" spans="1:32" s="43" customFormat="1" ht="17" customHeight="1" x14ac:dyDescent="0.25">
      <c r="A9" s="61" t="s">
        <v>36</v>
      </c>
      <c r="B9" s="39">
        <v>1528</v>
      </c>
      <c r="C9" s="39">
        <v>1642</v>
      </c>
      <c r="D9" s="40">
        <f t="shared" si="0"/>
        <v>107.46073298429319</v>
      </c>
      <c r="E9" s="39">
        <v>421</v>
      </c>
      <c r="F9" s="39">
        <v>683</v>
      </c>
      <c r="G9" s="40">
        <f t="shared" si="1"/>
        <v>162.23277909738718</v>
      </c>
      <c r="H9" s="39">
        <v>184</v>
      </c>
      <c r="I9" s="39">
        <v>102</v>
      </c>
      <c r="J9" s="36">
        <f t="shared" si="2"/>
        <v>55.434782608695649</v>
      </c>
      <c r="K9" s="39">
        <v>21</v>
      </c>
      <c r="L9" s="39">
        <v>13</v>
      </c>
      <c r="M9" s="40">
        <f t="shared" si="3"/>
        <v>61.904761904761905</v>
      </c>
      <c r="N9" s="39">
        <v>0</v>
      </c>
      <c r="O9" s="39">
        <v>2</v>
      </c>
      <c r="P9" s="91" t="str">
        <f t="shared" ref="P9:P35" si="8">IF(ISERROR(O9*100/N9),"-",(O9*100/N9))</f>
        <v>-</v>
      </c>
      <c r="Q9" s="39">
        <v>281</v>
      </c>
      <c r="R9" s="60">
        <v>404</v>
      </c>
      <c r="S9" s="40">
        <f t="shared" si="4"/>
        <v>143.77224199288256</v>
      </c>
      <c r="T9" s="39">
        <v>1283</v>
      </c>
      <c r="U9" s="60">
        <v>1294</v>
      </c>
      <c r="V9" s="40">
        <f t="shared" si="5"/>
        <v>100.85736554949338</v>
      </c>
      <c r="W9" s="39">
        <v>297</v>
      </c>
      <c r="X9" s="60">
        <v>344</v>
      </c>
      <c r="Y9" s="40">
        <f t="shared" si="6"/>
        <v>115.82491582491582</v>
      </c>
      <c r="Z9" s="39">
        <v>247</v>
      </c>
      <c r="AA9" s="60">
        <v>237</v>
      </c>
      <c r="AB9" s="40">
        <f t="shared" si="7"/>
        <v>95.951417004048579</v>
      </c>
      <c r="AC9" s="92"/>
      <c r="AD9" s="41"/>
    </row>
    <row r="10" spans="1:32" s="42" customFormat="1" ht="17" customHeight="1" x14ac:dyDescent="0.25">
      <c r="A10" s="61" t="s">
        <v>37</v>
      </c>
      <c r="B10" s="39">
        <v>142</v>
      </c>
      <c r="C10" s="39">
        <v>155</v>
      </c>
      <c r="D10" s="40">
        <f t="shared" si="0"/>
        <v>109.15492957746478</v>
      </c>
      <c r="E10" s="39">
        <v>77</v>
      </c>
      <c r="F10" s="39">
        <v>105</v>
      </c>
      <c r="G10" s="40">
        <f t="shared" si="1"/>
        <v>136.36363636363637</v>
      </c>
      <c r="H10" s="39">
        <v>29</v>
      </c>
      <c r="I10" s="39">
        <v>13</v>
      </c>
      <c r="J10" s="36">
        <f t="shared" si="2"/>
        <v>44.827586206896555</v>
      </c>
      <c r="K10" s="39">
        <v>1</v>
      </c>
      <c r="L10" s="39">
        <v>2</v>
      </c>
      <c r="M10" s="40">
        <f t="shared" si="3"/>
        <v>200</v>
      </c>
      <c r="N10" s="39">
        <v>0</v>
      </c>
      <c r="O10" s="39">
        <v>8</v>
      </c>
      <c r="P10" s="91" t="str">
        <f t="shared" si="8"/>
        <v>-</v>
      </c>
      <c r="Q10" s="39">
        <v>72</v>
      </c>
      <c r="R10" s="60">
        <v>82</v>
      </c>
      <c r="S10" s="40">
        <f t="shared" si="4"/>
        <v>113.88888888888889</v>
      </c>
      <c r="T10" s="39">
        <v>97</v>
      </c>
      <c r="U10" s="60">
        <v>88</v>
      </c>
      <c r="V10" s="40">
        <f t="shared" si="5"/>
        <v>90.721649484536087</v>
      </c>
      <c r="W10" s="39">
        <v>51</v>
      </c>
      <c r="X10" s="60">
        <v>43</v>
      </c>
      <c r="Y10" s="40">
        <f t="shared" si="6"/>
        <v>84.313725490196077</v>
      </c>
      <c r="Z10" s="39">
        <v>43</v>
      </c>
      <c r="AA10" s="60">
        <v>39</v>
      </c>
      <c r="AB10" s="40">
        <f t="shared" si="7"/>
        <v>90.697674418604649</v>
      </c>
      <c r="AC10" s="92"/>
      <c r="AD10" s="41"/>
    </row>
    <row r="11" spans="1:32" s="42" customFormat="1" ht="17" customHeight="1" x14ac:dyDescent="0.25">
      <c r="A11" s="61" t="s">
        <v>38</v>
      </c>
      <c r="B11" s="39">
        <v>900</v>
      </c>
      <c r="C11" s="39">
        <v>854</v>
      </c>
      <c r="D11" s="40">
        <f t="shared" si="0"/>
        <v>94.888888888888886</v>
      </c>
      <c r="E11" s="39">
        <v>321</v>
      </c>
      <c r="F11" s="39">
        <v>351</v>
      </c>
      <c r="G11" s="40">
        <f t="shared" si="1"/>
        <v>109.34579439252336</v>
      </c>
      <c r="H11" s="39">
        <v>80</v>
      </c>
      <c r="I11" s="39">
        <v>57</v>
      </c>
      <c r="J11" s="36">
        <f t="shared" si="2"/>
        <v>71.25</v>
      </c>
      <c r="K11" s="39">
        <v>21</v>
      </c>
      <c r="L11" s="39">
        <v>7</v>
      </c>
      <c r="M11" s="40">
        <f t="shared" si="3"/>
        <v>33.333333333333336</v>
      </c>
      <c r="N11" s="39">
        <v>1</v>
      </c>
      <c r="O11" s="39">
        <v>1</v>
      </c>
      <c r="P11" s="40">
        <f t="shared" si="8"/>
        <v>100</v>
      </c>
      <c r="Q11" s="39">
        <v>263</v>
      </c>
      <c r="R11" s="60">
        <v>278</v>
      </c>
      <c r="S11" s="40">
        <f t="shared" si="4"/>
        <v>105.70342205323193</v>
      </c>
      <c r="T11" s="39">
        <v>757</v>
      </c>
      <c r="U11" s="60">
        <v>647</v>
      </c>
      <c r="V11" s="40">
        <f t="shared" si="5"/>
        <v>85.468956406869225</v>
      </c>
      <c r="W11" s="39">
        <v>244</v>
      </c>
      <c r="X11" s="60">
        <v>163</v>
      </c>
      <c r="Y11" s="40">
        <f t="shared" si="6"/>
        <v>66.803278688524586</v>
      </c>
      <c r="Z11" s="39">
        <v>216</v>
      </c>
      <c r="AA11" s="60">
        <v>138</v>
      </c>
      <c r="AB11" s="40">
        <f t="shared" si="7"/>
        <v>63.888888888888886</v>
      </c>
      <c r="AC11" s="92"/>
      <c r="AD11" s="41"/>
    </row>
    <row r="12" spans="1:32" s="42" customFormat="1" ht="17" customHeight="1" x14ac:dyDescent="0.25">
      <c r="A12" s="61" t="s">
        <v>39</v>
      </c>
      <c r="B12" s="39">
        <v>1671</v>
      </c>
      <c r="C12" s="39">
        <v>1661</v>
      </c>
      <c r="D12" s="40">
        <f t="shared" si="0"/>
        <v>99.401555954518258</v>
      </c>
      <c r="E12" s="39">
        <v>333</v>
      </c>
      <c r="F12" s="39">
        <v>465</v>
      </c>
      <c r="G12" s="40">
        <f t="shared" si="1"/>
        <v>139.63963963963963</v>
      </c>
      <c r="H12" s="39">
        <v>164</v>
      </c>
      <c r="I12" s="39">
        <v>130</v>
      </c>
      <c r="J12" s="36">
        <f t="shared" si="2"/>
        <v>79.268292682926827</v>
      </c>
      <c r="K12" s="39">
        <v>52</v>
      </c>
      <c r="L12" s="39">
        <v>32</v>
      </c>
      <c r="M12" s="40">
        <f t="shared" si="3"/>
        <v>61.53846153846154</v>
      </c>
      <c r="N12" s="39">
        <v>21</v>
      </c>
      <c r="O12" s="39">
        <v>3</v>
      </c>
      <c r="P12" s="40">
        <f t="shared" si="8"/>
        <v>14.285714285714286</v>
      </c>
      <c r="Q12" s="39">
        <v>205</v>
      </c>
      <c r="R12" s="60">
        <v>383</v>
      </c>
      <c r="S12" s="40">
        <f t="shared" si="4"/>
        <v>186.82926829268294</v>
      </c>
      <c r="T12" s="39">
        <v>1481</v>
      </c>
      <c r="U12" s="60">
        <v>1419</v>
      </c>
      <c r="V12" s="40">
        <f t="shared" si="5"/>
        <v>95.813639432815663</v>
      </c>
      <c r="W12" s="39">
        <v>222</v>
      </c>
      <c r="X12" s="60">
        <v>225</v>
      </c>
      <c r="Y12" s="40">
        <f t="shared" si="6"/>
        <v>101.35135135135135</v>
      </c>
      <c r="Z12" s="39">
        <v>183</v>
      </c>
      <c r="AA12" s="60">
        <v>183</v>
      </c>
      <c r="AB12" s="40">
        <f t="shared" si="7"/>
        <v>100</v>
      </c>
      <c r="AC12" s="92"/>
      <c r="AD12" s="41"/>
    </row>
    <row r="13" spans="1:32" s="42" customFormat="1" ht="17" customHeight="1" x14ac:dyDescent="0.25">
      <c r="A13" s="61" t="s">
        <v>40</v>
      </c>
      <c r="B13" s="39">
        <v>664</v>
      </c>
      <c r="C13" s="39">
        <v>595</v>
      </c>
      <c r="D13" s="40">
        <f t="shared" si="0"/>
        <v>89.608433734939766</v>
      </c>
      <c r="E13" s="39">
        <v>250</v>
      </c>
      <c r="F13" s="39">
        <v>285</v>
      </c>
      <c r="G13" s="40">
        <f t="shared" si="1"/>
        <v>114</v>
      </c>
      <c r="H13" s="39">
        <v>99</v>
      </c>
      <c r="I13" s="39">
        <v>48</v>
      </c>
      <c r="J13" s="36">
        <f t="shared" si="2"/>
        <v>48.484848484848484</v>
      </c>
      <c r="K13" s="39">
        <v>14</v>
      </c>
      <c r="L13" s="39">
        <v>8</v>
      </c>
      <c r="M13" s="40">
        <f t="shared" si="3"/>
        <v>57.142857142857146</v>
      </c>
      <c r="N13" s="39">
        <v>0</v>
      </c>
      <c r="O13" s="39">
        <v>0</v>
      </c>
      <c r="P13" s="91" t="str">
        <f t="shared" si="8"/>
        <v>-</v>
      </c>
      <c r="Q13" s="39">
        <v>155</v>
      </c>
      <c r="R13" s="60">
        <v>229</v>
      </c>
      <c r="S13" s="40">
        <f t="shared" si="4"/>
        <v>147.74193548387098</v>
      </c>
      <c r="T13" s="39">
        <v>514</v>
      </c>
      <c r="U13" s="60">
        <v>418</v>
      </c>
      <c r="V13" s="40">
        <f t="shared" si="5"/>
        <v>81.322957198443575</v>
      </c>
      <c r="W13" s="39">
        <v>168</v>
      </c>
      <c r="X13" s="60">
        <v>122</v>
      </c>
      <c r="Y13" s="40">
        <f t="shared" si="6"/>
        <v>72.61904761904762</v>
      </c>
      <c r="Z13" s="39">
        <v>142</v>
      </c>
      <c r="AA13" s="60">
        <v>104</v>
      </c>
      <c r="AB13" s="40">
        <f t="shared" si="7"/>
        <v>73.239436619718305</v>
      </c>
      <c r="AC13" s="92"/>
      <c r="AD13" s="41"/>
    </row>
    <row r="14" spans="1:32" s="42" customFormat="1" ht="17" customHeight="1" x14ac:dyDescent="0.25">
      <c r="A14" s="61" t="s">
        <v>41</v>
      </c>
      <c r="B14" s="39">
        <v>431</v>
      </c>
      <c r="C14" s="39">
        <v>431</v>
      </c>
      <c r="D14" s="40">
        <f t="shared" si="0"/>
        <v>100</v>
      </c>
      <c r="E14" s="39">
        <v>220</v>
      </c>
      <c r="F14" s="39">
        <v>254</v>
      </c>
      <c r="G14" s="40">
        <f t="shared" si="1"/>
        <v>115.45454545454545</v>
      </c>
      <c r="H14" s="39">
        <v>97</v>
      </c>
      <c r="I14" s="39">
        <v>41</v>
      </c>
      <c r="J14" s="36">
        <f t="shared" si="2"/>
        <v>42.268041237113401</v>
      </c>
      <c r="K14" s="39">
        <v>15</v>
      </c>
      <c r="L14" s="39">
        <v>3</v>
      </c>
      <c r="M14" s="40">
        <f t="shared" si="3"/>
        <v>20</v>
      </c>
      <c r="N14" s="39">
        <v>0</v>
      </c>
      <c r="O14" s="39">
        <v>1</v>
      </c>
      <c r="P14" s="91" t="str">
        <f t="shared" si="8"/>
        <v>-</v>
      </c>
      <c r="Q14" s="39">
        <v>175</v>
      </c>
      <c r="R14" s="60">
        <v>212</v>
      </c>
      <c r="S14" s="40">
        <f t="shared" si="4"/>
        <v>121.14285714285714</v>
      </c>
      <c r="T14" s="39">
        <v>303</v>
      </c>
      <c r="U14" s="60">
        <v>271</v>
      </c>
      <c r="V14" s="40">
        <f t="shared" si="5"/>
        <v>89.438943894389439</v>
      </c>
      <c r="W14" s="39">
        <v>140</v>
      </c>
      <c r="X14" s="60">
        <v>115</v>
      </c>
      <c r="Y14" s="40">
        <f t="shared" si="6"/>
        <v>82.142857142857139</v>
      </c>
      <c r="Z14" s="39">
        <v>111</v>
      </c>
      <c r="AA14" s="60">
        <v>87</v>
      </c>
      <c r="AB14" s="40">
        <f t="shared" si="7"/>
        <v>78.378378378378372</v>
      </c>
      <c r="AC14" s="92"/>
      <c r="AD14" s="41"/>
    </row>
    <row r="15" spans="1:32" s="42" customFormat="1" ht="17" customHeight="1" x14ac:dyDescent="0.25">
      <c r="A15" s="61" t="s">
        <v>42</v>
      </c>
      <c r="B15" s="39">
        <v>3612</v>
      </c>
      <c r="C15" s="39">
        <v>3489</v>
      </c>
      <c r="D15" s="40">
        <f t="shared" si="0"/>
        <v>96.594684385382067</v>
      </c>
      <c r="E15" s="39">
        <v>431</v>
      </c>
      <c r="F15" s="39">
        <v>630</v>
      </c>
      <c r="G15" s="40">
        <f t="shared" si="1"/>
        <v>146.17169373549885</v>
      </c>
      <c r="H15" s="39">
        <v>229</v>
      </c>
      <c r="I15" s="39">
        <v>204</v>
      </c>
      <c r="J15" s="36">
        <f t="shared" si="2"/>
        <v>89.082969432314414</v>
      </c>
      <c r="K15" s="39">
        <v>44</v>
      </c>
      <c r="L15" s="39">
        <v>25</v>
      </c>
      <c r="M15" s="40">
        <f t="shared" si="3"/>
        <v>56.81818181818182</v>
      </c>
      <c r="N15" s="39">
        <v>2</v>
      </c>
      <c r="O15" s="39">
        <v>0</v>
      </c>
      <c r="P15" s="91">
        <f t="shared" si="8"/>
        <v>0</v>
      </c>
      <c r="Q15" s="39">
        <v>301</v>
      </c>
      <c r="R15" s="60">
        <v>409</v>
      </c>
      <c r="S15" s="40">
        <f t="shared" si="4"/>
        <v>135.88039867109634</v>
      </c>
      <c r="T15" s="39">
        <v>3295</v>
      </c>
      <c r="U15" s="60">
        <v>3018</v>
      </c>
      <c r="V15" s="40">
        <f t="shared" si="5"/>
        <v>91.593323216995444</v>
      </c>
      <c r="W15" s="39">
        <v>241</v>
      </c>
      <c r="X15" s="60">
        <v>335</v>
      </c>
      <c r="Y15" s="40">
        <f t="shared" si="6"/>
        <v>139.00414937759336</v>
      </c>
      <c r="Z15" s="39">
        <v>194</v>
      </c>
      <c r="AA15" s="60">
        <v>294</v>
      </c>
      <c r="AB15" s="40">
        <f t="shared" si="7"/>
        <v>151.54639175257731</v>
      </c>
      <c r="AC15" s="92"/>
      <c r="AD15" s="41"/>
    </row>
    <row r="16" spans="1:32" s="42" customFormat="1" ht="17" customHeight="1" x14ac:dyDescent="0.25">
      <c r="A16" s="61" t="s">
        <v>43</v>
      </c>
      <c r="B16" s="39">
        <v>1646</v>
      </c>
      <c r="C16" s="39">
        <v>1646</v>
      </c>
      <c r="D16" s="40">
        <f t="shared" si="0"/>
        <v>100</v>
      </c>
      <c r="E16" s="39">
        <v>556</v>
      </c>
      <c r="F16" s="39">
        <v>722</v>
      </c>
      <c r="G16" s="40">
        <f t="shared" si="1"/>
        <v>129.85611510791367</v>
      </c>
      <c r="H16" s="39">
        <v>422</v>
      </c>
      <c r="I16" s="39">
        <v>288</v>
      </c>
      <c r="J16" s="36">
        <f t="shared" si="2"/>
        <v>68.246445497630333</v>
      </c>
      <c r="K16" s="39">
        <v>82</v>
      </c>
      <c r="L16" s="39">
        <v>55</v>
      </c>
      <c r="M16" s="40">
        <f t="shared" si="3"/>
        <v>67.073170731707322</v>
      </c>
      <c r="N16" s="39">
        <v>26</v>
      </c>
      <c r="O16" s="39">
        <v>19</v>
      </c>
      <c r="P16" s="40">
        <f t="shared" si="8"/>
        <v>73.07692307692308</v>
      </c>
      <c r="Q16" s="39">
        <v>400</v>
      </c>
      <c r="R16" s="60">
        <v>540</v>
      </c>
      <c r="S16" s="40">
        <f t="shared" si="4"/>
        <v>135</v>
      </c>
      <c r="T16" s="39">
        <v>1011</v>
      </c>
      <c r="U16" s="60">
        <v>1178</v>
      </c>
      <c r="V16" s="40">
        <f t="shared" si="5"/>
        <v>116.51829871414441</v>
      </c>
      <c r="W16" s="39">
        <v>354</v>
      </c>
      <c r="X16" s="60">
        <v>266</v>
      </c>
      <c r="Y16" s="40">
        <f t="shared" si="6"/>
        <v>75.141242937853107</v>
      </c>
      <c r="Z16" s="39">
        <v>289</v>
      </c>
      <c r="AA16" s="60">
        <v>218</v>
      </c>
      <c r="AB16" s="40">
        <f t="shared" si="7"/>
        <v>75.432525951557096</v>
      </c>
      <c r="AC16" s="92"/>
      <c r="AD16" s="41"/>
    </row>
    <row r="17" spans="1:30" s="42" customFormat="1" ht="17" customHeight="1" x14ac:dyDescent="0.25">
      <c r="A17" s="61" t="s">
        <v>44</v>
      </c>
      <c r="B17" s="39">
        <v>2793</v>
      </c>
      <c r="C17" s="39">
        <v>2930</v>
      </c>
      <c r="D17" s="40">
        <f t="shared" si="0"/>
        <v>104.90511994271392</v>
      </c>
      <c r="E17" s="39">
        <v>558</v>
      </c>
      <c r="F17" s="39">
        <v>850</v>
      </c>
      <c r="G17" s="40">
        <f t="shared" si="1"/>
        <v>152.32974910394265</v>
      </c>
      <c r="H17" s="39">
        <v>179</v>
      </c>
      <c r="I17" s="39">
        <v>154</v>
      </c>
      <c r="J17" s="36">
        <f t="shared" si="2"/>
        <v>86.033519553072622</v>
      </c>
      <c r="K17" s="39">
        <v>69</v>
      </c>
      <c r="L17" s="39">
        <v>38</v>
      </c>
      <c r="M17" s="40">
        <f t="shared" si="3"/>
        <v>55.072463768115945</v>
      </c>
      <c r="N17" s="39">
        <v>2</v>
      </c>
      <c r="O17" s="39">
        <v>1</v>
      </c>
      <c r="P17" s="91">
        <f t="shared" si="8"/>
        <v>50</v>
      </c>
      <c r="Q17" s="39">
        <v>340</v>
      </c>
      <c r="R17" s="60">
        <v>406</v>
      </c>
      <c r="S17" s="40">
        <f t="shared" si="4"/>
        <v>119.41176470588235</v>
      </c>
      <c r="T17" s="39">
        <v>2502</v>
      </c>
      <c r="U17" s="60">
        <v>2454</v>
      </c>
      <c r="V17" s="40">
        <f t="shared" si="5"/>
        <v>98.081534772182252</v>
      </c>
      <c r="W17" s="39">
        <v>355</v>
      </c>
      <c r="X17" s="60">
        <v>470</v>
      </c>
      <c r="Y17" s="40">
        <f t="shared" si="6"/>
        <v>132.3943661971831</v>
      </c>
      <c r="Z17" s="39">
        <v>325</v>
      </c>
      <c r="AA17" s="60">
        <v>414</v>
      </c>
      <c r="AB17" s="40">
        <f t="shared" si="7"/>
        <v>127.38461538461539</v>
      </c>
      <c r="AC17" s="92"/>
      <c r="AD17" s="41"/>
    </row>
    <row r="18" spans="1:30" s="42" customFormat="1" ht="17" customHeight="1" x14ac:dyDescent="0.25">
      <c r="A18" s="61" t="s">
        <v>45</v>
      </c>
      <c r="B18" s="39">
        <v>2209</v>
      </c>
      <c r="C18" s="39">
        <v>1197</v>
      </c>
      <c r="D18" s="40">
        <f t="shared" si="0"/>
        <v>54.187415119963788</v>
      </c>
      <c r="E18" s="39">
        <v>627</v>
      </c>
      <c r="F18" s="39">
        <v>674</v>
      </c>
      <c r="G18" s="40">
        <f t="shared" si="1"/>
        <v>107.49601275917065</v>
      </c>
      <c r="H18" s="39">
        <v>318</v>
      </c>
      <c r="I18" s="39">
        <v>242</v>
      </c>
      <c r="J18" s="36">
        <f t="shared" si="2"/>
        <v>76.100628930817606</v>
      </c>
      <c r="K18" s="39">
        <v>64</v>
      </c>
      <c r="L18" s="39">
        <v>19</v>
      </c>
      <c r="M18" s="40">
        <f t="shared" si="3"/>
        <v>29.6875</v>
      </c>
      <c r="N18" s="39">
        <v>5</v>
      </c>
      <c r="O18" s="39">
        <v>1</v>
      </c>
      <c r="P18" s="40">
        <f t="shared" si="8"/>
        <v>20</v>
      </c>
      <c r="Q18" s="39">
        <v>476</v>
      </c>
      <c r="R18" s="60">
        <v>422</v>
      </c>
      <c r="S18" s="40">
        <f t="shared" si="4"/>
        <v>88.655462184873954</v>
      </c>
      <c r="T18" s="39">
        <v>779</v>
      </c>
      <c r="U18" s="60">
        <v>740</v>
      </c>
      <c r="V18" s="40">
        <f t="shared" si="5"/>
        <v>94.993581514762511</v>
      </c>
      <c r="W18" s="39">
        <v>416</v>
      </c>
      <c r="X18" s="60">
        <v>267</v>
      </c>
      <c r="Y18" s="40">
        <f t="shared" si="6"/>
        <v>64.182692307692307</v>
      </c>
      <c r="Z18" s="39">
        <v>369</v>
      </c>
      <c r="AA18" s="60">
        <v>247</v>
      </c>
      <c r="AB18" s="40">
        <f t="shared" si="7"/>
        <v>66.937669376693762</v>
      </c>
      <c r="AC18" s="92"/>
      <c r="AD18" s="41"/>
    </row>
    <row r="19" spans="1:30" s="42" customFormat="1" ht="17" customHeight="1" x14ac:dyDescent="0.25">
      <c r="A19" s="61" t="s">
        <v>46</v>
      </c>
      <c r="B19" s="39">
        <v>1597</v>
      </c>
      <c r="C19" s="39">
        <v>1654</v>
      </c>
      <c r="D19" s="40">
        <f t="shared" si="0"/>
        <v>103.56919223544145</v>
      </c>
      <c r="E19" s="39">
        <v>359</v>
      </c>
      <c r="F19" s="39">
        <v>479</v>
      </c>
      <c r="G19" s="40">
        <f t="shared" si="1"/>
        <v>133.42618384401115</v>
      </c>
      <c r="H19" s="39">
        <v>99</v>
      </c>
      <c r="I19" s="39">
        <v>221</v>
      </c>
      <c r="J19" s="36">
        <f t="shared" si="2"/>
        <v>223.23232323232324</v>
      </c>
      <c r="K19" s="39">
        <v>64</v>
      </c>
      <c r="L19" s="39">
        <v>43</v>
      </c>
      <c r="M19" s="40">
        <f t="shared" si="3"/>
        <v>67.1875</v>
      </c>
      <c r="N19" s="39">
        <v>11</v>
      </c>
      <c r="O19" s="39">
        <v>6</v>
      </c>
      <c r="P19" s="40">
        <f t="shared" si="8"/>
        <v>54.545454545454547</v>
      </c>
      <c r="Q19" s="39">
        <v>239</v>
      </c>
      <c r="R19" s="60">
        <v>389</v>
      </c>
      <c r="S19" s="40">
        <f t="shared" si="4"/>
        <v>162.76150627615064</v>
      </c>
      <c r="T19" s="39">
        <v>1456</v>
      </c>
      <c r="U19" s="60">
        <v>1332</v>
      </c>
      <c r="V19" s="40">
        <f t="shared" si="5"/>
        <v>91.483516483516482</v>
      </c>
      <c r="W19" s="39">
        <v>223</v>
      </c>
      <c r="X19" s="60">
        <v>229</v>
      </c>
      <c r="Y19" s="40">
        <f t="shared" si="6"/>
        <v>102.69058295964126</v>
      </c>
      <c r="Z19" s="39">
        <v>191</v>
      </c>
      <c r="AA19" s="60">
        <v>198</v>
      </c>
      <c r="AB19" s="40">
        <f t="shared" si="7"/>
        <v>103.66492146596859</v>
      </c>
      <c r="AC19" s="92"/>
      <c r="AD19" s="41"/>
    </row>
    <row r="20" spans="1:30" s="42" customFormat="1" ht="17" customHeight="1" x14ac:dyDescent="0.25">
      <c r="A20" s="61" t="s">
        <v>47</v>
      </c>
      <c r="B20" s="39">
        <v>958</v>
      </c>
      <c r="C20" s="39">
        <v>1027</v>
      </c>
      <c r="D20" s="40">
        <f t="shared" si="0"/>
        <v>107.20250521920669</v>
      </c>
      <c r="E20" s="39">
        <v>168</v>
      </c>
      <c r="F20" s="39">
        <v>291</v>
      </c>
      <c r="G20" s="40">
        <f t="shared" si="1"/>
        <v>173.21428571428572</v>
      </c>
      <c r="H20" s="39">
        <v>56</v>
      </c>
      <c r="I20" s="39">
        <v>62</v>
      </c>
      <c r="J20" s="36">
        <f t="shared" si="2"/>
        <v>110.71428571428571</v>
      </c>
      <c r="K20" s="39">
        <v>12</v>
      </c>
      <c r="L20" s="39">
        <v>9</v>
      </c>
      <c r="M20" s="40">
        <f t="shared" si="3"/>
        <v>75</v>
      </c>
      <c r="N20" s="39">
        <v>6</v>
      </c>
      <c r="O20" s="39">
        <v>1</v>
      </c>
      <c r="P20" s="40">
        <f t="shared" si="8"/>
        <v>16.666666666666668</v>
      </c>
      <c r="Q20" s="39">
        <v>122</v>
      </c>
      <c r="R20" s="60">
        <v>184</v>
      </c>
      <c r="S20" s="40">
        <f t="shared" si="4"/>
        <v>150.81967213114754</v>
      </c>
      <c r="T20" s="39">
        <v>893</v>
      </c>
      <c r="U20" s="60">
        <v>897</v>
      </c>
      <c r="V20" s="40">
        <f t="shared" si="5"/>
        <v>100.44792833146697</v>
      </c>
      <c r="W20" s="39">
        <v>106</v>
      </c>
      <c r="X20" s="60">
        <v>168</v>
      </c>
      <c r="Y20" s="40">
        <f t="shared" si="6"/>
        <v>158.49056603773585</v>
      </c>
      <c r="Z20" s="39">
        <v>93</v>
      </c>
      <c r="AA20" s="60">
        <v>157</v>
      </c>
      <c r="AB20" s="40">
        <f t="shared" si="7"/>
        <v>168.81720430107526</v>
      </c>
      <c r="AC20" s="92"/>
      <c r="AD20" s="41"/>
    </row>
    <row r="21" spans="1:30" s="42" customFormat="1" ht="17" customHeight="1" x14ac:dyDescent="0.25">
      <c r="A21" s="61" t="s">
        <v>48</v>
      </c>
      <c r="B21" s="39">
        <v>446</v>
      </c>
      <c r="C21" s="39">
        <v>601</v>
      </c>
      <c r="D21" s="40">
        <f t="shared" si="0"/>
        <v>134.75336322869956</v>
      </c>
      <c r="E21" s="39">
        <v>132</v>
      </c>
      <c r="F21" s="39">
        <v>275</v>
      </c>
      <c r="G21" s="40">
        <f t="shared" si="1"/>
        <v>208.33333333333334</v>
      </c>
      <c r="H21" s="39">
        <v>57</v>
      </c>
      <c r="I21" s="39">
        <v>61</v>
      </c>
      <c r="J21" s="36">
        <f t="shared" si="2"/>
        <v>107.01754385964912</v>
      </c>
      <c r="K21" s="39">
        <v>2</v>
      </c>
      <c r="L21" s="39">
        <v>2</v>
      </c>
      <c r="M21" s="40">
        <f t="shared" si="3"/>
        <v>100</v>
      </c>
      <c r="N21" s="39">
        <v>2</v>
      </c>
      <c r="O21" s="39">
        <v>0</v>
      </c>
      <c r="P21" s="91">
        <f t="shared" si="8"/>
        <v>0</v>
      </c>
      <c r="Q21" s="39">
        <v>100</v>
      </c>
      <c r="R21" s="60">
        <v>222</v>
      </c>
      <c r="S21" s="40">
        <f t="shared" si="4"/>
        <v>222</v>
      </c>
      <c r="T21" s="39">
        <v>355</v>
      </c>
      <c r="U21" s="60">
        <v>441</v>
      </c>
      <c r="V21" s="40">
        <f t="shared" si="5"/>
        <v>124.22535211267606</v>
      </c>
      <c r="W21" s="39">
        <v>83</v>
      </c>
      <c r="X21" s="60">
        <v>168</v>
      </c>
      <c r="Y21" s="40">
        <f t="shared" si="6"/>
        <v>202.40963855421685</v>
      </c>
      <c r="Z21" s="39">
        <v>79</v>
      </c>
      <c r="AA21" s="60">
        <v>153</v>
      </c>
      <c r="AB21" s="40">
        <f t="shared" si="7"/>
        <v>193.67088607594937</v>
      </c>
      <c r="AC21" s="92"/>
      <c r="AD21" s="41"/>
    </row>
    <row r="22" spans="1:30" s="42" customFormat="1" ht="17" customHeight="1" x14ac:dyDescent="0.25">
      <c r="A22" s="61" t="s">
        <v>49</v>
      </c>
      <c r="B22" s="39">
        <v>1479</v>
      </c>
      <c r="C22" s="39">
        <v>1571</v>
      </c>
      <c r="D22" s="40">
        <f t="shared" si="0"/>
        <v>106.22041920216363</v>
      </c>
      <c r="E22" s="39">
        <v>474</v>
      </c>
      <c r="F22" s="39">
        <v>562</v>
      </c>
      <c r="G22" s="40">
        <f t="shared" si="1"/>
        <v>118.56540084388186</v>
      </c>
      <c r="H22" s="39">
        <v>177</v>
      </c>
      <c r="I22" s="39">
        <v>169</v>
      </c>
      <c r="J22" s="36">
        <f t="shared" si="2"/>
        <v>95.480225988700568</v>
      </c>
      <c r="K22" s="39">
        <v>51</v>
      </c>
      <c r="L22" s="39">
        <v>18</v>
      </c>
      <c r="M22" s="40">
        <f t="shared" si="3"/>
        <v>35.294117647058826</v>
      </c>
      <c r="N22" s="39">
        <v>2</v>
      </c>
      <c r="O22" s="39">
        <v>0</v>
      </c>
      <c r="P22" s="91">
        <f t="shared" si="8"/>
        <v>0</v>
      </c>
      <c r="Q22" s="39">
        <v>402</v>
      </c>
      <c r="R22" s="60">
        <v>420</v>
      </c>
      <c r="S22" s="40">
        <f t="shared" si="4"/>
        <v>104.4776119402985</v>
      </c>
      <c r="T22" s="39">
        <v>1293</v>
      </c>
      <c r="U22" s="60">
        <v>1256</v>
      </c>
      <c r="V22" s="40">
        <f t="shared" si="5"/>
        <v>97.138437741686005</v>
      </c>
      <c r="W22" s="39">
        <v>294</v>
      </c>
      <c r="X22" s="60">
        <v>294</v>
      </c>
      <c r="Y22" s="40">
        <f t="shared" si="6"/>
        <v>100</v>
      </c>
      <c r="Z22" s="39">
        <v>243</v>
      </c>
      <c r="AA22" s="60">
        <v>254</v>
      </c>
      <c r="AB22" s="40">
        <f t="shared" si="7"/>
        <v>104.52674897119341</v>
      </c>
      <c r="AC22" s="92"/>
      <c r="AD22" s="41"/>
    </row>
    <row r="23" spans="1:30" s="42" customFormat="1" ht="17" customHeight="1" x14ac:dyDescent="0.25">
      <c r="A23" s="61" t="s">
        <v>50</v>
      </c>
      <c r="B23" s="39">
        <v>715</v>
      </c>
      <c r="C23" s="39">
        <v>948</v>
      </c>
      <c r="D23" s="40">
        <f t="shared" si="0"/>
        <v>132.58741258741259</v>
      </c>
      <c r="E23" s="39">
        <v>376</v>
      </c>
      <c r="F23" s="39">
        <v>668</v>
      </c>
      <c r="G23" s="40">
        <f t="shared" si="1"/>
        <v>177.65957446808511</v>
      </c>
      <c r="H23" s="39">
        <v>96</v>
      </c>
      <c r="I23" s="39">
        <v>89</v>
      </c>
      <c r="J23" s="36">
        <f t="shared" si="2"/>
        <v>92.708333333333329</v>
      </c>
      <c r="K23" s="39">
        <v>21</v>
      </c>
      <c r="L23" s="39">
        <v>21</v>
      </c>
      <c r="M23" s="40">
        <f t="shared" si="3"/>
        <v>100</v>
      </c>
      <c r="N23" s="39">
        <v>2</v>
      </c>
      <c r="O23" s="39">
        <v>0</v>
      </c>
      <c r="P23" s="40">
        <f t="shared" si="8"/>
        <v>0</v>
      </c>
      <c r="Q23" s="39">
        <v>329</v>
      </c>
      <c r="R23" s="60">
        <v>511</v>
      </c>
      <c r="S23" s="40">
        <f t="shared" si="4"/>
        <v>155.31914893617022</v>
      </c>
      <c r="T23" s="39">
        <v>549</v>
      </c>
      <c r="U23" s="60">
        <v>661</v>
      </c>
      <c r="V23" s="40">
        <f t="shared" si="5"/>
        <v>120.40072859744991</v>
      </c>
      <c r="W23" s="39">
        <v>257</v>
      </c>
      <c r="X23" s="60">
        <v>387</v>
      </c>
      <c r="Y23" s="40">
        <f t="shared" si="6"/>
        <v>150.58365758754863</v>
      </c>
      <c r="Z23" s="39">
        <v>227</v>
      </c>
      <c r="AA23" s="60">
        <v>318</v>
      </c>
      <c r="AB23" s="40">
        <f t="shared" si="7"/>
        <v>140.08810572687224</v>
      </c>
      <c r="AC23" s="92"/>
      <c r="AD23" s="41"/>
    </row>
    <row r="24" spans="1:30" s="42" customFormat="1" ht="17" customHeight="1" x14ac:dyDescent="0.25">
      <c r="A24" s="61" t="s">
        <v>51</v>
      </c>
      <c r="B24" s="39">
        <v>1036</v>
      </c>
      <c r="C24" s="39">
        <v>805</v>
      </c>
      <c r="D24" s="40">
        <f t="shared" si="0"/>
        <v>77.702702702702709</v>
      </c>
      <c r="E24" s="39">
        <v>369</v>
      </c>
      <c r="F24" s="39">
        <v>511</v>
      </c>
      <c r="G24" s="40">
        <f t="shared" si="1"/>
        <v>138.48238482384824</v>
      </c>
      <c r="H24" s="39">
        <v>121</v>
      </c>
      <c r="I24" s="39">
        <v>117</v>
      </c>
      <c r="J24" s="36">
        <f t="shared" si="2"/>
        <v>96.694214876033058</v>
      </c>
      <c r="K24" s="39">
        <v>25</v>
      </c>
      <c r="L24" s="39">
        <v>12</v>
      </c>
      <c r="M24" s="40">
        <f t="shared" si="3"/>
        <v>48</v>
      </c>
      <c r="N24" s="39">
        <v>1</v>
      </c>
      <c r="O24" s="39">
        <v>0</v>
      </c>
      <c r="P24" s="91">
        <f t="shared" si="8"/>
        <v>0</v>
      </c>
      <c r="Q24" s="39">
        <v>262</v>
      </c>
      <c r="R24" s="60">
        <v>413</v>
      </c>
      <c r="S24" s="40">
        <f t="shared" si="4"/>
        <v>157.63358778625954</v>
      </c>
      <c r="T24" s="39">
        <v>895</v>
      </c>
      <c r="U24" s="60">
        <v>507</v>
      </c>
      <c r="V24" s="40">
        <f t="shared" si="5"/>
        <v>56.648044692737429</v>
      </c>
      <c r="W24" s="39">
        <v>259</v>
      </c>
      <c r="X24" s="60">
        <v>256</v>
      </c>
      <c r="Y24" s="40">
        <f t="shared" si="6"/>
        <v>98.841698841698843</v>
      </c>
      <c r="Z24" s="39">
        <v>227</v>
      </c>
      <c r="AA24" s="60">
        <v>233</v>
      </c>
      <c r="AB24" s="40">
        <f t="shared" si="7"/>
        <v>102.6431718061674</v>
      </c>
      <c r="AC24" s="92"/>
      <c r="AD24" s="41"/>
    </row>
    <row r="25" spans="1:30" s="42" customFormat="1" ht="17" customHeight="1" x14ac:dyDescent="0.25">
      <c r="A25" s="61" t="s">
        <v>52</v>
      </c>
      <c r="B25" s="39">
        <v>2271</v>
      </c>
      <c r="C25" s="39">
        <v>2131</v>
      </c>
      <c r="D25" s="40">
        <f t="shared" si="0"/>
        <v>93.835314839277856</v>
      </c>
      <c r="E25" s="39">
        <v>151</v>
      </c>
      <c r="F25" s="39">
        <v>259</v>
      </c>
      <c r="G25" s="40">
        <f t="shared" si="1"/>
        <v>171.52317880794703</v>
      </c>
      <c r="H25" s="39">
        <v>96</v>
      </c>
      <c r="I25" s="39">
        <v>121</v>
      </c>
      <c r="J25" s="36">
        <f t="shared" si="2"/>
        <v>126.04166666666667</v>
      </c>
      <c r="K25" s="39">
        <v>15</v>
      </c>
      <c r="L25" s="39">
        <v>14</v>
      </c>
      <c r="M25" s="40">
        <f t="shared" si="3"/>
        <v>93.333333333333329</v>
      </c>
      <c r="N25" s="39">
        <v>2</v>
      </c>
      <c r="O25" s="39">
        <v>0</v>
      </c>
      <c r="P25" s="91">
        <f t="shared" si="8"/>
        <v>0</v>
      </c>
      <c r="Q25" s="39">
        <v>114</v>
      </c>
      <c r="R25" s="60">
        <v>186</v>
      </c>
      <c r="S25" s="40">
        <f t="shared" si="4"/>
        <v>163.15789473684211</v>
      </c>
      <c r="T25" s="39">
        <v>2091</v>
      </c>
      <c r="U25" s="60">
        <v>1918</v>
      </c>
      <c r="V25" s="40">
        <f t="shared" si="5"/>
        <v>91.726446676231461</v>
      </c>
      <c r="W25" s="39">
        <v>93</v>
      </c>
      <c r="X25" s="60">
        <v>126</v>
      </c>
      <c r="Y25" s="40">
        <f t="shared" si="6"/>
        <v>135.48387096774192</v>
      </c>
      <c r="Z25" s="39">
        <v>81</v>
      </c>
      <c r="AA25" s="60">
        <v>106</v>
      </c>
      <c r="AB25" s="40">
        <f t="shared" si="7"/>
        <v>130.8641975308642</v>
      </c>
      <c r="AC25" s="92"/>
      <c r="AD25" s="41"/>
    </row>
    <row r="26" spans="1:30" s="42" customFormat="1" ht="17" customHeight="1" x14ac:dyDescent="0.25">
      <c r="A26" s="61" t="s">
        <v>53</v>
      </c>
      <c r="B26" s="39">
        <v>962</v>
      </c>
      <c r="C26" s="39">
        <v>1000</v>
      </c>
      <c r="D26" s="40">
        <f t="shared" si="0"/>
        <v>103.95010395010395</v>
      </c>
      <c r="E26" s="39">
        <v>371</v>
      </c>
      <c r="F26" s="39">
        <v>464</v>
      </c>
      <c r="G26" s="40">
        <f t="shared" si="1"/>
        <v>125.06738544474393</v>
      </c>
      <c r="H26" s="39">
        <v>99</v>
      </c>
      <c r="I26" s="39">
        <v>87</v>
      </c>
      <c r="J26" s="36">
        <f t="shared" si="2"/>
        <v>87.878787878787875</v>
      </c>
      <c r="K26" s="39">
        <v>33</v>
      </c>
      <c r="L26" s="39">
        <v>8</v>
      </c>
      <c r="M26" s="40">
        <f t="shared" si="3"/>
        <v>24.242424242424242</v>
      </c>
      <c r="N26" s="39">
        <v>1</v>
      </c>
      <c r="O26" s="39">
        <v>0</v>
      </c>
      <c r="P26" s="91">
        <f t="shared" si="8"/>
        <v>0</v>
      </c>
      <c r="Q26" s="39">
        <v>265</v>
      </c>
      <c r="R26" s="60">
        <v>332</v>
      </c>
      <c r="S26" s="40">
        <f t="shared" si="4"/>
        <v>125.28301886792453</v>
      </c>
      <c r="T26" s="39">
        <v>799</v>
      </c>
      <c r="U26" s="60">
        <v>788</v>
      </c>
      <c r="V26" s="40">
        <f t="shared" si="5"/>
        <v>98.623279098873596</v>
      </c>
      <c r="W26" s="39">
        <v>259</v>
      </c>
      <c r="X26" s="60">
        <v>251</v>
      </c>
      <c r="Y26" s="40">
        <f t="shared" si="6"/>
        <v>96.91119691119691</v>
      </c>
      <c r="Z26" s="39">
        <v>226</v>
      </c>
      <c r="AA26" s="60">
        <v>209</v>
      </c>
      <c r="AB26" s="40">
        <f t="shared" si="7"/>
        <v>92.477876106194685</v>
      </c>
      <c r="AC26" s="92"/>
      <c r="AD26" s="41"/>
    </row>
    <row r="27" spans="1:30" s="42" customFormat="1" ht="17" customHeight="1" x14ac:dyDescent="0.25">
      <c r="A27" s="61" t="s">
        <v>54</v>
      </c>
      <c r="B27" s="39">
        <v>635</v>
      </c>
      <c r="C27" s="39">
        <v>773</v>
      </c>
      <c r="D27" s="40">
        <f t="shared" si="0"/>
        <v>121.73228346456693</v>
      </c>
      <c r="E27" s="39">
        <v>167</v>
      </c>
      <c r="F27" s="39">
        <v>281</v>
      </c>
      <c r="G27" s="40">
        <f t="shared" si="1"/>
        <v>168.26347305389223</v>
      </c>
      <c r="H27" s="39">
        <v>63</v>
      </c>
      <c r="I27" s="39">
        <v>67</v>
      </c>
      <c r="J27" s="36">
        <f t="shared" si="2"/>
        <v>106.34920634920636</v>
      </c>
      <c r="K27" s="39">
        <v>15</v>
      </c>
      <c r="L27" s="39">
        <v>38</v>
      </c>
      <c r="M27" s="40">
        <f t="shared" si="3"/>
        <v>253.33333333333334</v>
      </c>
      <c r="N27" s="39">
        <v>0</v>
      </c>
      <c r="O27" s="39">
        <v>0</v>
      </c>
      <c r="P27" s="91" t="str">
        <f t="shared" si="8"/>
        <v>-</v>
      </c>
      <c r="Q27" s="39">
        <v>125</v>
      </c>
      <c r="R27" s="60">
        <v>196</v>
      </c>
      <c r="S27" s="40">
        <f t="shared" si="4"/>
        <v>156.80000000000001</v>
      </c>
      <c r="T27" s="39">
        <v>567</v>
      </c>
      <c r="U27" s="60">
        <v>619</v>
      </c>
      <c r="V27" s="40">
        <f t="shared" si="5"/>
        <v>109.17107583774251</v>
      </c>
      <c r="W27" s="39">
        <v>117</v>
      </c>
      <c r="X27" s="60">
        <v>142</v>
      </c>
      <c r="Y27" s="40">
        <f t="shared" si="6"/>
        <v>121.36752136752136</v>
      </c>
      <c r="Z27" s="39">
        <v>106</v>
      </c>
      <c r="AA27" s="60">
        <v>132</v>
      </c>
      <c r="AB27" s="40">
        <f t="shared" si="7"/>
        <v>124.52830188679245</v>
      </c>
      <c r="AC27" s="92"/>
      <c r="AD27" s="41"/>
    </row>
    <row r="28" spans="1:30" s="42" customFormat="1" ht="17" customHeight="1" x14ac:dyDescent="0.25">
      <c r="A28" s="61" t="s">
        <v>55</v>
      </c>
      <c r="B28" s="39">
        <v>733</v>
      </c>
      <c r="C28" s="39">
        <v>670</v>
      </c>
      <c r="D28" s="40">
        <f t="shared" si="0"/>
        <v>91.405184174624836</v>
      </c>
      <c r="E28" s="39">
        <v>169</v>
      </c>
      <c r="F28" s="39">
        <v>210</v>
      </c>
      <c r="G28" s="40">
        <f t="shared" si="1"/>
        <v>124.2603550295858</v>
      </c>
      <c r="H28" s="39">
        <v>118</v>
      </c>
      <c r="I28" s="39">
        <v>79</v>
      </c>
      <c r="J28" s="36">
        <f t="shared" si="2"/>
        <v>66.949152542372886</v>
      </c>
      <c r="K28" s="39">
        <v>15</v>
      </c>
      <c r="L28" s="39">
        <v>7</v>
      </c>
      <c r="M28" s="40">
        <f t="shared" si="3"/>
        <v>46.666666666666664</v>
      </c>
      <c r="N28" s="39">
        <v>5</v>
      </c>
      <c r="O28" s="39">
        <v>0</v>
      </c>
      <c r="P28" s="40">
        <f t="shared" si="8"/>
        <v>0</v>
      </c>
      <c r="Q28" s="39">
        <v>135</v>
      </c>
      <c r="R28" s="60">
        <v>188</v>
      </c>
      <c r="S28" s="40">
        <f t="shared" si="4"/>
        <v>139.25925925925927</v>
      </c>
      <c r="T28" s="39">
        <v>575</v>
      </c>
      <c r="U28" s="60">
        <v>531</v>
      </c>
      <c r="V28" s="40">
        <f t="shared" si="5"/>
        <v>92.347826086956516</v>
      </c>
      <c r="W28" s="39">
        <v>98</v>
      </c>
      <c r="X28" s="60">
        <v>115</v>
      </c>
      <c r="Y28" s="40">
        <f t="shared" si="6"/>
        <v>117.34693877551021</v>
      </c>
      <c r="Z28" s="39">
        <v>89</v>
      </c>
      <c r="AA28" s="60">
        <v>107</v>
      </c>
      <c r="AB28" s="40">
        <f t="shared" si="7"/>
        <v>120.2247191011236</v>
      </c>
      <c r="AC28" s="92"/>
      <c r="AD28" s="41"/>
    </row>
    <row r="29" spans="1:30" s="42" customFormat="1" ht="17" customHeight="1" x14ac:dyDescent="0.25">
      <c r="A29" s="61" t="s">
        <v>56</v>
      </c>
      <c r="B29" s="39">
        <v>659</v>
      </c>
      <c r="C29" s="39">
        <v>788</v>
      </c>
      <c r="D29" s="40">
        <f t="shared" si="0"/>
        <v>119.57511380880122</v>
      </c>
      <c r="E29" s="39">
        <v>323</v>
      </c>
      <c r="F29" s="39">
        <v>443</v>
      </c>
      <c r="G29" s="40">
        <f t="shared" si="1"/>
        <v>137.15170278637771</v>
      </c>
      <c r="H29" s="39">
        <v>56</v>
      </c>
      <c r="I29" s="39">
        <v>58</v>
      </c>
      <c r="J29" s="36">
        <f t="shared" si="2"/>
        <v>103.57142857142857</v>
      </c>
      <c r="K29" s="39">
        <v>47</v>
      </c>
      <c r="L29" s="39">
        <v>25</v>
      </c>
      <c r="M29" s="40">
        <f t="shared" si="3"/>
        <v>53.191489361702125</v>
      </c>
      <c r="N29" s="39">
        <v>16</v>
      </c>
      <c r="O29" s="39">
        <v>0</v>
      </c>
      <c r="P29" s="40">
        <f t="shared" si="8"/>
        <v>0</v>
      </c>
      <c r="Q29" s="39">
        <v>226</v>
      </c>
      <c r="R29" s="60">
        <v>317</v>
      </c>
      <c r="S29" s="40">
        <f t="shared" si="4"/>
        <v>140.26548672566372</v>
      </c>
      <c r="T29" s="39">
        <v>529</v>
      </c>
      <c r="U29" s="60">
        <v>552</v>
      </c>
      <c r="V29" s="40">
        <f t="shared" si="5"/>
        <v>104.34782608695652</v>
      </c>
      <c r="W29" s="39">
        <v>232</v>
      </c>
      <c r="X29" s="60">
        <v>253</v>
      </c>
      <c r="Y29" s="40">
        <f t="shared" si="6"/>
        <v>109.05172413793103</v>
      </c>
      <c r="Z29" s="39">
        <v>194</v>
      </c>
      <c r="AA29" s="60">
        <v>226</v>
      </c>
      <c r="AB29" s="40">
        <f t="shared" si="7"/>
        <v>116.49484536082474</v>
      </c>
      <c r="AC29" s="92"/>
      <c r="AD29" s="41"/>
    </row>
    <row r="30" spans="1:30" s="42" customFormat="1" ht="17" customHeight="1" x14ac:dyDescent="0.25">
      <c r="A30" s="61" t="s">
        <v>57</v>
      </c>
      <c r="B30" s="39">
        <v>1082</v>
      </c>
      <c r="C30" s="39">
        <v>1111</v>
      </c>
      <c r="D30" s="40">
        <f t="shared" si="0"/>
        <v>102.68022181146026</v>
      </c>
      <c r="E30" s="39">
        <v>135</v>
      </c>
      <c r="F30" s="39">
        <v>220</v>
      </c>
      <c r="G30" s="40">
        <f t="shared" si="1"/>
        <v>162.96296296296296</v>
      </c>
      <c r="H30" s="39">
        <v>66</v>
      </c>
      <c r="I30" s="39">
        <v>71</v>
      </c>
      <c r="J30" s="36">
        <f t="shared" si="2"/>
        <v>107.57575757575758</v>
      </c>
      <c r="K30" s="39">
        <v>9</v>
      </c>
      <c r="L30" s="39">
        <v>11</v>
      </c>
      <c r="M30" s="40">
        <f t="shared" si="3"/>
        <v>122.22222222222223</v>
      </c>
      <c r="N30" s="39">
        <v>2</v>
      </c>
      <c r="O30" s="39">
        <v>4</v>
      </c>
      <c r="P30" s="91">
        <f t="shared" si="8"/>
        <v>200</v>
      </c>
      <c r="Q30" s="39">
        <v>127</v>
      </c>
      <c r="R30" s="60">
        <v>195</v>
      </c>
      <c r="S30" s="40">
        <f t="shared" si="4"/>
        <v>153.54330708661416</v>
      </c>
      <c r="T30" s="39">
        <v>1043</v>
      </c>
      <c r="U30" s="60">
        <v>1025</v>
      </c>
      <c r="V30" s="40">
        <f t="shared" si="5"/>
        <v>98.274209012464041</v>
      </c>
      <c r="W30" s="39">
        <v>98</v>
      </c>
      <c r="X30" s="60">
        <v>136</v>
      </c>
      <c r="Y30" s="40">
        <f t="shared" si="6"/>
        <v>138.77551020408163</v>
      </c>
      <c r="Z30" s="39">
        <v>86</v>
      </c>
      <c r="AA30" s="60">
        <v>123</v>
      </c>
      <c r="AB30" s="40">
        <f t="shared" si="7"/>
        <v>143.02325581395348</v>
      </c>
      <c r="AC30" s="92"/>
      <c r="AD30" s="41"/>
    </row>
    <row r="31" spans="1:30" s="42" customFormat="1" ht="17" customHeight="1" x14ac:dyDescent="0.25">
      <c r="A31" s="61" t="s">
        <v>58</v>
      </c>
      <c r="B31" s="39">
        <v>1221</v>
      </c>
      <c r="C31" s="39">
        <v>1148</v>
      </c>
      <c r="D31" s="40">
        <f t="shared" si="0"/>
        <v>94.021294021294025</v>
      </c>
      <c r="E31" s="39">
        <v>211</v>
      </c>
      <c r="F31" s="39">
        <v>285</v>
      </c>
      <c r="G31" s="40">
        <f t="shared" si="1"/>
        <v>135.07109004739337</v>
      </c>
      <c r="H31" s="39">
        <v>129</v>
      </c>
      <c r="I31" s="39">
        <v>119</v>
      </c>
      <c r="J31" s="36">
        <f t="shared" si="2"/>
        <v>92.248062015503876</v>
      </c>
      <c r="K31" s="39">
        <v>17</v>
      </c>
      <c r="L31" s="39">
        <v>13</v>
      </c>
      <c r="M31" s="40">
        <f t="shared" si="3"/>
        <v>76.470588235294116</v>
      </c>
      <c r="N31" s="39">
        <v>1</v>
      </c>
      <c r="O31" s="39">
        <v>4</v>
      </c>
      <c r="P31" s="91">
        <f t="shared" si="8"/>
        <v>400</v>
      </c>
      <c r="Q31" s="39">
        <v>149</v>
      </c>
      <c r="R31" s="60">
        <v>243</v>
      </c>
      <c r="S31" s="40">
        <f t="shared" si="4"/>
        <v>163.08724832214764</v>
      </c>
      <c r="T31" s="39">
        <v>921</v>
      </c>
      <c r="U31" s="60">
        <v>954</v>
      </c>
      <c r="V31" s="40">
        <f t="shared" si="5"/>
        <v>103.58306188925081</v>
      </c>
      <c r="W31" s="39">
        <v>140</v>
      </c>
      <c r="X31" s="60">
        <v>159</v>
      </c>
      <c r="Y31" s="40">
        <f t="shared" si="6"/>
        <v>113.57142857142857</v>
      </c>
      <c r="Z31" s="39">
        <v>130</v>
      </c>
      <c r="AA31" s="60">
        <v>137</v>
      </c>
      <c r="AB31" s="40">
        <f t="shared" si="7"/>
        <v>105.38461538461539</v>
      </c>
      <c r="AC31" s="92"/>
      <c r="AD31" s="41"/>
    </row>
    <row r="32" spans="1:30" s="42" customFormat="1" ht="17" customHeight="1" x14ac:dyDescent="0.25">
      <c r="A32" s="61" t="s">
        <v>59</v>
      </c>
      <c r="B32" s="39">
        <v>1498</v>
      </c>
      <c r="C32" s="39">
        <v>1515</v>
      </c>
      <c r="D32" s="40">
        <f t="shared" si="0"/>
        <v>101.13484646194927</v>
      </c>
      <c r="E32" s="39">
        <v>238</v>
      </c>
      <c r="F32" s="39">
        <v>320</v>
      </c>
      <c r="G32" s="40">
        <f t="shared" si="1"/>
        <v>134.45378151260505</v>
      </c>
      <c r="H32" s="39">
        <v>147</v>
      </c>
      <c r="I32" s="39">
        <v>127</v>
      </c>
      <c r="J32" s="36">
        <f t="shared" si="2"/>
        <v>86.394557823129247</v>
      </c>
      <c r="K32" s="39">
        <v>37</v>
      </c>
      <c r="L32" s="39">
        <v>22</v>
      </c>
      <c r="M32" s="40">
        <f t="shared" si="3"/>
        <v>59.45945945945946</v>
      </c>
      <c r="N32" s="39">
        <v>3</v>
      </c>
      <c r="O32" s="39">
        <v>2</v>
      </c>
      <c r="P32" s="91">
        <f t="shared" si="8"/>
        <v>66.666666666666671</v>
      </c>
      <c r="Q32" s="39">
        <v>211</v>
      </c>
      <c r="R32" s="60">
        <v>215</v>
      </c>
      <c r="S32" s="40">
        <f t="shared" si="4"/>
        <v>101.89573459715639</v>
      </c>
      <c r="T32" s="39">
        <v>1332</v>
      </c>
      <c r="U32" s="60">
        <v>1231</v>
      </c>
      <c r="V32" s="40">
        <f t="shared" si="5"/>
        <v>92.417417417417411</v>
      </c>
      <c r="W32" s="39">
        <v>135</v>
      </c>
      <c r="X32" s="60">
        <v>123</v>
      </c>
      <c r="Y32" s="40">
        <f t="shared" si="6"/>
        <v>91.111111111111114</v>
      </c>
      <c r="Z32" s="39">
        <v>118</v>
      </c>
      <c r="AA32" s="60">
        <v>105</v>
      </c>
      <c r="AB32" s="40">
        <f t="shared" si="7"/>
        <v>88.983050847457633</v>
      </c>
      <c r="AC32" s="92"/>
      <c r="AD32" s="41"/>
    </row>
    <row r="33" spans="1:30" s="42" customFormat="1" ht="17" customHeight="1" x14ac:dyDescent="0.25">
      <c r="A33" s="61" t="s">
        <v>60</v>
      </c>
      <c r="B33" s="39">
        <v>917</v>
      </c>
      <c r="C33" s="39">
        <v>1010</v>
      </c>
      <c r="D33" s="40">
        <f t="shared" si="0"/>
        <v>110.14176663031625</v>
      </c>
      <c r="E33" s="39">
        <v>463</v>
      </c>
      <c r="F33" s="39">
        <v>580</v>
      </c>
      <c r="G33" s="40">
        <f t="shared" si="1"/>
        <v>125.26997840172787</v>
      </c>
      <c r="H33" s="39">
        <v>99</v>
      </c>
      <c r="I33" s="39">
        <v>118</v>
      </c>
      <c r="J33" s="36">
        <f t="shared" si="2"/>
        <v>119.1919191919192</v>
      </c>
      <c r="K33" s="39">
        <v>35</v>
      </c>
      <c r="L33" s="39">
        <v>23</v>
      </c>
      <c r="M33" s="40">
        <f t="shared" si="3"/>
        <v>65.714285714285708</v>
      </c>
      <c r="N33" s="39">
        <v>2</v>
      </c>
      <c r="O33" s="39">
        <v>1</v>
      </c>
      <c r="P33" s="40">
        <f t="shared" si="8"/>
        <v>50</v>
      </c>
      <c r="Q33" s="39">
        <v>380</v>
      </c>
      <c r="R33" s="60">
        <v>487</v>
      </c>
      <c r="S33" s="40">
        <f t="shared" si="4"/>
        <v>128.15789473684211</v>
      </c>
      <c r="T33" s="39">
        <v>706</v>
      </c>
      <c r="U33" s="60">
        <v>715</v>
      </c>
      <c r="V33" s="40">
        <f t="shared" si="5"/>
        <v>101.27478753541077</v>
      </c>
      <c r="W33" s="39">
        <v>287</v>
      </c>
      <c r="X33" s="60">
        <v>324</v>
      </c>
      <c r="Y33" s="40">
        <f t="shared" si="6"/>
        <v>112.89198606271778</v>
      </c>
      <c r="Z33" s="39">
        <v>235</v>
      </c>
      <c r="AA33" s="60">
        <v>288</v>
      </c>
      <c r="AB33" s="40">
        <f t="shared" si="7"/>
        <v>122.55319148936171</v>
      </c>
      <c r="AC33" s="92"/>
      <c r="AD33" s="41"/>
    </row>
    <row r="34" spans="1:30" s="42" customFormat="1" ht="17" customHeight="1" x14ac:dyDescent="0.25">
      <c r="A34" s="61" t="s">
        <v>61</v>
      </c>
      <c r="B34" s="39">
        <v>900</v>
      </c>
      <c r="C34" s="39">
        <v>997</v>
      </c>
      <c r="D34" s="40">
        <f t="shared" si="0"/>
        <v>110.77777777777777</v>
      </c>
      <c r="E34" s="39">
        <v>392</v>
      </c>
      <c r="F34" s="39">
        <v>552</v>
      </c>
      <c r="G34" s="40">
        <f t="shared" si="1"/>
        <v>140.81632653061226</v>
      </c>
      <c r="H34" s="39">
        <v>123</v>
      </c>
      <c r="I34" s="39">
        <v>137</v>
      </c>
      <c r="J34" s="36">
        <f t="shared" si="2"/>
        <v>111.3821138211382</v>
      </c>
      <c r="K34" s="39">
        <v>15</v>
      </c>
      <c r="L34" s="39">
        <v>4</v>
      </c>
      <c r="M34" s="40">
        <f t="shared" si="3"/>
        <v>26.666666666666668</v>
      </c>
      <c r="N34" s="39">
        <v>7</v>
      </c>
      <c r="O34" s="39">
        <v>1</v>
      </c>
      <c r="P34" s="91">
        <f t="shared" si="8"/>
        <v>14.285714285714286</v>
      </c>
      <c r="Q34" s="39">
        <v>329</v>
      </c>
      <c r="R34" s="60">
        <v>422</v>
      </c>
      <c r="S34" s="40">
        <f t="shared" si="4"/>
        <v>128.26747720364742</v>
      </c>
      <c r="T34" s="39">
        <v>633</v>
      </c>
      <c r="U34" s="60">
        <v>734</v>
      </c>
      <c r="V34" s="40">
        <f t="shared" si="5"/>
        <v>115.95576619273302</v>
      </c>
      <c r="W34" s="39">
        <v>229</v>
      </c>
      <c r="X34" s="60">
        <v>324</v>
      </c>
      <c r="Y34" s="40">
        <f t="shared" si="6"/>
        <v>141.48471615720524</v>
      </c>
      <c r="Z34" s="39">
        <v>202</v>
      </c>
      <c r="AA34" s="60">
        <v>264</v>
      </c>
      <c r="AB34" s="40">
        <f t="shared" si="7"/>
        <v>130.69306930693068</v>
      </c>
      <c r="AC34" s="92"/>
      <c r="AD34" s="41"/>
    </row>
    <row r="35" spans="1:30" s="42" customFormat="1" ht="17" customHeight="1" x14ac:dyDescent="0.25">
      <c r="A35" s="61" t="s">
        <v>62</v>
      </c>
      <c r="B35" s="39">
        <v>519</v>
      </c>
      <c r="C35" s="39">
        <v>614</v>
      </c>
      <c r="D35" s="40">
        <f t="shared" si="0"/>
        <v>118.30443159922929</v>
      </c>
      <c r="E35" s="39">
        <v>213</v>
      </c>
      <c r="F35" s="39">
        <v>280</v>
      </c>
      <c r="G35" s="40">
        <f t="shared" si="1"/>
        <v>131.45539906103286</v>
      </c>
      <c r="H35" s="39">
        <v>109</v>
      </c>
      <c r="I35" s="39">
        <v>62</v>
      </c>
      <c r="J35" s="36">
        <f t="shared" si="2"/>
        <v>56.88073394495413</v>
      </c>
      <c r="K35" s="39">
        <v>26</v>
      </c>
      <c r="L35" s="39">
        <v>9</v>
      </c>
      <c r="M35" s="40">
        <f t="shared" si="3"/>
        <v>34.615384615384613</v>
      </c>
      <c r="N35" s="39">
        <v>5</v>
      </c>
      <c r="O35" s="39">
        <v>0</v>
      </c>
      <c r="P35" s="40">
        <f t="shared" si="8"/>
        <v>0</v>
      </c>
      <c r="Q35" s="39">
        <v>160</v>
      </c>
      <c r="R35" s="60">
        <v>149</v>
      </c>
      <c r="S35" s="40">
        <f t="shared" si="4"/>
        <v>93.125</v>
      </c>
      <c r="T35" s="39">
        <v>326</v>
      </c>
      <c r="U35" s="60">
        <v>480</v>
      </c>
      <c r="V35" s="40">
        <f t="shared" si="5"/>
        <v>147.23926380368098</v>
      </c>
      <c r="W35" s="39">
        <v>112</v>
      </c>
      <c r="X35" s="60">
        <v>148</v>
      </c>
      <c r="Y35" s="40">
        <f t="shared" si="6"/>
        <v>132.14285714285714</v>
      </c>
      <c r="Z35" s="39">
        <v>102</v>
      </c>
      <c r="AA35" s="60">
        <v>137</v>
      </c>
      <c r="AB35" s="40">
        <f t="shared" si="7"/>
        <v>134.31372549019608</v>
      </c>
      <c r="AC35" s="92"/>
      <c r="AD35" s="41"/>
    </row>
    <row r="36" spans="1:30" s="94" customFormat="1" ht="13.95" x14ac:dyDescent="0.3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s="94" customFormat="1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s="94" customFormat="1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s="94" customFormat="1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s="94" customFormat="1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s="94" customFormat="1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s="94" customFormat="1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s="94" customFormat="1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s="94" customFormat="1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s="94" customFormat="1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s="94" customFormat="1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s="94" customFormat="1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s="94" customFormat="1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s="94" customFormat="1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s="94" customFormat="1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s="94" customFormat="1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s="94" customFormat="1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s="94" customFormat="1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s="94" customFormat="1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s="94" customFormat="1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s="94" customFormat="1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s="94" customFormat="1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s="94" customFormat="1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s="94" customFormat="1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s="94" customFormat="1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s="94" customFormat="1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s="94" customFormat="1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s="94" customFormat="1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s="94" customFormat="1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s="94" customFormat="1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s="94" customFormat="1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s="94" customFormat="1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s="94" customFormat="1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s="94" customFormat="1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s="94" customFormat="1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s="94" customFormat="1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s="94" customFormat="1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s="94" customFormat="1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s="94" customFormat="1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s="94" customFormat="1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s="94" customFormat="1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s="94" customFormat="1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s="94" customFormat="1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s="94" customFormat="1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s="94" customFormat="1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21"/>
  <sheetViews>
    <sheetView view="pageBreakPreview" zoomScale="80" zoomScaleNormal="70" zoomScaleSheetLayoutView="80" workbookViewId="0">
      <selection activeCell="L12" sqref="L12"/>
    </sheetView>
  </sheetViews>
  <sheetFormatPr defaultColWidth="8" defaultRowHeight="13.6" x14ac:dyDescent="0.25"/>
  <cols>
    <col min="1" max="1" width="52.625" style="3" customWidth="1"/>
    <col min="2" max="2" width="12" style="18" customWidth="1"/>
    <col min="3" max="3" width="14.625" style="18" customWidth="1"/>
    <col min="4" max="4" width="9.625" style="3" customWidth="1"/>
    <col min="5" max="5" width="12.25" style="3" customWidth="1"/>
    <col min="6" max="6" width="14.5" style="3" customWidth="1"/>
    <col min="7" max="7" width="14.375" style="3" customWidth="1"/>
    <col min="8" max="8" width="10" style="3" customWidth="1"/>
    <col min="9" max="9" width="12.125" style="3" customWidth="1"/>
    <col min="10" max="10" width="13.125" style="3" bestFit="1" customWidth="1"/>
    <col min="11" max="11" width="11.375" style="3" bestFit="1" customWidth="1"/>
    <col min="12" max="16384" width="8" style="3"/>
  </cols>
  <sheetData>
    <row r="1" spans="1:11" ht="27" customHeight="1" x14ac:dyDescent="0.25">
      <c r="A1" s="116" t="s">
        <v>68</v>
      </c>
      <c r="B1" s="116"/>
      <c r="C1" s="116"/>
      <c r="D1" s="116"/>
      <c r="E1" s="116"/>
      <c r="F1" s="116"/>
      <c r="G1" s="116"/>
      <c r="H1" s="116"/>
      <c r="I1" s="116"/>
    </row>
    <row r="2" spans="1:11" ht="23.3" customHeight="1" x14ac:dyDescent="0.25">
      <c r="A2" s="116" t="s">
        <v>69</v>
      </c>
      <c r="B2" s="116"/>
      <c r="C2" s="116"/>
      <c r="D2" s="116"/>
      <c r="E2" s="116"/>
      <c r="F2" s="116"/>
      <c r="G2" s="116"/>
      <c r="H2" s="116"/>
      <c r="I2" s="116"/>
    </row>
    <row r="3" spans="1:11" ht="3.6" customHeight="1" x14ac:dyDescent="0.2">
      <c r="A3" s="136"/>
      <c r="B3" s="136"/>
      <c r="C3" s="136"/>
      <c r="D3" s="136"/>
      <c r="E3" s="136"/>
    </row>
    <row r="4" spans="1:11" s="4" customFormat="1" ht="25.5" customHeight="1" x14ac:dyDescent="0.25">
      <c r="A4" s="111" t="s">
        <v>0</v>
      </c>
      <c r="B4" s="139" t="s">
        <v>5</v>
      </c>
      <c r="C4" s="139"/>
      <c r="D4" s="139"/>
      <c r="E4" s="139"/>
      <c r="F4" s="139" t="s">
        <v>6</v>
      </c>
      <c r="G4" s="139"/>
      <c r="H4" s="139"/>
      <c r="I4" s="139"/>
    </row>
    <row r="5" spans="1:11" s="4" customFormat="1" ht="23.3" customHeight="1" x14ac:dyDescent="0.25">
      <c r="A5" s="138"/>
      <c r="B5" s="117" t="s">
        <v>72</v>
      </c>
      <c r="C5" s="117" t="s">
        <v>73</v>
      </c>
      <c r="D5" s="134" t="s">
        <v>1</v>
      </c>
      <c r="E5" s="135"/>
      <c r="F5" s="117" t="s">
        <v>72</v>
      </c>
      <c r="G5" s="117" t="s">
        <v>73</v>
      </c>
      <c r="H5" s="134" t="s">
        <v>1</v>
      </c>
      <c r="I5" s="135"/>
    </row>
    <row r="6" spans="1:11" s="4" customFormat="1" ht="31.25" customHeight="1" x14ac:dyDescent="0.25">
      <c r="A6" s="112"/>
      <c r="B6" s="118"/>
      <c r="C6" s="118"/>
      <c r="D6" s="5" t="s">
        <v>2</v>
      </c>
      <c r="E6" s="6" t="s">
        <v>26</v>
      </c>
      <c r="F6" s="118"/>
      <c r="G6" s="118"/>
      <c r="H6" s="5" t="s">
        <v>2</v>
      </c>
      <c r="I6" s="6" t="s">
        <v>26</v>
      </c>
    </row>
    <row r="7" spans="1:11" s="9" customFormat="1" ht="15.8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5" customHeight="1" x14ac:dyDescent="0.25">
      <c r="A8" s="10" t="s">
        <v>27</v>
      </c>
      <c r="B8" s="82">
        <f>'12-жінки-ЦЗ'!B7</f>
        <v>53624</v>
      </c>
      <c r="C8" s="82">
        <f>'12-жінки-ЦЗ'!C7</f>
        <v>61480</v>
      </c>
      <c r="D8" s="11">
        <f>C8*100/B8</f>
        <v>114.65015664627779</v>
      </c>
      <c r="E8" s="90">
        <f>C8-B8</f>
        <v>7856</v>
      </c>
      <c r="F8" s="74">
        <f>'13-чоловіки-ЦЗ'!B7</f>
        <v>54557</v>
      </c>
      <c r="G8" s="74">
        <f>'13-чоловіки-ЦЗ'!C7</f>
        <v>56587</v>
      </c>
      <c r="H8" s="11">
        <f>G8*100/F8</f>
        <v>103.72087908059461</v>
      </c>
      <c r="I8" s="90">
        <f>G8-F8</f>
        <v>2030</v>
      </c>
      <c r="J8" s="25"/>
      <c r="K8" s="23"/>
    </row>
    <row r="9" spans="1:11" s="4" customFormat="1" ht="28.55" customHeight="1" x14ac:dyDescent="0.25">
      <c r="A9" s="10" t="s">
        <v>28</v>
      </c>
      <c r="B9" s="101">
        <f>'12-жінки-ЦЗ'!E7</f>
        <v>17678</v>
      </c>
      <c r="C9" s="74">
        <f>'12-жінки-ЦЗ'!F7</f>
        <v>27836</v>
      </c>
      <c r="D9" s="11">
        <f t="shared" ref="D9:D13" si="0">C9*100/B9</f>
        <v>157.46125127276841</v>
      </c>
      <c r="E9" s="90">
        <f t="shared" ref="E9:E13" si="1">C9-B9</f>
        <v>10158</v>
      </c>
      <c r="F9" s="74">
        <f>'13-чоловіки-ЦЗ'!E7</f>
        <v>13355</v>
      </c>
      <c r="G9" s="74">
        <f>'13-чоловіки-ЦЗ'!F7</f>
        <v>17769</v>
      </c>
      <c r="H9" s="11">
        <f t="shared" ref="H9:H13" si="2">G9*100/F9</f>
        <v>133.051291651067</v>
      </c>
      <c r="I9" s="90">
        <f t="shared" ref="I9:I13" si="3">G9-F9</f>
        <v>4414</v>
      </c>
      <c r="J9" s="23"/>
      <c r="K9" s="23"/>
    </row>
    <row r="10" spans="1:11" s="4" customFormat="1" ht="52.5" customHeight="1" x14ac:dyDescent="0.25">
      <c r="A10" s="14" t="s">
        <v>29</v>
      </c>
      <c r="B10" s="101">
        <f>'12-жінки-ЦЗ'!H7</f>
        <v>4915</v>
      </c>
      <c r="C10" s="74">
        <f>'12-жінки-ЦЗ'!I7</f>
        <v>5123</v>
      </c>
      <c r="D10" s="11">
        <f t="shared" si="0"/>
        <v>104.23194303153612</v>
      </c>
      <c r="E10" s="90">
        <f t="shared" si="1"/>
        <v>208</v>
      </c>
      <c r="F10" s="74">
        <f>'13-чоловіки-ЦЗ'!H7</f>
        <v>5158</v>
      </c>
      <c r="G10" s="74">
        <f>'13-чоловіки-ЦЗ'!I7</f>
        <v>5644</v>
      </c>
      <c r="H10" s="11">
        <f t="shared" si="2"/>
        <v>109.42225668863901</v>
      </c>
      <c r="I10" s="90">
        <f t="shared" si="3"/>
        <v>486</v>
      </c>
      <c r="J10" s="23"/>
      <c r="K10" s="23"/>
    </row>
    <row r="11" spans="1:11" s="4" customFormat="1" ht="31.6" customHeight="1" x14ac:dyDescent="0.25">
      <c r="A11" s="15" t="s">
        <v>30</v>
      </c>
      <c r="B11" s="101">
        <f>'12-жінки-ЦЗ'!K7</f>
        <v>1502</v>
      </c>
      <c r="C11" s="74">
        <f>'12-жінки-ЦЗ'!L7</f>
        <v>1211</v>
      </c>
      <c r="D11" s="11">
        <f t="shared" si="0"/>
        <v>80.625832223701735</v>
      </c>
      <c r="E11" s="90">
        <f t="shared" si="1"/>
        <v>-291</v>
      </c>
      <c r="F11" s="74">
        <f>'13-чоловіки-ЦЗ'!K7</f>
        <v>1028</v>
      </c>
      <c r="G11" s="74">
        <f>'13-чоловіки-ЦЗ'!L7</f>
        <v>600</v>
      </c>
      <c r="H11" s="11">
        <f t="shared" si="2"/>
        <v>58.365758754863812</v>
      </c>
      <c r="I11" s="90">
        <f t="shared" si="3"/>
        <v>-428</v>
      </c>
      <c r="J11" s="23"/>
      <c r="K11" s="23"/>
    </row>
    <row r="12" spans="1:11" s="4" customFormat="1" ht="45.7" customHeight="1" x14ac:dyDescent="0.25">
      <c r="A12" s="15" t="s">
        <v>20</v>
      </c>
      <c r="B12" s="101">
        <f>'12-жінки-ЦЗ'!N7</f>
        <v>286</v>
      </c>
      <c r="C12" s="74">
        <f>'12-жінки-ЦЗ'!O7</f>
        <v>116</v>
      </c>
      <c r="D12" s="11">
        <f t="shared" si="0"/>
        <v>40.55944055944056</v>
      </c>
      <c r="E12" s="90">
        <f t="shared" si="1"/>
        <v>-170</v>
      </c>
      <c r="F12" s="74">
        <f>'13-чоловіки-ЦЗ'!N7</f>
        <v>323</v>
      </c>
      <c r="G12" s="74">
        <f>'13-чоловіки-ЦЗ'!O7</f>
        <v>110</v>
      </c>
      <c r="H12" s="11">
        <f t="shared" si="2"/>
        <v>34.055727554179569</v>
      </c>
      <c r="I12" s="90">
        <f t="shared" si="3"/>
        <v>-213</v>
      </c>
      <c r="J12" s="23"/>
      <c r="K12" s="23"/>
    </row>
    <row r="13" spans="1:11" s="4" customFormat="1" ht="55.55" customHeight="1" x14ac:dyDescent="0.25">
      <c r="A13" s="15" t="s">
        <v>31</v>
      </c>
      <c r="B13" s="101">
        <f>'12-жінки-ЦЗ'!Q7</f>
        <v>12198</v>
      </c>
      <c r="C13" s="74">
        <f>'12-жінки-ЦЗ'!R7</f>
        <v>18161</v>
      </c>
      <c r="D13" s="11">
        <f t="shared" si="0"/>
        <v>148.88506312510248</v>
      </c>
      <c r="E13" s="90">
        <f t="shared" si="1"/>
        <v>5963</v>
      </c>
      <c r="F13" s="74">
        <f>'13-чоловіки-ЦЗ'!Q7</f>
        <v>9649</v>
      </c>
      <c r="G13" s="74">
        <f>'13-чоловіки-ЦЗ'!R7</f>
        <v>11668</v>
      </c>
      <c r="H13" s="11">
        <f t="shared" si="2"/>
        <v>120.92444812933982</v>
      </c>
      <c r="I13" s="90">
        <f t="shared" si="3"/>
        <v>2019</v>
      </c>
      <c r="J13" s="23"/>
      <c r="K13" s="23"/>
    </row>
    <row r="14" spans="1:11" s="4" customFormat="1" ht="12.75" customHeight="1" x14ac:dyDescent="0.25">
      <c r="A14" s="107" t="s">
        <v>4</v>
      </c>
      <c r="B14" s="108"/>
      <c r="C14" s="108"/>
      <c r="D14" s="108"/>
      <c r="E14" s="108"/>
      <c r="F14" s="108"/>
      <c r="G14" s="108"/>
      <c r="H14" s="108"/>
      <c r="I14" s="108"/>
      <c r="J14" s="23"/>
      <c r="K14" s="23"/>
    </row>
    <row r="15" spans="1:11" s="4" customFormat="1" ht="18" customHeight="1" x14ac:dyDescent="0.25">
      <c r="A15" s="109"/>
      <c r="B15" s="110"/>
      <c r="C15" s="110"/>
      <c r="D15" s="110"/>
      <c r="E15" s="110"/>
      <c r="F15" s="110"/>
      <c r="G15" s="110"/>
      <c r="H15" s="110"/>
      <c r="I15" s="110"/>
      <c r="J15" s="23"/>
      <c r="K15" s="23"/>
    </row>
    <row r="16" spans="1:11" s="4" customFormat="1" ht="20.25" customHeight="1" x14ac:dyDescent="0.25">
      <c r="A16" s="111" t="s">
        <v>0</v>
      </c>
      <c r="B16" s="113" t="s">
        <v>74</v>
      </c>
      <c r="C16" s="113" t="s">
        <v>75</v>
      </c>
      <c r="D16" s="134" t="s">
        <v>1</v>
      </c>
      <c r="E16" s="135"/>
      <c r="F16" s="113" t="s">
        <v>74</v>
      </c>
      <c r="G16" s="113" t="s">
        <v>75</v>
      </c>
      <c r="H16" s="134" t="s">
        <v>1</v>
      </c>
      <c r="I16" s="135"/>
      <c r="J16" s="23"/>
      <c r="K16" s="23"/>
    </row>
    <row r="17" spans="1:11" ht="35.35" customHeight="1" x14ac:dyDescent="0.35">
      <c r="A17" s="112"/>
      <c r="B17" s="113"/>
      <c r="C17" s="113"/>
      <c r="D17" s="21" t="s">
        <v>2</v>
      </c>
      <c r="E17" s="6" t="s">
        <v>26</v>
      </c>
      <c r="F17" s="113"/>
      <c r="G17" s="113"/>
      <c r="H17" s="21" t="s">
        <v>2</v>
      </c>
      <c r="I17" s="6" t="s">
        <v>26</v>
      </c>
      <c r="J17" s="24"/>
      <c r="K17" s="24"/>
    </row>
    <row r="18" spans="1:11" ht="23.95" customHeight="1" x14ac:dyDescent="0.35">
      <c r="A18" s="10" t="s">
        <v>32</v>
      </c>
      <c r="B18" s="82">
        <f>'12-жінки-ЦЗ'!T7</f>
        <v>44907</v>
      </c>
      <c r="C18" s="82">
        <f>'12-жінки-ЦЗ'!U7</f>
        <v>48394</v>
      </c>
      <c r="D18" s="17">
        <f t="shared" ref="D18:D20" si="4">C18*100/B18</f>
        <v>107.7649364241655</v>
      </c>
      <c r="E18" s="90">
        <f t="shared" ref="E18:E20" si="5">C18-B18</f>
        <v>3487</v>
      </c>
      <c r="F18" s="83">
        <f>'13-чоловіки-ЦЗ'!T7</f>
        <v>46376</v>
      </c>
      <c r="G18" s="83">
        <f>'13-чоловіки-ЦЗ'!U7</f>
        <v>47033</v>
      </c>
      <c r="H18" s="16">
        <f t="shared" ref="H18:H20" si="6">G18*100/F18</f>
        <v>101.41668104191824</v>
      </c>
      <c r="I18" s="90">
        <f t="shared" ref="I18:I20" si="7">G18-F18</f>
        <v>657</v>
      </c>
      <c r="J18" s="24"/>
      <c r="K18" s="24"/>
    </row>
    <row r="19" spans="1:11" ht="25.5" customHeight="1" x14ac:dyDescent="0.35">
      <c r="A19" s="1" t="s">
        <v>28</v>
      </c>
      <c r="B19" s="102">
        <f>'12-жінки-ЦЗ'!W7</f>
        <v>12702</v>
      </c>
      <c r="C19" s="82">
        <f>'12-жінки-ЦЗ'!X7</f>
        <v>16213</v>
      </c>
      <c r="D19" s="17">
        <f t="shared" si="4"/>
        <v>127.64131632813731</v>
      </c>
      <c r="E19" s="90">
        <f t="shared" si="5"/>
        <v>3511</v>
      </c>
      <c r="F19" s="83">
        <f>'13-чоловіки-ЦЗ'!W7</f>
        <v>9417</v>
      </c>
      <c r="G19" s="83">
        <f>'13-чоловіки-ЦЗ'!X7</f>
        <v>9646</v>
      </c>
      <c r="H19" s="16">
        <f t="shared" si="6"/>
        <v>102.4317723266433</v>
      </c>
      <c r="I19" s="90">
        <f t="shared" si="7"/>
        <v>229</v>
      </c>
      <c r="J19" s="24"/>
      <c r="K19" s="24"/>
    </row>
    <row r="20" spans="1:11" ht="21.1" x14ac:dyDescent="0.35">
      <c r="A20" s="1" t="s">
        <v>33</v>
      </c>
      <c r="B20" s="102">
        <f>'12-жінки-ЦЗ'!Z7</f>
        <v>10859</v>
      </c>
      <c r="C20" s="82">
        <f>'12-жінки-ЦЗ'!AA7</f>
        <v>14280</v>
      </c>
      <c r="D20" s="17">
        <f t="shared" si="4"/>
        <v>131.5038217147067</v>
      </c>
      <c r="E20" s="90">
        <f t="shared" si="5"/>
        <v>3421</v>
      </c>
      <c r="F20" s="83">
        <f>'13-чоловіки-ЦЗ'!Z7</f>
        <v>8351</v>
      </c>
      <c r="G20" s="83">
        <f>'13-чоловіки-ЦЗ'!AA7</f>
        <v>8558</v>
      </c>
      <c r="H20" s="16">
        <f t="shared" si="6"/>
        <v>102.47874506047179</v>
      </c>
      <c r="I20" s="90">
        <f t="shared" si="7"/>
        <v>207</v>
      </c>
      <c r="J20" s="24"/>
      <c r="K20" s="24"/>
    </row>
    <row r="21" spans="1:11" ht="20.55" x14ac:dyDescent="0.45">
      <c r="C21" s="19"/>
      <c r="J21" s="24"/>
      <c r="K21" s="24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F88"/>
  <sheetViews>
    <sheetView view="pageBreakPreview" zoomScale="58" zoomScaleNormal="75" zoomScaleSheetLayoutView="58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76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23"/>
      <c r="Y1" s="12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22"/>
      <c r="AA2" s="122"/>
      <c r="AB2" s="59" t="s">
        <v>7</v>
      </c>
      <c r="AC2" s="59"/>
    </row>
    <row r="3" spans="1:32" s="32" customFormat="1" ht="67.599999999999994" customHeight="1" x14ac:dyDescent="0.25">
      <c r="A3" s="129"/>
      <c r="B3" s="119" t="s">
        <v>21</v>
      </c>
      <c r="C3" s="119"/>
      <c r="D3" s="119"/>
      <c r="E3" s="119" t="s">
        <v>22</v>
      </c>
      <c r="F3" s="119"/>
      <c r="G3" s="119"/>
      <c r="H3" s="119" t="s">
        <v>13</v>
      </c>
      <c r="I3" s="119"/>
      <c r="J3" s="119"/>
      <c r="K3" s="119" t="s">
        <v>9</v>
      </c>
      <c r="L3" s="119"/>
      <c r="M3" s="119"/>
      <c r="N3" s="119" t="s">
        <v>10</v>
      </c>
      <c r="O3" s="119"/>
      <c r="P3" s="119"/>
      <c r="Q3" s="124" t="s">
        <v>8</v>
      </c>
      <c r="R3" s="125"/>
      <c r="S3" s="126"/>
      <c r="T3" s="119" t="s">
        <v>16</v>
      </c>
      <c r="U3" s="119"/>
      <c r="V3" s="119"/>
      <c r="W3" s="119" t="s">
        <v>11</v>
      </c>
      <c r="X3" s="119"/>
      <c r="Y3" s="119"/>
      <c r="Z3" s="119" t="s">
        <v>12</v>
      </c>
      <c r="AA3" s="119"/>
      <c r="AB3" s="119"/>
    </row>
    <row r="4" spans="1:32" s="33" customFormat="1" ht="19.55" customHeight="1" x14ac:dyDescent="0.25">
      <c r="A4" s="129"/>
      <c r="B4" s="120" t="s">
        <v>15</v>
      </c>
      <c r="C4" s="120" t="s">
        <v>63</v>
      </c>
      <c r="D4" s="121" t="s">
        <v>2</v>
      </c>
      <c r="E4" s="120" t="s">
        <v>15</v>
      </c>
      <c r="F4" s="120" t="s">
        <v>63</v>
      </c>
      <c r="G4" s="121" t="s">
        <v>2</v>
      </c>
      <c r="H4" s="120" t="s">
        <v>15</v>
      </c>
      <c r="I4" s="120" t="s">
        <v>63</v>
      </c>
      <c r="J4" s="121" t="s">
        <v>2</v>
      </c>
      <c r="K4" s="120" t="s">
        <v>15</v>
      </c>
      <c r="L4" s="120" t="s">
        <v>63</v>
      </c>
      <c r="M4" s="121" t="s">
        <v>2</v>
      </c>
      <c r="N4" s="120" t="s">
        <v>15</v>
      </c>
      <c r="O4" s="120" t="s">
        <v>63</v>
      </c>
      <c r="P4" s="121" t="s">
        <v>2</v>
      </c>
      <c r="Q4" s="120" t="s">
        <v>15</v>
      </c>
      <c r="R4" s="120" t="s">
        <v>63</v>
      </c>
      <c r="S4" s="121" t="s">
        <v>2</v>
      </c>
      <c r="T4" s="120" t="s">
        <v>15</v>
      </c>
      <c r="U4" s="120" t="s">
        <v>63</v>
      </c>
      <c r="V4" s="121" t="s">
        <v>2</v>
      </c>
      <c r="W4" s="120" t="s">
        <v>15</v>
      </c>
      <c r="X4" s="120" t="s">
        <v>63</v>
      </c>
      <c r="Y4" s="121" t="s">
        <v>2</v>
      </c>
      <c r="Z4" s="120" t="s">
        <v>15</v>
      </c>
      <c r="AA4" s="120" t="s">
        <v>63</v>
      </c>
      <c r="AB4" s="121" t="s">
        <v>2</v>
      </c>
    </row>
    <row r="5" spans="1:32" s="33" customFormat="1" ht="15.8" customHeight="1" x14ac:dyDescent="0.25">
      <c r="A5" s="129"/>
      <c r="B5" s="120"/>
      <c r="C5" s="120"/>
      <c r="D5" s="121"/>
      <c r="E5" s="120"/>
      <c r="F5" s="120"/>
      <c r="G5" s="121"/>
      <c r="H5" s="120"/>
      <c r="I5" s="120"/>
      <c r="J5" s="121"/>
      <c r="K5" s="120"/>
      <c r="L5" s="120"/>
      <c r="M5" s="121"/>
      <c r="N5" s="120"/>
      <c r="O5" s="120"/>
      <c r="P5" s="121"/>
      <c r="Q5" s="120"/>
      <c r="R5" s="120"/>
      <c r="S5" s="121"/>
      <c r="T5" s="120"/>
      <c r="U5" s="120"/>
      <c r="V5" s="121"/>
      <c r="W5" s="120"/>
      <c r="X5" s="120"/>
      <c r="Y5" s="121"/>
      <c r="Z5" s="120"/>
      <c r="AA5" s="120"/>
      <c r="AB5" s="121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53624</v>
      </c>
      <c r="C7" s="35">
        <f>SUM(C8:C35)</f>
        <v>61480</v>
      </c>
      <c r="D7" s="36">
        <f>C7*100/B7</f>
        <v>114.65015664627779</v>
      </c>
      <c r="E7" s="35">
        <f>SUM(E8:E35)</f>
        <v>17678</v>
      </c>
      <c r="F7" s="35">
        <f>SUM(F8:F35)</f>
        <v>27836</v>
      </c>
      <c r="G7" s="36">
        <f>F7*100/E7</f>
        <v>157.46125127276841</v>
      </c>
      <c r="H7" s="35">
        <f>SUM(H8:H35)</f>
        <v>4915</v>
      </c>
      <c r="I7" s="35">
        <f>SUM(I8:I35)</f>
        <v>5123</v>
      </c>
      <c r="J7" s="36">
        <f>I7*100/H7</f>
        <v>104.23194303153612</v>
      </c>
      <c r="K7" s="35">
        <f>SUM(K8:K35)</f>
        <v>1502</v>
      </c>
      <c r="L7" s="35">
        <f>SUM(L8:L35)</f>
        <v>1211</v>
      </c>
      <c r="M7" s="36">
        <f>L7*100/K7</f>
        <v>80.625832223701735</v>
      </c>
      <c r="N7" s="35">
        <f>SUM(N8:N35)</f>
        <v>286</v>
      </c>
      <c r="O7" s="35">
        <f>SUM(O8:O35)</f>
        <v>116</v>
      </c>
      <c r="P7" s="36">
        <f>O7*100/N7</f>
        <v>40.55944055944056</v>
      </c>
      <c r="Q7" s="35">
        <f>SUM(Q8:Q35)</f>
        <v>12198</v>
      </c>
      <c r="R7" s="35">
        <f>SUM(R8:R35)</f>
        <v>18161</v>
      </c>
      <c r="S7" s="36">
        <f>R7*100/Q7</f>
        <v>148.88506312510248</v>
      </c>
      <c r="T7" s="35">
        <f>SUM(T8:T35)</f>
        <v>44907</v>
      </c>
      <c r="U7" s="35">
        <f>SUM(U8:U35)</f>
        <v>48394</v>
      </c>
      <c r="V7" s="36">
        <f>U7*100/T7</f>
        <v>107.7649364241655</v>
      </c>
      <c r="W7" s="35">
        <f>SUM(W8:W35)</f>
        <v>12702</v>
      </c>
      <c r="X7" s="35">
        <f>SUM(X8:X35)</f>
        <v>16213</v>
      </c>
      <c r="Y7" s="36">
        <f>X7*100/W7</f>
        <v>127.64131632813731</v>
      </c>
      <c r="Z7" s="35">
        <f>SUM(Z8:Z35)</f>
        <v>10859</v>
      </c>
      <c r="AA7" s="35">
        <f>SUM(AA8:AA35)</f>
        <v>14280</v>
      </c>
      <c r="AB7" s="36">
        <f>AA7*100/Z7</f>
        <v>131.5038217147067</v>
      </c>
      <c r="AC7" s="37"/>
      <c r="AF7" s="42"/>
    </row>
    <row r="8" spans="1:32" s="42" customFormat="1" ht="17" customHeight="1" x14ac:dyDescent="0.25">
      <c r="A8" s="61" t="s">
        <v>35</v>
      </c>
      <c r="B8" s="39">
        <v>12159</v>
      </c>
      <c r="C8" s="39">
        <v>15567</v>
      </c>
      <c r="D8" s="40">
        <f t="shared" ref="D8:D35" si="0">C8*100/B8</f>
        <v>128.02862077473478</v>
      </c>
      <c r="E8" s="39">
        <v>4262</v>
      </c>
      <c r="F8" s="39">
        <v>7773</v>
      </c>
      <c r="G8" s="40">
        <f t="shared" ref="G8:G35" si="1">F8*100/E8</f>
        <v>182.37916471140309</v>
      </c>
      <c r="H8" s="39">
        <v>340</v>
      </c>
      <c r="I8" s="39">
        <v>554</v>
      </c>
      <c r="J8" s="40">
        <f t="shared" ref="J8:J35" si="2">I8*100/H8</f>
        <v>162.94117647058823</v>
      </c>
      <c r="K8" s="39">
        <v>265</v>
      </c>
      <c r="L8" s="39">
        <v>325</v>
      </c>
      <c r="M8" s="40">
        <f t="shared" ref="M8:M35" si="3">L8*100/K8</f>
        <v>122.64150943396227</v>
      </c>
      <c r="N8" s="39">
        <v>61</v>
      </c>
      <c r="O8" s="39">
        <v>24</v>
      </c>
      <c r="P8" s="91">
        <f>IF(ISERROR(O8*100/N8),"-",(O8*100/N8))</f>
        <v>39.344262295081968</v>
      </c>
      <c r="Q8" s="39">
        <v>2375</v>
      </c>
      <c r="R8" s="60">
        <v>3218</v>
      </c>
      <c r="S8" s="40">
        <f t="shared" ref="S8:S35" si="4">R8*100/Q8</f>
        <v>135.49473684210525</v>
      </c>
      <c r="T8" s="39">
        <v>11088</v>
      </c>
      <c r="U8" s="60">
        <v>12237</v>
      </c>
      <c r="V8" s="40">
        <f t="shared" ref="V8:V35" si="5">U8*100/T8</f>
        <v>110.36255411255411</v>
      </c>
      <c r="W8" s="39">
        <v>3326</v>
      </c>
      <c r="X8" s="60">
        <v>4517</v>
      </c>
      <c r="Y8" s="40">
        <f t="shared" ref="Y8:Y35" si="6">X8*100/W8</f>
        <v>135.80877931449189</v>
      </c>
      <c r="Z8" s="39">
        <v>2761</v>
      </c>
      <c r="AA8" s="60">
        <v>3875</v>
      </c>
      <c r="AB8" s="40">
        <f t="shared" ref="AB8:AB35" si="7">AA8*100/Z8</f>
        <v>140.34770010865628</v>
      </c>
      <c r="AC8" s="37"/>
      <c r="AD8" s="41"/>
    </row>
    <row r="9" spans="1:32" s="43" customFormat="1" ht="17" customHeight="1" x14ac:dyDescent="0.25">
      <c r="A9" s="61" t="s">
        <v>36</v>
      </c>
      <c r="B9" s="39">
        <v>2064</v>
      </c>
      <c r="C9" s="39">
        <v>2305</v>
      </c>
      <c r="D9" s="40">
        <f t="shared" si="0"/>
        <v>111.67635658914729</v>
      </c>
      <c r="E9" s="39">
        <v>688</v>
      </c>
      <c r="F9" s="39">
        <v>1061</v>
      </c>
      <c r="G9" s="40">
        <f t="shared" si="1"/>
        <v>154.21511627906978</v>
      </c>
      <c r="H9" s="39">
        <v>253</v>
      </c>
      <c r="I9" s="39">
        <v>175</v>
      </c>
      <c r="J9" s="40">
        <f t="shared" si="2"/>
        <v>69.169960474308297</v>
      </c>
      <c r="K9" s="39">
        <v>43</v>
      </c>
      <c r="L9" s="39">
        <v>27</v>
      </c>
      <c r="M9" s="40">
        <f t="shared" si="3"/>
        <v>62.790697674418603</v>
      </c>
      <c r="N9" s="39">
        <v>4</v>
      </c>
      <c r="O9" s="39">
        <v>0</v>
      </c>
      <c r="P9" s="40">
        <f t="shared" ref="P9:P35" si="8">IF(ISERROR(O9*100/N9),"-",(O9*100/N9))</f>
        <v>0</v>
      </c>
      <c r="Q9" s="39">
        <v>455</v>
      </c>
      <c r="R9" s="60">
        <v>660</v>
      </c>
      <c r="S9" s="40">
        <f t="shared" si="4"/>
        <v>145.05494505494505</v>
      </c>
      <c r="T9" s="39">
        <v>1742</v>
      </c>
      <c r="U9" s="60">
        <v>1842</v>
      </c>
      <c r="V9" s="40">
        <f t="shared" si="5"/>
        <v>105.74052812858783</v>
      </c>
      <c r="W9" s="39">
        <v>518</v>
      </c>
      <c r="X9" s="60">
        <v>614</v>
      </c>
      <c r="Y9" s="40">
        <f t="shared" si="6"/>
        <v>118.53281853281854</v>
      </c>
      <c r="Z9" s="39">
        <v>428</v>
      </c>
      <c r="AA9" s="60">
        <v>466</v>
      </c>
      <c r="AB9" s="40">
        <f t="shared" si="7"/>
        <v>108.87850467289719</v>
      </c>
      <c r="AC9" s="37"/>
      <c r="AD9" s="41"/>
    </row>
    <row r="10" spans="1:32" s="42" customFormat="1" ht="17" customHeight="1" x14ac:dyDescent="0.25">
      <c r="A10" s="61" t="s">
        <v>37</v>
      </c>
      <c r="B10" s="39">
        <v>232</v>
      </c>
      <c r="C10" s="39">
        <v>280</v>
      </c>
      <c r="D10" s="40">
        <f t="shared" si="0"/>
        <v>120.68965517241379</v>
      </c>
      <c r="E10" s="39">
        <v>126</v>
      </c>
      <c r="F10" s="39">
        <v>191</v>
      </c>
      <c r="G10" s="40">
        <f t="shared" si="1"/>
        <v>151.5873015873016</v>
      </c>
      <c r="H10" s="39">
        <v>38</v>
      </c>
      <c r="I10" s="39">
        <v>26</v>
      </c>
      <c r="J10" s="40">
        <f t="shared" si="2"/>
        <v>68.421052631578945</v>
      </c>
      <c r="K10" s="39">
        <v>5</v>
      </c>
      <c r="L10" s="39">
        <v>4</v>
      </c>
      <c r="M10" s="40">
        <f t="shared" si="3"/>
        <v>80</v>
      </c>
      <c r="N10" s="39">
        <v>0</v>
      </c>
      <c r="O10" s="39">
        <v>14</v>
      </c>
      <c r="P10" s="91" t="str">
        <f t="shared" si="8"/>
        <v>-</v>
      </c>
      <c r="Q10" s="39">
        <v>119</v>
      </c>
      <c r="R10" s="60">
        <v>152</v>
      </c>
      <c r="S10" s="40">
        <f t="shared" si="4"/>
        <v>127.73109243697479</v>
      </c>
      <c r="T10" s="39">
        <v>177</v>
      </c>
      <c r="U10" s="60">
        <v>161</v>
      </c>
      <c r="V10" s="40">
        <f t="shared" si="5"/>
        <v>90.960451977401135</v>
      </c>
      <c r="W10" s="39">
        <v>98</v>
      </c>
      <c r="X10" s="60">
        <v>80</v>
      </c>
      <c r="Y10" s="40">
        <f t="shared" si="6"/>
        <v>81.632653061224488</v>
      </c>
      <c r="Z10" s="39">
        <v>85</v>
      </c>
      <c r="AA10" s="60">
        <v>70</v>
      </c>
      <c r="AB10" s="40">
        <f t="shared" si="7"/>
        <v>82.352941176470594</v>
      </c>
      <c r="AC10" s="37"/>
      <c r="AD10" s="41"/>
    </row>
    <row r="11" spans="1:32" s="42" customFormat="1" ht="17" customHeight="1" x14ac:dyDescent="0.25">
      <c r="A11" s="61" t="s">
        <v>38</v>
      </c>
      <c r="B11" s="39">
        <v>1144</v>
      </c>
      <c r="C11" s="39">
        <v>1116</v>
      </c>
      <c r="D11" s="40">
        <f t="shared" si="0"/>
        <v>97.552447552447546</v>
      </c>
      <c r="E11" s="39">
        <v>407</v>
      </c>
      <c r="F11" s="39">
        <v>465</v>
      </c>
      <c r="G11" s="40">
        <f t="shared" si="1"/>
        <v>114.25061425061425</v>
      </c>
      <c r="H11" s="39">
        <v>144</v>
      </c>
      <c r="I11" s="39">
        <v>114</v>
      </c>
      <c r="J11" s="40">
        <f t="shared" si="2"/>
        <v>79.166666666666671</v>
      </c>
      <c r="K11" s="39">
        <v>32</v>
      </c>
      <c r="L11" s="39">
        <v>14</v>
      </c>
      <c r="M11" s="40">
        <f t="shared" si="3"/>
        <v>43.75</v>
      </c>
      <c r="N11" s="39">
        <v>1</v>
      </c>
      <c r="O11" s="39">
        <v>2</v>
      </c>
      <c r="P11" s="40">
        <f t="shared" si="8"/>
        <v>200</v>
      </c>
      <c r="Q11" s="39">
        <v>315</v>
      </c>
      <c r="R11" s="60">
        <v>390</v>
      </c>
      <c r="S11" s="40">
        <f t="shared" si="4"/>
        <v>123.80952380952381</v>
      </c>
      <c r="T11" s="39">
        <v>917</v>
      </c>
      <c r="U11" s="60">
        <v>865</v>
      </c>
      <c r="V11" s="40">
        <f t="shared" si="5"/>
        <v>94.329334787350049</v>
      </c>
      <c r="W11" s="39">
        <v>307</v>
      </c>
      <c r="X11" s="60">
        <v>253</v>
      </c>
      <c r="Y11" s="40">
        <f t="shared" si="6"/>
        <v>82.410423452768725</v>
      </c>
      <c r="Z11" s="39">
        <v>259</v>
      </c>
      <c r="AA11" s="60">
        <v>215</v>
      </c>
      <c r="AB11" s="40">
        <f t="shared" si="7"/>
        <v>83.011583011583014</v>
      </c>
      <c r="AC11" s="37"/>
      <c r="AD11" s="41"/>
    </row>
    <row r="12" spans="1:32" s="42" customFormat="1" ht="17" customHeight="1" x14ac:dyDescent="0.25">
      <c r="A12" s="61" t="s">
        <v>39</v>
      </c>
      <c r="B12" s="39">
        <v>2160</v>
      </c>
      <c r="C12" s="39">
        <v>2402</v>
      </c>
      <c r="D12" s="40">
        <f t="shared" si="0"/>
        <v>111.20370370370371</v>
      </c>
      <c r="E12" s="39">
        <v>511</v>
      </c>
      <c r="F12" s="39">
        <v>815</v>
      </c>
      <c r="G12" s="40">
        <f t="shared" si="1"/>
        <v>159.49119373776907</v>
      </c>
      <c r="H12" s="39">
        <v>220</v>
      </c>
      <c r="I12" s="39">
        <v>217</v>
      </c>
      <c r="J12" s="40">
        <f t="shared" si="2"/>
        <v>98.63636363636364</v>
      </c>
      <c r="K12" s="39">
        <v>102</v>
      </c>
      <c r="L12" s="39">
        <v>93</v>
      </c>
      <c r="M12" s="40">
        <f t="shared" si="3"/>
        <v>91.17647058823529</v>
      </c>
      <c r="N12" s="39">
        <v>35</v>
      </c>
      <c r="O12" s="39">
        <v>4</v>
      </c>
      <c r="P12" s="91">
        <f t="shared" si="8"/>
        <v>11.428571428571429</v>
      </c>
      <c r="Q12" s="39">
        <v>315</v>
      </c>
      <c r="R12" s="60">
        <v>670</v>
      </c>
      <c r="S12" s="40">
        <f t="shared" si="4"/>
        <v>212.69841269841271</v>
      </c>
      <c r="T12" s="39">
        <v>1908</v>
      </c>
      <c r="U12" s="60">
        <v>2025</v>
      </c>
      <c r="V12" s="40">
        <f t="shared" si="5"/>
        <v>106.13207547169812</v>
      </c>
      <c r="W12" s="39">
        <v>367</v>
      </c>
      <c r="X12" s="60">
        <v>445</v>
      </c>
      <c r="Y12" s="40">
        <f t="shared" si="6"/>
        <v>121.25340599455041</v>
      </c>
      <c r="Z12" s="39">
        <v>309</v>
      </c>
      <c r="AA12" s="60">
        <v>364</v>
      </c>
      <c r="AB12" s="40">
        <f t="shared" si="7"/>
        <v>117.79935275080906</v>
      </c>
      <c r="AC12" s="37"/>
      <c r="AD12" s="41"/>
    </row>
    <row r="13" spans="1:32" s="42" customFormat="1" ht="17" customHeight="1" x14ac:dyDescent="0.25">
      <c r="A13" s="61" t="s">
        <v>40</v>
      </c>
      <c r="B13" s="39">
        <v>902</v>
      </c>
      <c r="C13" s="39">
        <v>900</v>
      </c>
      <c r="D13" s="40">
        <f t="shared" si="0"/>
        <v>99.77827050997783</v>
      </c>
      <c r="E13" s="39">
        <v>346</v>
      </c>
      <c r="F13" s="39">
        <v>416</v>
      </c>
      <c r="G13" s="40">
        <f t="shared" si="1"/>
        <v>120.23121387283237</v>
      </c>
      <c r="H13" s="39">
        <v>138</v>
      </c>
      <c r="I13" s="39">
        <v>73</v>
      </c>
      <c r="J13" s="40">
        <f t="shared" si="2"/>
        <v>52.89855072463768</v>
      </c>
      <c r="K13" s="39">
        <v>21</v>
      </c>
      <c r="L13" s="39">
        <v>13</v>
      </c>
      <c r="M13" s="40">
        <f t="shared" si="3"/>
        <v>61.904761904761905</v>
      </c>
      <c r="N13" s="39">
        <v>0</v>
      </c>
      <c r="O13" s="39">
        <v>2</v>
      </c>
      <c r="P13" s="91" t="str">
        <f t="shared" si="8"/>
        <v>-</v>
      </c>
      <c r="Q13" s="39">
        <v>202</v>
      </c>
      <c r="R13" s="60">
        <v>346</v>
      </c>
      <c r="S13" s="40">
        <f t="shared" si="4"/>
        <v>171.28712871287129</v>
      </c>
      <c r="T13" s="39">
        <v>709</v>
      </c>
      <c r="U13" s="60">
        <v>651</v>
      </c>
      <c r="V13" s="40">
        <f t="shared" si="5"/>
        <v>91.819464033850494</v>
      </c>
      <c r="W13" s="39">
        <v>225</v>
      </c>
      <c r="X13" s="60">
        <v>199</v>
      </c>
      <c r="Y13" s="40">
        <f t="shared" si="6"/>
        <v>88.444444444444443</v>
      </c>
      <c r="Z13" s="39">
        <v>193</v>
      </c>
      <c r="AA13" s="60">
        <v>181</v>
      </c>
      <c r="AB13" s="40">
        <f t="shared" si="7"/>
        <v>93.782383419689126</v>
      </c>
      <c r="AC13" s="37"/>
      <c r="AD13" s="41"/>
    </row>
    <row r="14" spans="1:32" s="42" customFormat="1" ht="17" customHeight="1" x14ac:dyDescent="0.25">
      <c r="A14" s="61" t="s">
        <v>41</v>
      </c>
      <c r="B14" s="39">
        <v>634</v>
      </c>
      <c r="C14" s="39">
        <v>648</v>
      </c>
      <c r="D14" s="40">
        <f t="shared" si="0"/>
        <v>102.20820189274448</v>
      </c>
      <c r="E14" s="39">
        <v>311</v>
      </c>
      <c r="F14" s="39">
        <v>380</v>
      </c>
      <c r="G14" s="40">
        <f t="shared" si="1"/>
        <v>122.18649517684888</v>
      </c>
      <c r="H14" s="39">
        <v>128</v>
      </c>
      <c r="I14" s="39">
        <v>61</v>
      </c>
      <c r="J14" s="40">
        <f t="shared" si="2"/>
        <v>47.65625</v>
      </c>
      <c r="K14" s="39">
        <v>17</v>
      </c>
      <c r="L14" s="39">
        <v>3</v>
      </c>
      <c r="M14" s="40">
        <f t="shared" si="3"/>
        <v>17.647058823529413</v>
      </c>
      <c r="N14" s="39">
        <v>4</v>
      </c>
      <c r="O14" s="39">
        <v>0</v>
      </c>
      <c r="P14" s="40">
        <f t="shared" si="8"/>
        <v>0</v>
      </c>
      <c r="Q14" s="39">
        <v>229</v>
      </c>
      <c r="R14" s="60">
        <v>325</v>
      </c>
      <c r="S14" s="40">
        <f t="shared" si="4"/>
        <v>141.92139737991266</v>
      </c>
      <c r="T14" s="39">
        <v>462</v>
      </c>
      <c r="U14" s="60">
        <v>439</v>
      </c>
      <c r="V14" s="40">
        <f t="shared" si="5"/>
        <v>95.021645021645028</v>
      </c>
      <c r="W14" s="39">
        <v>222</v>
      </c>
      <c r="X14" s="60">
        <v>202</v>
      </c>
      <c r="Y14" s="40">
        <f t="shared" si="6"/>
        <v>90.990990990990994</v>
      </c>
      <c r="Z14" s="39">
        <v>177</v>
      </c>
      <c r="AA14" s="60">
        <v>151</v>
      </c>
      <c r="AB14" s="40">
        <f t="shared" si="7"/>
        <v>85.31073446327683</v>
      </c>
      <c r="AC14" s="37"/>
      <c r="AD14" s="41"/>
    </row>
    <row r="15" spans="1:32" s="42" customFormat="1" ht="17" customHeight="1" x14ac:dyDescent="0.25">
      <c r="A15" s="61" t="s">
        <v>42</v>
      </c>
      <c r="B15" s="39">
        <v>4000</v>
      </c>
      <c r="C15" s="39">
        <v>4090</v>
      </c>
      <c r="D15" s="40">
        <f t="shared" si="0"/>
        <v>102.25</v>
      </c>
      <c r="E15" s="39">
        <v>677</v>
      </c>
      <c r="F15" s="39">
        <v>1052</v>
      </c>
      <c r="G15" s="40">
        <f t="shared" si="1"/>
        <v>155.39143279172822</v>
      </c>
      <c r="H15" s="39">
        <v>258</v>
      </c>
      <c r="I15" s="39">
        <v>185</v>
      </c>
      <c r="J15" s="40">
        <f t="shared" si="2"/>
        <v>71.705426356589143</v>
      </c>
      <c r="K15" s="39">
        <v>84</v>
      </c>
      <c r="L15" s="39">
        <v>53</v>
      </c>
      <c r="M15" s="40">
        <f t="shared" si="3"/>
        <v>63.095238095238095</v>
      </c>
      <c r="N15" s="39">
        <v>1</v>
      </c>
      <c r="O15" s="39">
        <v>0</v>
      </c>
      <c r="P15" s="91">
        <f t="shared" si="8"/>
        <v>0</v>
      </c>
      <c r="Q15" s="39">
        <v>443</v>
      </c>
      <c r="R15" s="60">
        <v>683</v>
      </c>
      <c r="S15" s="40">
        <f t="shared" si="4"/>
        <v>154.17607223476298</v>
      </c>
      <c r="T15" s="39">
        <v>3637</v>
      </c>
      <c r="U15" s="60">
        <v>3459</v>
      </c>
      <c r="V15" s="40">
        <f t="shared" si="5"/>
        <v>95.105856475116852</v>
      </c>
      <c r="W15" s="39">
        <v>462</v>
      </c>
      <c r="X15" s="60">
        <v>602</v>
      </c>
      <c r="Y15" s="40">
        <f t="shared" si="6"/>
        <v>130.30303030303031</v>
      </c>
      <c r="Z15" s="39">
        <v>386</v>
      </c>
      <c r="AA15" s="60">
        <v>533</v>
      </c>
      <c r="AB15" s="40">
        <f t="shared" si="7"/>
        <v>138.08290155440415</v>
      </c>
      <c r="AC15" s="37"/>
      <c r="AD15" s="41"/>
    </row>
    <row r="16" spans="1:32" s="42" customFormat="1" ht="17" customHeight="1" x14ac:dyDescent="0.25">
      <c r="A16" s="61" t="s">
        <v>43</v>
      </c>
      <c r="B16" s="39">
        <v>2192</v>
      </c>
      <c r="C16" s="39">
        <v>2313</v>
      </c>
      <c r="D16" s="40">
        <f t="shared" si="0"/>
        <v>105.52007299270073</v>
      </c>
      <c r="E16" s="39">
        <v>923</v>
      </c>
      <c r="F16" s="39">
        <v>1131</v>
      </c>
      <c r="G16" s="40">
        <f t="shared" si="1"/>
        <v>122.53521126760563</v>
      </c>
      <c r="H16" s="39">
        <v>512</v>
      </c>
      <c r="I16" s="39">
        <v>359</v>
      </c>
      <c r="J16" s="40">
        <f t="shared" si="2"/>
        <v>70.1171875</v>
      </c>
      <c r="K16" s="39">
        <v>126</v>
      </c>
      <c r="L16" s="39">
        <v>82</v>
      </c>
      <c r="M16" s="40">
        <f t="shared" si="3"/>
        <v>65.079365079365076</v>
      </c>
      <c r="N16" s="39">
        <v>49</v>
      </c>
      <c r="O16" s="39">
        <v>27</v>
      </c>
      <c r="P16" s="40">
        <f t="shared" si="8"/>
        <v>55.102040816326529</v>
      </c>
      <c r="Q16" s="39">
        <v>624</v>
      </c>
      <c r="R16" s="60">
        <v>895</v>
      </c>
      <c r="S16" s="40">
        <f t="shared" si="4"/>
        <v>143.42948717948718</v>
      </c>
      <c r="T16" s="39">
        <v>1461</v>
      </c>
      <c r="U16" s="60">
        <v>1673</v>
      </c>
      <c r="V16" s="40">
        <f t="shared" si="5"/>
        <v>114.51060917180014</v>
      </c>
      <c r="W16" s="39">
        <v>636</v>
      </c>
      <c r="X16" s="60">
        <v>503</v>
      </c>
      <c r="Y16" s="40">
        <f t="shared" si="6"/>
        <v>79.088050314465406</v>
      </c>
      <c r="Z16" s="39">
        <v>487</v>
      </c>
      <c r="AA16" s="60">
        <v>435</v>
      </c>
      <c r="AB16" s="40">
        <f t="shared" si="7"/>
        <v>89.322381930184804</v>
      </c>
      <c r="AC16" s="37"/>
      <c r="AD16" s="41"/>
    </row>
    <row r="17" spans="1:30" s="42" customFormat="1" ht="17" customHeight="1" x14ac:dyDescent="0.25">
      <c r="A17" s="61" t="s">
        <v>44</v>
      </c>
      <c r="B17" s="39">
        <v>3962</v>
      </c>
      <c r="C17" s="39">
        <v>4385</v>
      </c>
      <c r="D17" s="40">
        <f t="shared" si="0"/>
        <v>110.67642604745079</v>
      </c>
      <c r="E17" s="39">
        <v>819</v>
      </c>
      <c r="F17" s="39">
        <v>1382</v>
      </c>
      <c r="G17" s="40">
        <f t="shared" si="1"/>
        <v>168.74236874236874</v>
      </c>
      <c r="H17" s="39">
        <v>281</v>
      </c>
      <c r="I17" s="39">
        <v>230</v>
      </c>
      <c r="J17" s="40">
        <f t="shared" si="2"/>
        <v>81.85053380782918</v>
      </c>
      <c r="K17" s="39">
        <v>109</v>
      </c>
      <c r="L17" s="39">
        <v>52</v>
      </c>
      <c r="M17" s="40">
        <f t="shared" si="3"/>
        <v>47.706422018348626</v>
      </c>
      <c r="N17" s="39">
        <v>5</v>
      </c>
      <c r="O17" s="39">
        <v>2</v>
      </c>
      <c r="P17" s="91">
        <f t="shared" si="8"/>
        <v>40</v>
      </c>
      <c r="Q17" s="39">
        <v>481</v>
      </c>
      <c r="R17" s="60">
        <v>690</v>
      </c>
      <c r="S17" s="40">
        <f t="shared" si="4"/>
        <v>143.45114345114345</v>
      </c>
      <c r="T17" s="39">
        <v>3552</v>
      </c>
      <c r="U17" s="60">
        <v>3762</v>
      </c>
      <c r="V17" s="40">
        <f t="shared" si="5"/>
        <v>105.91216216216216</v>
      </c>
      <c r="W17" s="39">
        <v>564</v>
      </c>
      <c r="X17" s="60">
        <v>887</v>
      </c>
      <c r="Y17" s="40">
        <f t="shared" si="6"/>
        <v>157.26950354609929</v>
      </c>
      <c r="Z17" s="39">
        <v>511</v>
      </c>
      <c r="AA17" s="60">
        <v>805</v>
      </c>
      <c r="AB17" s="40">
        <f t="shared" si="7"/>
        <v>157.53424657534248</v>
      </c>
      <c r="AC17" s="37"/>
      <c r="AD17" s="41"/>
    </row>
    <row r="18" spans="1:30" s="42" customFormat="1" ht="17" customHeight="1" x14ac:dyDescent="0.25">
      <c r="A18" s="61" t="s">
        <v>45</v>
      </c>
      <c r="B18" s="39">
        <v>2351</v>
      </c>
      <c r="C18" s="39">
        <v>1590</v>
      </c>
      <c r="D18" s="40">
        <f t="shared" si="0"/>
        <v>67.630795406210126</v>
      </c>
      <c r="E18" s="39">
        <v>901</v>
      </c>
      <c r="F18" s="39">
        <v>1015</v>
      </c>
      <c r="G18" s="40">
        <f t="shared" si="1"/>
        <v>112.65260821309656</v>
      </c>
      <c r="H18" s="39">
        <v>370</v>
      </c>
      <c r="I18" s="39">
        <v>307</v>
      </c>
      <c r="J18" s="40">
        <f t="shared" si="2"/>
        <v>82.972972972972968</v>
      </c>
      <c r="K18" s="39">
        <v>101</v>
      </c>
      <c r="L18" s="39">
        <v>36</v>
      </c>
      <c r="M18" s="40">
        <f t="shared" si="3"/>
        <v>35.643564356435647</v>
      </c>
      <c r="N18" s="39">
        <v>8</v>
      </c>
      <c r="O18" s="39">
        <v>2</v>
      </c>
      <c r="P18" s="40">
        <f t="shared" si="8"/>
        <v>25</v>
      </c>
      <c r="Q18" s="39">
        <v>689</v>
      </c>
      <c r="R18" s="60">
        <v>664</v>
      </c>
      <c r="S18" s="40">
        <f t="shared" si="4"/>
        <v>96.371552975326566</v>
      </c>
      <c r="T18" s="39">
        <v>998</v>
      </c>
      <c r="U18" s="60">
        <v>982</v>
      </c>
      <c r="V18" s="40">
        <f t="shared" si="5"/>
        <v>98.396793587174344</v>
      </c>
      <c r="W18" s="39">
        <v>611</v>
      </c>
      <c r="X18" s="60">
        <v>477</v>
      </c>
      <c r="Y18" s="40">
        <f t="shared" si="6"/>
        <v>78.068739770867424</v>
      </c>
      <c r="Z18" s="39">
        <v>544</v>
      </c>
      <c r="AA18" s="60">
        <v>452</v>
      </c>
      <c r="AB18" s="40">
        <f t="shared" si="7"/>
        <v>83.088235294117652</v>
      </c>
      <c r="AC18" s="37"/>
      <c r="AD18" s="41"/>
    </row>
    <row r="19" spans="1:30" s="42" customFormat="1" ht="17" customHeight="1" x14ac:dyDescent="0.25">
      <c r="A19" s="61" t="s">
        <v>46</v>
      </c>
      <c r="B19" s="39">
        <v>2054</v>
      </c>
      <c r="C19" s="39">
        <v>2368</v>
      </c>
      <c r="D19" s="40">
        <f t="shared" si="0"/>
        <v>115.28724440116845</v>
      </c>
      <c r="E19" s="39">
        <v>599</v>
      </c>
      <c r="F19" s="39">
        <v>852</v>
      </c>
      <c r="G19" s="40">
        <f t="shared" si="1"/>
        <v>142.23706176961602</v>
      </c>
      <c r="H19" s="39">
        <v>165</v>
      </c>
      <c r="I19" s="39">
        <v>341</v>
      </c>
      <c r="J19" s="40">
        <f t="shared" si="2"/>
        <v>206.66666666666666</v>
      </c>
      <c r="K19" s="39">
        <v>80</v>
      </c>
      <c r="L19" s="39">
        <v>46</v>
      </c>
      <c r="M19" s="40">
        <f t="shared" si="3"/>
        <v>57.5</v>
      </c>
      <c r="N19" s="39">
        <v>9</v>
      </c>
      <c r="O19" s="39">
        <v>11</v>
      </c>
      <c r="P19" s="40">
        <f t="shared" si="8"/>
        <v>122.22222222222223</v>
      </c>
      <c r="Q19" s="39">
        <v>390</v>
      </c>
      <c r="R19" s="60">
        <v>682</v>
      </c>
      <c r="S19" s="40">
        <f t="shared" si="4"/>
        <v>174.87179487179486</v>
      </c>
      <c r="T19" s="39">
        <v>1865</v>
      </c>
      <c r="U19" s="60">
        <v>1899</v>
      </c>
      <c r="V19" s="40">
        <f t="shared" si="5"/>
        <v>101.82305630026809</v>
      </c>
      <c r="W19" s="39">
        <v>413</v>
      </c>
      <c r="X19" s="60">
        <v>476</v>
      </c>
      <c r="Y19" s="40">
        <f t="shared" si="6"/>
        <v>115.2542372881356</v>
      </c>
      <c r="Z19" s="39">
        <v>347</v>
      </c>
      <c r="AA19" s="60">
        <v>412</v>
      </c>
      <c r="AB19" s="40">
        <f t="shared" si="7"/>
        <v>118.73198847262248</v>
      </c>
      <c r="AC19" s="37"/>
      <c r="AD19" s="41"/>
    </row>
    <row r="20" spans="1:30" s="42" customFormat="1" ht="17" customHeight="1" x14ac:dyDescent="0.25">
      <c r="A20" s="61" t="s">
        <v>47</v>
      </c>
      <c r="B20" s="39">
        <v>1031</v>
      </c>
      <c r="C20" s="39">
        <v>1288</v>
      </c>
      <c r="D20" s="40">
        <f t="shared" si="0"/>
        <v>124.92725509214355</v>
      </c>
      <c r="E20" s="39">
        <v>267</v>
      </c>
      <c r="F20" s="39">
        <v>501</v>
      </c>
      <c r="G20" s="40">
        <f t="shared" si="1"/>
        <v>187.64044943820224</v>
      </c>
      <c r="H20" s="39">
        <v>64</v>
      </c>
      <c r="I20" s="39">
        <v>72</v>
      </c>
      <c r="J20" s="40">
        <f t="shared" si="2"/>
        <v>112.5</v>
      </c>
      <c r="K20" s="39">
        <v>16</v>
      </c>
      <c r="L20" s="39">
        <v>5</v>
      </c>
      <c r="M20" s="40">
        <f t="shared" si="3"/>
        <v>31.25</v>
      </c>
      <c r="N20" s="39">
        <v>10</v>
      </c>
      <c r="O20" s="39">
        <v>1</v>
      </c>
      <c r="P20" s="40">
        <f t="shared" si="8"/>
        <v>10</v>
      </c>
      <c r="Q20" s="39">
        <v>194</v>
      </c>
      <c r="R20" s="60">
        <v>298</v>
      </c>
      <c r="S20" s="40">
        <f t="shared" si="4"/>
        <v>153.60824742268042</v>
      </c>
      <c r="T20" s="39">
        <v>956</v>
      </c>
      <c r="U20" s="60">
        <v>1102</v>
      </c>
      <c r="V20" s="40">
        <f t="shared" si="5"/>
        <v>115.27196652719665</v>
      </c>
      <c r="W20" s="39">
        <v>196</v>
      </c>
      <c r="X20" s="60">
        <v>322</v>
      </c>
      <c r="Y20" s="40">
        <f t="shared" si="6"/>
        <v>164.28571428571428</v>
      </c>
      <c r="Z20" s="39">
        <v>172</v>
      </c>
      <c r="AA20" s="60">
        <v>302</v>
      </c>
      <c r="AB20" s="40">
        <f t="shared" si="7"/>
        <v>175.58139534883722</v>
      </c>
      <c r="AC20" s="37"/>
      <c r="AD20" s="41"/>
    </row>
    <row r="21" spans="1:30" s="42" customFormat="1" ht="17" customHeight="1" x14ac:dyDescent="0.25">
      <c r="A21" s="61" t="s">
        <v>48</v>
      </c>
      <c r="B21" s="39">
        <v>644</v>
      </c>
      <c r="C21" s="39">
        <v>990</v>
      </c>
      <c r="D21" s="40">
        <f t="shared" si="0"/>
        <v>153.72670807453417</v>
      </c>
      <c r="E21" s="39">
        <v>265</v>
      </c>
      <c r="F21" s="39">
        <v>576</v>
      </c>
      <c r="G21" s="40">
        <f t="shared" si="1"/>
        <v>217.35849056603774</v>
      </c>
      <c r="H21" s="39">
        <v>98</v>
      </c>
      <c r="I21" s="39">
        <v>86</v>
      </c>
      <c r="J21" s="40">
        <f t="shared" si="2"/>
        <v>87.755102040816325</v>
      </c>
      <c r="K21" s="39">
        <v>7</v>
      </c>
      <c r="L21" s="39">
        <v>23</v>
      </c>
      <c r="M21" s="40">
        <f t="shared" si="3"/>
        <v>328.57142857142856</v>
      </c>
      <c r="N21" s="39">
        <v>2</v>
      </c>
      <c r="O21" s="39">
        <v>0</v>
      </c>
      <c r="P21" s="91">
        <f t="shared" si="8"/>
        <v>0</v>
      </c>
      <c r="Q21" s="39">
        <v>219</v>
      </c>
      <c r="R21" s="60">
        <v>486</v>
      </c>
      <c r="S21" s="40">
        <f t="shared" si="4"/>
        <v>221.91780821917808</v>
      </c>
      <c r="T21" s="39">
        <v>495</v>
      </c>
      <c r="U21" s="60">
        <v>740</v>
      </c>
      <c r="V21" s="40">
        <f t="shared" si="5"/>
        <v>149.49494949494951</v>
      </c>
      <c r="W21" s="39">
        <v>180</v>
      </c>
      <c r="X21" s="60">
        <v>381</v>
      </c>
      <c r="Y21" s="40">
        <f t="shared" si="6"/>
        <v>211.66666666666666</v>
      </c>
      <c r="Z21" s="39">
        <v>173</v>
      </c>
      <c r="AA21" s="60">
        <v>367</v>
      </c>
      <c r="AB21" s="40">
        <f t="shared" si="7"/>
        <v>212.13872832369941</v>
      </c>
      <c r="AC21" s="37"/>
      <c r="AD21" s="41"/>
    </row>
    <row r="22" spans="1:30" s="42" customFormat="1" ht="17" customHeight="1" x14ac:dyDescent="0.25">
      <c r="A22" s="61" t="s">
        <v>49</v>
      </c>
      <c r="B22" s="39">
        <v>1927</v>
      </c>
      <c r="C22" s="39">
        <v>2257</v>
      </c>
      <c r="D22" s="40">
        <f t="shared" si="0"/>
        <v>117.12506486766995</v>
      </c>
      <c r="E22" s="39">
        <v>727</v>
      </c>
      <c r="F22" s="39">
        <v>984</v>
      </c>
      <c r="G22" s="40">
        <f t="shared" si="1"/>
        <v>135.35075653370015</v>
      </c>
      <c r="H22" s="39">
        <v>206</v>
      </c>
      <c r="I22" s="39">
        <v>305</v>
      </c>
      <c r="J22" s="40">
        <f t="shared" si="2"/>
        <v>148.05825242718447</v>
      </c>
      <c r="K22" s="39">
        <v>71</v>
      </c>
      <c r="L22" s="39">
        <v>43</v>
      </c>
      <c r="M22" s="40">
        <f t="shared" si="3"/>
        <v>60.563380281690144</v>
      </c>
      <c r="N22" s="39">
        <v>4</v>
      </c>
      <c r="O22" s="39">
        <v>2</v>
      </c>
      <c r="P22" s="91">
        <f t="shared" si="8"/>
        <v>50</v>
      </c>
      <c r="Q22" s="39">
        <v>621</v>
      </c>
      <c r="R22" s="60">
        <v>760</v>
      </c>
      <c r="S22" s="40">
        <f t="shared" si="4"/>
        <v>122.38325281803543</v>
      </c>
      <c r="T22" s="39">
        <v>1687</v>
      </c>
      <c r="U22" s="60">
        <v>1792</v>
      </c>
      <c r="V22" s="40">
        <f t="shared" si="5"/>
        <v>106.2240663900415</v>
      </c>
      <c r="W22" s="39">
        <v>489</v>
      </c>
      <c r="X22" s="60">
        <v>589</v>
      </c>
      <c r="Y22" s="40">
        <f t="shared" si="6"/>
        <v>120.44989775051124</v>
      </c>
      <c r="Z22" s="39">
        <v>404</v>
      </c>
      <c r="AA22" s="60">
        <v>521</v>
      </c>
      <c r="AB22" s="40">
        <f t="shared" si="7"/>
        <v>128.96039603960395</v>
      </c>
      <c r="AC22" s="37"/>
      <c r="AD22" s="41"/>
    </row>
    <row r="23" spans="1:30" s="42" customFormat="1" ht="17" customHeight="1" x14ac:dyDescent="0.25">
      <c r="A23" s="61" t="s">
        <v>50</v>
      </c>
      <c r="B23" s="39">
        <v>943</v>
      </c>
      <c r="C23" s="39">
        <v>1541</v>
      </c>
      <c r="D23" s="40">
        <f t="shared" si="0"/>
        <v>163.41463414634146</v>
      </c>
      <c r="E23" s="39">
        <v>617</v>
      </c>
      <c r="F23" s="39">
        <v>1242</v>
      </c>
      <c r="G23" s="40">
        <f t="shared" si="1"/>
        <v>201.2965964343598</v>
      </c>
      <c r="H23" s="39">
        <v>153</v>
      </c>
      <c r="I23" s="39">
        <v>146</v>
      </c>
      <c r="J23" s="40">
        <f t="shared" si="2"/>
        <v>95.424836601307192</v>
      </c>
      <c r="K23" s="39">
        <v>40</v>
      </c>
      <c r="L23" s="39">
        <v>50</v>
      </c>
      <c r="M23" s="40">
        <f t="shared" si="3"/>
        <v>125</v>
      </c>
      <c r="N23" s="39">
        <v>12</v>
      </c>
      <c r="O23" s="39">
        <v>0</v>
      </c>
      <c r="P23" s="40">
        <f t="shared" si="8"/>
        <v>0</v>
      </c>
      <c r="Q23" s="39">
        <v>550</v>
      </c>
      <c r="R23" s="60">
        <v>970</v>
      </c>
      <c r="S23" s="40">
        <f t="shared" si="4"/>
        <v>176.36363636363637</v>
      </c>
      <c r="T23" s="39">
        <v>712</v>
      </c>
      <c r="U23" s="60">
        <v>1114</v>
      </c>
      <c r="V23" s="40">
        <f t="shared" si="5"/>
        <v>156.46067415730337</v>
      </c>
      <c r="W23" s="39">
        <v>438</v>
      </c>
      <c r="X23" s="60">
        <v>822</v>
      </c>
      <c r="Y23" s="40">
        <f t="shared" si="6"/>
        <v>187.67123287671234</v>
      </c>
      <c r="Z23" s="39">
        <v>373</v>
      </c>
      <c r="AA23" s="60">
        <v>706</v>
      </c>
      <c r="AB23" s="40">
        <f t="shared" si="7"/>
        <v>189.27613941018768</v>
      </c>
      <c r="AC23" s="37"/>
      <c r="AD23" s="41"/>
    </row>
    <row r="24" spans="1:30" s="42" customFormat="1" ht="17" customHeight="1" x14ac:dyDescent="0.25">
      <c r="A24" s="61" t="s">
        <v>51</v>
      </c>
      <c r="B24" s="39">
        <v>1374</v>
      </c>
      <c r="C24" s="39">
        <v>1314</v>
      </c>
      <c r="D24" s="40">
        <f t="shared" si="0"/>
        <v>95.633187772925766</v>
      </c>
      <c r="E24" s="39">
        <v>664</v>
      </c>
      <c r="F24" s="39">
        <v>945</v>
      </c>
      <c r="G24" s="40">
        <f t="shared" si="1"/>
        <v>142.31927710843374</v>
      </c>
      <c r="H24" s="39">
        <v>125</v>
      </c>
      <c r="I24" s="39">
        <v>199</v>
      </c>
      <c r="J24" s="40">
        <f t="shared" si="2"/>
        <v>159.19999999999999</v>
      </c>
      <c r="K24" s="39">
        <v>36</v>
      </c>
      <c r="L24" s="39">
        <v>39</v>
      </c>
      <c r="M24" s="40">
        <f t="shared" si="3"/>
        <v>108.33333333333333</v>
      </c>
      <c r="N24" s="39">
        <v>2</v>
      </c>
      <c r="O24" s="39">
        <v>1</v>
      </c>
      <c r="P24" s="91">
        <f t="shared" si="8"/>
        <v>50</v>
      </c>
      <c r="Q24" s="39">
        <v>450</v>
      </c>
      <c r="R24" s="60">
        <v>816</v>
      </c>
      <c r="S24" s="40">
        <f t="shared" si="4"/>
        <v>181.33333333333334</v>
      </c>
      <c r="T24" s="39">
        <v>1193</v>
      </c>
      <c r="U24" s="60">
        <v>832</v>
      </c>
      <c r="V24" s="40">
        <f t="shared" si="5"/>
        <v>69.740150880134109</v>
      </c>
      <c r="W24" s="39">
        <v>528</v>
      </c>
      <c r="X24" s="60">
        <v>536</v>
      </c>
      <c r="Y24" s="40">
        <f t="shared" si="6"/>
        <v>101.51515151515152</v>
      </c>
      <c r="Z24" s="39">
        <v>474</v>
      </c>
      <c r="AA24" s="60">
        <v>504</v>
      </c>
      <c r="AB24" s="40">
        <f t="shared" si="7"/>
        <v>106.32911392405063</v>
      </c>
      <c r="AC24" s="37"/>
      <c r="AD24" s="41"/>
    </row>
    <row r="25" spans="1:30" s="42" customFormat="1" ht="17" customHeight="1" x14ac:dyDescent="0.25">
      <c r="A25" s="61" t="s">
        <v>52</v>
      </c>
      <c r="B25" s="39">
        <v>2225</v>
      </c>
      <c r="C25" s="39">
        <v>2335</v>
      </c>
      <c r="D25" s="40">
        <f t="shared" si="0"/>
        <v>104.9438202247191</v>
      </c>
      <c r="E25" s="39">
        <v>233</v>
      </c>
      <c r="F25" s="39">
        <v>494</v>
      </c>
      <c r="G25" s="40">
        <f t="shared" si="1"/>
        <v>212.01716738197425</v>
      </c>
      <c r="H25" s="39">
        <v>109</v>
      </c>
      <c r="I25" s="39">
        <v>155</v>
      </c>
      <c r="J25" s="40">
        <f t="shared" si="2"/>
        <v>142.20183486238531</v>
      </c>
      <c r="K25" s="39">
        <v>16</v>
      </c>
      <c r="L25" s="39">
        <v>18</v>
      </c>
      <c r="M25" s="40">
        <f t="shared" si="3"/>
        <v>112.5</v>
      </c>
      <c r="N25" s="39">
        <v>8</v>
      </c>
      <c r="O25" s="39">
        <v>0</v>
      </c>
      <c r="P25" s="91">
        <f t="shared" si="8"/>
        <v>0</v>
      </c>
      <c r="Q25" s="39">
        <v>167</v>
      </c>
      <c r="R25" s="60">
        <v>365</v>
      </c>
      <c r="S25" s="40">
        <f t="shared" si="4"/>
        <v>218.56287425149699</v>
      </c>
      <c r="T25" s="39">
        <v>1999</v>
      </c>
      <c r="U25" s="60">
        <v>2046</v>
      </c>
      <c r="V25" s="40">
        <f t="shared" si="5"/>
        <v>102.3511755877939</v>
      </c>
      <c r="W25" s="39">
        <v>157</v>
      </c>
      <c r="X25" s="60">
        <v>296</v>
      </c>
      <c r="Y25" s="40">
        <f t="shared" si="6"/>
        <v>188.53503184713375</v>
      </c>
      <c r="Z25" s="39">
        <v>138</v>
      </c>
      <c r="AA25" s="60">
        <v>266</v>
      </c>
      <c r="AB25" s="40">
        <f t="shared" si="7"/>
        <v>192.75362318840581</v>
      </c>
      <c r="AC25" s="37"/>
      <c r="AD25" s="41"/>
    </row>
    <row r="26" spans="1:30" s="42" customFormat="1" ht="17" customHeight="1" x14ac:dyDescent="0.25">
      <c r="A26" s="61" t="s">
        <v>53</v>
      </c>
      <c r="B26" s="39">
        <v>1071</v>
      </c>
      <c r="C26" s="39">
        <v>1224</v>
      </c>
      <c r="D26" s="40">
        <f t="shared" si="0"/>
        <v>114.28571428571429</v>
      </c>
      <c r="E26" s="39">
        <v>467</v>
      </c>
      <c r="F26" s="39">
        <v>623</v>
      </c>
      <c r="G26" s="40">
        <f t="shared" si="1"/>
        <v>133.40471092077087</v>
      </c>
      <c r="H26" s="39">
        <v>111</v>
      </c>
      <c r="I26" s="39">
        <v>103</v>
      </c>
      <c r="J26" s="40">
        <f t="shared" si="2"/>
        <v>92.792792792792795</v>
      </c>
      <c r="K26" s="39">
        <v>37</v>
      </c>
      <c r="L26" s="39">
        <v>17</v>
      </c>
      <c r="M26" s="40">
        <f t="shared" si="3"/>
        <v>45.945945945945944</v>
      </c>
      <c r="N26" s="39">
        <v>0</v>
      </c>
      <c r="O26" s="39">
        <v>0</v>
      </c>
      <c r="P26" s="91" t="str">
        <f t="shared" si="8"/>
        <v>-</v>
      </c>
      <c r="Q26" s="39">
        <v>330</v>
      </c>
      <c r="R26" s="60">
        <v>463</v>
      </c>
      <c r="S26" s="40">
        <f t="shared" si="4"/>
        <v>140.30303030303031</v>
      </c>
      <c r="T26" s="39">
        <v>900</v>
      </c>
      <c r="U26" s="60">
        <v>987</v>
      </c>
      <c r="V26" s="40">
        <f t="shared" si="5"/>
        <v>109.66666666666667</v>
      </c>
      <c r="W26" s="39">
        <v>350</v>
      </c>
      <c r="X26" s="60">
        <v>393</v>
      </c>
      <c r="Y26" s="40">
        <f t="shared" si="6"/>
        <v>112.28571428571429</v>
      </c>
      <c r="Z26" s="39">
        <v>301</v>
      </c>
      <c r="AA26" s="60">
        <v>339</v>
      </c>
      <c r="AB26" s="40">
        <f t="shared" si="7"/>
        <v>112.62458471760797</v>
      </c>
      <c r="AC26" s="37"/>
      <c r="AD26" s="41"/>
    </row>
    <row r="27" spans="1:30" s="42" customFormat="1" ht="17" customHeight="1" x14ac:dyDescent="0.25">
      <c r="A27" s="61" t="s">
        <v>54</v>
      </c>
      <c r="B27" s="39">
        <v>888</v>
      </c>
      <c r="C27" s="39">
        <v>1251</v>
      </c>
      <c r="D27" s="40">
        <f t="shared" si="0"/>
        <v>140.87837837837839</v>
      </c>
      <c r="E27" s="39">
        <v>286</v>
      </c>
      <c r="F27" s="39">
        <v>582</v>
      </c>
      <c r="G27" s="40">
        <f t="shared" si="1"/>
        <v>203.49650349650349</v>
      </c>
      <c r="H27" s="39">
        <v>121</v>
      </c>
      <c r="I27" s="39">
        <v>131</v>
      </c>
      <c r="J27" s="40">
        <f t="shared" si="2"/>
        <v>108.26446280991736</v>
      </c>
      <c r="K27" s="39">
        <v>52</v>
      </c>
      <c r="L27" s="39">
        <v>64</v>
      </c>
      <c r="M27" s="40">
        <f t="shared" si="3"/>
        <v>123.07692307692308</v>
      </c>
      <c r="N27" s="39">
        <v>0</v>
      </c>
      <c r="O27" s="39">
        <v>3</v>
      </c>
      <c r="P27" s="91" t="str">
        <f t="shared" si="8"/>
        <v>-</v>
      </c>
      <c r="Q27" s="39">
        <v>209</v>
      </c>
      <c r="R27" s="60">
        <v>408</v>
      </c>
      <c r="S27" s="40">
        <f t="shared" si="4"/>
        <v>195.2153110047847</v>
      </c>
      <c r="T27" s="39">
        <v>779</v>
      </c>
      <c r="U27" s="60">
        <v>973</v>
      </c>
      <c r="V27" s="40">
        <f t="shared" si="5"/>
        <v>124.90372272143775</v>
      </c>
      <c r="W27" s="39">
        <v>204</v>
      </c>
      <c r="X27" s="60">
        <v>347</v>
      </c>
      <c r="Y27" s="40">
        <f t="shared" si="6"/>
        <v>170.09803921568627</v>
      </c>
      <c r="Z27" s="39">
        <v>182</v>
      </c>
      <c r="AA27" s="60">
        <v>333</v>
      </c>
      <c r="AB27" s="40">
        <f t="shared" si="7"/>
        <v>182.96703296703296</v>
      </c>
      <c r="AC27" s="37"/>
      <c r="AD27" s="41"/>
    </row>
    <row r="28" spans="1:30" s="42" customFormat="1" ht="17" customHeight="1" x14ac:dyDescent="0.25">
      <c r="A28" s="61" t="s">
        <v>55</v>
      </c>
      <c r="B28" s="39">
        <v>928</v>
      </c>
      <c r="C28" s="39">
        <v>947</v>
      </c>
      <c r="D28" s="40">
        <f t="shared" si="0"/>
        <v>102.04741379310344</v>
      </c>
      <c r="E28" s="39">
        <v>366</v>
      </c>
      <c r="F28" s="39">
        <v>427</v>
      </c>
      <c r="G28" s="40">
        <f t="shared" si="1"/>
        <v>116.66666666666667</v>
      </c>
      <c r="H28" s="39">
        <v>156</v>
      </c>
      <c r="I28" s="39">
        <v>160</v>
      </c>
      <c r="J28" s="40">
        <f t="shared" si="2"/>
        <v>102.56410256410257</v>
      </c>
      <c r="K28" s="39">
        <v>22</v>
      </c>
      <c r="L28" s="39">
        <v>19</v>
      </c>
      <c r="M28" s="40">
        <f t="shared" si="3"/>
        <v>86.36363636363636</v>
      </c>
      <c r="N28" s="39">
        <v>7</v>
      </c>
      <c r="O28" s="39">
        <v>0</v>
      </c>
      <c r="P28" s="40">
        <f t="shared" si="8"/>
        <v>0</v>
      </c>
      <c r="Q28" s="39">
        <v>290</v>
      </c>
      <c r="R28" s="60">
        <v>388</v>
      </c>
      <c r="S28" s="40">
        <f t="shared" si="4"/>
        <v>133.79310344827587</v>
      </c>
      <c r="T28" s="39">
        <v>709</v>
      </c>
      <c r="U28" s="60">
        <v>677</v>
      </c>
      <c r="V28" s="40">
        <f t="shared" si="5"/>
        <v>95.486600846262348</v>
      </c>
      <c r="W28" s="39">
        <v>246</v>
      </c>
      <c r="X28" s="60">
        <v>253</v>
      </c>
      <c r="Y28" s="40">
        <f t="shared" si="6"/>
        <v>102.84552845528455</v>
      </c>
      <c r="Z28" s="39">
        <v>230</v>
      </c>
      <c r="AA28" s="60">
        <v>234</v>
      </c>
      <c r="AB28" s="40">
        <f t="shared" si="7"/>
        <v>101.73913043478261</v>
      </c>
      <c r="AC28" s="37"/>
      <c r="AD28" s="41"/>
    </row>
    <row r="29" spans="1:30" s="42" customFormat="1" ht="17" customHeight="1" x14ac:dyDescent="0.25">
      <c r="A29" s="61" t="s">
        <v>56</v>
      </c>
      <c r="B29" s="39">
        <v>1020</v>
      </c>
      <c r="C29" s="39">
        <v>1389</v>
      </c>
      <c r="D29" s="40">
        <f t="shared" si="0"/>
        <v>136.1764705882353</v>
      </c>
      <c r="E29" s="39">
        <v>544</v>
      </c>
      <c r="F29" s="39">
        <v>913</v>
      </c>
      <c r="G29" s="40">
        <f t="shared" si="1"/>
        <v>167.83088235294119</v>
      </c>
      <c r="H29" s="39">
        <v>92</v>
      </c>
      <c r="I29" s="39">
        <v>97</v>
      </c>
      <c r="J29" s="40">
        <f t="shared" si="2"/>
        <v>105.43478260869566</v>
      </c>
      <c r="K29" s="39">
        <v>62</v>
      </c>
      <c r="L29" s="39">
        <v>53</v>
      </c>
      <c r="M29" s="40">
        <f t="shared" si="3"/>
        <v>85.483870967741936</v>
      </c>
      <c r="N29" s="39">
        <v>24</v>
      </c>
      <c r="O29" s="39">
        <v>1</v>
      </c>
      <c r="P29" s="40">
        <f t="shared" si="8"/>
        <v>4.166666666666667</v>
      </c>
      <c r="Q29" s="39">
        <v>382</v>
      </c>
      <c r="R29" s="60">
        <v>667</v>
      </c>
      <c r="S29" s="40">
        <f t="shared" si="4"/>
        <v>174.60732984293193</v>
      </c>
      <c r="T29" s="39">
        <v>816</v>
      </c>
      <c r="U29" s="60">
        <v>975</v>
      </c>
      <c r="V29" s="40">
        <f t="shared" si="5"/>
        <v>119.48529411764706</v>
      </c>
      <c r="W29" s="39">
        <v>401</v>
      </c>
      <c r="X29" s="60">
        <v>539</v>
      </c>
      <c r="Y29" s="40">
        <f t="shared" si="6"/>
        <v>134.41396508728181</v>
      </c>
      <c r="Z29" s="39">
        <v>352</v>
      </c>
      <c r="AA29" s="60">
        <v>498</v>
      </c>
      <c r="AB29" s="40">
        <f t="shared" si="7"/>
        <v>141.47727272727272</v>
      </c>
      <c r="AC29" s="37"/>
      <c r="AD29" s="41"/>
    </row>
    <row r="30" spans="1:30" s="42" customFormat="1" ht="17" customHeight="1" x14ac:dyDescent="0.25">
      <c r="A30" s="61" t="s">
        <v>57</v>
      </c>
      <c r="B30" s="39">
        <v>1328</v>
      </c>
      <c r="C30" s="39">
        <v>1507</v>
      </c>
      <c r="D30" s="40">
        <f t="shared" si="0"/>
        <v>113.47891566265061</v>
      </c>
      <c r="E30" s="39">
        <v>234</v>
      </c>
      <c r="F30" s="39">
        <v>408</v>
      </c>
      <c r="G30" s="40">
        <f t="shared" si="1"/>
        <v>174.35897435897436</v>
      </c>
      <c r="H30" s="39">
        <v>68</v>
      </c>
      <c r="I30" s="39">
        <v>121</v>
      </c>
      <c r="J30" s="40">
        <f t="shared" si="2"/>
        <v>177.94117647058823</v>
      </c>
      <c r="K30" s="39">
        <v>17</v>
      </c>
      <c r="L30" s="39">
        <v>11</v>
      </c>
      <c r="M30" s="40">
        <f t="shared" si="3"/>
        <v>64.705882352941174</v>
      </c>
      <c r="N30" s="39">
        <v>1</v>
      </c>
      <c r="O30" s="39">
        <v>0</v>
      </c>
      <c r="P30" s="91">
        <f t="shared" si="8"/>
        <v>0</v>
      </c>
      <c r="Q30" s="39">
        <v>213</v>
      </c>
      <c r="R30" s="60">
        <v>357</v>
      </c>
      <c r="S30" s="40">
        <f t="shared" si="4"/>
        <v>167.6056338028169</v>
      </c>
      <c r="T30" s="39">
        <v>1258</v>
      </c>
      <c r="U30" s="60">
        <v>1357</v>
      </c>
      <c r="V30" s="40">
        <f t="shared" si="5"/>
        <v>107.86963434022258</v>
      </c>
      <c r="W30" s="39">
        <v>168</v>
      </c>
      <c r="X30" s="60">
        <v>258</v>
      </c>
      <c r="Y30" s="40">
        <f t="shared" si="6"/>
        <v>153.57142857142858</v>
      </c>
      <c r="Z30" s="39">
        <v>150</v>
      </c>
      <c r="AA30" s="60">
        <v>244</v>
      </c>
      <c r="AB30" s="40">
        <f t="shared" si="7"/>
        <v>162.66666666666666</v>
      </c>
      <c r="AC30" s="37"/>
      <c r="AD30" s="41"/>
    </row>
    <row r="31" spans="1:30" s="42" customFormat="1" ht="17" customHeight="1" x14ac:dyDescent="0.25">
      <c r="A31" s="61" t="s">
        <v>58</v>
      </c>
      <c r="B31" s="39">
        <v>1531</v>
      </c>
      <c r="C31" s="39">
        <v>1605</v>
      </c>
      <c r="D31" s="40">
        <f t="shared" si="0"/>
        <v>104.83344219464402</v>
      </c>
      <c r="E31" s="39">
        <v>324</v>
      </c>
      <c r="F31" s="39">
        <v>548</v>
      </c>
      <c r="G31" s="40">
        <f t="shared" si="1"/>
        <v>169.1358024691358</v>
      </c>
      <c r="H31" s="39">
        <v>143</v>
      </c>
      <c r="I31" s="39">
        <v>172</v>
      </c>
      <c r="J31" s="40">
        <f t="shared" si="2"/>
        <v>120.27972027972028</v>
      </c>
      <c r="K31" s="39">
        <v>14</v>
      </c>
      <c r="L31" s="39">
        <v>13</v>
      </c>
      <c r="M31" s="40">
        <f t="shared" si="3"/>
        <v>92.857142857142861</v>
      </c>
      <c r="N31" s="39">
        <v>1</v>
      </c>
      <c r="O31" s="39">
        <v>8</v>
      </c>
      <c r="P31" s="91">
        <f t="shared" si="8"/>
        <v>800</v>
      </c>
      <c r="Q31" s="39">
        <v>218</v>
      </c>
      <c r="R31" s="60">
        <v>496</v>
      </c>
      <c r="S31" s="40">
        <f t="shared" si="4"/>
        <v>227.52293577981652</v>
      </c>
      <c r="T31" s="39">
        <v>1156</v>
      </c>
      <c r="U31" s="60">
        <v>1345</v>
      </c>
      <c r="V31" s="40">
        <f t="shared" si="5"/>
        <v>116.34948096885813</v>
      </c>
      <c r="W31" s="39">
        <v>226</v>
      </c>
      <c r="X31" s="60">
        <v>368</v>
      </c>
      <c r="Y31" s="40">
        <f t="shared" si="6"/>
        <v>162.83185840707964</v>
      </c>
      <c r="Z31" s="39">
        <v>210</v>
      </c>
      <c r="AA31" s="60">
        <v>338</v>
      </c>
      <c r="AB31" s="40">
        <f t="shared" si="7"/>
        <v>160.95238095238096</v>
      </c>
      <c r="AC31" s="37"/>
      <c r="AD31" s="41"/>
    </row>
    <row r="32" spans="1:30" s="42" customFormat="1" ht="17" customHeight="1" x14ac:dyDescent="0.25">
      <c r="A32" s="61" t="s">
        <v>59</v>
      </c>
      <c r="B32" s="39">
        <v>1659</v>
      </c>
      <c r="C32" s="39">
        <v>1891</v>
      </c>
      <c r="D32" s="40">
        <f t="shared" si="0"/>
        <v>113.98432790837855</v>
      </c>
      <c r="E32" s="39">
        <v>375</v>
      </c>
      <c r="F32" s="39">
        <v>601</v>
      </c>
      <c r="G32" s="40">
        <f t="shared" si="1"/>
        <v>160.26666666666668</v>
      </c>
      <c r="H32" s="39">
        <v>162</v>
      </c>
      <c r="I32" s="39">
        <v>191</v>
      </c>
      <c r="J32" s="40">
        <f t="shared" si="2"/>
        <v>117.90123456790124</v>
      </c>
      <c r="K32" s="39">
        <v>43</v>
      </c>
      <c r="L32" s="39">
        <v>58</v>
      </c>
      <c r="M32" s="40">
        <f t="shared" si="3"/>
        <v>134.88372093023256</v>
      </c>
      <c r="N32" s="39">
        <v>11</v>
      </c>
      <c r="O32" s="39">
        <v>6</v>
      </c>
      <c r="P32" s="91">
        <f t="shared" si="8"/>
        <v>54.545454545454547</v>
      </c>
      <c r="Q32" s="39">
        <v>324</v>
      </c>
      <c r="R32" s="60">
        <v>440</v>
      </c>
      <c r="S32" s="40">
        <f t="shared" si="4"/>
        <v>135.80246913580248</v>
      </c>
      <c r="T32" s="39">
        <v>1452</v>
      </c>
      <c r="U32" s="60">
        <v>1495</v>
      </c>
      <c r="V32" s="40">
        <f t="shared" si="5"/>
        <v>102.96143250688705</v>
      </c>
      <c r="W32" s="39">
        <v>251</v>
      </c>
      <c r="X32" s="60">
        <v>288</v>
      </c>
      <c r="Y32" s="40">
        <f t="shared" si="6"/>
        <v>114.7410358565737</v>
      </c>
      <c r="Z32" s="39">
        <v>220</v>
      </c>
      <c r="AA32" s="60">
        <v>264</v>
      </c>
      <c r="AB32" s="40">
        <f t="shared" si="7"/>
        <v>120</v>
      </c>
      <c r="AC32" s="37"/>
      <c r="AD32" s="41"/>
    </row>
    <row r="33" spans="1:30" s="42" customFormat="1" ht="17" customHeight="1" x14ac:dyDescent="0.25">
      <c r="A33" s="61" t="s">
        <v>60</v>
      </c>
      <c r="B33" s="39">
        <v>1416</v>
      </c>
      <c r="C33" s="39">
        <v>1639</v>
      </c>
      <c r="D33" s="40">
        <f t="shared" si="0"/>
        <v>115.74858757062147</v>
      </c>
      <c r="E33" s="39">
        <v>790</v>
      </c>
      <c r="F33" s="39">
        <v>1006</v>
      </c>
      <c r="G33" s="40">
        <f t="shared" si="1"/>
        <v>127.34177215189874</v>
      </c>
      <c r="H33" s="39">
        <v>137</v>
      </c>
      <c r="I33" s="39">
        <v>200</v>
      </c>
      <c r="J33" s="40">
        <f t="shared" si="2"/>
        <v>145.98540145985402</v>
      </c>
      <c r="K33" s="39">
        <v>40</v>
      </c>
      <c r="L33" s="39">
        <v>15</v>
      </c>
      <c r="M33" s="40">
        <f t="shared" si="3"/>
        <v>37.5</v>
      </c>
      <c r="N33" s="39">
        <v>9</v>
      </c>
      <c r="O33" s="39">
        <v>1</v>
      </c>
      <c r="P33" s="40">
        <f t="shared" si="8"/>
        <v>11.111111111111111</v>
      </c>
      <c r="Q33" s="39">
        <v>641</v>
      </c>
      <c r="R33" s="60">
        <v>856</v>
      </c>
      <c r="S33" s="40">
        <f t="shared" si="4"/>
        <v>133.54134165366614</v>
      </c>
      <c r="T33" s="39">
        <v>1091</v>
      </c>
      <c r="U33" s="60">
        <v>1191</v>
      </c>
      <c r="V33" s="40">
        <f t="shared" si="5"/>
        <v>109.16590284142988</v>
      </c>
      <c r="W33" s="39">
        <v>531</v>
      </c>
      <c r="X33" s="60">
        <v>636</v>
      </c>
      <c r="Y33" s="40">
        <f t="shared" si="6"/>
        <v>119.77401129943503</v>
      </c>
      <c r="Z33" s="39">
        <v>460</v>
      </c>
      <c r="AA33" s="60">
        <v>584</v>
      </c>
      <c r="AB33" s="40">
        <f t="shared" si="7"/>
        <v>126.95652173913044</v>
      </c>
      <c r="AC33" s="37"/>
      <c r="AD33" s="41"/>
    </row>
    <row r="34" spans="1:30" s="42" customFormat="1" ht="17" customHeight="1" x14ac:dyDescent="0.25">
      <c r="A34" s="61" t="s">
        <v>61</v>
      </c>
      <c r="B34" s="39">
        <v>1021</v>
      </c>
      <c r="C34" s="39">
        <v>1329</v>
      </c>
      <c r="D34" s="40">
        <f t="shared" si="0"/>
        <v>130.16650342801177</v>
      </c>
      <c r="E34" s="39">
        <v>579</v>
      </c>
      <c r="F34" s="39">
        <v>884</v>
      </c>
      <c r="G34" s="40">
        <f t="shared" si="1"/>
        <v>152.6770293609672</v>
      </c>
      <c r="H34" s="39">
        <v>167</v>
      </c>
      <c r="I34" s="39">
        <v>209</v>
      </c>
      <c r="J34" s="40">
        <f t="shared" si="2"/>
        <v>125.1497005988024</v>
      </c>
      <c r="K34" s="39">
        <v>17</v>
      </c>
      <c r="L34" s="39">
        <v>8</v>
      </c>
      <c r="M34" s="40">
        <f t="shared" si="3"/>
        <v>47.058823529411768</v>
      </c>
      <c r="N34" s="39">
        <v>9</v>
      </c>
      <c r="O34" s="39">
        <v>3</v>
      </c>
      <c r="P34" s="91">
        <f t="shared" si="8"/>
        <v>33.333333333333336</v>
      </c>
      <c r="Q34" s="39">
        <v>496</v>
      </c>
      <c r="R34" s="60">
        <v>722</v>
      </c>
      <c r="S34" s="40">
        <f t="shared" si="4"/>
        <v>145.56451612903226</v>
      </c>
      <c r="T34" s="39">
        <v>700</v>
      </c>
      <c r="U34" s="60">
        <v>1032</v>
      </c>
      <c r="V34" s="40">
        <f t="shared" si="5"/>
        <v>147.42857142857142</v>
      </c>
      <c r="W34" s="39">
        <v>361</v>
      </c>
      <c r="X34" s="60">
        <v>621</v>
      </c>
      <c r="Y34" s="40">
        <f t="shared" si="6"/>
        <v>172.02216066481995</v>
      </c>
      <c r="Z34" s="39">
        <v>327</v>
      </c>
      <c r="AA34" s="60">
        <v>532</v>
      </c>
      <c r="AB34" s="40">
        <f t="shared" si="7"/>
        <v>162.69113149847095</v>
      </c>
      <c r="AC34" s="37"/>
      <c r="AD34" s="41"/>
    </row>
    <row r="35" spans="1:30" s="42" customFormat="1" ht="17" customHeight="1" x14ac:dyDescent="0.25">
      <c r="A35" s="61" t="s">
        <v>62</v>
      </c>
      <c r="B35" s="39">
        <v>764</v>
      </c>
      <c r="C35" s="39">
        <v>1009</v>
      </c>
      <c r="D35" s="40">
        <f t="shared" si="0"/>
        <v>132.06806282722513</v>
      </c>
      <c r="E35" s="39">
        <v>370</v>
      </c>
      <c r="F35" s="39">
        <v>569</v>
      </c>
      <c r="G35" s="40">
        <f t="shared" si="1"/>
        <v>153.78378378378378</v>
      </c>
      <c r="H35" s="39">
        <v>156</v>
      </c>
      <c r="I35" s="39">
        <v>134</v>
      </c>
      <c r="J35" s="40">
        <f t="shared" si="2"/>
        <v>85.897435897435898</v>
      </c>
      <c r="K35" s="39">
        <v>27</v>
      </c>
      <c r="L35" s="39">
        <v>27</v>
      </c>
      <c r="M35" s="40">
        <f t="shared" si="3"/>
        <v>100</v>
      </c>
      <c r="N35" s="39">
        <v>9</v>
      </c>
      <c r="O35" s="39">
        <v>2</v>
      </c>
      <c r="P35" s="40">
        <f t="shared" si="8"/>
        <v>22.222222222222221</v>
      </c>
      <c r="Q35" s="39">
        <v>257</v>
      </c>
      <c r="R35" s="60">
        <v>294</v>
      </c>
      <c r="S35" s="40">
        <f t="shared" si="4"/>
        <v>114.39688715953308</v>
      </c>
      <c r="T35" s="39">
        <v>488</v>
      </c>
      <c r="U35" s="60">
        <v>741</v>
      </c>
      <c r="V35" s="40">
        <f t="shared" si="5"/>
        <v>151.84426229508196</v>
      </c>
      <c r="W35" s="39">
        <v>227</v>
      </c>
      <c r="X35" s="60">
        <v>309</v>
      </c>
      <c r="Y35" s="40">
        <f t="shared" si="6"/>
        <v>136.12334801762114</v>
      </c>
      <c r="Z35" s="39">
        <v>206</v>
      </c>
      <c r="AA35" s="60">
        <v>289</v>
      </c>
      <c r="AB35" s="40">
        <f t="shared" si="7"/>
        <v>140.29126213592232</v>
      </c>
      <c r="AC35" s="37"/>
      <c r="AD35" s="41"/>
    </row>
    <row r="36" spans="1:3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ht="13.95" x14ac:dyDescent="0.3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ht="13.95" x14ac:dyDescent="0.3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ht="13.95" x14ac:dyDescent="0.3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ht="13.95" x14ac:dyDescent="0.3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ht="13.95" x14ac:dyDescent="0.3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ht="13.95" x14ac:dyDescent="0.3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ht="13.95" x14ac:dyDescent="0.3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ht="13.95" x14ac:dyDescent="0.3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ht="13.95" x14ac:dyDescent="0.3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ht="13.95" x14ac:dyDescent="0.3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ht="13.95" x14ac:dyDescent="0.3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ht="13.95" x14ac:dyDescent="0.3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ht="13.95" x14ac:dyDescent="0.3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ht="13.95" x14ac:dyDescent="0.3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AF88"/>
  <sheetViews>
    <sheetView view="pageBreakPreview" zoomScaleNormal="75" zoomScaleSheetLayoutView="10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P8" sqref="P8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78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23"/>
      <c r="Y1" s="12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22"/>
      <c r="AA2" s="122"/>
      <c r="AB2" s="59" t="s">
        <v>7</v>
      </c>
      <c r="AC2" s="59"/>
    </row>
    <row r="3" spans="1:32" s="32" customFormat="1" ht="67.599999999999994" customHeight="1" x14ac:dyDescent="0.25">
      <c r="A3" s="129"/>
      <c r="B3" s="119" t="s">
        <v>21</v>
      </c>
      <c r="C3" s="119"/>
      <c r="D3" s="119"/>
      <c r="E3" s="119" t="s">
        <v>22</v>
      </c>
      <c r="F3" s="119"/>
      <c r="G3" s="119"/>
      <c r="H3" s="119" t="s">
        <v>13</v>
      </c>
      <c r="I3" s="119"/>
      <c r="J3" s="119"/>
      <c r="K3" s="119" t="s">
        <v>9</v>
      </c>
      <c r="L3" s="119"/>
      <c r="M3" s="119"/>
      <c r="N3" s="119" t="s">
        <v>10</v>
      </c>
      <c r="O3" s="119"/>
      <c r="P3" s="119"/>
      <c r="Q3" s="124" t="s">
        <v>8</v>
      </c>
      <c r="R3" s="125"/>
      <c r="S3" s="126"/>
      <c r="T3" s="119" t="s">
        <v>16</v>
      </c>
      <c r="U3" s="119"/>
      <c r="V3" s="119"/>
      <c r="W3" s="119" t="s">
        <v>11</v>
      </c>
      <c r="X3" s="119"/>
      <c r="Y3" s="119"/>
      <c r="Z3" s="119" t="s">
        <v>12</v>
      </c>
      <c r="AA3" s="119"/>
      <c r="AB3" s="119"/>
    </row>
    <row r="4" spans="1:32" s="33" customFormat="1" ht="19.55" customHeight="1" x14ac:dyDescent="0.25">
      <c r="A4" s="129"/>
      <c r="B4" s="120" t="s">
        <v>15</v>
      </c>
      <c r="C4" s="120" t="s">
        <v>63</v>
      </c>
      <c r="D4" s="121" t="s">
        <v>2</v>
      </c>
      <c r="E4" s="120" t="s">
        <v>15</v>
      </c>
      <c r="F4" s="120" t="s">
        <v>63</v>
      </c>
      <c r="G4" s="121" t="s">
        <v>2</v>
      </c>
      <c r="H4" s="120" t="s">
        <v>15</v>
      </c>
      <c r="I4" s="120" t="s">
        <v>63</v>
      </c>
      <c r="J4" s="121" t="s">
        <v>2</v>
      </c>
      <c r="K4" s="120" t="s">
        <v>15</v>
      </c>
      <c r="L4" s="120" t="s">
        <v>63</v>
      </c>
      <c r="M4" s="121" t="s">
        <v>2</v>
      </c>
      <c r="N4" s="120" t="s">
        <v>15</v>
      </c>
      <c r="O4" s="120" t="s">
        <v>63</v>
      </c>
      <c r="P4" s="121" t="s">
        <v>2</v>
      </c>
      <c r="Q4" s="120" t="s">
        <v>15</v>
      </c>
      <c r="R4" s="120" t="s">
        <v>63</v>
      </c>
      <c r="S4" s="121" t="s">
        <v>2</v>
      </c>
      <c r="T4" s="120" t="s">
        <v>15</v>
      </c>
      <c r="U4" s="120" t="s">
        <v>63</v>
      </c>
      <c r="V4" s="121" t="s">
        <v>2</v>
      </c>
      <c r="W4" s="120" t="s">
        <v>15</v>
      </c>
      <c r="X4" s="120" t="s">
        <v>63</v>
      </c>
      <c r="Y4" s="121" t="s">
        <v>2</v>
      </c>
      <c r="Z4" s="120" t="s">
        <v>15</v>
      </c>
      <c r="AA4" s="120" t="s">
        <v>63</v>
      </c>
      <c r="AB4" s="121" t="s">
        <v>2</v>
      </c>
    </row>
    <row r="5" spans="1:32" s="33" customFormat="1" ht="15.8" customHeight="1" x14ac:dyDescent="0.25">
      <c r="A5" s="129"/>
      <c r="B5" s="120"/>
      <c r="C5" s="120"/>
      <c r="D5" s="121"/>
      <c r="E5" s="120"/>
      <c r="F5" s="120"/>
      <c r="G5" s="121"/>
      <c r="H5" s="120"/>
      <c r="I5" s="120"/>
      <c r="J5" s="121"/>
      <c r="K5" s="120"/>
      <c r="L5" s="120"/>
      <c r="M5" s="121"/>
      <c r="N5" s="120"/>
      <c r="O5" s="120"/>
      <c r="P5" s="121"/>
      <c r="Q5" s="120"/>
      <c r="R5" s="120"/>
      <c r="S5" s="121"/>
      <c r="T5" s="120"/>
      <c r="U5" s="120"/>
      <c r="V5" s="121"/>
      <c r="W5" s="120"/>
      <c r="X5" s="120"/>
      <c r="Y5" s="121"/>
      <c r="Z5" s="120"/>
      <c r="AA5" s="120"/>
      <c r="AB5" s="121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97">
        <f>SUM(B8:B35)</f>
        <v>54557</v>
      </c>
      <c r="C7" s="97">
        <f>SUM(C8:C35)</f>
        <v>56587</v>
      </c>
      <c r="D7" s="36">
        <f>C7*100/B7</f>
        <v>103.72087908059461</v>
      </c>
      <c r="E7" s="97">
        <f>SUM(E8:E35)</f>
        <v>13355</v>
      </c>
      <c r="F7" s="97">
        <f>SUM(F8:F35)</f>
        <v>17769</v>
      </c>
      <c r="G7" s="36">
        <f>F7*100/E7</f>
        <v>133.051291651067</v>
      </c>
      <c r="H7" s="97">
        <f>SUM(H8:H35)</f>
        <v>5158</v>
      </c>
      <c r="I7" s="97">
        <f>SUM(I8:I35)</f>
        <v>5644</v>
      </c>
      <c r="J7" s="36">
        <f>I7*100/H7</f>
        <v>109.42225668863901</v>
      </c>
      <c r="K7" s="97">
        <f>SUM(K8:K35)</f>
        <v>1028</v>
      </c>
      <c r="L7" s="97">
        <f>SUM(L8:L35)</f>
        <v>600</v>
      </c>
      <c r="M7" s="36">
        <f>L7*100/K7</f>
        <v>58.365758754863812</v>
      </c>
      <c r="N7" s="97">
        <f>SUM(N8:N35)</f>
        <v>323</v>
      </c>
      <c r="O7" s="97">
        <f>SUM(O8:O35)</f>
        <v>110</v>
      </c>
      <c r="P7" s="36">
        <f>O7*100/N7</f>
        <v>34.055727554179569</v>
      </c>
      <c r="Q7" s="97">
        <f>SUM(Q8:Q35)</f>
        <v>9649</v>
      </c>
      <c r="R7" s="97">
        <f>SUM(R8:R35)</f>
        <v>11668</v>
      </c>
      <c r="S7" s="36">
        <f>R7*100/Q7</f>
        <v>120.92444812933982</v>
      </c>
      <c r="T7" s="97">
        <f>SUM(T8:T35)</f>
        <v>46376</v>
      </c>
      <c r="U7" s="97">
        <f>SUM(U8:U35)</f>
        <v>47033</v>
      </c>
      <c r="V7" s="36">
        <f>U7*100/T7</f>
        <v>101.41668104191824</v>
      </c>
      <c r="W7" s="97">
        <f>SUM(W8:W35)</f>
        <v>9417</v>
      </c>
      <c r="X7" s="97">
        <f>SUM(X8:X35)</f>
        <v>9646</v>
      </c>
      <c r="Y7" s="36">
        <f>X7*100/W7</f>
        <v>102.4317723266433</v>
      </c>
      <c r="Z7" s="97">
        <f>SUM(Z8:Z35)</f>
        <v>8351</v>
      </c>
      <c r="AA7" s="97">
        <f>SUM(AA8:AA35)</f>
        <v>8558</v>
      </c>
      <c r="AB7" s="36">
        <f>AA7*100/Z7</f>
        <v>102.47874506047179</v>
      </c>
      <c r="AC7" s="37"/>
      <c r="AF7" s="42"/>
    </row>
    <row r="8" spans="1:32" s="42" customFormat="1" ht="17" customHeight="1" x14ac:dyDescent="0.25">
      <c r="A8" s="61" t="s">
        <v>35</v>
      </c>
      <c r="B8" s="98">
        <f>УСЬОГО!B8-'12-жінки-ЦЗ'!B8</f>
        <v>10709</v>
      </c>
      <c r="C8" s="98">
        <f>УСЬОГО!C8-'12-жінки-ЦЗ'!C8</f>
        <v>12701</v>
      </c>
      <c r="D8" s="36">
        <f t="shared" ref="D8:D35" si="0">C8*100/B8</f>
        <v>118.60117658044635</v>
      </c>
      <c r="E8" s="98">
        <f>УСЬОГО!E8-'12-жінки-ЦЗ'!E8</f>
        <v>2969</v>
      </c>
      <c r="F8" s="98">
        <f>УСЬОГО!F8-'12-жінки-ЦЗ'!F8</f>
        <v>4860</v>
      </c>
      <c r="G8" s="40">
        <f t="shared" ref="G8:G35" si="1">F8*100/E8</f>
        <v>163.69147861232739</v>
      </c>
      <c r="H8" s="98">
        <f>УСЬОГО!H8-'12-жінки-ЦЗ'!H8</f>
        <v>445</v>
      </c>
      <c r="I8" s="98">
        <f>УСЬОГО!I8-'12-жінки-ЦЗ'!I8</f>
        <v>997</v>
      </c>
      <c r="J8" s="40">
        <f t="shared" ref="J8:J35" si="2">I8*100/H8</f>
        <v>224.04494382022472</v>
      </c>
      <c r="K8" s="98">
        <f>УСЬОГО!K8-'12-жінки-ЦЗ'!K8</f>
        <v>153</v>
      </c>
      <c r="L8" s="98">
        <f>УСЬОГО!L8-'12-жінки-ЦЗ'!L8</f>
        <v>143</v>
      </c>
      <c r="M8" s="40">
        <f t="shared" ref="M8:M35" si="3">L8*100/K8</f>
        <v>93.464052287581694</v>
      </c>
      <c r="N8" s="98">
        <f>УСЬОГО!N8-'12-жінки-ЦЗ'!N8</f>
        <v>32</v>
      </c>
      <c r="O8" s="98">
        <f>УСЬОГО!O8-'12-жінки-ЦЗ'!O8</f>
        <v>8</v>
      </c>
      <c r="P8" s="40">
        <f>IF(ISERROR(O8*100/N8),"-",(O8*100/N8))</f>
        <v>25</v>
      </c>
      <c r="Q8" s="98">
        <f>УСЬОГО!Q8-'12-жінки-ЦЗ'!Q8</f>
        <v>1662</v>
      </c>
      <c r="R8" s="99">
        <f>УСЬОГО!R8-'12-жінки-ЦЗ'!R8</f>
        <v>2147</v>
      </c>
      <c r="S8" s="40">
        <f t="shared" ref="S8:S35" si="4">R8*100/Q8</f>
        <v>129.18170878459688</v>
      </c>
      <c r="T8" s="98">
        <f>УСЬОГО!T8-'12-жінки-ЦЗ'!T8</f>
        <v>9936</v>
      </c>
      <c r="U8" s="99">
        <f>УСЬОГО!U8-'12-жінки-ЦЗ'!U8</f>
        <v>10621</v>
      </c>
      <c r="V8" s="40">
        <f t="shared" ref="V8:V35" si="5">U8*100/T8</f>
        <v>106.89412238325282</v>
      </c>
      <c r="W8" s="98">
        <f>УСЬОГО!W8-'12-жінки-ЦЗ'!W8</f>
        <v>2314</v>
      </c>
      <c r="X8" s="99">
        <f>УСЬОГО!X8-'12-жінки-ЦЗ'!X8</f>
        <v>2828</v>
      </c>
      <c r="Y8" s="40">
        <f t="shared" ref="Y8:Y35" si="6">X8*100/W8</f>
        <v>122.21261884183232</v>
      </c>
      <c r="Z8" s="98">
        <f>УСЬОГО!Z8-'12-жінки-ЦЗ'!Z8</f>
        <v>1943</v>
      </c>
      <c r="AA8" s="99">
        <f>УСЬОГО!AA8-'12-жінки-ЦЗ'!AA8</f>
        <v>2432</v>
      </c>
      <c r="AB8" s="40">
        <f t="shared" ref="AB8:AB35" si="7">AA8*100/Z8</f>
        <v>125.1672671127123</v>
      </c>
      <c r="AC8" s="37"/>
      <c r="AD8" s="41"/>
    </row>
    <row r="9" spans="1:32" s="43" customFormat="1" ht="17" customHeight="1" x14ac:dyDescent="0.25">
      <c r="A9" s="61" t="s">
        <v>36</v>
      </c>
      <c r="B9" s="98">
        <f>УСЬОГО!B9-'12-жінки-ЦЗ'!B9</f>
        <v>2080</v>
      </c>
      <c r="C9" s="98">
        <f>УСЬОГО!C9-'12-жінки-ЦЗ'!C9</f>
        <v>2194</v>
      </c>
      <c r="D9" s="36">
        <f t="shared" si="0"/>
        <v>105.48076923076923</v>
      </c>
      <c r="E9" s="98">
        <f>УСЬОГО!E9-'12-жінки-ЦЗ'!E9</f>
        <v>500</v>
      </c>
      <c r="F9" s="98">
        <f>УСЬОГО!F9-'12-жінки-ЦЗ'!F9</f>
        <v>661</v>
      </c>
      <c r="G9" s="40">
        <f t="shared" si="1"/>
        <v>132.19999999999999</v>
      </c>
      <c r="H9" s="98">
        <f>УСЬОГО!H9-'12-жінки-ЦЗ'!H9</f>
        <v>197</v>
      </c>
      <c r="I9" s="98">
        <f>УСЬОГО!I9-'12-жінки-ЦЗ'!I9</f>
        <v>158</v>
      </c>
      <c r="J9" s="40">
        <f t="shared" si="2"/>
        <v>80.203045685279193</v>
      </c>
      <c r="K9" s="98">
        <f>УСЬОГО!K9-'12-жінки-ЦЗ'!K9</f>
        <v>8</v>
      </c>
      <c r="L9" s="98">
        <f>УСЬОГО!L9-'12-жінки-ЦЗ'!L9</f>
        <v>2</v>
      </c>
      <c r="M9" s="40">
        <f t="shared" si="3"/>
        <v>25</v>
      </c>
      <c r="N9" s="98">
        <f>УСЬОГО!N9-'12-жінки-ЦЗ'!N9</f>
        <v>3</v>
      </c>
      <c r="O9" s="98">
        <f>УСЬОГО!O9-'12-жінки-ЦЗ'!O9</f>
        <v>3</v>
      </c>
      <c r="P9" s="40">
        <f t="shared" ref="P9:P35" si="8">IF(ISERROR(O9*100/N9),"-",(O9*100/N9))</f>
        <v>100</v>
      </c>
      <c r="Q9" s="98">
        <f>УСЬОГО!Q9-'12-жінки-ЦЗ'!Q9</f>
        <v>333</v>
      </c>
      <c r="R9" s="99">
        <f>УСЬОГО!R9-'12-жінки-ЦЗ'!R9</f>
        <v>392</v>
      </c>
      <c r="S9" s="40">
        <f t="shared" si="4"/>
        <v>117.71771771771772</v>
      </c>
      <c r="T9" s="98">
        <f>УСЬОГО!T9-'12-жінки-ЦЗ'!T9</f>
        <v>1813</v>
      </c>
      <c r="U9" s="99">
        <f>УСЬОГО!U9-'12-жінки-ЦЗ'!U9</f>
        <v>1868</v>
      </c>
      <c r="V9" s="40">
        <f t="shared" si="5"/>
        <v>103.03364589078875</v>
      </c>
      <c r="W9" s="98">
        <f>УСЬОГО!W9-'12-жінки-ЦЗ'!W9</f>
        <v>359</v>
      </c>
      <c r="X9" s="99">
        <f>УСЬОГО!X9-'12-жінки-ЦЗ'!X9</f>
        <v>352</v>
      </c>
      <c r="Y9" s="40">
        <f t="shared" si="6"/>
        <v>98.050139275766014</v>
      </c>
      <c r="Z9" s="98">
        <f>УСЬОГО!Z9-'12-жінки-ЦЗ'!Z9</f>
        <v>292</v>
      </c>
      <c r="AA9" s="99">
        <f>УСЬОГО!AA9-'12-жінки-ЦЗ'!AA9</f>
        <v>257</v>
      </c>
      <c r="AB9" s="40">
        <f t="shared" si="7"/>
        <v>88.013698630136986</v>
      </c>
      <c r="AC9" s="37"/>
      <c r="AD9" s="41"/>
    </row>
    <row r="10" spans="1:32" s="42" customFormat="1" ht="17" customHeight="1" x14ac:dyDescent="0.25">
      <c r="A10" s="61" t="s">
        <v>37</v>
      </c>
      <c r="B10" s="98">
        <f>УСЬОГО!B10-'12-жінки-ЦЗ'!B10</f>
        <v>214</v>
      </c>
      <c r="C10" s="98">
        <f>УСЬОГО!C10-'12-жінки-ЦЗ'!C10</f>
        <v>233</v>
      </c>
      <c r="D10" s="36">
        <f t="shared" si="0"/>
        <v>108.87850467289719</v>
      </c>
      <c r="E10" s="98">
        <f>УСЬОГО!E10-'12-жінки-ЦЗ'!E10</f>
        <v>98</v>
      </c>
      <c r="F10" s="98">
        <f>УСЬОГО!F10-'12-жінки-ЦЗ'!F10</f>
        <v>124</v>
      </c>
      <c r="G10" s="40">
        <f t="shared" si="1"/>
        <v>126.53061224489795</v>
      </c>
      <c r="H10" s="98">
        <f>УСЬОГО!H10-'12-жінки-ЦЗ'!H10</f>
        <v>30</v>
      </c>
      <c r="I10" s="98">
        <f>УСЬОГО!I10-'12-жінки-ЦЗ'!I10</f>
        <v>32</v>
      </c>
      <c r="J10" s="40">
        <f t="shared" si="2"/>
        <v>106.66666666666667</v>
      </c>
      <c r="K10" s="98">
        <f>УСЬОГО!K10-'12-жінки-ЦЗ'!K10</f>
        <v>1</v>
      </c>
      <c r="L10" s="98">
        <f>УСЬОГО!L10-'12-жінки-ЦЗ'!L10</f>
        <v>1</v>
      </c>
      <c r="M10" s="40">
        <f t="shared" si="3"/>
        <v>100</v>
      </c>
      <c r="N10" s="98">
        <f>УСЬОГО!N10-'12-жінки-ЦЗ'!N10</f>
        <v>0</v>
      </c>
      <c r="O10" s="98">
        <f>УСЬОГО!O10-'12-жінки-ЦЗ'!O10</f>
        <v>5</v>
      </c>
      <c r="P10" s="91" t="str">
        <f t="shared" si="8"/>
        <v>-</v>
      </c>
      <c r="Q10" s="98">
        <f>УСЬОГО!Q10-'12-жінки-ЦЗ'!Q10</f>
        <v>92</v>
      </c>
      <c r="R10" s="99">
        <f>УСЬОГО!R10-'12-жінки-ЦЗ'!R10</f>
        <v>100</v>
      </c>
      <c r="S10" s="40">
        <f t="shared" si="4"/>
        <v>108.69565217391305</v>
      </c>
      <c r="T10" s="98">
        <f>УСЬОГО!T10-'12-жінки-ЦЗ'!T10</f>
        <v>167</v>
      </c>
      <c r="U10" s="99">
        <f>УСЬОГО!U10-'12-жінки-ЦЗ'!U10</f>
        <v>153</v>
      </c>
      <c r="V10" s="40">
        <f t="shared" si="5"/>
        <v>91.616766467065872</v>
      </c>
      <c r="W10" s="98">
        <f>УСЬОГО!W10-'12-жінки-ЦЗ'!W10</f>
        <v>72</v>
      </c>
      <c r="X10" s="99">
        <f>УСЬОГО!X10-'12-жінки-ЦЗ'!X10</f>
        <v>53</v>
      </c>
      <c r="Y10" s="40">
        <f t="shared" si="6"/>
        <v>73.611111111111114</v>
      </c>
      <c r="Z10" s="98">
        <f>УСЬОГО!Z10-'12-жінки-ЦЗ'!Z10</f>
        <v>64</v>
      </c>
      <c r="AA10" s="99">
        <f>УСЬОГО!AA10-'12-жінки-ЦЗ'!AA10</f>
        <v>50</v>
      </c>
      <c r="AB10" s="40">
        <f t="shared" si="7"/>
        <v>78.125</v>
      </c>
      <c r="AC10" s="37"/>
      <c r="AD10" s="41"/>
    </row>
    <row r="11" spans="1:32" s="42" customFormat="1" ht="17" customHeight="1" x14ac:dyDescent="0.25">
      <c r="A11" s="61" t="s">
        <v>38</v>
      </c>
      <c r="B11" s="98">
        <f>УСЬОГО!B11-'12-жінки-ЦЗ'!B11</f>
        <v>1121</v>
      </c>
      <c r="C11" s="98">
        <f>УСЬОГО!C11-'12-жінки-ЦЗ'!C11</f>
        <v>998</v>
      </c>
      <c r="D11" s="36">
        <f t="shared" si="0"/>
        <v>89.027653880463873</v>
      </c>
      <c r="E11" s="98">
        <f>УСЬОГО!E11-'12-жінки-ЦЗ'!E11</f>
        <v>485</v>
      </c>
      <c r="F11" s="98">
        <f>УСЬОГО!F11-'12-жінки-ЦЗ'!F11</f>
        <v>395</v>
      </c>
      <c r="G11" s="40">
        <f t="shared" si="1"/>
        <v>81.44329896907216</v>
      </c>
      <c r="H11" s="98">
        <f>УСЬОГО!H11-'12-жінки-ЦЗ'!H11</f>
        <v>86</v>
      </c>
      <c r="I11" s="98">
        <f>УСЬОГО!I11-'12-жінки-ЦЗ'!I11</f>
        <v>89</v>
      </c>
      <c r="J11" s="40">
        <f t="shared" si="2"/>
        <v>103.48837209302326</v>
      </c>
      <c r="K11" s="98">
        <f>УСЬОГО!K11-'12-жінки-ЦЗ'!K11</f>
        <v>46</v>
      </c>
      <c r="L11" s="98">
        <f>УСЬОГО!L11-'12-жінки-ЦЗ'!L11</f>
        <v>2</v>
      </c>
      <c r="M11" s="40">
        <f t="shared" si="3"/>
        <v>4.3478260869565215</v>
      </c>
      <c r="N11" s="98">
        <f>УСЬОГО!N11-'12-жінки-ЦЗ'!N11</f>
        <v>1</v>
      </c>
      <c r="O11" s="98">
        <f>УСЬОГО!O11-'12-жінки-ЦЗ'!O11</f>
        <v>0</v>
      </c>
      <c r="P11" s="91">
        <f t="shared" si="8"/>
        <v>0</v>
      </c>
      <c r="Q11" s="98">
        <f>УСЬОГО!Q11-'12-жінки-ЦЗ'!Q11</f>
        <v>407</v>
      </c>
      <c r="R11" s="99">
        <f>УСЬОГО!R11-'12-жінки-ЦЗ'!R11</f>
        <v>305</v>
      </c>
      <c r="S11" s="40">
        <f t="shared" si="4"/>
        <v>74.938574938574945</v>
      </c>
      <c r="T11" s="98">
        <f>УСЬОГО!T11-'12-жінки-ЦЗ'!T11</f>
        <v>968</v>
      </c>
      <c r="U11" s="99">
        <f>УСЬОГО!U11-'12-жінки-ЦЗ'!U11</f>
        <v>749</v>
      </c>
      <c r="V11" s="40">
        <f t="shared" si="5"/>
        <v>77.376033057851245</v>
      </c>
      <c r="W11" s="98">
        <f>УСЬОГО!W11-'12-жінки-ЦЗ'!W11</f>
        <v>381</v>
      </c>
      <c r="X11" s="99">
        <f>УСЬОГО!X11-'12-жінки-ЦЗ'!X11</f>
        <v>173</v>
      </c>
      <c r="Y11" s="40">
        <f t="shared" si="6"/>
        <v>45.406824146981627</v>
      </c>
      <c r="Z11" s="98">
        <f>УСЬОГО!Z11-'12-жінки-ЦЗ'!Z11</f>
        <v>344</v>
      </c>
      <c r="AA11" s="99">
        <f>УСЬОГО!AA11-'12-жінки-ЦЗ'!AA11</f>
        <v>152</v>
      </c>
      <c r="AB11" s="40">
        <f t="shared" si="7"/>
        <v>44.186046511627907</v>
      </c>
      <c r="AC11" s="37"/>
      <c r="AD11" s="41"/>
    </row>
    <row r="12" spans="1:32" s="42" customFormat="1" ht="17" customHeight="1" x14ac:dyDescent="0.25">
      <c r="A12" s="61" t="s">
        <v>39</v>
      </c>
      <c r="B12" s="98">
        <f>УСЬОГО!B12-'12-жінки-ЦЗ'!B12</f>
        <v>2201</v>
      </c>
      <c r="C12" s="98">
        <f>УСЬОГО!C12-'12-жінки-ЦЗ'!C12</f>
        <v>2221</v>
      </c>
      <c r="D12" s="36">
        <f t="shared" si="0"/>
        <v>100.90867787369378</v>
      </c>
      <c r="E12" s="98">
        <f>УСЬОГО!E12-'12-жінки-ЦЗ'!E12</f>
        <v>323</v>
      </c>
      <c r="F12" s="98">
        <f>УСЬОГО!F12-'12-жінки-ЦЗ'!F12</f>
        <v>378</v>
      </c>
      <c r="G12" s="40">
        <f t="shared" si="1"/>
        <v>117.02786377708978</v>
      </c>
      <c r="H12" s="98">
        <f>УСЬОГО!H12-'12-жінки-ЦЗ'!H12</f>
        <v>217</v>
      </c>
      <c r="I12" s="98">
        <f>УСЬОГО!I12-'12-жінки-ЦЗ'!I12</f>
        <v>138</v>
      </c>
      <c r="J12" s="40">
        <f t="shared" si="2"/>
        <v>63.594470046082947</v>
      </c>
      <c r="K12" s="98">
        <f>УСЬОГО!K12-'12-жінки-ЦЗ'!K12</f>
        <v>24</v>
      </c>
      <c r="L12" s="98">
        <f>УСЬОГО!L12-'12-жінки-ЦЗ'!L12</f>
        <v>14</v>
      </c>
      <c r="M12" s="40">
        <f t="shared" si="3"/>
        <v>58.333333333333336</v>
      </c>
      <c r="N12" s="98">
        <f>УСЬОГО!N12-'12-жінки-ЦЗ'!N12</f>
        <v>35</v>
      </c>
      <c r="O12" s="98">
        <f>УСЬОГО!O12-'12-жінки-ЦЗ'!O12</f>
        <v>3</v>
      </c>
      <c r="P12" s="40">
        <f t="shared" si="8"/>
        <v>8.5714285714285712</v>
      </c>
      <c r="Q12" s="98">
        <f>УСЬОГО!Q12-'12-жінки-ЦЗ'!Q12</f>
        <v>202</v>
      </c>
      <c r="R12" s="99">
        <f>УСЬОГО!R12-'12-жінки-ЦЗ'!R12</f>
        <v>295</v>
      </c>
      <c r="S12" s="40">
        <f t="shared" si="4"/>
        <v>146.03960396039605</v>
      </c>
      <c r="T12" s="98">
        <f>УСЬОГО!T12-'12-жінки-ЦЗ'!T12</f>
        <v>1990</v>
      </c>
      <c r="U12" s="99">
        <f>УСЬОГО!U12-'12-жінки-ЦЗ'!U12</f>
        <v>2034</v>
      </c>
      <c r="V12" s="40">
        <f t="shared" si="5"/>
        <v>102.21105527638191</v>
      </c>
      <c r="W12" s="98">
        <f>УСЬОГО!W12-'12-жінки-ЦЗ'!W12</f>
        <v>228</v>
      </c>
      <c r="X12" s="99">
        <f>УСЬОГО!X12-'12-жінки-ЦЗ'!X12</f>
        <v>196</v>
      </c>
      <c r="Y12" s="40">
        <f t="shared" si="6"/>
        <v>85.964912280701753</v>
      </c>
      <c r="Z12" s="98">
        <f>УСЬОГО!Z12-'12-жінки-ЦЗ'!Z12</f>
        <v>191</v>
      </c>
      <c r="AA12" s="99">
        <f>УСЬОГО!AA12-'12-жінки-ЦЗ'!AA12</f>
        <v>166</v>
      </c>
      <c r="AB12" s="40">
        <f t="shared" si="7"/>
        <v>86.910994764397913</v>
      </c>
      <c r="AC12" s="37"/>
      <c r="AD12" s="41"/>
    </row>
    <row r="13" spans="1:32" s="42" customFormat="1" ht="17" customHeight="1" x14ac:dyDescent="0.25">
      <c r="A13" s="61" t="s">
        <v>40</v>
      </c>
      <c r="B13" s="98">
        <f>УСЬОГО!B13-'12-жінки-ЦЗ'!B13</f>
        <v>718</v>
      </c>
      <c r="C13" s="98">
        <f>УСЬОГО!C13-'12-жінки-ЦЗ'!C13</f>
        <v>697</v>
      </c>
      <c r="D13" s="36">
        <f t="shared" si="0"/>
        <v>97.075208913649021</v>
      </c>
      <c r="E13" s="98">
        <f>УСЬОГО!E13-'12-жінки-ЦЗ'!E13</f>
        <v>234</v>
      </c>
      <c r="F13" s="98">
        <f>УСЬОГО!F13-'12-жінки-ЦЗ'!F13</f>
        <v>283</v>
      </c>
      <c r="G13" s="40">
        <f t="shared" si="1"/>
        <v>120.94017094017094</v>
      </c>
      <c r="H13" s="98">
        <f>УСЬОГО!H13-'12-жінки-ЦЗ'!H13</f>
        <v>82</v>
      </c>
      <c r="I13" s="98">
        <f>УСЬОГО!I13-'12-жінки-ЦЗ'!I13</f>
        <v>74</v>
      </c>
      <c r="J13" s="40">
        <f t="shared" si="2"/>
        <v>90.243902439024396</v>
      </c>
      <c r="K13" s="98">
        <f>УСЬОГО!K13-'12-жінки-ЦЗ'!K13</f>
        <v>14</v>
      </c>
      <c r="L13" s="98">
        <f>УСЬОГО!L13-'12-жінки-ЦЗ'!L13</f>
        <v>9</v>
      </c>
      <c r="M13" s="40">
        <f t="shared" si="3"/>
        <v>64.285714285714292</v>
      </c>
      <c r="N13" s="98">
        <f>УСЬОГО!N13-'12-жінки-ЦЗ'!N13</f>
        <v>0</v>
      </c>
      <c r="O13" s="98">
        <f>УСЬОГО!O13-'12-жінки-ЦЗ'!O13</f>
        <v>2</v>
      </c>
      <c r="P13" s="91" t="str">
        <f t="shared" si="8"/>
        <v>-</v>
      </c>
      <c r="Q13" s="98">
        <f>УСЬОГО!Q13-'12-жінки-ЦЗ'!Q13</f>
        <v>149</v>
      </c>
      <c r="R13" s="99">
        <f>УСЬОГО!R13-'12-жінки-ЦЗ'!R13</f>
        <v>241</v>
      </c>
      <c r="S13" s="40">
        <f t="shared" si="4"/>
        <v>161.74496644295303</v>
      </c>
      <c r="T13" s="98">
        <f>УСЬОГО!T13-'12-жінки-ЦЗ'!T13</f>
        <v>591</v>
      </c>
      <c r="U13" s="99">
        <f>УСЬОГО!U13-'12-жінки-ЦЗ'!U13</f>
        <v>519</v>
      </c>
      <c r="V13" s="40">
        <f t="shared" si="5"/>
        <v>87.817258883248726</v>
      </c>
      <c r="W13" s="98">
        <f>УСЬОГО!W13-'12-жінки-ЦЗ'!W13</f>
        <v>168</v>
      </c>
      <c r="X13" s="99">
        <f>УСЬОГО!X13-'12-жінки-ЦЗ'!X13</f>
        <v>125</v>
      </c>
      <c r="Y13" s="40">
        <f t="shared" si="6"/>
        <v>74.404761904761898</v>
      </c>
      <c r="Z13" s="98">
        <f>УСЬОГО!Z13-'12-жінки-ЦЗ'!Z13</f>
        <v>147</v>
      </c>
      <c r="AA13" s="99">
        <f>УСЬОГО!AA13-'12-жінки-ЦЗ'!AA13</f>
        <v>111</v>
      </c>
      <c r="AB13" s="40">
        <f t="shared" si="7"/>
        <v>75.510204081632651</v>
      </c>
      <c r="AC13" s="37"/>
      <c r="AD13" s="41"/>
    </row>
    <row r="14" spans="1:32" s="42" customFormat="1" ht="17" customHeight="1" x14ac:dyDescent="0.25">
      <c r="A14" s="61" t="s">
        <v>41</v>
      </c>
      <c r="B14" s="98">
        <f>УСЬОГО!B14-'12-жінки-ЦЗ'!B14</f>
        <v>493</v>
      </c>
      <c r="C14" s="98">
        <f>УСЬОГО!C14-'12-жінки-ЦЗ'!C14</f>
        <v>550</v>
      </c>
      <c r="D14" s="36">
        <f t="shared" si="0"/>
        <v>111.56186612576064</v>
      </c>
      <c r="E14" s="98">
        <f>УСЬОГО!E14-'12-жінки-ЦЗ'!E14</f>
        <v>222</v>
      </c>
      <c r="F14" s="98">
        <f>УСЬОГО!F14-'12-жінки-ЦЗ'!F14</f>
        <v>286</v>
      </c>
      <c r="G14" s="40">
        <f t="shared" si="1"/>
        <v>128.82882882882882</v>
      </c>
      <c r="H14" s="98">
        <f>УСЬОГО!H14-'12-жінки-ЦЗ'!H14</f>
        <v>87</v>
      </c>
      <c r="I14" s="98">
        <f>УСЬОГО!I14-'12-жінки-ЦЗ'!I14</f>
        <v>57</v>
      </c>
      <c r="J14" s="40">
        <f t="shared" si="2"/>
        <v>65.517241379310349</v>
      </c>
      <c r="K14" s="98">
        <f>УСЬОГО!K14-'12-жінки-ЦЗ'!K14</f>
        <v>7</v>
      </c>
      <c r="L14" s="98">
        <f>УСЬОГО!L14-'12-жінки-ЦЗ'!L14</f>
        <v>2</v>
      </c>
      <c r="M14" s="40">
        <f t="shared" si="3"/>
        <v>28.571428571428573</v>
      </c>
      <c r="N14" s="98">
        <f>УСЬОГО!N14-'12-жінки-ЦЗ'!N14</f>
        <v>0</v>
      </c>
      <c r="O14" s="98">
        <f>УСЬОГО!O14-'12-жінки-ЦЗ'!O14</f>
        <v>2</v>
      </c>
      <c r="P14" s="91" t="str">
        <f t="shared" si="8"/>
        <v>-</v>
      </c>
      <c r="Q14" s="98">
        <f>УСЬОГО!Q14-'12-жінки-ЦЗ'!Q14</f>
        <v>168</v>
      </c>
      <c r="R14" s="99">
        <f>УСЬОГО!R14-'12-жінки-ЦЗ'!R14</f>
        <v>253</v>
      </c>
      <c r="S14" s="40">
        <f t="shared" si="4"/>
        <v>150.5952380952381</v>
      </c>
      <c r="T14" s="98">
        <f>УСЬОГО!T14-'12-жінки-ЦЗ'!T14</f>
        <v>374</v>
      </c>
      <c r="U14" s="99">
        <f>УСЬОГО!U14-'12-жінки-ЦЗ'!U14</f>
        <v>374</v>
      </c>
      <c r="V14" s="40">
        <f t="shared" si="5"/>
        <v>100</v>
      </c>
      <c r="W14" s="98">
        <f>УСЬОГО!W14-'12-жінки-ЦЗ'!W14</f>
        <v>151</v>
      </c>
      <c r="X14" s="99">
        <f>УСЬОГО!X14-'12-жінки-ЦЗ'!X14</f>
        <v>129</v>
      </c>
      <c r="Y14" s="40">
        <f t="shared" si="6"/>
        <v>85.430463576158942</v>
      </c>
      <c r="Z14" s="98">
        <f>УСЬОГО!Z14-'12-жінки-ЦЗ'!Z14</f>
        <v>129</v>
      </c>
      <c r="AA14" s="99">
        <f>УСЬОГО!AA14-'12-жінки-ЦЗ'!AA14</f>
        <v>106</v>
      </c>
      <c r="AB14" s="40">
        <f t="shared" si="7"/>
        <v>82.170542635658919</v>
      </c>
      <c r="AC14" s="37"/>
      <c r="AD14" s="41"/>
    </row>
    <row r="15" spans="1:32" s="42" customFormat="1" ht="17" customHeight="1" x14ac:dyDescent="0.25">
      <c r="A15" s="61" t="s">
        <v>42</v>
      </c>
      <c r="B15" s="98">
        <f>УСЬОГО!B15-'12-жінки-ЦЗ'!B15</f>
        <v>4728</v>
      </c>
      <c r="C15" s="98">
        <f>УСЬОГО!C15-'12-жінки-ЦЗ'!C15</f>
        <v>4699</v>
      </c>
      <c r="D15" s="36">
        <f t="shared" si="0"/>
        <v>99.386632825719119</v>
      </c>
      <c r="E15" s="98">
        <f>УСЬОГО!E15-'12-жінки-ЦЗ'!E15</f>
        <v>398</v>
      </c>
      <c r="F15" s="98">
        <f>УСЬОГО!F15-'12-жінки-ЦЗ'!F15</f>
        <v>475</v>
      </c>
      <c r="G15" s="40">
        <f t="shared" si="1"/>
        <v>119.34673366834171</v>
      </c>
      <c r="H15" s="98">
        <f>УСЬОГО!H15-'12-жінки-ЦЗ'!H15</f>
        <v>308</v>
      </c>
      <c r="I15" s="98">
        <f>УСЬОГО!I15-'12-жінки-ЦЗ'!I15</f>
        <v>313</v>
      </c>
      <c r="J15" s="40">
        <f t="shared" si="2"/>
        <v>101.62337662337663</v>
      </c>
      <c r="K15" s="98">
        <f>УСЬОГО!K15-'12-жінки-ЦЗ'!K15</f>
        <v>21</v>
      </c>
      <c r="L15" s="98">
        <f>УСЬОГО!L15-'12-жінки-ЦЗ'!L15</f>
        <v>10</v>
      </c>
      <c r="M15" s="40">
        <f t="shared" si="3"/>
        <v>47.61904761904762</v>
      </c>
      <c r="N15" s="98">
        <f>УСЬОГО!N15-'12-жінки-ЦЗ'!N15</f>
        <v>2</v>
      </c>
      <c r="O15" s="98">
        <f>УСЬОГО!O15-'12-жінки-ЦЗ'!O15</f>
        <v>3</v>
      </c>
      <c r="P15" s="91">
        <f t="shared" si="8"/>
        <v>150</v>
      </c>
      <c r="Q15" s="98">
        <f>УСЬОГО!Q15-'12-жінки-ЦЗ'!Q15</f>
        <v>276</v>
      </c>
      <c r="R15" s="99">
        <f>УСЬОГО!R15-'12-жінки-ЦЗ'!R15</f>
        <v>307</v>
      </c>
      <c r="S15" s="40">
        <f t="shared" si="4"/>
        <v>111.23188405797102</v>
      </c>
      <c r="T15" s="98">
        <f>УСЬОГО!T15-'12-жінки-ЦЗ'!T15</f>
        <v>4403</v>
      </c>
      <c r="U15" s="99">
        <f>УСЬОГО!U15-'12-жінки-ЦЗ'!U15</f>
        <v>4238</v>
      </c>
      <c r="V15" s="40">
        <f t="shared" si="5"/>
        <v>96.252555076084491</v>
      </c>
      <c r="W15" s="98">
        <f>УСЬОГО!W15-'12-жінки-ЦЗ'!W15</f>
        <v>219</v>
      </c>
      <c r="X15" s="99">
        <f>УСЬОГО!X15-'12-жінки-ЦЗ'!X15</f>
        <v>251</v>
      </c>
      <c r="Y15" s="40">
        <f t="shared" si="6"/>
        <v>114.61187214611873</v>
      </c>
      <c r="Z15" s="98">
        <f>УСЬОГО!Z15-'12-жінки-ЦЗ'!Z15</f>
        <v>191</v>
      </c>
      <c r="AA15" s="99">
        <f>УСЬОГО!AA15-'12-жінки-ЦЗ'!AA15</f>
        <v>232</v>
      </c>
      <c r="AB15" s="40">
        <f t="shared" si="7"/>
        <v>121.46596858638743</v>
      </c>
      <c r="AC15" s="37"/>
      <c r="AD15" s="41"/>
    </row>
    <row r="16" spans="1:32" s="42" customFormat="1" ht="17" customHeight="1" x14ac:dyDescent="0.25">
      <c r="A16" s="61" t="s">
        <v>43</v>
      </c>
      <c r="B16" s="98">
        <f>УСЬОГО!B16-'12-жінки-ЦЗ'!B16</f>
        <v>2166</v>
      </c>
      <c r="C16" s="98">
        <f>УСЬОГО!C16-'12-жінки-ЦЗ'!C16</f>
        <v>2161</v>
      </c>
      <c r="D16" s="36">
        <f t="shared" si="0"/>
        <v>99.769159741458907</v>
      </c>
      <c r="E16" s="98">
        <f>УСЬОГО!E16-'12-жінки-ЦЗ'!E16</f>
        <v>569</v>
      </c>
      <c r="F16" s="98">
        <f>УСЬОГО!F16-'12-жінки-ЦЗ'!F16</f>
        <v>721</v>
      </c>
      <c r="G16" s="40">
        <f t="shared" si="1"/>
        <v>126.71353251318102</v>
      </c>
      <c r="H16" s="98">
        <f>УСЬОГО!H16-'12-жінки-ЦЗ'!H16</f>
        <v>528</v>
      </c>
      <c r="I16" s="98">
        <f>УСЬОГО!I16-'12-жінки-ЦЗ'!I16</f>
        <v>406</v>
      </c>
      <c r="J16" s="40">
        <f t="shared" si="2"/>
        <v>76.893939393939391</v>
      </c>
      <c r="K16" s="98">
        <f>УСЬОГО!K16-'12-жінки-ЦЗ'!K16</f>
        <v>71</v>
      </c>
      <c r="L16" s="98">
        <f>УСЬОГО!L16-'12-жінки-ЦЗ'!L16</f>
        <v>41</v>
      </c>
      <c r="M16" s="40">
        <f t="shared" si="3"/>
        <v>57.74647887323944</v>
      </c>
      <c r="N16" s="98">
        <f>УСЬОГО!N16-'12-жінки-ЦЗ'!N16</f>
        <v>22</v>
      </c>
      <c r="O16" s="98">
        <f>УСЬОГО!O16-'12-жінки-ЦЗ'!O16</f>
        <v>15</v>
      </c>
      <c r="P16" s="40">
        <f t="shared" si="8"/>
        <v>68.181818181818187</v>
      </c>
      <c r="Q16" s="98">
        <f>УСЬОГО!Q16-'12-жінки-ЦЗ'!Q16</f>
        <v>421</v>
      </c>
      <c r="R16" s="99">
        <f>УСЬОГО!R16-'12-жінки-ЦЗ'!R16</f>
        <v>565</v>
      </c>
      <c r="S16" s="40">
        <f t="shared" si="4"/>
        <v>134.20427553444179</v>
      </c>
      <c r="T16" s="98">
        <f>УСЬОГО!T16-'12-жінки-ЦЗ'!T16</f>
        <v>1353</v>
      </c>
      <c r="U16" s="99">
        <f>УСЬОГО!U16-'12-жінки-ЦЗ'!U16</f>
        <v>1693</v>
      </c>
      <c r="V16" s="40">
        <f t="shared" si="5"/>
        <v>125.12934220251293</v>
      </c>
      <c r="W16" s="98">
        <f>УСЬОГО!W16-'12-жінки-ЦЗ'!W16</f>
        <v>378</v>
      </c>
      <c r="X16" s="99">
        <f>УСЬОГО!X16-'12-жінки-ЦЗ'!X16</f>
        <v>269</v>
      </c>
      <c r="Y16" s="40">
        <f t="shared" si="6"/>
        <v>71.164021164021165</v>
      </c>
      <c r="Z16" s="98">
        <f>УСЬОГО!Z16-'12-жінки-ЦЗ'!Z16</f>
        <v>331</v>
      </c>
      <c r="AA16" s="99">
        <f>УСЬОГО!AA16-'12-жінки-ЦЗ'!AA16</f>
        <v>233</v>
      </c>
      <c r="AB16" s="40">
        <f t="shared" si="7"/>
        <v>70.392749244712988</v>
      </c>
      <c r="AC16" s="37"/>
      <c r="AD16" s="41"/>
    </row>
    <row r="17" spans="1:30" s="42" customFormat="1" ht="17" customHeight="1" x14ac:dyDescent="0.25">
      <c r="A17" s="61" t="s">
        <v>44</v>
      </c>
      <c r="B17" s="98">
        <f>УСЬОГО!B17-'12-жінки-ЦЗ'!B17</f>
        <v>3787</v>
      </c>
      <c r="C17" s="98">
        <f>УСЬОГО!C17-'12-жінки-ЦЗ'!C17</f>
        <v>4011</v>
      </c>
      <c r="D17" s="36">
        <f t="shared" si="0"/>
        <v>105.91497227356747</v>
      </c>
      <c r="E17" s="98">
        <f>УСЬОГО!E17-'12-жінки-ЦЗ'!E17</f>
        <v>600</v>
      </c>
      <c r="F17" s="98">
        <f>УСЬОГО!F17-'12-жінки-ЦЗ'!F17</f>
        <v>845</v>
      </c>
      <c r="G17" s="40">
        <f t="shared" si="1"/>
        <v>140.83333333333334</v>
      </c>
      <c r="H17" s="98">
        <f>УСЬОГО!H17-'12-жінки-ЦЗ'!H17</f>
        <v>278</v>
      </c>
      <c r="I17" s="98">
        <f>УСЬОГО!I17-'12-жінки-ЦЗ'!I17</f>
        <v>275</v>
      </c>
      <c r="J17" s="40">
        <f t="shared" si="2"/>
        <v>98.920863309352512</v>
      </c>
      <c r="K17" s="98">
        <f>УСЬОГО!K17-'12-жінки-ЦЗ'!K17</f>
        <v>83</v>
      </c>
      <c r="L17" s="98">
        <f>УСЬОГО!L17-'12-жінки-ЦЗ'!L17</f>
        <v>36</v>
      </c>
      <c r="M17" s="40">
        <f t="shared" si="3"/>
        <v>43.373493975903614</v>
      </c>
      <c r="N17" s="98">
        <f>УСЬОГО!N17-'12-жінки-ЦЗ'!N17</f>
        <v>32</v>
      </c>
      <c r="O17" s="98">
        <f>УСЬОГО!O17-'12-жінки-ЦЗ'!O17</f>
        <v>1</v>
      </c>
      <c r="P17" s="91">
        <f t="shared" si="8"/>
        <v>3.125</v>
      </c>
      <c r="Q17" s="98">
        <f>УСЬОГО!Q17-'12-жінки-ЦЗ'!Q17</f>
        <v>372</v>
      </c>
      <c r="R17" s="99">
        <f>УСЬОГО!R17-'12-жінки-ЦЗ'!R17</f>
        <v>413</v>
      </c>
      <c r="S17" s="40">
        <f t="shared" si="4"/>
        <v>111.02150537634408</v>
      </c>
      <c r="T17" s="98">
        <f>УСЬОГО!T17-'12-жінки-ЦЗ'!T17</f>
        <v>3447</v>
      </c>
      <c r="U17" s="99">
        <f>УСЬОГО!U17-'12-жінки-ЦЗ'!U17</f>
        <v>3502</v>
      </c>
      <c r="V17" s="40">
        <f t="shared" si="5"/>
        <v>101.59559036843632</v>
      </c>
      <c r="W17" s="98">
        <f>УСЬОГО!W17-'12-жінки-ЦЗ'!W17</f>
        <v>394</v>
      </c>
      <c r="X17" s="99">
        <f>УСЬОГО!X17-'12-жінки-ЦЗ'!X17</f>
        <v>463</v>
      </c>
      <c r="Y17" s="40">
        <f t="shared" si="6"/>
        <v>117.51269035532995</v>
      </c>
      <c r="Z17" s="98">
        <f>УСЬОГО!Z17-'12-жінки-ЦЗ'!Z17</f>
        <v>374</v>
      </c>
      <c r="AA17" s="99">
        <f>УСЬОГО!AA17-'12-жінки-ЦЗ'!AA17</f>
        <v>411</v>
      </c>
      <c r="AB17" s="40">
        <f t="shared" si="7"/>
        <v>109.89304812834224</v>
      </c>
      <c r="AC17" s="37"/>
      <c r="AD17" s="41"/>
    </row>
    <row r="18" spans="1:30" s="42" customFormat="1" ht="17" customHeight="1" x14ac:dyDescent="0.25">
      <c r="A18" s="61" t="s">
        <v>45</v>
      </c>
      <c r="B18" s="98">
        <f>УСЬОГО!B18-'12-жінки-ЦЗ'!B18</f>
        <v>2777</v>
      </c>
      <c r="C18" s="98">
        <f>УСЬОГО!C18-'12-жінки-ЦЗ'!C18</f>
        <v>1482</v>
      </c>
      <c r="D18" s="36">
        <f t="shared" si="0"/>
        <v>53.366942743968309</v>
      </c>
      <c r="E18" s="98">
        <f>УСЬОГО!E18-'12-жінки-ЦЗ'!E18</f>
        <v>706</v>
      </c>
      <c r="F18" s="98">
        <f>УСЬОГО!F18-'12-жінки-ЦЗ'!F18</f>
        <v>769</v>
      </c>
      <c r="G18" s="40">
        <f t="shared" si="1"/>
        <v>108.92351274787535</v>
      </c>
      <c r="H18" s="98">
        <f>УСЬОГО!H18-'12-жінки-ЦЗ'!H18</f>
        <v>393</v>
      </c>
      <c r="I18" s="98">
        <f>УСЬОГО!I18-'12-жінки-ЦЗ'!I18</f>
        <v>295</v>
      </c>
      <c r="J18" s="40">
        <f t="shared" si="2"/>
        <v>75.063613231552168</v>
      </c>
      <c r="K18" s="98">
        <f>УСЬОГО!K18-'12-жінки-ЦЗ'!K18</f>
        <v>91</v>
      </c>
      <c r="L18" s="98">
        <f>УСЬОГО!L18-'12-жінки-ЦЗ'!L18</f>
        <v>14</v>
      </c>
      <c r="M18" s="40">
        <f t="shared" si="3"/>
        <v>15.384615384615385</v>
      </c>
      <c r="N18" s="98">
        <f>УСЬОГО!N18-'12-жінки-ЦЗ'!N18</f>
        <v>6</v>
      </c>
      <c r="O18" s="98">
        <f>УСЬОГО!O18-'12-жінки-ЦЗ'!O18</f>
        <v>2</v>
      </c>
      <c r="P18" s="40">
        <f t="shared" si="8"/>
        <v>33.333333333333336</v>
      </c>
      <c r="Q18" s="98">
        <f>УСЬОГО!Q18-'12-жінки-ЦЗ'!Q18</f>
        <v>555</v>
      </c>
      <c r="R18" s="99">
        <f>УСЬОГО!R18-'12-жінки-ЦЗ'!R18</f>
        <v>477</v>
      </c>
      <c r="S18" s="40">
        <f t="shared" si="4"/>
        <v>85.945945945945951</v>
      </c>
      <c r="T18" s="98">
        <f>УСЬОГО!T18-'12-жінки-ЦЗ'!T18</f>
        <v>975</v>
      </c>
      <c r="U18" s="99">
        <f>УСЬОГО!U18-'12-жінки-ЦЗ'!U18</f>
        <v>989</v>
      </c>
      <c r="V18" s="40">
        <f t="shared" si="5"/>
        <v>101.43589743589743</v>
      </c>
      <c r="W18" s="98">
        <f>УСЬОГО!W18-'12-жінки-ЦЗ'!W18</f>
        <v>486</v>
      </c>
      <c r="X18" s="99">
        <f>УСЬОГО!X18-'12-жінки-ЦЗ'!X18</f>
        <v>319</v>
      </c>
      <c r="Y18" s="40">
        <f t="shared" si="6"/>
        <v>65.637860082304528</v>
      </c>
      <c r="Z18" s="98">
        <f>УСЬОГО!Z18-'12-жінки-ЦЗ'!Z18</f>
        <v>449</v>
      </c>
      <c r="AA18" s="99">
        <f>УСЬОГО!AA18-'12-жінки-ЦЗ'!AA18</f>
        <v>303</v>
      </c>
      <c r="AB18" s="40">
        <f t="shared" si="7"/>
        <v>67.483296213808458</v>
      </c>
      <c r="AC18" s="37"/>
      <c r="AD18" s="41"/>
    </row>
    <row r="19" spans="1:30" s="42" customFormat="1" ht="17" customHeight="1" x14ac:dyDescent="0.25">
      <c r="A19" s="61" t="s">
        <v>46</v>
      </c>
      <c r="B19" s="98">
        <f>УСЬОГО!B19-'12-жінки-ЦЗ'!B19</f>
        <v>2204</v>
      </c>
      <c r="C19" s="98">
        <f>УСЬОГО!C19-'12-жінки-ЦЗ'!C19</f>
        <v>2302</v>
      </c>
      <c r="D19" s="36">
        <f t="shared" si="0"/>
        <v>104.44646098003629</v>
      </c>
      <c r="E19" s="98">
        <f>УСЬОГО!E19-'12-жінки-ЦЗ'!E19</f>
        <v>579</v>
      </c>
      <c r="F19" s="98">
        <f>УСЬОГО!F19-'12-жінки-ЦЗ'!F19</f>
        <v>644</v>
      </c>
      <c r="G19" s="40">
        <f t="shared" si="1"/>
        <v>111.22625215889465</v>
      </c>
      <c r="H19" s="98">
        <f>УСЬОГО!H19-'12-жінки-ЦЗ'!H19</f>
        <v>117</v>
      </c>
      <c r="I19" s="98">
        <f>УСЬОГО!I19-'12-жінки-ЦЗ'!I19</f>
        <v>330</v>
      </c>
      <c r="J19" s="40">
        <f t="shared" si="2"/>
        <v>282.05128205128204</v>
      </c>
      <c r="K19" s="98">
        <f>УСЬОГО!K19-'12-жінки-ЦЗ'!K19</f>
        <v>56</v>
      </c>
      <c r="L19" s="98">
        <f>УСЬОГО!L19-'12-жінки-ЦЗ'!L19</f>
        <v>41</v>
      </c>
      <c r="M19" s="40">
        <f t="shared" si="3"/>
        <v>73.214285714285708</v>
      </c>
      <c r="N19" s="98">
        <f>УСЬОГО!N19-'12-жінки-ЦЗ'!N19</f>
        <v>37</v>
      </c>
      <c r="O19" s="98">
        <f>УСЬОГО!O19-'12-жінки-ЦЗ'!O19</f>
        <v>0</v>
      </c>
      <c r="P19" s="40">
        <f t="shared" si="8"/>
        <v>0</v>
      </c>
      <c r="Q19" s="98">
        <f>УСЬОГО!Q19-'12-жінки-ЦЗ'!Q19</f>
        <v>389</v>
      </c>
      <c r="R19" s="99">
        <f>УСЬОГО!R19-'12-жінки-ЦЗ'!R19</f>
        <v>539</v>
      </c>
      <c r="S19" s="40">
        <f t="shared" si="4"/>
        <v>138.560411311054</v>
      </c>
      <c r="T19" s="98">
        <f>УСЬОГО!T19-'12-жінки-ЦЗ'!T19</f>
        <v>2061</v>
      </c>
      <c r="U19" s="99">
        <f>УСЬОГО!U19-'12-жінки-ЦЗ'!U19</f>
        <v>1889</v>
      </c>
      <c r="V19" s="40">
        <f t="shared" si="5"/>
        <v>91.654536632702573</v>
      </c>
      <c r="W19" s="98">
        <f>УСЬОГО!W19-'12-жінки-ЦЗ'!W19</f>
        <v>440</v>
      </c>
      <c r="X19" s="99">
        <f>УСЬОГО!X19-'12-жінки-ЦЗ'!X19</f>
        <v>336</v>
      </c>
      <c r="Y19" s="40">
        <f t="shared" si="6"/>
        <v>76.36363636363636</v>
      </c>
      <c r="Z19" s="98">
        <f>УСЬОГО!Z19-'12-жінки-ЦЗ'!Z19</f>
        <v>401</v>
      </c>
      <c r="AA19" s="99">
        <f>УСЬОГО!AA19-'12-жінки-ЦЗ'!AA19</f>
        <v>309</v>
      </c>
      <c r="AB19" s="40">
        <f t="shared" si="7"/>
        <v>77.057356608478798</v>
      </c>
      <c r="AC19" s="37"/>
      <c r="AD19" s="41"/>
    </row>
    <row r="20" spans="1:30" s="42" customFormat="1" ht="17" customHeight="1" x14ac:dyDescent="0.25">
      <c r="A20" s="61" t="s">
        <v>47</v>
      </c>
      <c r="B20" s="98">
        <f>УСЬОГО!B20-'12-жінки-ЦЗ'!B20</f>
        <v>1266</v>
      </c>
      <c r="C20" s="98">
        <f>УСЬОГО!C20-'12-жінки-ЦЗ'!C20</f>
        <v>1420</v>
      </c>
      <c r="D20" s="36">
        <f t="shared" si="0"/>
        <v>112.16429699842023</v>
      </c>
      <c r="E20" s="98">
        <f>УСЬОГО!E20-'12-жінки-ЦЗ'!E20</f>
        <v>245</v>
      </c>
      <c r="F20" s="98">
        <f>УСЬОГО!F20-'12-жінки-ЦЗ'!F20</f>
        <v>358</v>
      </c>
      <c r="G20" s="40">
        <f t="shared" si="1"/>
        <v>146.12244897959184</v>
      </c>
      <c r="H20" s="98">
        <f>УСЬОГО!H20-'12-жінки-ЦЗ'!H20</f>
        <v>74</v>
      </c>
      <c r="I20" s="98">
        <f>УСЬОГО!I20-'12-жінки-ЦЗ'!I20</f>
        <v>150</v>
      </c>
      <c r="J20" s="40">
        <f t="shared" si="2"/>
        <v>202.70270270270271</v>
      </c>
      <c r="K20" s="98">
        <f>УСЬОГО!K20-'12-жінки-ЦЗ'!K20</f>
        <v>24</v>
      </c>
      <c r="L20" s="98">
        <f>УСЬОГО!L20-'12-жінки-ЦЗ'!L20</f>
        <v>33</v>
      </c>
      <c r="M20" s="40">
        <f t="shared" si="3"/>
        <v>137.5</v>
      </c>
      <c r="N20" s="98">
        <f>УСЬОГО!N20-'12-жінки-ЦЗ'!N20</f>
        <v>8</v>
      </c>
      <c r="O20" s="98">
        <f>УСЬОГО!O20-'12-жінки-ЦЗ'!O20</f>
        <v>1</v>
      </c>
      <c r="P20" s="40">
        <f t="shared" si="8"/>
        <v>12.5</v>
      </c>
      <c r="Q20" s="98">
        <f>УСЬОГО!Q20-'12-жінки-ЦЗ'!Q20</f>
        <v>191</v>
      </c>
      <c r="R20" s="99">
        <f>УСЬОГО!R20-'12-жінки-ЦЗ'!R20</f>
        <v>208</v>
      </c>
      <c r="S20" s="40">
        <f t="shared" si="4"/>
        <v>108.90052356020942</v>
      </c>
      <c r="T20" s="98">
        <f>УСЬОГО!T20-'12-жінки-ЦЗ'!T20</f>
        <v>1194</v>
      </c>
      <c r="U20" s="99">
        <f>УСЬОГО!U20-'12-жінки-ЦЗ'!U20</f>
        <v>1257</v>
      </c>
      <c r="V20" s="40">
        <f t="shared" si="5"/>
        <v>105.27638190954774</v>
      </c>
      <c r="W20" s="98">
        <f>УСЬОГО!W20-'12-жінки-ЦЗ'!W20</f>
        <v>177</v>
      </c>
      <c r="X20" s="99">
        <f>УСЬОГО!X20-'12-жінки-ЦЗ'!X20</f>
        <v>203</v>
      </c>
      <c r="Y20" s="40">
        <f t="shared" si="6"/>
        <v>114.68926553672317</v>
      </c>
      <c r="Z20" s="98">
        <f>УСЬОГО!Z20-'12-жінки-ЦЗ'!Z20</f>
        <v>166</v>
      </c>
      <c r="AA20" s="99">
        <f>УСЬОГО!AA20-'12-жінки-ЦЗ'!AA20</f>
        <v>185</v>
      </c>
      <c r="AB20" s="40">
        <f t="shared" si="7"/>
        <v>111.44578313253012</v>
      </c>
      <c r="AC20" s="37"/>
      <c r="AD20" s="41"/>
    </row>
    <row r="21" spans="1:30" s="42" customFormat="1" ht="17" customHeight="1" x14ac:dyDescent="0.25">
      <c r="A21" s="61" t="s">
        <v>48</v>
      </c>
      <c r="B21" s="98">
        <f>УСЬОГО!B21-'12-жінки-ЦЗ'!B21</f>
        <v>645</v>
      </c>
      <c r="C21" s="98">
        <f>УСЬОГО!C21-'12-жінки-ЦЗ'!C21</f>
        <v>838</v>
      </c>
      <c r="D21" s="36">
        <f t="shared" si="0"/>
        <v>129.92248062015503</v>
      </c>
      <c r="E21" s="98">
        <f>УСЬОГО!E21-'12-жінки-ЦЗ'!E21</f>
        <v>212</v>
      </c>
      <c r="F21" s="98">
        <f>УСЬОГО!F21-'12-жінки-ЦЗ'!F21</f>
        <v>368</v>
      </c>
      <c r="G21" s="40">
        <f t="shared" si="1"/>
        <v>173.58490566037736</v>
      </c>
      <c r="H21" s="98">
        <f>УСЬОГО!H21-'12-жінки-ЦЗ'!H21</f>
        <v>94</v>
      </c>
      <c r="I21" s="98">
        <f>УСЬОГО!I21-'12-жінки-ЦЗ'!I21</f>
        <v>116</v>
      </c>
      <c r="J21" s="40">
        <f t="shared" si="2"/>
        <v>123.40425531914893</v>
      </c>
      <c r="K21" s="98">
        <f>УСЬОГО!K21-'12-жінки-ЦЗ'!K21</f>
        <v>2</v>
      </c>
      <c r="L21" s="98">
        <f>УСЬОГО!L21-'12-жінки-ЦЗ'!L21</f>
        <v>19</v>
      </c>
      <c r="M21" s="40">
        <f t="shared" si="3"/>
        <v>950</v>
      </c>
      <c r="N21" s="98">
        <f>УСЬОГО!N21-'12-жінки-ЦЗ'!N21</f>
        <v>1</v>
      </c>
      <c r="O21" s="98">
        <f>УСЬОГО!O21-'12-жінки-ЦЗ'!O21</f>
        <v>0</v>
      </c>
      <c r="P21" s="91">
        <f t="shared" si="8"/>
        <v>0</v>
      </c>
      <c r="Q21" s="98">
        <f>УСЬОГО!Q21-'12-жінки-ЦЗ'!Q21</f>
        <v>165</v>
      </c>
      <c r="R21" s="99">
        <f>УСЬОГО!R21-'12-жінки-ЦЗ'!R21</f>
        <v>305</v>
      </c>
      <c r="S21" s="40">
        <f t="shared" si="4"/>
        <v>184.84848484848484</v>
      </c>
      <c r="T21" s="98">
        <f>УСЬОГО!T21-'12-жінки-ЦЗ'!T21</f>
        <v>525</v>
      </c>
      <c r="U21" s="99">
        <f>УСЬОГО!U21-'12-жінки-ЦЗ'!U21</f>
        <v>658</v>
      </c>
      <c r="V21" s="40">
        <f t="shared" si="5"/>
        <v>125.33333333333333</v>
      </c>
      <c r="W21" s="98">
        <f>УСЬОГО!W21-'12-жінки-ЦЗ'!W21</f>
        <v>151</v>
      </c>
      <c r="X21" s="99">
        <f>УСЬОГО!X21-'12-жінки-ЦЗ'!X21</f>
        <v>247</v>
      </c>
      <c r="Y21" s="40">
        <f t="shared" si="6"/>
        <v>163.57615894039736</v>
      </c>
      <c r="Z21" s="98">
        <f>УСЬОГО!Z21-'12-жінки-ЦЗ'!Z21</f>
        <v>148</v>
      </c>
      <c r="AA21" s="99">
        <f>УСЬОГО!AA21-'12-жінки-ЦЗ'!AA21</f>
        <v>231</v>
      </c>
      <c r="AB21" s="40">
        <f t="shared" si="7"/>
        <v>156.08108108108109</v>
      </c>
      <c r="AC21" s="37"/>
      <c r="AD21" s="41"/>
    </row>
    <row r="22" spans="1:30" s="42" customFormat="1" ht="17" customHeight="1" x14ac:dyDescent="0.25">
      <c r="A22" s="61" t="s">
        <v>49</v>
      </c>
      <c r="B22" s="98">
        <f>УСЬОГО!B22-'12-жінки-ЦЗ'!B22</f>
        <v>2450</v>
      </c>
      <c r="C22" s="98">
        <f>УСЬОГО!C22-'12-жінки-ЦЗ'!C22</f>
        <v>2550</v>
      </c>
      <c r="D22" s="36">
        <f t="shared" si="0"/>
        <v>104.08163265306122</v>
      </c>
      <c r="E22" s="98">
        <f>УСЬОГО!E22-'12-жінки-ЦЗ'!E22</f>
        <v>673</v>
      </c>
      <c r="F22" s="98">
        <f>УСЬОГО!F22-'12-жінки-ЦЗ'!F22</f>
        <v>765</v>
      </c>
      <c r="G22" s="40">
        <f t="shared" si="1"/>
        <v>113.67013372956909</v>
      </c>
      <c r="H22" s="98">
        <f>УСЬОГО!H22-'12-жінки-ЦЗ'!H22</f>
        <v>278</v>
      </c>
      <c r="I22" s="98">
        <f>УСЬОГО!I22-'12-жінки-ЦЗ'!I22</f>
        <v>318</v>
      </c>
      <c r="J22" s="40">
        <f t="shared" si="2"/>
        <v>114.38848920863309</v>
      </c>
      <c r="K22" s="98">
        <f>УСЬОГО!K22-'12-жінки-ЦЗ'!K22</f>
        <v>84</v>
      </c>
      <c r="L22" s="98">
        <f>УСЬОГО!L22-'12-жінки-ЦЗ'!L22</f>
        <v>18</v>
      </c>
      <c r="M22" s="40">
        <f t="shared" si="3"/>
        <v>21.428571428571427</v>
      </c>
      <c r="N22" s="98">
        <f>УСЬОГО!N22-'12-жінки-ЦЗ'!N22</f>
        <v>4</v>
      </c>
      <c r="O22" s="98">
        <f>УСЬОГО!O22-'12-жінки-ЦЗ'!O22</f>
        <v>2</v>
      </c>
      <c r="P22" s="40">
        <f t="shared" si="8"/>
        <v>50</v>
      </c>
      <c r="Q22" s="98">
        <f>УСЬОГО!Q22-'12-жінки-ЦЗ'!Q22</f>
        <v>588</v>
      </c>
      <c r="R22" s="99">
        <f>УСЬОГО!R22-'12-жінки-ЦЗ'!R22</f>
        <v>592</v>
      </c>
      <c r="S22" s="40">
        <f t="shared" si="4"/>
        <v>100.68027210884354</v>
      </c>
      <c r="T22" s="98">
        <f>УСЬОГО!T22-'12-жінки-ЦЗ'!T22</f>
        <v>2203</v>
      </c>
      <c r="U22" s="99">
        <f>УСЬОГО!U22-'12-жінки-ЦЗ'!U22</f>
        <v>2091</v>
      </c>
      <c r="V22" s="40">
        <f t="shared" si="5"/>
        <v>94.916023604176118</v>
      </c>
      <c r="W22" s="98">
        <f>УСЬОГО!W22-'12-жінки-ЦЗ'!W22</f>
        <v>438</v>
      </c>
      <c r="X22" s="99">
        <f>УСЬОГО!X22-'12-жінки-ЦЗ'!X22</f>
        <v>418</v>
      </c>
      <c r="Y22" s="40">
        <f t="shared" si="6"/>
        <v>95.433789954337897</v>
      </c>
      <c r="Z22" s="98">
        <f>УСЬОГО!Z22-'12-жінки-ЦЗ'!Z22</f>
        <v>378</v>
      </c>
      <c r="AA22" s="99">
        <f>УСЬОГО!AA22-'12-жінки-ЦЗ'!AA22</f>
        <v>368</v>
      </c>
      <c r="AB22" s="40">
        <f t="shared" si="7"/>
        <v>97.354497354497354</v>
      </c>
      <c r="AC22" s="37"/>
      <c r="AD22" s="41"/>
    </row>
    <row r="23" spans="1:30" s="42" customFormat="1" ht="17" customHeight="1" x14ac:dyDescent="0.25">
      <c r="A23" s="61" t="s">
        <v>50</v>
      </c>
      <c r="B23" s="98">
        <f>УСЬОГО!B23-'12-жінки-ЦЗ'!B23</f>
        <v>876</v>
      </c>
      <c r="C23" s="98">
        <f>УСЬОГО!C23-'12-жінки-ЦЗ'!C23</f>
        <v>1111</v>
      </c>
      <c r="D23" s="36">
        <f t="shared" si="0"/>
        <v>126.82648401826484</v>
      </c>
      <c r="E23" s="98">
        <f>УСЬОГО!E23-'12-жінки-ЦЗ'!E23</f>
        <v>436</v>
      </c>
      <c r="F23" s="98">
        <f>УСЬОГО!F23-'12-жінки-ЦЗ'!F23</f>
        <v>713</v>
      </c>
      <c r="G23" s="40">
        <f t="shared" si="1"/>
        <v>163.53211009174311</v>
      </c>
      <c r="H23" s="98">
        <f>УСЬОГО!H23-'12-жінки-ЦЗ'!H23</f>
        <v>114</v>
      </c>
      <c r="I23" s="98">
        <f>УСЬОГО!I23-'12-жінки-ЦЗ'!I23</f>
        <v>134</v>
      </c>
      <c r="J23" s="40">
        <f t="shared" si="2"/>
        <v>117.54385964912281</v>
      </c>
      <c r="K23" s="98">
        <f>УСЬОГО!K23-'12-жінки-ЦЗ'!K23</f>
        <v>22</v>
      </c>
      <c r="L23" s="98">
        <f>УСЬОГО!L23-'12-жінки-ЦЗ'!L23</f>
        <v>6</v>
      </c>
      <c r="M23" s="40">
        <f t="shared" si="3"/>
        <v>27.272727272727273</v>
      </c>
      <c r="N23" s="98">
        <f>УСЬОГО!N23-'12-жінки-ЦЗ'!N23</f>
        <v>16</v>
      </c>
      <c r="O23" s="98">
        <f>УСЬОГО!O23-'12-жінки-ЦЗ'!O23</f>
        <v>2</v>
      </c>
      <c r="P23" s="40">
        <f t="shared" si="8"/>
        <v>12.5</v>
      </c>
      <c r="Q23" s="98">
        <f>УСЬОГО!Q23-'12-жінки-ЦЗ'!Q23</f>
        <v>384</v>
      </c>
      <c r="R23" s="99">
        <f>УСЬОГО!R23-'12-жінки-ЦЗ'!R23</f>
        <v>519</v>
      </c>
      <c r="S23" s="40">
        <f t="shared" si="4"/>
        <v>135.15625</v>
      </c>
      <c r="T23" s="98">
        <f>УСЬОГО!T23-'12-жінки-ЦЗ'!T23</f>
        <v>703</v>
      </c>
      <c r="U23" s="99">
        <f>УСЬОГО!U23-'12-жінки-ЦЗ'!U23</f>
        <v>788</v>
      </c>
      <c r="V23" s="40">
        <f t="shared" si="5"/>
        <v>112.09103840682788</v>
      </c>
      <c r="W23" s="98">
        <f>УСЬОГО!W23-'12-жінки-ЦЗ'!W23</f>
        <v>317</v>
      </c>
      <c r="X23" s="99">
        <f>УСЬОГО!X23-'12-жінки-ЦЗ'!X23</f>
        <v>400</v>
      </c>
      <c r="Y23" s="40">
        <f t="shared" si="6"/>
        <v>126.18296529968454</v>
      </c>
      <c r="Z23" s="98">
        <f>УСЬОГО!Z23-'12-жінки-ЦЗ'!Z23</f>
        <v>268</v>
      </c>
      <c r="AA23" s="99">
        <f>УСЬОГО!AA23-'12-жінки-ЦЗ'!AA23</f>
        <v>343</v>
      </c>
      <c r="AB23" s="40">
        <f t="shared" si="7"/>
        <v>127.98507462686567</v>
      </c>
      <c r="AC23" s="37"/>
      <c r="AD23" s="41"/>
    </row>
    <row r="24" spans="1:30" s="42" customFormat="1" ht="17" customHeight="1" x14ac:dyDescent="0.25">
      <c r="A24" s="61" t="s">
        <v>51</v>
      </c>
      <c r="B24" s="98">
        <f>УСЬОГО!B24-'12-жінки-ЦЗ'!B24</f>
        <v>1408</v>
      </c>
      <c r="C24" s="98">
        <f>УСЬОГО!C24-'12-жінки-ЦЗ'!C24</f>
        <v>1021</v>
      </c>
      <c r="D24" s="36">
        <f t="shared" si="0"/>
        <v>72.514204545454547</v>
      </c>
      <c r="E24" s="98">
        <f>УСЬОГО!E24-'12-жінки-ЦЗ'!E24</f>
        <v>492</v>
      </c>
      <c r="F24" s="98">
        <f>УСЬОГО!F24-'12-жінки-ЦЗ'!F24</f>
        <v>591</v>
      </c>
      <c r="G24" s="40">
        <f t="shared" si="1"/>
        <v>120.1219512195122</v>
      </c>
      <c r="H24" s="98">
        <f>УСЬОГО!H24-'12-жінки-ЦЗ'!H24</f>
        <v>176</v>
      </c>
      <c r="I24" s="98">
        <f>УСЬОГО!I24-'12-жінки-ЦЗ'!I24</f>
        <v>184</v>
      </c>
      <c r="J24" s="40">
        <f t="shared" si="2"/>
        <v>104.54545454545455</v>
      </c>
      <c r="K24" s="98">
        <f>УСЬОГО!K24-'12-жінки-ЦЗ'!K24</f>
        <v>28</v>
      </c>
      <c r="L24" s="98">
        <f>УСЬОГО!L24-'12-жінки-ЦЗ'!L24</f>
        <v>11</v>
      </c>
      <c r="M24" s="40">
        <f t="shared" si="3"/>
        <v>39.285714285714285</v>
      </c>
      <c r="N24" s="98">
        <f>УСЬОГО!N24-'12-жінки-ЦЗ'!N24</f>
        <v>9</v>
      </c>
      <c r="O24" s="98">
        <f>УСЬОГО!O24-'12-жінки-ЦЗ'!O24</f>
        <v>0</v>
      </c>
      <c r="P24" s="91">
        <f t="shared" si="8"/>
        <v>0</v>
      </c>
      <c r="Q24" s="98">
        <f>УСЬОГО!Q24-'12-жінки-ЦЗ'!Q24</f>
        <v>359</v>
      </c>
      <c r="R24" s="99">
        <f>УСЬОГО!R24-'12-жінки-ЦЗ'!R24</f>
        <v>508</v>
      </c>
      <c r="S24" s="40">
        <f t="shared" si="4"/>
        <v>141.50417827298051</v>
      </c>
      <c r="T24" s="98">
        <f>УСЬОГО!T24-'12-жінки-ЦЗ'!T24</f>
        <v>1241</v>
      </c>
      <c r="U24" s="99">
        <f>УСЬОГО!U24-'12-жінки-ЦЗ'!U24</f>
        <v>722</v>
      </c>
      <c r="V24" s="40">
        <f t="shared" si="5"/>
        <v>58.178887993553587</v>
      </c>
      <c r="W24" s="98">
        <f>УСЬОГО!W24-'12-жінки-ЦЗ'!W24</f>
        <v>364</v>
      </c>
      <c r="X24" s="99">
        <f>УСЬОГО!X24-'12-жінки-ЦЗ'!X24</f>
        <v>343</v>
      </c>
      <c r="Y24" s="40">
        <f t="shared" si="6"/>
        <v>94.230769230769226</v>
      </c>
      <c r="Z24" s="98">
        <f>УСЬОГО!Z24-'12-жінки-ЦЗ'!Z24</f>
        <v>335</v>
      </c>
      <c r="AA24" s="99">
        <f>УСЬОГО!AA24-'12-жінки-ЦЗ'!AA24</f>
        <v>331</v>
      </c>
      <c r="AB24" s="40">
        <f t="shared" si="7"/>
        <v>98.805970149253724</v>
      </c>
      <c r="AC24" s="37"/>
      <c r="AD24" s="41"/>
    </row>
    <row r="25" spans="1:30" s="42" customFormat="1" ht="17" customHeight="1" x14ac:dyDescent="0.25">
      <c r="A25" s="61" t="s">
        <v>52</v>
      </c>
      <c r="B25" s="98">
        <f>УСЬОГО!B25-'12-жінки-ЦЗ'!B25</f>
        <v>3137</v>
      </c>
      <c r="C25" s="98">
        <f>УСЬОГО!C25-'12-жінки-ЦЗ'!C25</f>
        <v>3056</v>
      </c>
      <c r="D25" s="36">
        <f t="shared" si="0"/>
        <v>97.417915205610456</v>
      </c>
      <c r="E25" s="98">
        <f>УСЬОГО!E25-'12-жінки-ЦЗ'!E25</f>
        <v>197</v>
      </c>
      <c r="F25" s="98">
        <f>УСЬОГО!F25-'12-жінки-ЦЗ'!F25</f>
        <v>316</v>
      </c>
      <c r="G25" s="40">
        <f t="shared" si="1"/>
        <v>160.40609137055839</v>
      </c>
      <c r="H25" s="98">
        <f>УСЬОГО!H25-'12-жінки-ЦЗ'!H25</f>
        <v>134</v>
      </c>
      <c r="I25" s="98">
        <f>УСЬОГО!I25-'12-жінки-ЦЗ'!I25</f>
        <v>141</v>
      </c>
      <c r="J25" s="40">
        <f t="shared" si="2"/>
        <v>105.22388059701493</v>
      </c>
      <c r="K25" s="98">
        <f>УСЬОГО!K25-'12-жінки-ЦЗ'!K25</f>
        <v>13</v>
      </c>
      <c r="L25" s="98">
        <f>УСЬОГО!L25-'12-жінки-ЦЗ'!L25</f>
        <v>8</v>
      </c>
      <c r="M25" s="40">
        <f t="shared" si="3"/>
        <v>61.53846153846154</v>
      </c>
      <c r="N25" s="98">
        <f>УСЬОГО!N25-'12-жінки-ЦЗ'!N25</f>
        <v>2</v>
      </c>
      <c r="O25" s="98">
        <f>УСЬОГО!O25-'12-жінки-ЦЗ'!O25</f>
        <v>0</v>
      </c>
      <c r="P25" s="91">
        <f t="shared" si="8"/>
        <v>0</v>
      </c>
      <c r="Q25" s="98">
        <f>УСЬОГО!Q25-'12-жінки-ЦЗ'!Q25</f>
        <v>134</v>
      </c>
      <c r="R25" s="99">
        <f>УСЬОГО!R25-'12-жінки-ЦЗ'!R25</f>
        <v>229</v>
      </c>
      <c r="S25" s="40">
        <f t="shared" si="4"/>
        <v>170.8955223880597</v>
      </c>
      <c r="T25" s="98">
        <f>УСЬОГО!T25-'12-жінки-ЦЗ'!T25</f>
        <v>2899</v>
      </c>
      <c r="U25" s="99">
        <f>УСЬОГО!U25-'12-жінки-ЦЗ'!U25</f>
        <v>2843</v>
      </c>
      <c r="V25" s="40">
        <f t="shared" si="5"/>
        <v>98.068299413590893</v>
      </c>
      <c r="W25" s="98">
        <f>УСЬОГО!W25-'12-жінки-ЦЗ'!W25</f>
        <v>128</v>
      </c>
      <c r="X25" s="99">
        <f>УСЬОГО!X25-'12-жінки-ЦЗ'!X25</f>
        <v>179</v>
      </c>
      <c r="Y25" s="40">
        <f t="shared" si="6"/>
        <v>139.84375</v>
      </c>
      <c r="Z25" s="98">
        <f>УСЬОГО!Z25-'12-жінки-ЦЗ'!Z25</f>
        <v>114</v>
      </c>
      <c r="AA25" s="99">
        <f>УСЬОГО!AA25-'12-жінки-ЦЗ'!AA25</f>
        <v>162</v>
      </c>
      <c r="AB25" s="40">
        <f t="shared" si="7"/>
        <v>142.10526315789474</v>
      </c>
      <c r="AC25" s="37"/>
      <c r="AD25" s="41"/>
    </row>
    <row r="26" spans="1:30" s="42" customFormat="1" ht="17" customHeight="1" x14ac:dyDescent="0.25">
      <c r="A26" s="61" t="s">
        <v>53</v>
      </c>
      <c r="B26" s="98">
        <f>УСЬОГО!B26-'12-жінки-ЦЗ'!B26</f>
        <v>1305</v>
      </c>
      <c r="C26" s="98">
        <f>УСЬОГО!C26-'12-жінки-ЦЗ'!C26</f>
        <v>1447</v>
      </c>
      <c r="D26" s="36">
        <f t="shared" si="0"/>
        <v>110.88122605363985</v>
      </c>
      <c r="E26" s="98">
        <f>УСЬОГО!E26-'12-жінки-ЦЗ'!E26</f>
        <v>479</v>
      </c>
      <c r="F26" s="98">
        <f>УСЬОГО!F26-'12-жінки-ЦЗ'!F26</f>
        <v>595</v>
      </c>
      <c r="G26" s="40">
        <f t="shared" si="1"/>
        <v>124.21711899791232</v>
      </c>
      <c r="H26" s="98">
        <f>УСЬОГО!H26-'12-жінки-ЦЗ'!H26</f>
        <v>175</v>
      </c>
      <c r="I26" s="98">
        <f>УСЬОГО!I26-'12-жінки-ЦЗ'!I26</f>
        <v>181</v>
      </c>
      <c r="J26" s="40">
        <f t="shared" si="2"/>
        <v>103.42857142857143</v>
      </c>
      <c r="K26" s="98">
        <f>УСЬОГО!K26-'12-жінки-ЦЗ'!K26</f>
        <v>26</v>
      </c>
      <c r="L26" s="98">
        <f>УСЬОГО!L26-'12-жінки-ЦЗ'!L26</f>
        <v>7</v>
      </c>
      <c r="M26" s="40">
        <f t="shared" si="3"/>
        <v>26.923076923076923</v>
      </c>
      <c r="N26" s="98">
        <f>УСЬОГО!N26-'12-жінки-ЦЗ'!N26</f>
        <v>7</v>
      </c>
      <c r="O26" s="98">
        <f>УСЬОГО!O26-'12-жінки-ЦЗ'!O26</f>
        <v>0</v>
      </c>
      <c r="P26" s="40">
        <f t="shared" si="8"/>
        <v>0</v>
      </c>
      <c r="Q26" s="98">
        <f>УСЬОГО!Q26-'12-жінки-ЦЗ'!Q26</f>
        <v>366</v>
      </c>
      <c r="R26" s="99">
        <f>УСЬОГО!R26-'12-жінки-ЦЗ'!R26</f>
        <v>456</v>
      </c>
      <c r="S26" s="40">
        <f t="shared" si="4"/>
        <v>124.59016393442623</v>
      </c>
      <c r="T26" s="98">
        <f>УСЬОГО!T26-'12-жінки-ЦЗ'!T26</f>
        <v>1070</v>
      </c>
      <c r="U26" s="99">
        <f>УСЬОГО!U26-'12-жінки-ЦЗ'!U26</f>
        <v>1181</v>
      </c>
      <c r="V26" s="40">
        <f t="shared" si="5"/>
        <v>110.37383177570094</v>
      </c>
      <c r="W26" s="98">
        <f>УСЬОГО!W26-'12-жінки-ЦЗ'!W26</f>
        <v>326</v>
      </c>
      <c r="X26" s="99">
        <f>УСЬОГО!X26-'12-жінки-ЦЗ'!X26</f>
        <v>335</v>
      </c>
      <c r="Y26" s="40">
        <f t="shared" si="6"/>
        <v>102.76073619631902</v>
      </c>
      <c r="Z26" s="98">
        <f>УСЬОГО!Z26-'12-жінки-ЦЗ'!Z26</f>
        <v>304</v>
      </c>
      <c r="AA26" s="99">
        <f>УСЬОГО!AA26-'12-жінки-ЦЗ'!AA26</f>
        <v>298</v>
      </c>
      <c r="AB26" s="40">
        <f t="shared" si="7"/>
        <v>98.026315789473685</v>
      </c>
      <c r="AC26" s="37"/>
      <c r="AD26" s="41"/>
    </row>
    <row r="27" spans="1:30" s="42" customFormat="1" ht="17" customHeight="1" x14ac:dyDescent="0.25">
      <c r="A27" s="61" t="s">
        <v>54</v>
      </c>
      <c r="B27" s="98">
        <f>УСЬОГО!B27-'12-жінки-ЦЗ'!B27</f>
        <v>666</v>
      </c>
      <c r="C27" s="98">
        <f>УСЬОГО!C27-'12-жінки-ЦЗ'!C27</f>
        <v>841</v>
      </c>
      <c r="D27" s="36">
        <f t="shared" si="0"/>
        <v>126.27627627627628</v>
      </c>
      <c r="E27" s="98">
        <f>УСЬОГО!E27-'12-жінки-ЦЗ'!E27</f>
        <v>197</v>
      </c>
      <c r="F27" s="98">
        <f>УСЬОГО!F27-'12-жінки-ЦЗ'!F27</f>
        <v>326</v>
      </c>
      <c r="G27" s="40">
        <f t="shared" si="1"/>
        <v>165.48223350253807</v>
      </c>
      <c r="H27" s="98">
        <f>УСЬОГО!H27-'12-жінки-ЦЗ'!H27</f>
        <v>75</v>
      </c>
      <c r="I27" s="98">
        <f>УСЬОГО!I27-'12-жінки-ЦЗ'!I27</f>
        <v>109</v>
      </c>
      <c r="J27" s="40">
        <f t="shared" si="2"/>
        <v>145.33333333333334</v>
      </c>
      <c r="K27" s="98">
        <f>УСЬОГО!K27-'12-жінки-ЦЗ'!K27</f>
        <v>19</v>
      </c>
      <c r="L27" s="98">
        <f>УСЬОГО!L27-'12-жінки-ЦЗ'!L27</f>
        <v>31</v>
      </c>
      <c r="M27" s="40">
        <f t="shared" si="3"/>
        <v>163.15789473684211</v>
      </c>
      <c r="N27" s="98">
        <f>УСЬОГО!N27-'12-жінки-ЦЗ'!N27</f>
        <v>49</v>
      </c>
      <c r="O27" s="98">
        <f>УСЬОГО!O27-'12-жінки-ЦЗ'!O27</f>
        <v>35</v>
      </c>
      <c r="P27" s="40">
        <f t="shared" si="8"/>
        <v>71.428571428571431</v>
      </c>
      <c r="Q27" s="98">
        <f>УСЬОГО!Q27-'12-жінки-ЦЗ'!Q27</f>
        <v>163</v>
      </c>
      <c r="R27" s="99">
        <f>УСЬОГО!R27-'12-жінки-ЦЗ'!R27</f>
        <v>247</v>
      </c>
      <c r="S27" s="40">
        <f t="shared" si="4"/>
        <v>151.53374233128835</v>
      </c>
      <c r="T27" s="98">
        <f>УСЬОГО!T27-'12-жінки-ЦЗ'!T27</f>
        <v>585</v>
      </c>
      <c r="U27" s="99">
        <f>УСЬОГО!U27-'12-жінки-ЦЗ'!U27</f>
        <v>667</v>
      </c>
      <c r="V27" s="40">
        <f t="shared" si="5"/>
        <v>114.01709401709402</v>
      </c>
      <c r="W27" s="98">
        <f>УСЬОГО!W27-'12-жінки-ЦЗ'!W27</f>
        <v>137</v>
      </c>
      <c r="X27" s="99">
        <f>УСЬОГО!X27-'12-жінки-ЦЗ'!X27</f>
        <v>172</v>
      </c>
      <c r="Y27" s="40">
        <f t="shared" si="6"/>
        <v>125.54744525547446</v>
      </c>
      <c r="Z27" s="98">
        <f>УСЬОГО!Z27-'12-жінки-ЦЗ'!Z27</f>
        <v>129</v>
      </c>
      <c r="AA27" s="99">
        <f>УСЬОГО!AA27-'12-жінки-ЦЗ'!AA27</f>
        <v>165</v>
      </c>
      <c r="AB27" s="40">
        <f t="shared" si="7"/>
        <v>127.90697674418605</v>
      </c>
      <c r="AC27" s="37"/>
      <c r="AD27" s="41"/>
    </row>
    <row r="28" spans="1:30" s="42" customFormat="1" ht="17" customHeight="1" x14ac:dyDescent="0.25">
      <c r="A28" s="61" t="s">
        <v>55</v>
      </c>
      <c r="B28" s="98">
        <f>УСЬОГО!B28-'12-жінки-ЦЗ'!B28</f>
        <v>782</v>
      </c>
      <c r="C28" s="98">
        <f>УСЬОГО!C28-'12-жінки-ЦЗ'!C28</f>
        <v>732</v>
      </c>
      <c r="D28" s="36">
        <f t="shared" si="0"/>
        <v>93.606138107416882</v>
      </c>
      <c r="E28" s="98">
        <f>УСЬОГО!E28-'12-жінки-ЦЗ'!E28</f>
        <v>289</v>
      </c>
      <c r="F28" s="98">
        <f>УСЬОГО!F28-'12-жінки-ЦЗ'!F28</f>
        <v>308</v>
      </c>
      <c r="G28" s="40">
        <f t="shared" si="1"/>
        <v>106.57439446366782</v>
      </c>
      <c r="H28" s="98">
        <f>УСЬОГО!H28-'12-жінки-ЦЗ'!H28</f>
        <v>145</v>
      </c>
      <c r="I28" s="98">
        <f>УСЬОГО!I28-'12-жінки-ЦЗ'!I28</f>
        <v>113</v>
      </c>
      <c r="J28" s="40">
        <f t="shared" si="2"/>
        <v>77.931034482758619</v>
      </c>
      <c r="K28" s="98">
        <f>УСЬОГО!K28-'12-жінки-ЦЗ'!K28</f>
        <v>19</v>
      </c>
      <c r="L28" s="98">
        <f>УСЬОГО!L28-'12-жінки-ЦЗ'!L28</f>
        <v>10</v>
      </c>
      <c r="M28" s="40">
        <f t="shared" si="3"/>
        <v>52.631578947368418</v>
      </c>
      <c r="N28" s="98">
        <f>УСЬОГО!N28-'12-жінки-ЦЗ'!N28</f>
        <v>11</v>
      </c>
      <c r="O28" s="98">
        <f>УСЬОГО!O28-'12-жінки-ЦЗ'!O28</f>
        <v>4</v>
      </c>
      <c r="P28" s="40">
        <f t="shared" si="8"/>
        <v>36.363636363636367</v>
      </c>
      <c r="Q28" s="98">
        <f>УСЬОГО!Q28-'12-жінки-ЦЗ'!Q28</f>
        <v>234</v>
      </c>
      <c r="R28" s="99">
        <f>УСЬОГО!R28-'12-жінки-ЦЗ'!R28</f>
        <v>287</v>
      </c>
      <c r="S28" s="40">
        <f t="shared" si="4"/>
        <v>122.64957264957265</v>
      </c>
      <c r="T28" s="98">
        <f>УСЬОГО!T28-'12-жінки-ЦЗ'!T28</f>
        <v>600</v>
      </c>
      <c r="U28" s="99">
        <f>УСЬОГО!U28-'12-жінки-ЦЗ'!U28</f>
        <v>540</v>
      </c>
      <c r="V28" s="40">
        <f t="shared" si="5"/>
        <v>90</v>
      </c>
      <c r="W28" s="98">
        <f>УСЬОГО!W28-'12-жінки-ЦЗ'!W28</f>
        <v>204</v>
      </c>
      <c r="X28" s="99">
        <f>УСЬОГО!X28-'12-жінки-ЦЗ'!X28</f>
        <v>184</v>
      </c>
      <c r="Y28" s="40">
        <f t="shared" si="6"/>
        <v>90.196078431372555</v>
      </c>
      <c r="Z28" s="98">
        <f>УСЬОГО!Z28-'12-жінки-ЦЗ'!Z28</f>
        <v>199</v>
      </c>
      <c r="AA28" s="99">
        <f>УСЬОГО!AA28-'12-жінки-ЦЗ'!AA28</f>
        <v>177</v>
      </c>
      <c r="AB28" s="40">
        <f t="shared" si="7"/>
        <v>88.94472361809045</v>
      </c>
      <c r="AC28" s="37"/>
      <c r="AD28" s="41"/>
    </row>
    <row r="29" spans="1:30" s="42" customFormat="1" ht="17" customHeight="1" x14ac:dyDescent="0.25">
      <c r="A29" s="61" t="s">
        <v>56</v>
      </c>
      <c r="B29" s="98">
        <f>УСЬОГО!B29-'12-жінки-ЦЗ'!B29</f>
        <v>1000</v>
      </c>
      <c r="C29" s="98">
        <f>УСЬОГО!C29-'12-жінки-ЦЗ'!C29</f>
        <v>1084</v>
      </c>
      <c r="D29" s="36">
        <f t="shared" si="0"/>
        <v>108.4</v>
      </c>
      <c r="E29" s="98">
        <f>УСЬОГО!E29-'12-жінки-ЦЗ'!E29</f>
        <v>437</v>
      </c>
      <c r="F29" s="98">
        <f>УСЬОГО!F29-'12-жінки-ЦЗ'!F29</f>
        <v>494</v>
      </c>
      <c r="G29" s="40">
        <f t="shared" si="1"/>
        <v>113.04347826086956</v>
      </c>
      <c r="H29" s="98">
        <f>УСЬОГО!H29-'12-жінки-ЦЗ'!H29</f>
        <v>165</v>
      </c>
      <c r="I29" s="98">
        <f>УСЬОГО!I29-'12-жінки-ЦЗ'!I29</f>
        <v>161</v>
      </c>
      <c r="J29" s="40">
        <f t="shared" si="2"/>
        <v>97.575757575757578</v>
      </c>
      <c r="K29" s="98">
        <f>УСЬОГО!K29-'12-жінки-ЦЗ'!K29</f>
        <v>34</v>
      </c>
      <c r="L29" s="98">
        <f>УСЬОГО!L29-'12-жінки-ЦЗ'!L29</f>
        <v>19</v>
      </c>
      <c r="M29" s="40">
        <f t="shared" si="3"/>
        <v>55.882352941176471</v>
      </c>
      <c r="N29" s="98">
        <f>УСЬОГО!N29-'12-жінки-ЦЗ'!N29</f>
        <v>6</v>
      </c>
      <c r="O29" s="98">
        <f>УСЬОГО!O29-'12-жінки-ЦЗ'!O29</f>
        <v>0</v>
      </c>
      <c r="P29" s="40">
        <f t="shared" si="8"/>
        <v>0</v>
      </c>
      <c r="Q29" s="98">
        <f>УСЬОГО!Q29-'12-жінки-ЦЗ'!Q29</f>
        <v>320</v>
      </c>
      <c r="R29" s="99">
        <f>УСЬОГО!R29-'12-жінки-ЦЗ'!R29</f>
        <v>361</v>
      </c>
      <c r="S29" s="40">
        <f t="shared" si="4"/>
        <v>112.8125</v>
      </c>
      <c r="T29" s="98">
        <f>УСЬОГО!T29-'12-жінки-ЦЗ'!T29</f>
        <v>824</v>
      </c>
      <c r="U29" s="99">
        <f>УСЬОГО!U29-'12-жінки-ЦЗ'!U29</f>
        <v>825</v>
      </c>
      <c r="V29" s="40">
        <f t="shared" si="5"/>
        <v>100.12135922330097</v>
      </c>
      <c r="W29" s="98">
        <f>УСЬОГО!W29-'12-жінки-ЦЗ'!W29</f>
        <v>334</v>
      </c>
      <c r="X29" s="99">
        <f>УСЬОГО!X29-'12-жінки-ЦЗ'!X29</f>
        <v>289</v>
      </c>
      <c r="Y29" s="40">
        <f t="shared" si="6"/>
        <v>86.526946107784426</v>
      </c>
      <c r="Z29" s="98">
        <f>УСЬОГО!Z29-'12-жінки-ЦЗ'!Z29</f>
        <v>307</v>
      </c>
      <c r="AA29" s="99">
        <f>УСЬОГО!AA29-'12-жінки-ЦЗ'!AA29</f>
        <v>274</v>
      </c>
      <c r="AB29" s="40">
        <f t="shared" si="7"/>
        <v>89.250814332247558</v>
      </c>
      <c r="AC29" s="37"/>
      <c r="AD29" s="41"/>
    </row>
    <row r="30" spans="1:30" s="42" customFormat="1" ht="17" customHeight="1" x14ac:dyDescent="0.25">
      <c r="A30" s="61" t="s">
        <v>57</v>
      </c>
      <c r="B30" s="98">
        <f>УСЬОГО!B30-'12-жінки-ЦЗ'!B30</f>
        <v>1691</v>
      </c>
      <c r="C30" s="98">
        <f>УСЬОГО!C30-'12-жінки-ЦЗ'!C30</f>
        <v>1816</v>
      </c>
      <c r="D30" s="36">
        <f t="shared" si="0"/>
        <v>107.39207569485511</v>
      </c>
      <c r="E30" s="98">
        <f>УСЬОГО!E30-'12-жінки-ЦЗ'!E30</f>
        <v>235</v>
      </c>
      <c r="F30" s="98">
        <f>УСЬОГО!F30-'12-жінки-ЦЗ'!F30</f>
        <v>361</v>
      </c>
      <c r="G30" s="40">
        <f t="shared" si="1"/>
        <v>153.61702127659575</v>
      </c>
      <c r="H30" s="98">
        <f>УСЬОГО!H30-'12-жінки-ЦЗ'!H30</f>
        <v>103</v>
      </c>
      <c r="I30" s="98">
        <f>УСЬОГО!I30-'12-жінки-ЦЗ'!I30</f>
        <v>135</v>
      </c>
      <c r="J30" s="40">
        <f t="shared" si="2"/>
        <v>131.06796116504853</v>
      </c>
      <c r="K30" s="98">
        <f>УСЬОГО!K30-'12-жінки-ЦЗ'!K30</f>
        <v>9</v>
      </c>
      <c r="L30" s="98">
        <f>УСЬОГО!L30-'12-жінки-ЦЗ'!L30</f>
        <v>40</v>
      </c>
      <c r="M30" s="91" t="s">
        <v>70</v>
      </c>
      <c r="N30" s="98">
        <f>УСЬОГО!N30-'12-жінки-ЦЗ'!N30</f>
        <v>10</v>
      </c>
      <c r="O30" s="98">
        <f>УСЬОГО!O30-'12-жінки-ЦЗ'!O30</f>
        <v>8</v>
      </c>
      <c r="P30" s="40">
        <f t="shared" si="8"/>
        <v>80</v>
      </c>
      <c r="Q30" s="98">
        <f>УСЬОГО!Q30-'12-жінки-ЦЗ'!Q30</f>
        <v>225</v>
      </c>
      <c r="R30" s="99">
        <f>УСЬОГО!R30-'12-жінки-ЦЗ'!R30</f>
        <v>308</v>
      </c>
      <c r="S30" s="40">
        <f t="shared" si="4"/>
        <v>136.88888888888889</v>
      </c>
      <c r="T30" s="98">
        <f>УСЬОГО!T30-'12-жінки-ЦЗ'!T30</f>
        <v>1635</v>
      </c>
      <c r="U30" s="99">
        <f>УСЬОГО!U30-'12-жінки-ЦЗ'!U30</f>
        <v>1669</v>
      </c>
      <c r="V30" s="40">
        <f t="shared" si="5"/>
        <v>102.07951070336391</v>
      </c>
      <c r="W30" s="98">
        <f>УСЬОГО!W30-'12-жінки-ЦЗ'!W30</f>
        <v>179</v>
      </c>
      <c r="X30" s="99">
        <f>УСЬОГО!X30-'12-жінки-ЦЗ'!X30</f>
        <v>218</v>
      </c>
      <c r="Y30" s="40">
        <f t="shared" si="6"/>
        <v>121.78770949720671</v>
      </c>
      <c r="Z30" s="98">
        <f>УСЬОГО!Z30-'12-жінки-ЦЗ'!Z30</f>
        <v>171</v>
      </c>
      <c r="AA30" s="99">
        <f>УСЬОГО!AA30-'12-жінки-ЦЗ'!AA30</f>
        <v>209</v>
      </c>
      <c r="AB30" s="40">
        <f t="shared" si="7"/>
        <v>122.22222222222223</v>
      </c>
      <c r="AC30" s="37"/>
      <c r="AD30" s="41"/>
    </row>
    <row r="31" spans="1:30" s="42" customFormat="1" ht="17" customHeight="1" x14ac:dyDescent="0.25">
      <c r="A31" s="61" t="s">
        <v>58</v>
      </c>
      <c r="B31" s="98">
        <f>УСЬОГО!B31-'12-жінки-ЦЗ'!B31</f>
        <v>1552</v>
      </c>
      <c r="C31" s="98">
        <f>УСЬОГО!C31-'12-жінки-ЦЗ'!C31</f>
        <v>1433</v>
      </c>
      <c r="D31" s="36">
        <f t="shared" si="0"/>
        <v>92.332474226804123</v>
      </c>
      <c r="E31" s="98">
        <f>УСЬОГО!E31-'12-жінки-ЦЗ'!E31</f>
        <v>295</v>
      </c>
      <c r="F31" s="98">
        <f>УСЬОГО!F31-'12-жінки-ЦЗ'!F31</f>
        <v>332</v>
      </c>
      <c r="G31" s="40">
        <f t="shared" si="1"/>
        <v>112.54237288135593</v>
      </c>
      <c r="H31" s="98">
        <f>УСЬОГО!H31-'12-жінки-ЦЗ'!H31</f>
        <v>184</v>
      </c>
      <c r="I31" s="98">
        <f>УСЬОГО!I31-'12-жінки-ЦЗ'!I31</f>
        <v>166</v>
      </c>
      <c r="J31" s="40">
        <f t="shared" si="2"/>
        <v>90.217391304347828</v>
      </c>
      <c r="K31" s="98">
        <f>УСЬОГО!K31-'12-жінки-ЦЗ'!K31</f>
        <v>24</v>
      </c>
      <c r="L31" s="98">
        <f>УСЬОГО!L31-'12-жінки-ЦЗ'!L31</f>
        <v>6</v>
      </c>
      <c r="M31" s="40">
        <f t="shared" si="3"/>
        <v>25</v>
      </c>
      <c r="N31" s="98">
        <f>УСЬОГО!N31-'12-жінки-ЦЗ'!N31</f>
        <v>0</v>
      </c>
      <c r="O31" s="98">
        <f>УСЬОГО!O31-'12-жінки-ЦЗ'!O31</f>
        <v>7</v>
      </c>
      <c r="P31" s="91" t="str">
        <f t="shared" si="8"/>
        <v>-</v>
      </c>
      <c r="Q31" s="98">
        <f>УСЬОГО!Q31-'12-жінки-ЦЗ'!Q31</f>
        <v>208</v>
      </c>
      <c r="R31" s="99">
        <f>УСЬОГО!R31-'12-жінки-ЦЗ'!R31</f>
        <v>285</v>
      </c>
      <c r="S31" s="40">
        <f t="shared" si="4"/>
        <v>137.01923076923077</v>
      </c>
      <c r="T31" s="98">
        <f>УСЬОГО!T31-'12-жінки-ЦЗ'!T31</f>
        <v>1174</v>
      </c>
      <c r="U31" s="99">
        <f>УСЬОГО!U31-'12-жінки-ЦЗ'!U31</f>
        <v>1214</v>
      </c>
      <c r="V31" s="40">
        <f t="shared" si="5"/>
        <v>103.40715502555366</v>
      </c>
      <c r="W31" s="98">
        <f>УСЬОГО!W31-'12-жінки-ЦЗ'!W31</f>
        <v>205</v>
      </c>
      <c r="X31" s="99">
        <f>УСЬОГО!X31-'12-жінки-ЦЗ'!X31</f>
        <v>185</v>
      </c>
      <c r="Y31" s="40">
        <f t="shared" si="6"/>
        <v>90.243902439024396</v>
      </c>
      <c r="Z31" s="98">
        <f>УСЬОГО!Z31-'12-жінки-ЦЗ'!Z31</f>
        <v>191</v>
      </c>
      <c r="AA31" s="99">
        <f>УСЬОГО!AA31-'12-жінки-ЦЗ'!AA31</f>
        <v>160</v>
      </c>
      <c r="AB31" s="40">
        <f t="shared" si="7"/>
        <v>83.769633507853399</v>
      </c>
      <c r="AC31" s="37"/>
      <c r="AD31" s="41"/>
    </row>
    <row r="32" spans="1:30" s="42" customFormat="1" ht="17" customHeight="1" x14ac:dyDescent="0.25">
      <c r="A32" s="61" t="s">
        <v>59</v>
      </c>
      <c r="B32" s="98">
        <f>УСЬОГО!B32-'12-жінки-ЦЗ'!B32</f>
        <v>1961</v>
      </c>
      <c r="C32" s="98">
        <f>УСЬОГО!C32-'12-жінки-ЦЗ'!C32</f>
        <v>1968</v>
      </c>
      <c r="D32" s="36">
        <f t="shared" si="0"/>
        <v>100.35696073431923</v>
      </c>
      <c r="E32" s="98">
        <f>УСЬОГО!E32-'12-жінки-ЦЗ'!E32</f>
        <v>320</v>
      </c>
      <c r="F32" s="98">
        <f>УСЬОГО!F32-'12-жінки-ЦЗ'!F32</f>
        <v>356</v>
      </c>
      <c r="G32" s="40">
        <f t="shared" si="1"/>
        <v>111.25</v>
      </c>
      <c r="H32" s="98">
        <f>УСЬОГО!H32-'12-жінки-ЦЗ'!H32</f>
        <v>247</v>
      </c>
      <c r="I32" s="98">
        <f>УСЬОГО!I32-'12-жінки-ЦЗ'!I32</f>
        <v>150</v>
      </c>
      <c r="J32" s="40">
        <f t="shared" si="2"/>
        <v>60.728744939271252</v>
      </c>
      <c r="K32" s="98">
        <f>УСЬОГО!K32-'12-жінки-ЦЗ'!K32</f>
        <v>56</v>
      </c>
      <c r="L32" s="98">
        <f>УСЬОГО!L32-'12-жінки-ЦЗ'!L32</f>
        <v>32</v>
      </c>
      <c r="M32" s="40">
        <f t="shared" si="3"/>
        <v>57.142857142857146</v>
      </c>
      <c r="N32" s="98">
        <f>УСЬОГО!N32-'12-жінки-ЦЗ'!N32</f>
        <v>6</v>
      </c>
      <c r="O32" s="98">
        <f>УСЬОГО!O32-'12-жінки-ЦЗ'!O32</f>
        <v>6</v>
      </c>
      <c r="P32" s="91">
        <f t="shared" si="8"/>
        <v>100</v>
      </c>
      <c r="Q32" s="98">
        <f>УСЬОГО!Q32-'12-жінки-ЦЗ'!Q32</f>
        <v>305</v>
      </c>
      <c r="R32" s="99">
        <f>УСЬОГО!R32-'12-жінки-ЦЗ'!R32</f>
        <v>264</v>
      </c>
      <c r="S32" s="40">
        <f t="shared" si="4"/>
        <v>86.557377049180332</v>
      </c>
      <c r="T32" s="98">
        <f>УСЬОГО!T32-'12-жінки-ЦЗ'!T32</f>
        <v>1718</v>
      </c>
      <c r="U32" s="99">
        <f>УСЬОГО!U32-'12-жінки-ЦЗ'!U32</f>
        <v>1648</v>
      </c>
      <c r="V32" s="40">
        <f t="shared" si="5"/>
        <v>95.925494761350407</v>
      </c>
      <c r="W32" s="98">
        <f>УСЬОГО!W32-'12-жінки-ЦЗ'!W32</f>
        <v>171</v>
      </c>
      <c r="X32" s="99">
        <f>УСЬОГО!X32-'12-жінки-ЦЗ'!X32</f>
        <v>140</v>
      </c>
      <c r="Y32" s="40">
        <f t="shared" si="6"/>
        <v>81.871345029239762</v>
      </c>
      <c r="Z32" s="98">
        <f>УСЬОГО!Z32-'12-жінки-ЦЗ'!Z32</f>
        <v>158</v>
      </c>
      <c r="AA32" s="99">
        <f>УСЬОГО!AA32-'12-жінки-ЦЗ'!AA32</f>
        <v>131</v>
      </c>
      <c r="AB32" s="40">
        <f t="shared" si="7"/>
        <v>82.911392405063296</v>
      </c>
      <c r="AC32" s="37"/>
      <c r="AD32" s="41"/>
    </row>
    <row r="33" spans="1:30" s="42" customFormat="1" ht="17" customHeight="1" x14ac:dyDescent="0.25">
      <c r="A33" s="61" t="s">
        <v>60</v>
      </c>
      <c r="B33" s="98">
        <f>УСЬОГО!B33-'12-жінки-ЦЗ'!B33</f>
        <v>986</v>
      </c>
      <c r="C33" s="98">
        <f>УСЬОГО!C33-'12-жінки-ЦЗ'!C33</f>
        <v>1098</v>
      </c>
      <c r="D33" s="36">
        <f t="shared" si="0"/>
        <v>111.35902636916836</v>
      </c>
      <c r="E33" s="98">
        <f>УСЬОГО!E33-'12-жінки-ЦЗ'!E33</f>
        <v>491</v>
      </c>
      <c r="F33" s="98">
        <f>УСЬОГО!F33-'12-жінки-ЦЗ'!F33</f>
        <v>575</v>
      </c>
      <c r="G33" s="40">
        <f t="shared" si="1"/>
        <v>117.10794297352342</v>
      </c>
      <c r="H33" s="98">
        <f>УСЬОГО!H33-'12-жінки-ЦЗ'!H33</f>
        <v>130</v>
      </c>
      <c r="I33" s="98">
        <f>УСЬОГО!I33-'12-жінки-ЦЗ'!I33</f>
        <v>152</v>
      </c>
      <c r="J33" s="40">
        <f t="shared" si="2"/>
        <v>116.92307692307692</v>
      </c>
      <c r="K33" s="98">
        <f>УСЬОГО!K33-'12-жінки-ЦЗ'!K33</f>
        <v>57</v>
      </c>
      <c r="L33" s="98">
        <f>УСЬОГО!L33-'12-жінки-ЦЗ'!L33</f>
        <v>40</v>
      </c>
      <c r="M33" s="40">
        <f t="shared" si="3"/>
        <v>70.175438596491233</v>
      </c>
      <c r="N33" s="98">
        <f>УСЬОГО!N33-'12-жінки-ЦЗ'!N33</f>
        <v>9</v>
      </c>
      <c r="O33" s="98">
        <f>УСЬОГО!O33-'12-жінки-ЦЗ'!O33</f>
        <v>1</v>
      </c>
      <c r="P33" s="91">
        <f t="shared" si="8"/>
        <v>11.111111111111111</v>
      </c>
      <c r="Q33" s="98">
        <f>УСЬОГО!Q33-'12-жінки-ЦЗ'!Q33</f>
        <v>429</v>
      </c>
      <c r="R33" s="99">
        <f>УСЬОГО!R33-'12-жінки-ЦЗ'!R33</f>
        <v>477</v>
      </c>
      <c r="S33" s="40">
        <f t="shared" si="4"/>
        <v>111.18881118881119</v>
      </c>
      <c r="T33" s="98">
        <f>УСЬОГО!T33-'12-жінки-ЦЗ'!T33</f>
        <v>751</v>
      </c>
      <c r="U33" s="99">
        <f>УСЬОГО!U33-'12-жінки-ЦЗ'!U33</f>
        <v>809</v>
      </c>
      <c r="V33" s="40">
        <f t="shared" si="5"/>
        <v>107.72303595206391</v>
      </c>
      <c r="W33" s="98">
        <f>УСЬОГО!W33-'12-жінки-ЦЗ'!W33</f>
        <v>298</v>
      </c>
      <c r="X33" s="99">
        <f>УСЬОГО!X33-'12-жінки-ЦЗ'!X33</f>
        <v>337</v>
      </c>
      <c r="Y33" s="40">
        <f t="shared" si="6"/>
        <v>113.08724832214764</v>
      </c>
      <c r="Z33" s="98">
        <f>УСЬОГО!Z33-'12-жінки-ЦЗ'!Z33</f>
        <v>254</v>
      </c>
      <c r="AA33" s="99">
        <f>УСЬОГО!AA33-'12-жінки-ЦЗ'!AA33</f>
        <v>310</v>
      </c>
      <c r="AB33" s="40">
        <f t="shared" si="7"/>
        <v>122.04724409448819</v>
      </c>
      <c r="AC33" s="37"/>
      <c r="AD33" s="41"/>
    </row>
    <row r="34" spans="1:30" s="42" customFormat="1" ht="17" customHeight="1" x14ac:dyDescent="0.25">
      <c r="A34" s="61" t="s">
        <v>61</v>
      </c>
      <c r="B34" s="98">
        <f>УСЬОГО!B34-'12-жінки-ЦЗ'!B34</f>
        <v>1050</v>
      </c>
      <c r="C34" s="98">
        <f>УСЬОГО!C34-'12-жінки-ЦЗ'!C34</f>
        <v>1213</v>
      </c>
      <c r="D34" s="36">
        <f t="shared" si="0"/>
        <v>115.52380952380952</v>
      </c>
      <c r="E34" s="98">
        <f>УСЬОГО!E34-'12-жінки-ЦЗ'!E34</f>
        <v>411</v>
      </c>
      <c r="F34" s="98">
        <f>УСЬОГО!F34-'12-жінки-ЦЗ'!F34</f>
        <v>572</v>
      </c>
      <c r="G34" s="40">
        <f t="shared" si="1"/>
        <v>139.17274939172751</v>
      </c>
      <c r="H34" s="98">
        <f>УСЬОГО!H34-'12-жінки-ЦЗ'!H34</f>
        <v>144</v>
      </c>
      <c r="I34" s="98">
        <f>УСЬОГО!I34-'12-жінки-ЦЗ'!I34</f>
        <v>185</v>
      </c>
      <c r="J34" s="40">
        <f t="shared" si="2"/>
        <v>128.47222222222223</v>
      </c>
      <c r="K34" s="98">
        <f>УСЬОГО!K34-'12-жінки-ЦЗ'!K34</f>
        <v>12</v>
      </c>
      <c r="L34" s="98">
        <f>УСЬОГО!L34-'12-жінки-ЦЗ'!L34</f>
        <v>0</v>
      </c>
      <c r="M34" s="40">
        <f t="shared" si="3"/>
        <v>0</v>
      </c>
      <c r="N34" s="98">
        <f>УСЬОГО!N34-'12-жінки-ЦЗ'!N34</f>
        <v>10</v>
      </c>
      <c r="O34" s="98">
        <f>УСЬОГО!O34-'12-жінки-ЦЗ'!O34</f>
        <v>0</v>
      </c>
      <c r="P34" s="91">
        <f t="shared" si="8"/>
        <v>0</v>
      </c>
      <c r="Q34" s="98">
        <f>УСЬОГО!Q34-'12-жінки-ЦЗ'!Q34</f>
        <v>354</v>
      </c>
      <c r="R34" s="99">
        <f>УСЬОГО!R34-'12-жінки-ЦЗ'!R34</f>
        <v>443</v>
      </c>
      <c r="S34" s="40">
        <f t="shared" si="4"/>
        <v>125.14124293785311</v>
      </c>
      <c r="T34" s="98">
        <f>УСЬОГО!T34-'12-жінки-ЦЗ'!T34</f>
        <v>774</v>
      </c>
      <c r="U34" s="99">
        <f>УСЬОГО!U34-'12-жінки-ЦЗ'!U34</f>
        <v>908</v>
      </c>
      <c r="V34" s="40">
        <f t="shared" si="5"/>
        <v>117.31266149870801</v>
      </c>
      <c r="W34" s="98">
        <f>УСЬОГО!W34-'12-жінки-ЦЗ'!W34</f>
        <v>256</v>
      </c>
      <c r="X34" s="99">
        <f>УСЬОГО!X34-'12-жінки-ЦЗ'!X34</f>
        <v>327</v>
      </c>
      <c r="Y34" s="40">
        <f t="shared" si="6"/>
        <v>127.734375</v>
      </c>
      <c r="Z34" s="98">
        <f>УСЬОГО!Z34-'12-жінки-ЦЗ'!Z34</f>
        <v>236</v>
      </c>
      <c r="AA34" s="99">
        <f>УСЬОГО!AA34-'12-жінки-ЦЗ'!AA34</f>
        <v>290</v>
      </c>
      <c r="AB34" s="40">
        <f t="shared" si="7"/>
        <v>122.88135593220339</v>
      </c>
      <c r="AC34" s="37"/>
      <c r="AD34" s="41"/>
    </row>
    <row r="35" spans="1:30" s="42" customFormat="1" ht="17" customHeight="1" x14ac:dyDescent="0.25">
      <c r="A35" s="61" t="s">
        <v>62</v>
      </c>
      <c r="B35" s="98">
        <f>УСЬОГО!B35-'12-жінки-ЦЗ'!B35</f>
        <v>584</v>
      </c>
      <c r="C35" s="98">
        <f>УСЬОГО!C35-'12-жінки-ЦЗ'!C35</f>
        <v>710</v>
      </c>
      <c r="D35" s="36">
        <f t="shared" si="0"/>
        <v>121.57534246575342</v>
      </c>
      <c r="E35" s="98">
        <f>УСЬОГО!E35-'12-жінки-ЦЗ'!E35</f>
        <v>263</v>
      </c>
      <c r="F35" s="98">
        <f>УСЬОГО!F35-'12-жінки-ЦЗ'!F35</f>
        <v>298</v>
      </c>
      <c r="G35" s="40">
        <f t="shared" si="1"/>
        <v>113.30798479087453</v>
      </c>
      <c r="H35" s="98">
        <f>УСЬОГО!H35-'12-жінки-ЦЗ'!H35</f>
        <v>152</v>
      </c>
      <c r="I35" s="98">
        <f>УСЬОГО!I35-'12-жінки-ЦЗ'!I35</f>
        <v>85</v>
      </c>
      <c r="J35" s="40">
        <f t="shared" si="2"/>
        <v>55.921052631578945</v>
      </c>
      <c r="K35" s="98">
        <f>УСЬОГО!K35-'12-жінки-ЦЗ'!K35</f>
        <v>24</v>
      </c>
      <c r="L35" s="98">
        <f>УСЬОГО!L35-'12-жінки-ЦЗ'!L35</f>
        <v>5</v>
      </c>
      <c r="M35" s="40">
        <f t="shared" si="3"/>
        <v>20.833333333333332</v>
      </c>
      <c r="N35" s="98">
        <f>УСЬОГО!N35-'12-жінки-ЦЗ'!N35</f>
        <v>5</v>
      </c>
      <c r="O35" s="98">
        <f>УСЬОГО!O35-'12-жінки-ЦЗ'!O35</f>
        <v>0</v>
      </c>
      <c r="P35" s="40">
        <f t="shared" si="8"/>
        <v>0</v>
      </c>
      <c r="Q35" s="98">
        <f>УСЬОГО!Q35-'12-жінки-ЦЗ'!Q35</f>
        <v>198</v>
      </c>
      <c r="R35" s="99">
        <f>УСЬОГО!R35-'12-жінки-ЦЗ'!R35</f>
        <v>145</v>
      </c>
      <c r="S35" s="40">
        <f t="shared" si="4"/>
        <v>73.232323232323239</v>
      </c>
      <c r="T35" s="98">
        <f>УСЬОГО!T35-'12-жінки-ЦЗ'!T35</f>
        <v>402</v>
      </c>
      <c r="U35" s="99">
        <f>УСЬОГО!U35-'12-жінки-ЦЗ'!U35</f>
        <v>584</v>
      </c>
      <c r="V35" s="40">
        <f t="shared" si="5"/>
        <v>145.27363184079601</v>
      </c>
      <c r="W35" s="98">
        <f>УСЬОГО!W35-'12-жінки-ЦЗ'!W35</f>
        <v>142</v>
      </c>
      <c r="X35" s="99">
        <f>УСЬОГО!X35-'12-жінки-ЦЗ'!X35</f>
        <v>175</v>
      </c>
      <c r="Y35" s="40">
        <f t="shared" si="6"/>
        <v>123.2394366197183</v>
      </c>
      <c r="Z35" s="98">
        <f>УСЬОГО!Z35-'12-жінки-ЦЗ'!Z35</f>
        <v>137</v>
      </c>
      <c r="AA35" s="99">
        <f>УСЬОГО!AA35-'12-жінки-ЦЗ'!AA35</f>
        <v>162</v>
      </c>
      <c r="AB35" s="40">
        <f t="shared" si="7"/>
        <v>118.24817518248175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zoomScale="80" zoomScaleNormal="70" zoomScaleSheetLayoutView="80" workbookViewId="0">
      <selection activeCell="E18" sqref="E18"/>
    </sheetView>
  </sheetViews>
  <sheetFormatPr defaultColWidth="8" defaultRowHeight="13.6" x14ac:dyDescent="0.25"/>
  <cols>
    <col min="1" max="1" width="57.375" style="52" customWidth="1"/>
    <col min="2" max="3" width="13.875" style="18" customWidth="1"/>
    <col min="4" max="4" width="8.875" style="52" customWidth="1"/>
    <col min="5" max="5" width="9.875" style="52" customWidth="1"/>
    <col min="6" max="7" width="13.875" style="52" customWidth="1"/>
    <col min="8" max="8" width="8.875" style="52" customWidth="1"/>
    <col min="9" max="10" width="10.875" style="52" customWidth="1"/>
    <col min="11" max="11" width="11.125" style="52" customWidth="1"/>
    <col min="12" max="12" width="11.875" style="52" customWidth="1"/>
    <col min="13" max="16384" width="8" style="52"/>
  </cols>
  <sheetData>
    <row r="1" spans="1:19" ht="27" customHeight="1" x14ac:dyDescent="0.25">
      <c r="A1" s="140" t="s">
        <v>68</v>
      </c>
      <c r="B1" s="140"/>
      <c r="C1" s="140"/>
      <c r="D1" s="140"/>
      <c r="E1" s="140"/>
      <c r="F1" s="140"/>
      <c r="G1" s="140"/>
      <c r="H1" s="140"/>
      <c r="I1" s="140"/>
      <c r="J1" s="62"/>
    </row>
    <row r="2" spans="1:19" ht="23.3" customHeight="1" x14ac:dyDescent="0.25">
      <c r="A2" s="141" t="s">
        <v>17</v>
      </c>
      <c r="B2" s="140"/>
      <c r="C2" s="140"/>
      <c r="D2" s="140"/>
      <c r="E2" s="140"/>
      <c r="F2" s="140"/>
      <c r="G2" s="140"/>
      <c r="H2" s="140"/>
      <c r="I2" s="140"/>
      <c r="J2" s="62"/>
    </row>
    <row r="3" spans="1:19" ht="13.6" customHeight="1" x14ac:dyDescent="0.2">
      <c r="A3" s="142"/>
      <c r="B3" s="142"/>
      <c r="C3" s="142"/>
      <c r="D3" s="142"/>
      <c r="E3" s="142"/>
    </row>
    <row r="4" spans="1:19" s="47" customFormat="1" ht="30.75" customHeight="1" x14ac:dyDescent="0.25">
      <c r="A4" s="111" t="s">
        <v>0</v>
      </c>
      <c r="B4" s="143" t="s">
        <v>18</v>
      </c>
      <c r="C4" s="144"/>
      <c r="D4" s="144"/>
      <c r="E4" s="145"/>
      <c r="F4" s="143" t="s">
        <v>19</v>
      </c>
      <c r="G4" s="144"/>
      <c r="H4" s="144"/>
      <c r="I4" s="145"/>
      <c r="J4" s="63"/>
    </row>
    <row r="5" spans="1:19" s="47" customFormat="1" ht="23.3" customHeight="1" x14ac:dyDescent="0.25">
      <c r="A5" s="138"/>
      <c r="B5" s="117" t="s">
        <v>72</v>
      </c>
      <c r="C5" s="117" t="s">
        <v>73</v>
      </c>
      <c r="D5" s="114" t="s">
        <v>1</v>
      </c>
      <c r="E5" s="115"/>
      <c r="F5" s="117" t="s">
        <v>72</v>
      </c>
      <c r="G5" s="117" t="s">
        <v>73</v>
      </c>
      <c r="H5" s="114" t="s">
        <v>1</v>
      </c>
      <c r="I5" s="115"/>
      <c r="J5" s="64"/>
    </row>
    <row r="6" spans="1:19" s="47" customFormat="1" ht="36.700000000000003" customHeight="1" x14ac:dyDescent="0.25">
      <c r="A6" s="112"/>
      <c r="B6" s="118"/>
      <c r="C6" s="118"/>
      <c r="D6" s="5" t="s">
        <v>2</v>
      </c>
      <c r="E6" s="6" t="s">
        <v>26</v>
      </c>
      <c r="F6" s="118"/>
      <c r="G6" s="118"/>
      <c r="H6" s="5" t="s">
        <v>2</v>
      </c>
      <c r="I6" s="6" t="s">
        <v>26</v>
      </c>
      <c r="J6" s="65"/>
    </row>
    <row r="7" spans="1:19" s="53" customFormat="1" ht="15.8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66"/>
    </row>
    <row r="8" spans="1:19" s="53" customFormat="1" ht="38.049999999999997" customHeight="1" x14ac:dyDescent="0.25">
      <c r="A8" s="54" t="s">
        <v>27</v>
      </c>
      <c r="B8" s="82">
        <f>'15-місто-ЦЗ'!B7</f>
        <v>64861</v>
      </c>
      <c r="C8" s="82">
        <f>'15-місто-ЦЗ'!C7</f>
        <v>71599</v>
      </c>
      <c r="D8" s="11">
        <f>C8*100/B8</f>
        <v>110.38836897365135</v>
      </c>
      <c r="E8" s="75">
        <f>C8-B8</f>
        <v>6738</v>
      </c>
      <c r="F8" s="74">
        <f>'16-село-ЦЗ'!B7</f>
        <v>43320</v>
      </c>
      <c r="G8" s="74">
        <f>'16-село-ЦЗ'!C7</f>
        <v>46468</v>
      </c>
      <c r="H8" s="11">
        <f>G8*100/F8</f>
        <v>107.26685133887349</v>
      </c>
      <c r="I8" s="75">
        <f>G8-F8</f>
        <v>3148</v>
      </c>
      <c r="J8" s="67"/>
      <c r="K8" s="95"/>
      <c r="L8" s="95"/>
      <c r="M8" s="55"/>
      <c r="R8" s="68"/>
      <c r="S8" s="68"/>
    </row>
    <row r="9" spans="1:19" s="47" customFormat="1" ht="38.049999999999997" customHeight="1" x14ac:dyDescent="0.25">
      <c r="A9" s="54" t="s">
        <v>28</v>
      </c>
      <c r="B9" s="74">
        <f>'15-місто-ЦЗ'!E7</f>
        <v>19098</v>
      </c>
      <c r="C9" s="74">
        <f>'15-місто-ЦЗ'!F7</f>
        <v>27941</v>
      </c>
      <c r="D9" s="11">
        <f t="shared" ref="D9:D13" si="0">C9*100/B9</f>
        <v>146.30327783013928</v>
      </c>
      <c r="E9" s="90">
        <f t="shared" ref="E9:E13" si="1">C9-B9</f>
        <v>8843</v>
      </c>
      <c r="F9" s="74">
        <f>'16-село-ЦЗ'!E7</f>
        <v>11935</v>
      </c>
      <c r="G9" s="74">
        <f>'16-село-ЦЗ'!F7</f>
        <v>17664</v>
      </c>
      <c r="H9" s="11">
        <f t="shared" ref="H9:H13" si="2">G9*100/F9</f>
        <v>148.00167574361123</v>
      </c>
      <c r="I9" s="75">
        <f t="shared" ref="I9:I13" si="3">G9-F9</f>
        <v>5729</v>
      </c>
      <c r="J9" s="67"/>
      <c r="K9" s="95"/>
      <c r="L9" s="95"/>
      <c r="M9" s="56"/>
      <c r="R9" s="68"/>
      <c r="S9" s="68"/>
    </row>
    <row r="10" spans="1:19" s="47" customFormat="1" ht="45" customHeight="1" x14ac:dyDescent="0.25">
      <c r="A10" s="57" t="s">
        <v>29</v>
      </c>
      <c r="B10" s="74">
        <f>'15-місто-ЦЗ'!H7</f>
        <v>5932</v>
      </c>
      <c r="C10" s="74">
        <f>'15-місто-ЦЗ'!I7</f>
        <v>6447</v>
      </c>
      <c r="D10" s="11">
        <f t="shared" si="0"/>
        <v>108.68172623061362</v>
      </c>
      <c r="E10" s="75">
        <f t="shared" si="1"/>
        <v>515</v>
      </c>
      <c r="F10" s="74">
        <f>'16-село-ЦЗ'!H7</f>
        <v>4141</v>
      </c>
      <c r="G10" s="74">
        <f>'16-село-ЦЗ'!I7</f>
        <v>4320</v>
      </c>
      <c r="H10" s="11">
        <f t="shared" si="2"/>
        <v>104.32262738468968</v>
      </c>
      <c r="I10" s="75">
        <f t="shared" si="3"/>
        <v>179</v>
      </c>
      <c r="J10" s="67"/>
      <c r="K10" s="95"/>
      <c r="L10" s="95"/>
      <c r="M10" s="56"/>
      <c r="R10" s="68"/>
      <c r="S10" s="68"/>
    </row>
    <row r="11" spans="1:19" s="47" customFormat="1" ht="38.049999999999997" customHeight="1" x14ac:dyDescent="0.25">
      <c r="A11" s="54" t="s">
        <v>30</v>
      </c>
      <c r="B11" s="74">
        <f>'15-місто-ЦЗ'!K7</f>
        <v>1515</v>
      </c>
      <c r="C11" s="74">
        <f>'15-місто-ЦЗ'!L7</f>
        <v>1082</v>
      </c>
      <c r="D11" s="11">
        <f t="shared" si="0"/>
        <v>71.419141914191414</v>
      </c>
      <c r="E11" s="75">
        <f t="shared" si="1"/>
        <v>-433</v>
      </c>
      <c r="F11" s="74">
        <f>'16-село-ЦЗ'!K7</f>
        <v>1015</v>
      </c>
      <c r="G11" s="74">
        <f>'16-село-ЦЗ'!L7</f>
        <v>729</v>
      </c>
      <c r="H11" s="11">
        <f t="shared" si="2"/>
        <v>71.822660098522164</v>
      </c>
      <c r="I11" s="75">
        <f t="shared" si="3"/>
        <v>-286</v>
      </c>
      <c r="J11" s="67"/>
      <c r="K11" s="95"/>
      <c r="L11" s="95"/>
      <c r="M11" s="56"/>
      <c r="R11" s="68"/>
      <c r="S11" s="68"/>
    </row>
    <row r="12" spans="1:19" s="47" customFormat="1" ht="45.7" customHeight="1" x14ac:dyDescent="0.25">
      <c r="A12" s="54" t="s">
        <v>20</v>
      </c>
      <c r="B12" s="74">
        <f>'15-місто-ЦЗ'!N7</f>
        <v>308</v>
      </c>
      <c r="C12" s="74">
        <f>'15-місто-ЦЗ'!O7</f>
        <v>110</v>
      </c>
      <c r="D12" s="11">
        <f t="shared" si="0"/>
        <v>35.714285714285715</v>
      </c>
      <c r="E12" s="75">
        <f t="shared" si="1"/>
        <v>-198</v>
      </c>
      <c r="F12" s="74">
        <f>'16-село-ЦЗ'!N7</f>
        <v>301</v>
      </c>
      <c r="G12" s="74">
        <f>'16-село-ЦЗ'!O7</f>
        <v>116</v>
      </c>
      <c r="H12" s="11">
        <f t="shared" si="2"/>
        <v>38.538205980066444</v>
      </c>
      <c r="I12" s="75">
        <f t="shared" si="3"/>
        <v>-185</v>
      </c>
      <c r="J12" s="67"/>
      <c r="K12" s="95"/>
      <c r="L12" s="95"/>
      <c r="M12" s="56"/>
      <c r="R12" s="68"/>
      <c r="S12" s="68"/>
    </row>
    <row r="13" spans="1:19" s="47" customFormat="1" ht="49.6" customHeight="1" x14ac:dyDescent="0.25">
      <c r="A13" s="54" t="s">
        <v>31</v>
      </c>
      <c r="B13" s="74">
        <f>'15-місто-ЦЗ'!Q7</f>
        <v>12714</v>
      </c>
      <c r="C13" s="74">
        <f>'15-місто-ЦЗ'!R7</f>
        <v>16984</v>
      </c>
      <c r="D13" s="11">
        <f t="shared" si="0"/>
        <v>133.5850243825704</v>
      </c>
      <c r="E13" s="75">
        <f t="shared" si="1"/>
        <v>4270</v>
      </c>
      <c r="F13" s="74">
        <f>'16-село-ЦЗ'!Q7</f>
        <v>9133</v>
      </c>
      <c r="G13" s="74">
        <f>'16-село-ЦЗ'!R7</f>
        <v>12845</v>
      </c>
      <c r="H13" s="11">
        <f t="shared" si="2"/>
        <v>140.64381911748603</v>
      </c>
      <c r="I13" s="75">
        <f t="shared" si="3"/>
        <v>3712</v>
      </c>
      <c r="J13" s="67"/>
      <c r="K13" s="95"/>
      <c r="L13" s="95"/>
      <c r="M13" s="56"/>
      <c r="R13" s="68"/>
      <c r="S13" s="68"/>
    </row>
    <row r="14" spans="1:19" s="47" customFormat="1" ht="12.75" customHeight="1" x14ac:dyDescent="0.25">
      <c r="A14" s="107" t="s">
        <v>4</v>
      </c>
      <c r="B14" s="108"/>
      <c r="C14" s="108"/>
      <c r="D14" s="108"/>
      <c r="E14" s="108"/>
      <c r="F14" s="108"/>
      <c r="G14" s="108"/>
      <c r="H14" s="108"/>
      <c r="I14" s="108"/>
      <c r="J14" s="69"/>
      <c r="K14" s="25"/>
      <c r="L14" s="25"/>
      <c r="M14" s="56"/>
    </row>
    <row r="15" spans="1:19" s="47" customFormat="1" ht="18" customHeight="1" x14ac:dyDescent="0.25">
      <c r="A15" s="109"/>
      <c r="B15" s="110"/>
      <c r="C15" s="110"/>
      <c r="D15" s="110"/>
      <c r="E15" s="110"/>
      <c r="F15" s="110"/>
      <c r="G15" s="110"/>
      <c r="H15" s="110"/>
      <c r="I15" s="110"/>
      <c r="J15" s="69"/>
      <c r="K15" s="25"/>
      <c r="L15" s="25"/>
      <c r="M15" s="56"/>
    </row>
    <row r="16" spans="1:19" s="47" customFormat="1" ht="20.25" customHeight="1" x14ac:dyDescent="0.25">
      <c r="A16" s="111" t="s">
        <v>0</v>
      </c>
      <c r="B16" s="111" t="s">
        <v>74</v>
      </c>
      <c r="C16" s="111" t="s">
        <v>75</v>
      </c>
      <c r="D16" s="114" t="s">
        <v>1</v>
      </c>
      <c r="E16" s="115"/>
      <c r="F16" s="111" t="s">
        <v>74</v>
      </c>
      <c r="G16" s="111" t="s">
        <v>75</v>
      </c>
      <c r="H16" s="114" t="s">
        <v>1</v>
      </c>
      <c r="I16" s="115"/>
      <c r="J16" s="64"/>
      <c r="K16" s="25"/>
      <c r="L16" s="25"/>
      <c r="M16" s="56"/>
    </row>
    <row r="17" spans="1:13" ht="27" customHeight="1" x14ac:dyDescent="0.35">
      <c r="A17" s="112"/>
      <c r="B17" s="112"/>
      <c r="C17" s="112"/>
      <c r="D17" s="21" t="s">
        <v>2</v>
      </c>
      <c r="E17" s="6" t="s">
        <v>26</v>
      </c>
      <c r="F17" s="112"/>
      <c r="G17" s="112"/>
      <c r="H17" s="21" t="s">
        <v>2</v>
      </c>
      <c r="I17" s="6" t="s">
        <v>26</v>
      </c>
      <c r="J17" s="65"/>
      <c r="K17" s="70"/>
      <c r="L17" s="70"/>
      <c r="M17" s="58"/>
    </row>
    <row r="18" spans="1:13" ht="21.1" x14ac:dyDescent="0.35">
      <c r="A18" s="54" t="s">
        <v>32</v>
      </c>
      <c r="B18" s="82">
        <f>'15-місто-ЦЗ'!T7</f>
        <v>55268</v>
      </c>
      <c r="C18" s="82">
        <f>'15-місто-ЦЗ'!U7</f>
        <v>57659</v>
      </c>
      <c r="D18" s="17">
        <f t="shared" ref="D18:D20" si="4">C18*100/B18</f>
        <v>104.326192371716</v>
      </c>
      <c r="E18" s="75">
        <f t="shared" ref="E18:E20" si="5">C18-B18</f>
        <v>2391</v>
      </c>
      <c r="F18" s="82">
        <f>'16-село-ЦЗ'!T7</f>
        <v>36015</v>
      </c>
      <c r="G18" s="82">
        <f>'16-село-ЦЗ'!U7</f>
        <v>37768</v>
      </c>
      <c r="H18" s="16">
        <f t="shared" ref="H18:H20" si="6">G18*100/F18</f>
        <v>104.86741635429682</v>
      </c>
      <c r="I18" s="75">
        <f t="shared" ref="I18:I20" si="7">G18-F18</f>
        <v>1753</v>
      </c>
      <c r="J18" s="71"/>
      <c r="K18" s="96"/>
      <c r="L18" s="96"/>
      <c r="M18" s="58"/>
    </row>
    <row r="19" spans="1:13" ht="21.1" x14ac:dyDescent="0.35">
      <c r="A19" s="2" t="s">
        <v>28</v>
      </c>
      <c r="B19" s="82">
        <f>'15-місто-ЦЗ'!W7</f>
        <v>13848</v>
      </c>
      <c r="C19" s="82">
        <f>'15-місто-ЦЗ'!X7</f>
        <v>15519</v>
      </c>
      <c r="D19" s="17">
        <f t="shared" si="4"/>
        <v>112.06672443674177</v>
      </c>
      <c r="E19" s="75">
        <f t="shared" si="5"/>
        <v>1671</v>
      </c>
      <c r="F19" s="82">
        <f>'16-село-ЦЗ'!W7</f>
        <v>8271</v>
      </c>
      <c r="G19" s="82">
        <f>'16-село-ЦЗ'!X7</f>
        <v>10340</v>
      </c>
      <c r="H19" s="16">
        <f t="shared" si="6"/>
        <v>125.01511304558095</v>
      </c>
      <c r="I19" s="75">
        <f t="shared" si="7"/>
        <v>2069</v>
      </c>
      <c r="J19" s="71"/>
      <c r="K19" s="96"/>
      <c r="L19" s="96"/>
      <c r="M19" s="58"/>
    </row>
    <row r="20" spans="1:13" ht="21.1" x14ac:dyDescent="0.35">
      <c r="A20" s="2" t="s">
        <v>33</v>
      </c>
      <c r="B20" s="82">
        <f>'15-місто-ЦЗ'!Z7</f>
        <v>11787</v>
      </c>
      <c r="C20" s="82">
        <f>'15-місто-ЦЗ'!AA7</f>
        <v>13442</v>
      </c>
      <c r="D20" s="17">
        <f t="shared" si="4"/>
        <v>114.04089250869602</v>
      </c>
      <c r="E20" s="75">
        <f t="shared" si="5"/>
        <v>1655</v>
      </c>
      <c r="F20" s="82">
        <f>'16-село-ЦЗ'!Z7</f>
        <v>7423</v>
      </c>
      <c r="G20" s="82">
        <f>'16-село-ЦЗ'!AA7</f>
        <v>9396</v>
      </c>
      <c r="H20" s="16">
        <f t="shared" si="6"/>
        <v>126.57955004715075</v>
      </c>
      <c r="I20" s="75">
        <f t="shared" si="7"/>
        <v>1973</v>
      </c>
      <c r="J20" s="72"/>
      <c r="K20" s="96"/>
      <c r="L20" s="96"/>
      <c r="M20" s="58"/>
    </row>
    <row r="21" spans="1:13" ht="20.55" x14ac:dyDescent="0.45">
      <c r="C21" s="19"/>
      <c r="K21" s="70"/>
      <c r="L21" s="70"/>
      <c r="M21" s="58"/>
    </row>
    <row r="22" spans="1:13" ht="13.1" x14ac:dyDescent="0.3">
      <c r="K22" s="18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D17" sqref="AD17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84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23"/>
      <c r="Y1" s="12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22"/>
      <c r="AA2" s="122"/>
      <c r="AB2" s="59" t="s">
        <v>7</v>
      </c>
      <c r="AC2" s="59"/>
    </row>
    <row r="3" spans="1:32" s="32" customFormat="1" ht="67.599999999999994" customHeight="1" x14ac:dyDescent="0.25">
      <c r="A3" s="129"/>
      <c r="B3" s="119" t="s">
        <v>21</v>
      </c>
      <c r="C3" s="119"/>
      <c r="D3" s="119"/>
      <c r="E3" s="119" t="s">
        <v>22</v>
      </c>
      <c r="F3" s="119"/>
      <c r="G3" s="119"/>
      <c r="H3" s="119" t="s">
        <v>13</v>
      </c>
      <c r="I3" s="119"/>
      <c r="J3" s="119"/>
      <c r="K3" s="119" t="s">
        <v>9</v>
      </c>
      <c r="L3" s="119"/>
      <c r="M3" s="119"/>
      <c r="N3" s="119" t="s">
        <v>10</v>
      </c>
      <c r="O3" s="119"/>
      <c r="P3" s="119"/>
      <c r="Q3" s="124" t="s">
        <v>8</v>
      </c>
      <c r="R3" s="125"/>
      <c r="S3" s="126"/>
      <c r="T3" s="119" t="s">
        <v>16</v>
      </c>
      <c r="U3" s="119"/>
      <c r="V3" s="119"/>
      <c r="W3" s="119" t="s">
        <v>11</v>
      </c>
      <c r="X3" s="119"/>
      <c r="Y3" s="119"/>
      <c r="Z3" s="119" t="s">
        <v>12</v>
      </c>
      <c r="AA3" s="119"/>
      <c r="AB3" s="119"/>
    </row>
    <row r="4" spans="1:32" s="33" customFormat="1" ht="19.55" customHeight="1" x14ac:dyDescent="0.25">
      <c r="A4" s="129"/>
      <c r="B4" s="120" t="s">
        <v>15</v>
      </c>
      <c r="C4" s="120" t="s">
        <v>63</v>
      </c>
      <c r="D4" s="121" t="s">
        <v>2</v>
      </c>
      <c r="E4" s="120" t="s">
        <v>15</v>
      </c>
      <c r="F4" s="120" t="s">
        <v>63</v>
      </c>
      <c r="G4" s="121" t="s">
        <v>2</v>
      </c>
      <c r="H4" s="120" t="s">
        <v>15</v>
      </c>
      <c r="I4" s="120" t="s">
        <v>63</v>
      </c>
      <c r="J4" s="121" t="s">
        <v>2</v>
      </c>
      <c r="K4" s="120" t="s">
        <v>15</v>
      </c>
      <c r="L4" s="120" t="s">
        <v>63</v>
      </c>
      <c r="M4" s="121" t="s">
        <v>2</v>
      </c>
      <c r="N4" s="120" t="s">
        <v>15</v>
      </c>
      <c r="O4" s="120" t="s">
        <v>63</v>
      </c>
      <c r="P4" s="121" t="s">
        <v>2</v>
      </c>
      <c r="Q4" s="120" t="s">
        <v>15</v>
      </c>
      <c r="R4" s="120" t="s">
        <v>63</v>
      </c>
      <c r="S4" s="121" t="s">
        <v>2</v>
      </c>
      <c r="T4" s="120" t="s">
        <v>15</v>
      </c>
      <c r="U4" s="120" t="s">
        <v>63</v>
      </c>
      <c r="V4" s="121" t="s">
        <v>2</v>
      </c>
      <c r="W4" s="120" t="s">
        <v>15</v>
      </c>
      <c r="X4" s="120" t="s">
        <v>63</v>
      </c>
      <c r="Y4" s="121" t="s">
        <v>2</v>
      </c>
      <c r="Z4" s="120" t="s">
        <v>15</v>
      </c>
      <c r="AA4" s="120" t="s">
        <v>63</v>
      </c>
      <c r="AB4" s="121" t="s">
        <v>2</v>
      </c>
    </row>
    <row r="5" spans="1:32" s="33" customFormat="1" ht="15.8" customHeight="1" x14ac:dyDescent="0.25">
      <c r="A5" s="129"/>
      <c r="B5" s="120"/>
      <c r="C5" s="120"/>
      <c r="D5" s="121"/>
      <c r="E5" s="120"/>
      <c r="F5" s="120"/>
      <c r="G5" s="121"/>
      <c r="H5" s="120"/>
      <c r="I5" s="120"/>
      <c r="J5" s="121"/>
      <c r="K5" s="120"/>
      <c r="L5" s="120"/>
      <c r="M5" s="121"/>
      <c r="N5" s="120"/>
      <c r="O5" s="120"/>
      <c r="P5" s="121"/>
      <c r="Q5" s="120"/>
      <c r="R5" s="120"/>
      <c r="S5" s="121"/>
      <c r="T5" s="120"/>
      <c r="U5" s="120"/>
      <c r="V5" s="121"/>
      <c r="W5" s="120"/>
      <c r="X5" s="120"/>
      <c r="Y5" s="121"/>
      <c r="Z5" s="120"/>
      <c r="AA5" s="120"/>
      <c r="AB5" s="121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64861</v>
      </c>
      <c r="C7" s="35">
        <f>SUM(C8:C35)</f>
        <v>71599</v>
      </c>
      <c r="D7" s="36">
        <f>C7*100/B7</f>
        <v>110.38836897365135</v>
      </c>
      <c r="E7" s="97">
        <f>SUM(E8:E35)</f>
        <v>19098</v>
      </c>
      <c r="F7" s="97">
        <f>SUM(F8:F35)</f>
        <v>27941</v>
      </c>
      <c r="G7" s="36">
        <f>F7*100/E7</f>
        <v>146.30327783013928</v>
      </c>
      <c r="H7" s="97">
        <f>SUM(H8:H35)</f>
        <v>5932</v>
      </c>
      <c r="I7" s="97">
        <f>SUM(I8:I35)</f>
        <v>6447</v>
      </c>
      <c r="J7" s="36">
        <f>I7*100/H7</f>
        <v>108.68172623061362</v>
      </c>
      <c r="K7" s="97">
        <f>SUM(K8:K35)</f>
        <v>1515</v>
      </c>
      <c r="L7" s="97">
        <f>SUM(L8:L35)</f>
        <v>1082</v>
      </c>
      <c r="M7" s="36">
        <f>L7*100/K7</f>
        <v>71.419141914191414</v>
      </c>
      <c r="N7" s="97">
        <f>SUM(N8:N35)</f>
        <v>308</v>
      </c>
      <c r="O7" s="97">
        <f>SUM(O8:O35)</f>
        <v>110</v>
      </c>
      <c r="P7" s="36">
        <f>O7*100/N7</f>
        <v>35.714285714285715</v>
      </c>
      <c r="Q7" s="97">
        <f>SUM(Q8:Q35)</f>
        <v>12714</v>
      </c>
      <c r="R7" s="97">
        <f>SUM(R8:R35)</f>
        <v>16984</v>
      </c>
      <c r="S7" s="36">
        <f>R7*100/Q7</f>
        <v>133.5850243825704</v>
      </c>
      <c r="T7" s="97">
        <f>SUM(T8:T35)</f>
        <v>55268</v>
      </c>
      <c r="U7" s="97">
        <f>SUM(U8:U35)</f>
        <v>57659</v>
      </c>
      <c r="V7" s="36">
        <f>U7*100/T7</f>
        <v>104.326192371716</v>
      </c>
      <c r="W7" s="97">
        <f>SUM(W8:W35)</f>
        <v>13848</v>
      </c>
      <c r="X7" s="97">
        <f>SUM(X8:X35)</f>
        <v>15519</v>
      </c>
      <c r="Y7" s="36">
        <f>X7*100/W7</f>
        <v>112.06672443674177</v>
      </c>
      <c r="Z7" s="97">
        <f>SUM(Z8:Z35)</f>
        <v>11787</v>
      </c>
      <c r="AA7" s="97">
        <f>SUM(AA8:AA35)</f>
        <v>13442</v>
      </c>
      <c r="AB7" s="36">
        <f>AA7*100/Z7</f>
        <v>114.04089250869602</v>
      </c>
      <c r="AC7" s="37"/>
      <c r="AF7" s="42"/>
    </row>
    <row r="8" spans="1:32" s="42" customFormat="1" ht="17" customHeight="1" x14ac:dyDescent="0.25">
      <c r="A8" s="61" t="s">
        <v>35</v>
      </c>
      <c r="B8" s="98">
        <f>УСЬОГО!B8-'16-село-ЦЗ'!B8</f>
        <v>20541</v>
      </c>
      <c r="C8" s="98">
        <f>УСЬОГО!C8-'16-село-ЦЗ'!C8</f>
        <v>25227</v>
      </c>
      <c r="D8" s="36">
        <f t="shared" ref="D8:D35" si="0">C8*100/B8</f>
        <v>122.81291076383818</v>
      </c>
      <c r="E8" s="98">
        <f>УСЬОГО!E8-'16-село-ЦЗ'!E8</f>
        <v>6348</v>
      </c>
      <c r="F8" s="98">
        <f>УСЬОГО!F8-'16-село-ЦЗ'!F8</f>
        <v>11079</v>
      </c>
      <c r="G8" s="40">
        <f t="shared" ref="G8:G35" si="1">F8*100/E8</f>
        <v>174.52741020793951</v>
      </c>
      <c r="H8" s="98">
        <f>УСЬОГО!H8-'16-село-ЦЗ'!H8</f>
        <v>692</v>
      </c>
      <c r="I8" s="98">
        <f>УСЬОГО!I8-'16-село-ЦЗ'!I8</f>
        <v>1445</v>
      </c>
      <c r="J8" s="40">
        <f t="shared" ref="J8:J35" si="2">I8*100/H8</f>
        <v>208.81502890173411</v>
      </c>
      <c r="K8" s="98">
        <f>УСЬОГО!K8-'16-село-ЦЗ'!K8</f>
        <v>350</v>
      </c>
      <c r="L8" s="98">
        <f>УСЬОГО!L8-'16-село-ЦЗ'!L8</f>
        <v>392</v>
      </c>
      <c r="M8" s="40">
        <f t="shared" ref="M8:M35" si="3">L8*100/K8</f>
        <v>112</v>
      </c>
      <c r="N8" s="98">
        <f>УСЬОГО!N8-'16-село-ЦЗ'!N8</f>
        <v>84</v>
      </c>
      <c r="O8" s="98">
        <f>УСЬОГО!O8-'16-село-ЦЗ'!O8</f>
        <v>29</v>
      </c>
      <c r="P8" s="40">
        <f>IF(ISERROR(O8*100/N8),"-",(O8*100/N8))</f>
        <v>34.523809523809526</v>
      </c>
      <c r="Q8" s="98">
        <f>УСЬОГО!Q8-'16-село-ЦЗ'!Q8</f>
        <v>3541</v>
      </c>
      <c r="R8" s="99">
        <f>УСЬОГО!R8-'16-село-ЦЗ'!R8</f>
        <v>4693</v>
      </c>
      <c r="S8" s="40">
        <f t="shared" ref="S8:S35" si="4">R8*100/Q8</f>
        <v>132.53318271674669</v>
      </c>
      <c r="T8" s="98">
        <f>УСЬОГО!T8-'16-село-ЦЗ'!T8</f>
        <v>18940</v>
      </c>
      <c r="U8" s="99">
        <f>УСЬОГО!U8-'16-село-ЦЗ'!U8</f>
        <v>20496</v>
      </c>
      <c r="V8" s="40">
        <f t="shared" ref="V8:V35" si="5">U8*100/T8</f>
        <v>108.21541710665258</v>
      </c>
      <c r="W8" s="98">
        <f>УСЬОГО!W8-'16-село-ЦЗ'!W8</f>
        <v>4971</v>
      </c>
      <c r="X8" s="99">
        <f>УСЬОГО!X8-'16-село-ЦЗ'!X8</f>
        <v>6448</v>
      </c>
      <c r="Y8" s="40">
        <f t="shared" ref="Y8:Y35" si="6">X8*100/W8</f>
        <v>129.71233152283241</v>
      </c>
      <c r="Z8" s="98">
        <f>УСЬОГО!Z8-'16-село-ЦЗ'!Z8</f>
        <v>4134</v>
      </c>
      <c r="AA8" s="99">
        <f>УСЬОГО!AA8-'16-село-ЦЗ'!AA8</f>
        <v>5518</v>
      </c>
      <c r="AB8" s="40">
        <f t="shared" ref="AB8:AB35" si="7">AA8*100/Z8</f>
        <v>133.47847121432028</v>
      </c>
      <c r="AC8" s="37"/>
      <c r="AD8" s="41"/>
    </row>
    <row r="9" spans="1:32" s="43" customFormat="1" ht="17" customHeight="1" x14ac:dyDescent="0.25">
      <c r="A9" s="61" t="s">
        <v>36</v>
      </c>
      <c r="B9" s="98">
        <f>УСЬОГО!B9-'16-село-ЦЗ'!B9</f>
        <v>3336</v>
      </c>
      <c r="C9" s="98">
        <f>УСЬОГО!C9-'16-село-ЦЗ'!C9</f>
        <v>3564</v>
      </c>
      <c r="D9" s="36">
        <f t="shared" si="0"/>
        <v>106.83453237410072</v>
      </c>
      <c r="E9" s="98">
        <f>УСЬОГО!E9-'16-село-ЦЗ'!E9</f>
        <v>1010</v>
      </c>
      <c r="F9" s="98">
        <f>УСЬОГО!F9-'16-село-ЦЗ'!F9</f>
        <v>1409</v>
      </c>
      <c r="G9" s="40">
        <f t="shared" si="1"/>
        <v>139.50495049504951</v>
      </c>
      <c r="H9" s="98">
        <f>УСЬОГО!H9-'16-село-ЦЗ'!H9</f>
        <v>354</v>
      </c>
      <c r="I9" s="98">
        <f>УСЬОГО!I9-'16-село-ЦЗ'!I9</f>
        <v>276</v>
      </c>
      <c r="J9" s="40">
        <f t="shared" si="2"/>
        <v>77.966101694915253</v>
      </c>
      <c r="K9" s="98">
        <f>УСЬОГО!K9-'16-село-ЦЗ'!K9</f>
        <v>40</v>
      </c>
      <c r="L9" s="98">
        <f>УСЬОГО!L9-'16-село-ЦЗ'!L9</f>
        <v>27</v>
      </c>
      <c r="M9" s="40">
        <f t="shared" si="3"/>
        <v>67.5</v>
      </c>
      <c r="N9" s="98">
        <f>УСЬОГО!N9-'16-село-ЦЗ'!N9</f>
        <v>7</v>
      </c>
      <c r="O9" s="98">
        <f>УСЬОГО!O9-'16-село-ЦЗ'!O9</f>
        <v>2</v>
      </c>
      <c r="P9" s="40">
        <f t="shared" ref="P9:P35" si="8">IF(ISERROR(O9*100/N9),"-",(O9*100/N9))</f>
        <v>28.571428571428573</v>
      </c>
      <c r="Q9" s="98">
        <f>УСЬОГО!Q9-'16-село-ЦЗ'!Q9</f>
        <v>667</v>
      </c>
      <c r="R9" s="99">
        <f>УСЬОГО!R9-'16-село-ЦЗ'!R9</f>
        <v>864</v>
      </c>
      <c r="S9" s="40">
        <f t="shared" si="4"/>
        <v>129.53523238380811</v>
      </c>
      <c r="T9" s="98">
        <f>УСЬОГО!T9-'16-село-ЦЗ'!T9</f>
        <v>2847</v>
      </c>
      <c r="U9" s="99">
        <f>УСЬОГО!U9-'16-село-ЦЗ'!U9</f>
        <v>2911</v>
      </c>
      <c r="V9" s="40">
        <f t="shared" si="5"/>
        <v>102.24798033017211</v>
      </c>
      <c r="W9" s="98">
        <f>УСЬОГО!W9-'16-село-ЦЗ'!W9</f>
        <v>744</v>
      </c>
      <c r="X9" s="99">
        <f>УСЬОГО!X9-'16-село-ЦЗ'!X9</f>
        <v>781</v>
      </c>
      <c r="Y9" s="40">
        <f t="shared" si="6"/>
        <v>104.97311827956989</v>
      </c>
      <c r="Z9" s="98">
        <f>УСЬОГО!Z9-'16-село-ЦЗ'!Z9</f>
        <v>611</v>
      </c>
      <c r="AA9" s="99">
        <f>УСЬОГО!AA9-'16-село-ЦЗ'!AA9</f>
        <v>579</v>
      </c>
      <c r="AB9" s="40">
        <f t="shared" si="7"/>
        <v>94.762684124386254</v>
      </c>
      <c r="AC9" s="37"/>
      <c r="AD9" s="41"/>
    </row>
    <row r="10" spans="1:32" s="42" customFormat="1" ht="17" customHeight="1" x14ac:dyDescent="0.25">
      <c r="A10" s="61" t="s">
        <v>37</v>
      </c>
      <c r="B10" s="98">
        <f>УСЬОГО!B10-'16-село-ЦЗ'!B10</f>
        <v>188</v>
      </c>
      <c r="C10" s="98">
        <f>УСЬОГО!C10-'16-село-ЦЗ'!C10</f>
        <v>218</v>
      </c>
      <c r="D10" s="36">
        <f t="shared" si="0"/>
        <v>115.95744680851064</v>
      </c>
      <c r="E10" s="98">
        <f>УСЬОГО!E10-'16-село-ЦЗ'!E10</f>
        <v>89</v>
      </c>
      <c r="F10" s="98">
        <f>УСЬОГО!F10-'16-село-ЦЗ'!F10</f>
        <v>135</v>
      </c>
      <c r="G10" s="40">
        <f t="shared" si="1"/>
        <v>151.68539325842696</v>
      </c>
      <c r="H10" s="98">
        <f>УСЬОГО!H10-'16-село-ЦЗ'!H10</f>
        <v>30</v>
      </c>
      <c r="I10" s="98">
        <f>УСЬОГО!I10-'16-село-ЦЗ'!I10</f>
        <v>22</v>
      </c>
      <c r="J10" s="40">
        <f t="shared" si="2"/>
        <v>73.333333333333329</v>
      </c>
      <c r="K10" s="98">
        <f>УСЬОГО!K10-'16-село-ЦЗ'!K10</f>
        <v>2</v>
      </c>
      <c r="L10" s="98">
        <f>УСЬОГО!L10-'16-село-ЦЗ'!L10</f>
        <v>0</v>
      </c>
      <c r="M10" s="40">
        <f t="shared" si="3"/>
        <v>0</v>
      </c>
      <c r="N10" s="98">
        <f>УСЬОГО!N10-'16-село-ЦЗ'!N10</f>
        <v>0</v>
      </c>
      <c r="O10" s="98">
        <f>УСЬОГО!O10-'16-село-ЦЗ'!O10</f>
        <v>7</v>
      </c>
      <c r="P10" s="40" t="str">
        <f t="shared" si="8"/>
        <v>-</v>
      </c>
      <c r="Q10" s="98">
        <f>УСЬОГО!Q10-'16-село-ЦЗ'!Q10</f>
        <v>81</v>
      </c>
      <c r="R10" s="99">
        <f>УСЬОГО!R10-'16-село-ЦЗ'!R10</f>
        <v>105</v>
      </c>
      <c r="S10" s="40">
        <f t="shared" si="4"/>
        <v>129.62962962962962</v>
      </c>
      <c r="T10" s="98">
        <f>УСЬОГО!T10-'16-село-ЦЗ'!T10</f>
        <v>147</v>
      </c>
      <c r="U10" s="99">
        <f>УСЬОГО!U10-'16-село-ЦЗ'!U10</f>
        <v>126</v>
      </c>
      <c r="V10" s="40">
        <f t="shared" si="5"/>
        <v>85.714285714285708</v>
      </c>
      <c r="W10" s="98">
        <f>УСЬОГО!W10-'16-село-ЦЗ'!W10</f>
        <v>66</v>
      </c>
      <c r="X10" s="99">
        <f>УСЬОГО!X10-'16-село-ЦЗ'!X10</f>
        <v>48</v>
      </c>
      <c r="Y10" s="40">
        <f t="shared" si="6"/>
        <v>72.727272727272734</v>
      </c>
      <c r="Z10" s="98">
        <f>УСЬОГО!Z10-'16-село-ЦЗ'!Z10</f>
        <v>57</v>
      </c>
      <c r="AA10" s="99">
        <f>УСЬОГО!AA10-'16-село-ЦЗ'!AA10</f>
        <v>40</v>
      </c>
      <c r="AB10" s="40">
        <f t="shared" si="7"/>
        <v>70.175438596491233</v>
      </c>
      <c r="AC10" s="37"/>
      <c r="AD10" s="41"/>
    </row>
    <row r="11" spans="1:32" s="42" customFormat="1" ht="17" customHeight="1" x14ac:dyDescent="0.25">
      <c r="A11" s="61" t="s">
        <v>38</v>
      </c>
      <c r="B11" s="98">
        <f>УСЬОГО!B11-'16-село-ЦЗ'!B11</f>
        <v>1644</v>
      </c>
      <c r="C11" s="98">
        <f>УСЬОГО!C11-'16-село-ЦЗ'!C11</f>
        <v>1511</v>
      </c>
      <c r="D11" s="36">
        <f t="shared" si="0"/>
        <v>91.909975669099751</v>
      </c>
      <c r="E11" s="98">
        <f>УСЬОГО!E11-'16-село-ЦЗ'!E11</f>
        <v>700</v>
      </c>
      <c r="F11" s="98">
        <f>УСЬОГО!F11-'16-село-ЦЗ'!F11</f>
        <v>668</v>
      </c>
      <c r="G11" s="40">
        <f t="shared" si="1"/>
        <v>95.428571428571431</v>
      </c>
      <c r="H11" s="98">
        <f>УСЬОГО!H11-'16-село-ЦЗ'!H11</f>
        <v>181</v>
      </c>
      <c r="I11" s="98">
        <f>УСЬОГО!I11-'16-село-ЦЗ'!I11</f>
        <v>151</v>
      </c>
      <c r="J11" s="40">
        <f t="shared" si="2"/>
        <v>83.425414364640886</v>
      </c>
      <c r="K11" s="98">
        <f>УСЬОГО!K11-'16-село-ЦЗ'!K11</f>
        <v>67</v>
      </c>
      <c r="L11" s="98">
        <f>УСЬОГО!L11-'16-село-ЦЗ'!L11</f>
        <v>15</v>
      </c>
      <c r="M11" s="40">
        <f t="shared" si="3"/>
        <v>22.388059701492537</v>
      </c>
      <c r="N11" s="98">
        <f>УСЬОГО!N11-'16-село-ЦЗ'!N11</f>
        <v>0</v>
      </c>
      <c r="O11" s="98">
        <f>УСЬОГО!O11-'16-село-ЦЗ'!O11</f>
        <v>2</v>
      </c>
      <c r="P11" s="40" t="str">
        <f t="shared" si="8"/>
        <v>-</v>
      </c>
      <c r="Q11" s="98">
        <f>УСЬОГО!Q11-'16-село-ЦЗ'!Q11</f>
        <v>559</v>
      </c>
      <c r="R11" s="99">
        <f>УСЬОГО!R11-'16-село-ЦЗ'!R11</f>
        <v>543</v>
      </c>
      <c r="S11" s="40">
        <f t="shared" si="4"/>
        <v>97.13774597495528</v>
      </c>
      <c r="T11" s="98">
        <f>УСЬОГО!T11-'16-село-ЦЗ'!T11</f>
        <v>1350</v>
      </c>
      <c r="U11" s="99">
        <f>УСЬОГО!U11-'16-село-ЦЗ'!U11</f>
        <v>1141</v>
      </c>
      <c r="V11" s="40">
        <f t="shared" si="5"/>
        <v>84.518518518518519</v>
      </c>
      <c r="W11" s="98">
        <f>УСЬОГО!W11-'16-село-ЦЗ'!W11</f>
        <v>535</v>
      </c>
      <c r="X11" s="99">
        <f>УСЬОГО!X11-'16-село-ЦЗ'!X11</f>
        <v>339</v>
      </c>
      <c r="Y11" s="40">
        <f t="shared" si="6"/>
        <v>63.364485981308412</v>
      </c>
      <c r="Z11" s="98">
        <f>УСЬОГО!Z11-'16-село-ЦЗ'!Z11</f>
        <v>464</v>
      </c>
      <c r="AA11" s="99">
        <f>УСЬОГО!AA11-'16-село-ЦЗ'!AA11</f>
        <v>289</v>
      </c>
      <c r="AB11" s="40">
        <f t="shared" si="7"/>
        <v>62.28448275862069</v>
      </c>
      <c r="AC11" s="37"/>
      <c r="AD11" s="41"/>
    </row>
    <row r="12" spans="1:32" s="42" customFormat="1" ht="17" customHeight="1" x14ac:dyDescent="0.25">
      <c r="A12" s="61" t="s">
        <v>39</v>
      </c>
      <c r="B12" s="98">
        <f>УСЬОГО!B12-'16-село-ЦЗ'!B12</f>
        <v>3025</v>
      </c>
      <c r="C12" s="98">
        <f>УСЬОГО!C12-'16-село-ЦЗ'!C12</f>
        <v>3099</v>
      </c>
      <c r="D12" s="36">
        <f t="shared" si="0"/>
        <v>102.44628099173553</v>
      </c>
      <c r="E12" s="98">
        <f>УСЬОГО!E12-'16-село-ЦЗ'!E12</f>
        <v>648</v>
      </c>
      <c r="F12" s="98">
        <f>УСЬОГО!F12-'16-село-ЦЗ'!F12</f>
        <v>822</v>
      </c>
      <c r="G12" s="40">
        <f t="shared" si="1"/>
        <v>126.85185185185185</v>
      </c>
      <c r="H12" s="98">
        <f>УСЬОГО!H12-'16-село-ЦЗ'!H12</f>
        <v>312</v>
      </c>
      <c r="I12" s="98">
        <f>УСЬОГО!I12-'16-село-ЦЗ'!I12</f>
        <v>230</v>
      </c>
      <c r="J12" s="40">
        <f t="shared" si="2"/>
        <v>73.717948717948715</v>
      </c>
      <c r="K12" s="98">
        <f>УСЬОГО!K12-'16-село-ЦЗ'!K12</f>
        <v>97</v>
      </c>
      <c r="L12" s="98">
        <f>УСЬОГО!L12-'16-село-ЦЗ'!L12</f>
        <v>86</v>
      </c>
      <c r="M12" s="40">
        <f t="shared" si="3"/>
        <v>88.659793814432987</v>
      </c>
      <c r="N12" s="98">
        <f>УСЬОГО!N12-'16-село-ЦЗ'!N12</f>
        <v>61</v>
      </c>
      <c r="O12" s="98">
        <f>УСЬОГО!O12-'16-село-ЦЗ'!O12</f>
        <v>7</v>
      </c>
      <c r="P12" s="40">
        <f t="shared" si="8"/>
        <v>11.475409836065573</v>
      </c>
      <c r="Q12" s="98">
        <f>УСЬОГО!Q12-'16-село-ЦЗ'!Q12</f>
        <v>398</v>
      </c>
      <c r="R12" s="99">
        <f>УСЬОГО!R12-'16-село-ЦЗ'!R12</f>
        <v>666</v>
      </c>
      <c r="S12" s="40">
        <f t="shared" si="4"/>
        <v>167.33668341708542</v>
      </c>
      <c r="T12" s="98">
        <f>УСЬОГО!T12-'16-село-ЦЗ'!T12</f>
        <v>2695</v>
      </c>
      <c r="U12" s="99">
        <f>УСЬОГО!U12-'16-село-ЦЗ'!U12</f>
        <v>2702</v>
      </c>
      <c r="V12" s="40">
        <f t="shared" si="5"/>
        <v>100.25974025974025</v>
      </c>
      <c r="W12" s="98">
        <f>УСЬОГО!W12-'16-село-ЦЗ'!W12</f>
        <v>468</v>
      </c>
      <c r="X12" s="99">
        <f>УСЬОГО!X12-'16-село-ЦЗ'!X12</f>
        <v>434</v>
      </c>
      <c r="Y12" s="40">
        <f t="shared" si="6"/>
        <v>92.73504273504274</v>
      </c>
      <c r="Z12" s="98">
        <f>УСЬОГО!Z12-'16-село-ЦЗ'!Z12</f>
        <v>386</v>
      </c>
      <c r="AA12" s="99">
        <f>УСЬОГО!AA12-'16-село-ЦЗ'!AA12</f>
        <v>349</v>
      </c>
      <c r="AB12" s="40">
        <f t="shared" si="7"/>
        <v>90.414507772020727</v>
      </c>
      <c r="AC12" s="37"/>
      <c r="AD12" s="41"/>
    </row>
    <row r="13" spans="1:32" s="42" customFormat="1" ht="17" customHeight="1" x14ac:dyDescent="0.25">
      <c r="A13" s="61" t="s">
        <v>40</v>
      </c>
      <c r="B13" s="98">
        <f>УСЬОГО!B13-'16-село-ЦЗ'!B13</f>
        <v>1294</v>
      </c>
      <c r="C13" s="98">
        <f>УСЬОГО!C13-'16-село-ЦЗ'!C13</f>
        <v>1233</v>
      </c>
      <c r="D13" s="36">
        <f t="shared" si="0"/>
        <v>95.285935085007722</v>
      </c>
      <c r="E13" s="98">
        <f>УСЬОГО!E13-'16-село-ЦЗ'!E13</f>
        <v>477</v>
      </c>
      <c r="F13" s="98">
        <f>УСЬОГО!F13-'16-село-ЦЗ'!F13</f>
        <v>530</v>
      </c>
      <c r="G13" s="40">
        <f t="shared" si="1"/>
        <v>111.11111111111111</v>
      </c>
      <c r="H13" s="98">
        <f>УСЬОГО!H13-'16-село-ЦЗ'!H13</f>
        <v>184</v>
      </c>
      <c r="I13" s="98">
        <f>УСЬОГО!I13-'16-село-ЦЗ'!I13</f>
        <v>118</v>
      </c>
      <c r="J13" s="40">
        <f t="shared" si="2"/>
        <v>64.130434782608702</v>
      </c>
      <c r="K13" s="98">
        <f>УСЬОГО!K13-'16-село-ЦЗ'!K13</f>
        <v>26</v>
      </c>
      <c r="L13" s="98">
        <f>УСЬОГО!L13-'16-село-ЦЗ'!L13</f>
        <v>20</v>
      </c>
      <c r="M13" s="40">
        <f t="shared" si="3"/>
        <v>76.92307692307692</v>
      </c>
      <c r="N13" s="98">
        <f>УСЬОГО!N13-'16-село-ЦЗ'!N13</f>
        <v>0</v>
      </c>
      <c r="O13" s="98">
        <f>УСЬОГО!O13-'16-село-ЦЗ'!O13</f>
        <v>4</v>
      </c>
      <c r="P13" s="40" t="str">
        <f t="shared" si="8"/>
        <v>-</v>
      </c>
      <c r="Q13" s="98">
        <f>УСЬОГО!Q13-'16-село-ЦЗ'!Q13</f>
        <v>285</v>
      </c>
      <c r="R13" s="99">
        <f>УСЬОГО!R13-'16-село-ЦЗ'!R13</f>
        <v>444</v>
      </c>
      <c r="S13" s="40">
        <f t="shared" si="4"/>
        <v>155.78947368421052</v>
      </c>
      <c r="T13" s="98">
        <f>УСЬОГО!T13-'16-село-ЦЗ'!T13</f>
        <v>1027</v>
      </c>
      <c r="U13" s="99">
        <f>УСЬОГО!U13-'16-село-ЦЗ'!U13</f>
        <v>915</v>
      </c>
      <c r="V13" s="40">
        <f t="shared" si="5"/>
        <v>89.09444985394353</v>
      </c>
      <c r="W13" s="98">
        <f>УСЬОГО!W13-'16-село-ЦЗ'!W13</f>
        <v>317</v>
      </c>
      <c r="X13" s="99">
        <f>УСЬОГО!X13-'16-село-ЦЗ'!X13</f>
        <v>245</v>
      </c>
      <c r="Y13" s="40">
        <f t="shared" si="6"/>
        <v>77.287066246056781</v>
      </c>
      <c r="Z13" s="98">
        <f>УСЬОГО!Z13-'16-село-ЦЗ'!Z13</f>
        <v>272</v>
      </c>
      <c r="AA13" s="99">
        <f>УСЬОГО!AA13-'16-село-ЦЗ'!AA13</f>
        <v>220</v>
      </c>
      <c r="AB13" s="40">
        <f t="shared" si="7"/>
        <v>80.882352941176464</v>
      </c>
      <c r="AC13" s="37"/>
      <c r="AD13" s="41"/>
    </row>
    <row r="14" spans="1:32" s="42" customFormat="1" ht="17" customHeight="1" x14ac:dyDescent="0.25">
      <c r="A14" s="61" t="s">
        <v>41</v>
      </c>
      <c r="B14" s="98">
        <f>УСЬОГО!B14-'16-село-ЦЗ'!B14</f>
        <v>966</v>
      </c>
      <c r="C14" s="98">
        <f>УСЬОГО!C14-'16-село-ЦЗ'!C14</f>
        <v>1018</v>
      </c>
      <c r="D14" s="36">
        <f t="shared" si="0"/>
        <v>105.38302277432712</v>
      </c>
      <c r="E14" s="98">
        <f>УСЬОГО!E14-'16-село-ЦЗ'!E14</f>
        <v>493</v>
      </c>
      <c r="F14" s="98">
        <f>УСЬОГО!F14-'16-село-ЦЗ'!F14</f>
        <v>599</v>
      </c>
      <c r="G14" s="40">
        <f t="shared" si="1"/>
        <v>121.50101419878297</v>
      </c>
      <c r="H14" s="98">
        <f>УСЬОГО!H14-'16-село-ЦЗ'!H14</f>
        <v>178</v>
      </c>
      <c r="I14" s="98">
        <f>УСЬОГО!I14-'16-село-ЦЗ'!I14</f>
        <v>96</v>
      </c>
      <c r="J14" s="40">
        <f t="shared" si="2"/>
        <v>53.932584269662918</v>
      </c>
      <c r="K14" s="98">
        <f>УСЬОГО!K14-'16-село-ЦЗ'!K14</f>
        <v>23</v>
      </c>
      <c r="L14" s="98">
        <f>УСЬОГО!L14-'16-село-ЦЗ'!L14</f>
        <v>4</v>
      </c>
      <c r="M14" s="40">
        <f t="shared" si="3"/>
        <v>17.391304347826086</v>
      </c>
      <c r="N14" s="98">
        <f>УСЬОГО!N14-'16-село-ЦЗ'!N14</f>
        <v>4</v>
      </c>
      <c r="O14" s="98">
        <f>УСЬОГО!O14-'16-село-ЦЗ'!O14</f>
        <v>0</v>
      </c>
      <c r="P14" s="40">
        <f t="shared" si="8"/>
        <v>0</v>
      </c>
      <c r="Q14" s="98">
        <f>УСЬОГО!Q14-'16-село-ЦЗ'!Q14</f>
        <v>369</v>
      </c>
      <c r="R14" s="99">
        <f>УСЬОГО!R14-'16-село-ЦЗ'!R14</f>
        <v>517</v>
      </c>
      <c r="S14" s="40">
        <f t="shared" si="4"/>
        <v>140.10840108401084</v>
      </c>
      <c r="T14" s="98">
        <f>УСЬОГО!T14-'16-село-ЦЗ'!T14</f>
        <v>723</v>
      </c>
      <c r="U14" s="99">
        <f>УСЬОГО!U14-'16-село-ЦЗ'!U14</f>
        <v>684</v>
      </c>
      <c r="V14" s="40">
        <f t="shared" si="5"/>
        <v>94.60580912863071</v>
      </c>
      <c r="W14" s="98">
        <f>УСЬОГО!W14-'16-село-ЦЗ'!W14</f>
        <v>343</v>
      </c>
      <c r="X14" s="99">
        <f>УСЬОГО!X14-'16-село-ЦЗ'!X14</f>
        <v>297</v>
      </c>
      <c r="Y14" s="40">
        <f t="shared" si="6"/>
        <v>86.588921282798836</v>
      </c>
      <c r="Z14" s="98">
        <f>УСЬОГО!Z14-'16-село-ЦЗ'!Z14</f>
        <v>281</v>
      </c>
      <c r="AA14" s="99">
        <f>УСЬОГО!AA14-'16-село-ЦЗ'!AA14</f>
        <v>227</v>
      </c>
      <c r="AB14" s="40">
        <f t="shared" si="7"/>
        <v>80.782918149466198</v>
      </c>
      <c r="AC14" s="37"/>
      <c r="AD14" s="41"/>
    </row>
    <row r="15" spans="1:32" s="42" customFormat="1" ht="17" customHeight="1" x14ac:dyDescent="0.25">
      <c r="A15" s="61" t="s">
        <v>42</v>
      </c>
      <c r="B15" s="98">
        <f>УСЬОГО!B15-'16-село-ЦЗ'!B15</f>
        <v>6449</v>
      </c>
      <c r="C15" s="98">
        <f>УСЬОГО!C15-'16-село-ЦЗ'!C15</f>
        <v>6446</v>
      </c>
      <c r="D15" s="36">
        <f t="shared" si="0"/>
        <v>99.953481159869753</v>
      </c>
      <c r="E15" s="98">
        <f>УСЬОГО!E15-'16-село-ЦЗ'!E15</f>
        <v>892</v>
      </c>
      <c r="F15" s="98">
        <f>УСЬОГО!F15-'16-село-ЦЗ'!F15</f>
        <v>1260</v>
      </c>
      <c r="G15" s="40">
        <f t="shared" si="1"/>
        <v>141.25560538116591</v>
      </c>
      <c r="H15" s="98">
        <f>УСЬОГО!H15-'16-село-ЦЗ'!H15</f>
        <v>435</v>
      </c>
      <c r="I15" s="98">
        <f>УСЬОГО!I15-'16-село-ЦЗ'!I15</f>
        <v>376</v>
      </c>
      <c r="J15" s="40">
        <f t="shared" si="2"/>
        <v>86.436781609195407</v>
      </c>
      <c r="K15" s="98">
        <f>УСЬОГО!K15-'16-село-ЦЗ'!K15</f>
        <v>90</v>
      </c>
      <c r="L15" s="98">
        <f>УСЬОГО!L15-'16-село-ЦЗ'!L15</f>
        <v>52</v>
      </c>
      <c r="M15" s="40">
        <f t="shared" si="3"/>
        <v>57.777777777777779</v>
      </c>
      <c r="N15" s="98">
        <f>УСЬОГО!N15-'16-село-ЦЗ'!N15</f>
        <v>1</v>
      </c>
      <c r="O15" s="98">
        <f>УСЬОГО!O15-'16-село-ЦЗ'!O15</f>
        <v>2</v>
      </c>
      <c r="P15" s="40">
        <f t="shared" si="8"/>
        <v>200</v>
      </c>
      <c r="Q15" s="98">
        <f>УСЬОГО!Q15-'16-село-ЦЗ'!Q15</f>
        <v>581</v>
      </c>
      <c r="R15" s="99">
        <f>УСЬОГО!R15-'16-село-ЦЗ'!R15</f>
        <v>811</v>
      </c>
      <c r="S15" s="40">
        <f t="shared" si="4"/>
        <v>139.58691910499138</v>
      </c>
      <c r="T15" s="98">
        <f>УСЬОГО!T15-'16-село-ЦЗ'!T15</f>
        <v>5903</v>
      </c>
      <c r="U15" s="99">
        <f>УСЬОГО!U15-'16-село-ЦЗ'!U15</f>
        <v>5588</v>
      </c>
      <c r="V15" s="40">
        <f t="shared" si="5"/>
        <v>94.663730306623748</v>
      </c>
      <c r="W15" s="98">
        <f>УСЬОГО!W15-'16-село-ЦЗ'!W15</f>
        <v>567</v>
      </c>
      <c r="X15" s="99">
        <f>УСЬОГО!X15-'16-село-ЦЗ'!X15</f>
        <v>702</v>
      </c>
      <c r="Y15" s="40">
        <f t="shared" si="6"/>
        <v>123.80952380952381</v>
      </c>
      <c r="Z15" s="98">
        <f>УСЬОГО!Z15-'16-село-ЦЗ'!Z15</f>
        <v>480</v>
      </c>
      <c r="AA15" s="99">
        <f>УСЬОГО!AA15-'16-село-ЦЗ'!AA15</f>
        <v>626</v>
      </c>
      <c r="AB15" s="40">
        <f t="shared" si="7"/>
        <v>130.41666666666666</v>
      </c>
      <c r="AC15" s="37"/>
      <c r="AD15" s="41"/>
    </row>
    <row r="16" spans="1:32" s="42" customFormat="1" ht="17" customHeight="1" x14ac:dyDescent="0.25">
      <c r="A16" s="61" t="s">
        <v>43</v>
      </c>
      <c r="B16" s="98">
        <f>УСЬОГО!B16-'16-село-ЦЗ'!B16</f>
        <v>2766</v>
      </c>
      <c r="C16" s="98">
        <f>УСЬОГО!C16-'16-село-ЦЗ'!C16</f>
        <v>2812</v>
      </c>
      <c r="D16" s="36">
        <f t="shared" si="0"/>
        <v>101.66305133767173</v>
      </c>
      <c r="E16" s="98">
        <f>УСЬОГО!E16-'16-село-ЦЗ'!E16</f>
        <v>1043</v>
      </c>
      <c r="F16" s="98">
        <f>УСЬОГО!F16-'16-село-ЦЗ'!F16</f>
        <v>1196</v>
      </c>
      <c r="G16" s="40">
        <f t="shared" si="1"/>
        <v>114.66922339405561</v>
      </c>
      <c r="H16" s="98">
        <f>УСЬОГО!H16-'16-село-ЦЗ'!H16</f>
        <v>643</v>
      </c>
      <c r="I16" s="98">
        <f>УСЬОГО!I16-'16-село-ЦЗ'!I16</f>
        <v>495</v>
      </c>
      <c r="J16" s="40">
        <f t="shared" si="2"/>
        <v>76.982892690513225</v>
      </c>
      <c r="K16" s="98">
        <f>УСЬОГО!K16-'16-село-ЦЗ'!K16</f>
        <v>145</v>
      </c>
      <c r="L16" s="98">
        <f>УСЬОГО!L16-'16-село-ЦЗ'!L16</f>
        <v>75</v>
      </c>
      <c r="M16" s="40">
        <f t="shared" si="3"/>
        <v>51.724137931034484</v>
      </c>
      <c r="N16" s="98">
        <f>УСЬОГО!N16-'16-село-ЦЗ'!N16</f>
        <v>39</v>
      </c>
      <c r="O16" s="98">
        <f>УСЬОГО!O16-'16-село-ЦЗ'!O16</f>
        <v>33</v>
      </c>
      <c r="P16" s="40">
        <f t="shared" si="8"/>
        <v>84.615384615384613</v>
      </c>
      <c r="Q16" s="98">
        <f>УСЬОГО!Q16-'16-село-ЦЗ'!Q16</f>
        <v>710</v>
      </c>
      <c r="R16" s="99">
        <f>УСЬОГО!R16-'16-село-ЦЗ'!R16</f>
        <v>947</v>
      </c>
      <c r="S16" s="40">
        <f t="shared" si="4"/>
        <v>133.38028169014083</v>
      </c>
      <c r="T16" s="98">
        <f>УСЬОГО!T16-'16-село-ЦЗ'!T16</f>
        <v>1835</v>
      </c>
      <c r="U16" s="99">
        <f>УСЬОГО!U16-'16-село-ЦЗ'!U16</f>
        <v>2077</v>
      </c>
      <c r="V16" s="40">
        <f t="shared" si="5"/>
        <v>113.18801089918256</v>
      </c>
      <c r="W16" s="98">
        <f>УСЬОГО!W16-'16-село-ЦЗ'!W16</f>
        <v>707</v>
      </c>
      <c r="X16" s="99">
        <f>УСЬОГО!X16-'16-село-ЦЗ'!X16</f>
        <v>484</v>
      </c>
      <c r="Y16" s="40">
        <f t="shared" si="6"/>
        <v>68.458274398868454</v>
      </c>
      <c r="Z16" s="98">
        <f>УСЬОГО!Z16-'16-село-ЦЗ'!Z16</f>
        <v>574</v>
      </c>
      <c r="AA16" s="99">
        <f>УСЬОГО!AA16-'16-село-ЦЗ'!AA16</f>
        <v>408</v>
      </c>
      <c r="AB16" s="40">
        <f t="shared" si="7"/>
        <v>71.080139372822302</v>
      </c>
      <c r="AC16" s="37"/>
      <c r="AD16" s="41"/>
    </row>
    <row r="17" spans="1:30" s="42" customFormat="1" ht="17" customHeight="1" x14ac:dyDescent="0.25">
      <c r="A17" s="61" t="s">
        <v>44</v>
      </c>
      <c r="B17" s="98">
        <f>УСЬОГО!B17-'16-село-ЦЗ'!B17</f>
        <v>3494</v>
      </c>
      <c r="C17" s="98">
        <f>УСЬОГО!C17-'16-село-ЦЗ'!C17</f>
        <v>3802</v>
      </c>
      <c r="D17" s="36">
        <f t="shared" si="0"/>
        <v>108.81511161991986</v>
      </c>
      <c r="E17" s="98">
        <f>УСЬОГО!E17-'16-село-ЦЗ'!E17</f>
        <v>750</v>
      </c>
      <c r="F17" s="98">
        <f>УСЬОГО!F17-'16-село-ЦЗ'!F17</f>
        <v>1049</v>
      </c>
      <c r="G17" s="40">
        <f t="shared" si="1"/>
        <v>139.86666666666667</v>
      </c>
      <c r="H17" s="98">
        <f>УСЬОГО!H17-'16-село-ЦЗ'!H17</f>
        <v>267</v>
      </c>
      <c r="I17" s="98">
        <f>УСЬОГО!I17-'16-село-ЦЗ'!I17</f>
        <v>258</v>
      </c>
      <c r="J17" s="40">
        <f t="shared" si="2"/>
        <v>96.629213483146074</v>
      </c>
      <c r="K17" s="98">
        <f>УСЬОГО!K17-'16-село-ЦЗ'!K17</f>
        <v>97</v>
      </c>
      <c r="L17" s="98">
        <f>УСЬОГО!L17-'16-село-ЦЗ'!L17</f>
        <v>41</v>
      </c>
      <c r="M17" s="40">
        <f t="shared" si="3"/>
        <v>42.268041237113401</v>
      </c>
      <c r="N17" s="98">
        <f>УСЬОГО!N17-'16-село-ЦЗ'!N17</f>
        <v>10</v>
      </c>
      <c r="O17" s="98">
        <f>УСЬОГО!O17-'16-село-ЦЗ'!O17</f>
        <v>1</v>
      </c>
      <c r="P17" s="40">
        <f t="shared" si="8"/>
        <v>10</v>
      </c>
      <c r="Q17" s="98">
        <f>УСЬОГО!Q17-'16-село-ЦЗ'!Q17</f>
        <v>457</v>
      </c>
      <c r="R17" s="99">
        <f>УСЬОГО!R17-'16-село-ЦЗ'!R17</f>
        <v>484</v>
      </c>
      <c r="S17" s="40">
        <f t="shared" si="4"/>
        <v>105.90809628008753</v>
      </c>
      <c r="T17" s="98">
        <f>УСЬОГО!T17-'16-село-ЦЗ'!T17</f>
        <v>3139</v>
      </c>
      <c r="U17" s="99">
        <f>УСЬОГО!U17-'16-село-ЦЗ'!U17</f>
        <v>3243</v>
      </c>
      <c r="V17" s="40">
        <f t="shared" si="5"/>
        <v>103.31315705638738</v>
      </c>
      <c r="W17" s="98">
        <f>УСЬОГО!W17-'16-село-ЦЗ'!W17</f>
        <v>529</v>
      </c>
      <c r="X17" s="99">
        <f>УСЬОГО!X17-'16-село-ЦЗ'!X17</f>
        <v>604</v>
      </c>
      <c r="Y17" s="40">
        <f t="shared" si="6"/>
        <v>114.17769376181475</v>
      </c>
      <c r="Z17" s="98">
        <f>УСЬОГО!Z17-'16-село-ЦЗ'!Z17</f>
        <v>485</v>
      </c>
      <c r="AA17" s="99">
        <f>УСЬОГО!AA17-'16-село-ЦЗ'!AA17</f>
        <v>540</v>
      </c>
      <c r="AB17" s="40">
        <f t="shared" si="7"/>
        <v>111.34020618556701</v>
      </c>
      <c r="AC17" s="37"/>
      <c r="AD17" s="41"/>
    </row>
    <row r="18" spans="1:30" s="42" customFormat="1" ht="17" customHeight="1" x14ac:dyDescent="0.25">
      <c r="A18" s="61" t="s">
        <v>45</v>
      </c>
      <c r="B18" s="98">
        <f>УСЬОГО!B18-'16-село-ЦЗ'!B18</f>
        <v>2784</v>
      </c>
      <c r="C18" s="98">
        <f>УСЬОГО!C18-'16-село-ЦЗ'!C18</f>
        <v>1596</v>
      </c>
      <c r="D18" s="36">
        <f t="shared" si="0"/>
        <v>57.327586206896555</v>
      </c>
      <c r="E18" s="98">
        <f>УСЬОГО!E18-'16-село-ЦЗ'!E18</f>
        <v>921</v>
      </c>
      <c r="F18" s="98">
        <f>УСЬОГО!F18-'16-село-ЦЗ'!F18</f>
        <v>983</v>
      </c>
      <c r="G18" s="40">
        <f t="shared" si="1"/>
        <v>106.73181324647123</v>
      </c>
      <c r="H18" s="98">
        <f>УСЬОГО!H18-'16-село-ЦЗ'!H18</f>
        <v>412</v>
      </c>
      <c r="I18" s="98">
        <f>УСЬОГО!I18-'16-село-ЦЗ'!I18</f>
        <v>326</v>
      </c>
      <c r="J18" s="40">
        <f t="shared" si="2"/>
        <v>79.126213592233015</v>
      </c>
      <c r="K18" s="98">
        <f>УСЬОГО!K18-'16-село-ЦЗ'!K18</f>
        <v>81</v>
      </c>
      <c r="L18" s="98">
        <f>УСЬОГО!L18-'16-село-ЦЗ'!L18</f>
        <v>34</v>
      </c>
      <c r="M18" s="40">
        <f t="shared" si="3"/>
        <v>41.97530864197531</v>
      </c>
      <c r="N18" s="98">
        <f>УСЬОГО!N18-'16-село-ЦЗ'!N18</f>
        <v>7</v>
      </c>
      <c r="O18" s="98">
        <f>УСЬОГО!O18-'16-село-ЦЗ'!O18</f>
        <v>3</v>
      </c>
      <c r="P18" s="40">
        <f t="shared" si="8"/>
        <v>42.857142857142854</v>
      </c>
      <c r="Q18" s="98">
        <f>УСЬОГО!Q18-'16-село-ЦЗ'!Q18</f>
        <v>688</v>
      </c>
      <c r="R18" s="99">
        <f>УСЬОГО!R18-'16-село-ЦЗ'!R18</f>
        <v>595</v>
      </c>
      <c r="S18" s="40">
        <f t="shared" si="4"/>
        <v>86.482558139534888</v>
      </c>
      <c r="T18" s="98">
        <f>УСЬОГО!T18-'16-село-ЦЗ'!T18</f>
        <v>1063</v>
      </c>
      <c r="U18" s="99">
        <f>УСЬОГО!U18-'16-село-ЦЗ'!U18</f>
        <v>967</v>
      </c>
      <c r="V18" s="40">
        <f t="shared" si="5"/>
        <v>90.968955785512705</v>
      </c>
      <c r="W18" s="98">
        <f>УСЬОГО!W18-'16-село-ЦЗ'!W18</f>
        <v>636</v>
      </c>
      <c r="X18" s="99">
        <f>УСЬОГО!X18-'16-село-ЦЗ'!X18</f>
        <v>394</v>
      </c>
      <c r="Y18" s="40">
        <f t="shared" si="6"/>
        <v>61.949685534591197</v>
      </c>
      <c r="Z18" s="98">
        <f>УСЬОГО!Z18-'16-село-ЦЗ'!Z18</f>
        <v>560</v>
      </c>
      <c r="AA18" s="99">
        <f>УСЬОГО!AA18-'16-село-ЦЗ'!AA18</f>
        <v>366</v>
      </c>
      <c r="AB18" s="40">
        <f t="shared" si="7"/>
        <v>65.357142857142861</v>
      </c>
      <c r="AC18" s="37"/>
      <c r="AD18" s="41"/>
    </row>
    <row r="19" spans="1:30" s="42" customFormat="1" ht="17" customHeight="1" x14ac:dyDescent="0.25">
      <c r="A19" s="61" t="s">
        <v>46</v>
      </c>
      <c r="B19" s="98">
        <f>УСЬОГО!B19-'16-село-ЦЗ'!B19</f>
        <v>2119</v>
      </c>
      <c r="C19" s="98">
        <f>УСЬОГО!C19-'16-село-ЦЗ'!C19</f>
        <v>2275</v>
      </c>
      <c r="D19" s="36">
        <f t="shared" si="0"/>
        <v>107.36196319018404</v>
      </c>
      <c r="E19" s="98">
        <f>УСЬОГО!E19-'16-село-ЦЗ'!E19</f>
        <v>570</v>
      </c>
      <c r="F19" s="98">
        <f>УСЬОГО!F19-'16-село-ЦЗ'!F19</f>
        <v>658</v>
      </c>
      <c r="G19" s="40">
        <f t="shared" si="1"/>
        <v>115.43859649122807</v>
      </c>
      <c r="H19" s="98">
        <f>УСЬОГО!H19-'16-село-ЦЗ'!H19</f>
        <v>152</v>
      </c>
      <c r="I19" s="98">
        <f>УСЬОГО!I19-'16-село-ЦЗ'!I19</f>
        <v>306</v>
      </c>
      <c r="J19" s="40">
        <f t="shared" si="2"/>
        <v>201.31578947368422</v>
      </c>
      <c r="K19" s="98">
        <f>УСЬОГО!K19-'16-село-ЦЗ'!K19</f>
        <v>60</v>
      </c>
      <c r="L19" s="98">
        <f>УСЬОГО!L19-'16-село-ЦЗ'!L19</f>
        <v>32</v>
      </c>
      <c r="M19" s="40">
        <f t="shared" si="3"/>
        <v>53.333333333333336</v>
      </c>
      <c r="N19" s="98">
        <f>УСЬОГО!N19-'16-село-ЦЗ'!N19</f>
        <v>11</v>
      </c>
      <c r="O19" s="98">
        <f>УСЬОГО!O19-'16-село-ЦЗ'!O19</f>
        <v>2</v>
      </c>
      <c r="P19" s="40">
        <f t="shared" si="8"/>
        <v>18.181818181818183</v>
      </c>
      <c r="Q19" s="98">
        <f>УСЬОГО!Q19-'16-село-ЦЗ'!Q19</f>
        <v>370</v>
      </c>
      <c r="R19" s="99">
        <f>УСЬОГО!R19-'16-село-ЦЗ'!R19</f>
        <v>535</v>
      </c>
      <c r="S19" s="40">
        <f t="shared" si="4"/>
        <v>144.59459459459458</v>
      </c>
      <c r="T19" s="98">
        <f>УСЬОГО!T19-'16-село-ЦЗ'!T19</f>
        <v>1957</v>
      </c>
      <c r="U19" s="99">
        <f>УСЬОГО!U19-'16-село-ЦЗ'!U19</f>
        <v>1872</v>
      </c>
      <c r="V19" s="40">
        <f t="shared" si="5"/>
        <v>95.656617271333673</v>
      </c>
      <c r="W19" s="98">
        <f>УСЬОГО!W19-'16-село-ЦЗ'!W19</f>
        <v>413</v>
      </c>
      <c r="X19" s="99">
        <f>УСЬОГО!X19-'16-село-ЦЗ'!X19</f>
        <v>359</v>
      </c>
      <c r="Y19" s="40">
        <f t="shared" si="6"/>
        <v>86.924939467312342</v>
      </c>
      <c r="Z19" s="98">
        <f>УСЬОГО!Z19-'16-село-ЦЗ'!Z19</f>
        <v>361</v>
      </c>
      <c r="AA19" s="99">
        <f>УСЬОГО!AA19-'16-село-ЦЗ'!AA19</f>
        <v>323</v>
      </c>
      <c r="AB19" s="40">
        <f t="shared" si="7"/>
        <v>89.473684210526315</v>
      </c>
      <c r="AC19" s="37"/>
      <c r="AD19" s="41"/>
    </row>
    <row r="20" spans="1:30" s="42" customFormat="1" ht="17" customHeight="1" x14ac:dyDescent="0.25">
      <c r="A20" s="61" t="s">
        <v>47</v>
      </c>
      <c r="B20" s="98">
        <f>УСЬОГО!B20-'16-село-ЦЗ'!B20</f>
        <v>607</v>
      </c>
      <c r="C20" s="98">
        <f>УСЬОГО!C20-'16-село-ЦЗ'!C20</f>
        <v>1076</v>
      </c>
      <c r="D20" s="36">
        <f t="shared" si="0"/>
        <v>177.26523887973642</v>
      </c>
      <c r="E20" s="98">
        <f>УСЬОГО!E20-'16-село-ЦЗ'!E20</f>
        <v>176</v>
      </c>
      <c r="F20" s="98">
        <f>УСЬОГО!F20-'16-село-ЦЗ'!F20</f>
        <v>382</v>
      </c>
      <c r="G20" s="40">
        <f t="shared" si="1"/>
        <v>217.04545454545453</v>
      </c>
      <c r="H20" s="98">
        <f>УСЬОГО!H20-'16-село-ЦЗ'!H20</f>
        <v>39</v>
      </c>
      <c r="I20" s="98">
        <f>УСЬОГО!I20-'16-село-ЦЗ'!I20</f>
        <v>113</v>
      </c>
      <c r="J20" s="40">
        <f t="shared" si="2"/>
        <v>289.74358974358972</v>
      </c>
      <c r="K20" s="98">
        <f>УСЬОГО!K20-'16-село-ЦЗ'!K20</f>
        <v>12</v>
      </c>
      <c r="L20" s="98">
        <f>УСЬОГО!L20-'16-село-ЦЗ'!L20</f>
        <v>18</v>
      </c>
      <c r="M20" s="40">
        <f t="shared" si="3"/>
        <v>150</v>
      </c>
      <c r="N20" s="98">
        <f>УСЬОГО!N20-'16-село-ЦЗ'!N20</f>
        <v>7</v>
      </c>
      <c r="O20" s="98">
        <f>УСЬОГО!O20-'16-село-ЦЗ'!O20</f>
        <v>1</v>
      </c>
      <c r="P20" s="40">
        <f t="shared" si="8"/>
        <v>14.285714285714286</v>
      </c>
      <c r="Q20" s="98">
        <f>УСЬОГО!Q20-'16-село-ЦЗ'!Q20</f>
        <v>128</v>
      </c>
      <c r="R20" s="99">
        <f>УСЬОГО!R20-'16-село-ЦЗ'!R20</f>
        <v>223</v>
      </c>
      <c r="S20" s="40">
        <f t="shared" si="4"/>
        <v>174.21875</v>
      </c>
      <c r="T20" s="98">
        <f>УСЬОГО!T20-'16-село-ЦЗ'!T20</f>
        <v>560</v>
      </c>
      <c r="U20" s="99">
        <f>УСЬОГО!U20-'16-село-ЦЗ'!U20</f>
        <v>916</v>
      </c>
      <c r="V20" s="40">
        <f t="shared" si="5"/>
        <v>163.57142857142858</v>
      </c>
      <c r="W20" s="98">
        <f>УСЬОГО!W20-'16-село-ЦЗ'!W20</f>
        <v>131</v>
      </c>
      <c r="X20" s="99">
        <f>УСЬОГО!X20-'16-село-ЦЗ'!X20</f>
        <v>226</v>
      </c>
      <c r="Y20" s="40">
        <f t="shared" si="6"/>
        <v>172.51908396946564</v>
      </c>
      <c r="Z20" s="98">
        <f>УСЬОГО!Z20-'16-село-ЦЗ'!Z20</f>
        <v>115</v>
      </c>
      <c r="AA20" s="99">
        <f>УСЬОГО!AA20-'16-село-ЦЗ'!AA20</f>
        <v>206</v>
      </c>
      <c r="AB20" s="40">
        <f t="shared" si="7"/>
        <v>179.13043478260869</v>
      </c>
      <c r="AC20" s="37"/>
      <c r="AD20" s="41"/>
    </row>
    <row r="21" spans="1:30" s="42" customFormat="1" ht="17" customHeight="1" x14ac:dyDescent="0.25">
      <c r="A21" s="61" t="s">
        <v>48</v>
      </c>
      <c r="B21" s="98">
        <f>УСЬОГО!B21-'16-село-ЦЗ'!B21</f>
        <v>518</v>
      </c>
      <c r="C21" s="98">
        <f>УСЬОГО!C21-'16-село-ЦЗ'!C21</f>
        <v>815</v>
      </c>
      <c r="D21" s="36">
        <f t="shared" si="0"/>
        <v>157.33590733590734</v>
      </c>
      <c r="E21" s="98">
        <f>УСЬОГО!E21-'16-село-ЦЗ'!E21</f>
        <v>189</v>
      </c>
      <c r="F21" s="98">
        <f>УСЬОГО!F21-'16-село-ЦЗ'!F21</f>
        <v>427</v>
      </c>
      <c r="G21" s="40">
        <f t="shared" si="1"/>
        <v>225.92592592592592</v>
      </c>
      <c r="H21" s="98">
        <f>УСЬОГО!H21-'16-село-ЦЗ'!H21</f>
        <v>93</v>
      </c>
      <c r="I21" s="98">
        <f>УСЬОГО!I21-'16-село-ЦЗ'!I21</f>
        <v>121</v>
      </c>
      <c r="J21" s="40">
        <f t="shared" si="2"/>
        <v>130.10752688172042</v>
      </c>
      <c r="K21" s="98">
        <f>УСЬОГО!K21-'16-село-ЦЗ'!K21</f>
        <v>7</v>
      </c>
      <c r="L21" s="98">
        <f>УСЬОГО!L21-'16-село-ЦЗ'!L21</f>
        <v>9</v>
      </c>
      <c r="M21" s="40">
        <f t="shared" si="3"/>
        <v>128.57142857142858</v>
      </c>
      <c r="N21" s="98">
        <f>УСЬОГО!N21-'16-село-ЦЗ'!N21</f>
        <v>1</v>
      </c>
      <c r="O21" s="98">
        <f>УСЬОГО!O21-'16-село-ЦЗ'!O21</f>
        <v>0</v>
      </c>
      <c r="P21" s="40">
        <f t="shared" si="8"/>
        <v>0</v>
      </c>
      <c r="Q21" s="98">
        <f>УСЬОГО!Q21-'16-село-ЦЗ'!Q21</f>
        <v>140</v>
      </c>
      <c r="R21" s="99">
        <f>УСЬОГО!R21-'16-село-ЦЗ'!R21</f>
        <v>354</v>
      </c>
      <c r="S21" s="40">
        <f t="shared" si="4"/>
        <v>252.85714285714286</v>
      </c>
      <c r="T21" s="98">
        <f>УСЬОГО!T21-'16-село-ЦЗ'!T21</f>
        <v>398</v>
      </c>
      <c r="U21" s="99">
        <f>УСЬОГО!U21-'16-село-ЦЗ'!U21</f>
        <v>605</v>
      </c>
      <c r="V21" s="40">
        <f t="shared" si="5"/>
        <v>152.01005025125627</v>
      </c>
      <c r="W21" s="98">
        <f>УСЬОГО!W21-'16-село-ЦЗ'!W21</f>
        <v>126</v>
      </c>
      <c r="X21" s="99">
        <f>УСЬОГО!X21-'16-село-ЦЗ'!X21</f>
        <v>277</v>
      </c>
      <c r="Y21" s="40">
        <f t="shared" si="6"/>
        <v>219.84126984126985</v>
      </c>
      <c r="Z21" s="98">
        <f>УСЬОГО!Z21-'16-село-ЦЗ'!Z21</f>
        <v>122</v>
      </c>
      <c r="AA21" s="99">
        <f>УСЬОГО!AA21-'16-село-ЦЗ'!AA21</f>
        <v>258</v>
      </c>
      <c r="AB21" s="40">
        <f t="shared" si="7"/>
        <v>211.47540983606558</v>
      </c>
      <c r="AC21" s="37"/>
      <c r="AD21" s="41"/>
    </row>
    <row r="22" spans="1:30" s="42" customFormat="1" ht="17" customHeight="1" x14ac:dyDescent="0.25">
      <c r="A22" s="61" t="s">
        <v>49</v>
      </c>
      <c r="B22" s="98">
        <f>УСЬОГО!B22-'16-село-ЦЗ'!B22</f>
        <v>2262</v>
      </c>
      <c r="C22" s="98">
        <f>УСЬОГО!C22-'16-село-ЦЗ'!C22</f>
        <v>2487</v>
      </c>
      <c r="D22" s="36">
        <f t="shared" si="0"/>
        <v>109.94694960212202</v>
      </c>
      <c r="E22" s="98">
        <f>УСЬОГО!E22-'16-село-ЦЗ'!E22</f>
        <v>650</v>
      </c>
      <c r="F22" s="98">
        <f>УСЬОГО!F22-'16-село-ЦЗ'!F22</f>
        <v>819</v>
      </c>
      <c r="G22" s="40">
        <f t="shared" si="1"/>
        <v>126</v>
      </c>
      <c r="H22" s="98">
        <f>УСЬОГО!H22-'16-село-ЦЗ'!H22</f>
        <v>268</v>
      </c>
      <c r="I22" s="98">
        <f>УСЬОГО!I22-'16-село-ЦЗ'!I22</f>
        <v>339</v>
      </c>
      <c r="J22" s="40">
        <f t="shared" si="2"/>
        <v>126.49253731343283</v>
      </c>
      <c r="K22" s="98">
        <f>УСЬОГО!K22-'16-село-ЦЗ'!K22</f>
        <v>74</v>
      </c>
      <c r="L22" s="98">
        <f>УСЬОГО!L22-'16-село-ЦЗ'!L22</f>
        <v>29</v>
      </c>
      <c r="M22" s="40">
        <f t="shared" si="3"/>
        <v>39.189189189189186</v>
      </c>
      <c r="N22" s="98">
        <f>УСЬОГО!N22-'16-село-ЦЗ'!N22</f>
        <v>6</v>
      </c>
      <c r="O22" s="98">
        <f>УСЬОГО!O22-'16-село-ЦЗ'!O22</f>
        <v>3</v>
      </c>
      <c r="P22" s="40">
        <f t="shared" si="8"/>
        <v>50</v>
      </c>
      <c r="Q22" s="98">
        <f>УСЬОГО!Q22-'16-село-ЦЗ'!Q22</f>
        <v>538</v>
      </c>
      <c r="R22" s="99">
        <f>УСЬОГО!R22-'16-село-ЦЗ'!R22</f>
        <v>629</v>
      </c>
      <c r="S22" s="40">
        <f t="shared" si="4"/>
        <v>116.91449814126393</v>
      </c>
      <c r="T22" s="98">
        <f>УСЬОГО!T22-'16-село-ЦЗ'!T22</f>
        <v>2028</v>
      </c>
      <c r="U22" s="99">
        <f>УСЬОГО!U22-'16-село-ЦЗ'!U22</f>
        <v>2022</v>
      </c>
      <c r="V22" s="40">
        <f t="shared" si="5"/>
        <v>99.704142011834321</v>
      </c>
      <c r="W22" s="98">
        <f>УСЬОГО!W22-'16-село-ЦЗ'!W22</f>
        <v>428</v>
      </c>
      <c r="X22" s="99">
        <f>УСЬОГО!X22-'16-село-ЦЗ'!X22</f>
        <v>454</v>
      </c>
      <c r="Y22" s="40">
        <f t="shared" si="6"/>
        <v>106.07476635514018</v>
      </c>
      <c r="Z22" s="98">
        <f>УСЬОГО!Z22-'16-село-ЦЗ'!Z22</f>
        <v>356</v>
      </c>
      <c r="AA22" s="99">
        <f>УСЬОГО!AA22-'16-село-ЦЗ'!AA22</f>
        <v>401</v>
      </c>
      <c r="AB22" s="40">
        <f t="shared" si="7"/>
        <v>112.64044943820225</v>
      </c>
      <c r="AC22" s="37"/>
      <c r="AD22" s="41"/>
    </row>
    <row r="23" spans="1:30" s="42" customFormat="1" ht="17" customHeight="1" x14ac:dyDescent="0.25">
      <c r="A23" s="61" t="s">
        <v>50</v>
      </c>
      <c r="B23" s="98">
        <f>УСЬОГО!B23-'16-село-ЦЗ'!B23</f>
        <v>822</v>
      </c>
      <c r="C23" s="98">
        <f>УСЬОГО!C23-'16-село-ЦЗ'!C23</f>
        <v>1102</v>
      </c>
      <c r="D23" s="36">
        <f t="shared" si="0"/>
        <v>134.06326034063261</v>
      </c>
      <c r="E23" s="98">
        <f>УСЬОГО!E23-'16-село-ЦЗ'!E23</f>
        <v>467</v>
      </c>
      <c r="F23" s="98">
        <f>УСЬОГО!F23-'16-село-ЦЗ'!F23</f>
        <v>802</v>
      </c>
      <c r="G23" s="40">
        <f t="shared" si="1"/>
        <v>171.73447537473234</v>
      </c>
      <c r="H23" s="98">
        <f>УСЬОГО!H23-'16-село-ЦЗ'!H23</f>
        <v>102</v>
      </c>
      <c r="I23" s="98">
        <f>УСЬОГО!I23-'16-село-ЦЗ'!I23</f>
        <v>117</v>
      </c>
      <c r="J23" s="40">
        <f t="shared" si="2"/>
        <v>114.70588235294117</v>
      </c>
      <c r="K23" s="98">
        <f>УСЬОГО!K23-'16-село-ЦЗ'!K23</f>
        <v>35</v>
      </c>
      <c r="L23" s="98">
        <f>УСЬОГО!L23-'16-село-ЦЗ'!L23</f>
        <v>8</v>
      </c>
      <c r="M23" s="40">
        <f t="shared" si="3"/>
        <v>22.857142857142858</v>
      </c>
      <c r="N23" s="98">
        <f>УСЬОГО!N23-'16-село-ЦЗ'!N23</f>
        <v>2</v>
      </c>
      <c r="O23" s="98">
        <f>УСЬОГО!O23-'16-село-ЦЗ'!O23</f>
        <v>0</v>
      </c>
      <c r="P23" s="40">
        <f t="shared" si="8"/>
        <v>0</v>
      </c>
      <c r="Q23" s="98">
        <f>УСЬОГО!Q23-'16-село-ЦЗ'!Q23</f>
        <v>397</v>
      </c>
      <c r="R23" s="99">
        <f>УСЬОГО!R23-'16-село-ЦЗ'!R23</f>
        <v>604</v>
      </c>
      <c r="S23" s="40">
        <f t="shared" si="4"/>
        <v>152.14105793450881</v>
      </c>
      <c r="T23" s="98">
        <f>УСЬОГО!T23-'16-село-ЦЗ'!T23</f>
        <v>667</v>
      </c>
      <c r="U23" s="99">
        <f>УСЬОГО!U23-'16-село-ЦЗ'!U23</f>
        <v>773</v>
      </c>
      <c r="V23" s="40">
        <f t="shared" si="5"/>
        <v>115.89205397301349</v>
      </c>
      <c r="W23" s="98">
        <f>УСЬОГО!W23-'16-село-ЦЗ'!W23</f>
        <v>360</v>
      </c>
      <c r="X23" s="99">
        <f>УСЬОГО!X23-'16-село-ЦЗ'!X23</f>
        <v>478</v>
      </c>
      <c r="Y23" s="40">
        <f t="shared" si="6"/>
        <v>132.77777777777777</v>
      </c>
      <c r="Z23" s="98">
        <f>УСЬОГО!Z23-'16-село-ЦЗ'!Z23</f>
        <v>300</v>
      </c>
      <c r="AA23" s="99">
        <f>УСЬОГО!AA23-'16-село-ЦЗ'!AA23</f>
        <v>415</v>
      </c>
      <c r="AB23" s="40">
        <f t="shared" si="7"/>
        <v>138.33333333333334</v>
      </c>
      <c r="AC23" s="37"/>
      <c r="AD23" s="41"/>
    </row>
    <row r="24" spans="1:30" s="42" customFormat="1" ht="17" customHeight="1" x14ac:dyDescent="0.25">
      <c r="A24" s="61" t="s">
        <v>51</v>
      </c>
      <c r="B24" s="98">
        <f>УСЬОГО!B24-'16-село-ЦЗ'!B24</f>
        <v>1182</v>
      </c>
      <c r="C24" s="98">
        <f>УСЬОГО!C24-'16-село-ЦЗ'!C24</f>
        <v>980</v>
      </c>
      <c r="D24" s="36">
        <f t="shared" si="0"/>
        <v>82.910321489001689</v>
      </c>
      <c r="E24" s="98">
        <f>УСЬОГО!E24-'16-село-ЦЗ'!E24</f>
        <v>500</v>
      </c>
      <c r="F24" s="98">
        <f>УСЬОГО!F24-'16-село-ЦЗ'!F24</f>
        <v>675</v>
      </c>
      <c r="G24" s="40">
        <f t="shared" si="1"/>
        <v>135</v>
      </c>
      <c r="H24" s="98">
        <f>УСЬОГО!H24-'16-село-ЦЗ'!H24</f>
        <v>138</v>
      </c>
      <c r="I24" s="98">
        <f>УСЬОГО!I24-'16-село-ЦЗ'!I24</f>
        <v>147</v>
      </c>
      <c r="J24" s="40">
        <f t="shared" si="2"/>
        <v>106.52173913043478</v>
      </c>
      <c r="K24" s="98">
        <f>УСЬОГО!K24-'16-село-ЦЗ'!K24</f>
        <v>25</v>
      </c>
      <c r="L24" s="98">
        <f>УСЬОГО!L24-'16-село-ЦЗ'!L24</f>
        <v>15</v>
      </c>
      <c r="M24" s="40">
        <f t="shared" si="3"/>
        <v>60</v>
      </c>
      <c r="N24" s="98">
        <f>УСЬОГО!N24-'16-село-ЦЗ'!N24</f>
        <v>4</v>
      </c>
      <c r="O24" s="98">
        <f>УСЬОГО!O24-'16-село-ЦЗ'!O24</f>
        <v>0</v>
      </c>
      <c r="P24" s="40">
        <f t="shared" si="8"/>
        <v>0</v>
      </c>
      <c r="Q24" s="98">
        <f>УСЬОГО!Q24-'16-село-ЦЗ'!Q24</f>
        <v>337</v>
      </c>
      <c r="R24" s="99">
        <f>УСЬОГО!R24-'16-село-ЦЗ'!R24</f>
        <v>584</v>
      </c>
      <c r="S24" s="40">
        <f t="shared" si="4"/>
        <v>173.29376854599406</v>
      </c>
      <c r="T24" s="98">
        <f>УСЬОГО!T24-'16-село-ЦЗ'!T24</f>
        <v>1021</v>
      </c>
      <c r="U24" s="99">
        <f>УСЬОГО!U24-'16-село-ЦЗ'!U24</f>
        <v>647</v>
      </c>
      <c r="V24" s="40">
        <f t="shared" si="5"/>
        <v>63.369245837414297</v>
      </c>
      <c r="W24" s="98">
        <f>УСЬОГО!W24-'16-село-ЦЗ'!W24</f>
        <v>388</v>
      </c>
      <c r="X24" s="99">
        <f>УСЬОГО!X24-'16-село-ЦЗ'!X24</f>
        <v>390</v>
      </c>
      <c r="Y24" s="40">
        <f t="shared" si="6"/>
        <v>100.51546391752578</v>
      </c>
      <c r="Z24" s="98">
        <f>УСЬОГО!Z24-'16-село-ЦЗ'!Z24</f>
        <v>346</v>
      </c>
      <c r="AA24" s="99">
        <f>УСЬОГО!AA24-'16-село-ЦЗ'!AA24</f>
        <v>373</v>
      </c>
      <c r="AB24" s="40">
        <f t="shared" si="7"/>
        <v>107.80346820809248</v>
      </c>
      <c r="AC24" s="37"/>
      <c r="AD24" s="41"/>
    </row>
    <row r="25" spans="1:30" s="42" customFormat="1" ht="17" customHeight="1" x14ac:dyDescent="0.25">
      <c r="A25" s="61" t="s">
        <v>52</v>
      </c>
      <c r="B25" s="98">
        <f>УСЬОГО!B25-'16-село-ЦЗ'!B25</f>
        <v>2479</v>
      </c>
      <c r="C25" s="98">
        <f>УСЬОГО!C25-'16-село-ЦЗ'!C25</f>
        <v>2383</v>
      </c>
      <c r="D25" s="36">
        <f t="shared" si="0"/>
        <v>96.127470754336429</v>
      </c>
      <c r="E25" s="98">
        <f>УСЬОГО!E25-'16-село-ЦЗ'!E25</f>
        <v>234</v>
      </c>
      <c r="F25" s="98">
        <f>УСЬОГО!F25-'16-село-ЦЗ'!F25</f>
        <v>412</v>
      </c>
      <c r="G25" s="40">
        <f t="shared" si="1"/>
        <v>176.06837606837607</v>
      </c>
      <c r="H25" s="98">
        <f>УСЬОГО!H25-'16-село-ЦЗ'!H25</f>
        <v>120</v>
      </c>
      <c r="I25" s="98">
        <f>УСЬОГО!I25-'16-село-ЦЗ'!I25</f>
        <v>128</v>
      </c>
      <c r="J25" s="40">
        <f t="shared" si="2"/>
        <v>106.66666666666667</v>
      </c>
      <c r="K25" s="98">
        <f>УСЬОГО!K25-'16-село-ЦЗ'!K25</f>
        <v>14</v>
      </c>
      <c r="L25" s="98">
        <f>УСЬОГО!L25-'16-село-ЦЗ'!L25</f>
        <v>12</v>
      </c>
      <c r="M25" s="40">
        <f t="shared" si="3"/>
        <v>85.714285714285708</v>
      </c>
      <c r="N25" s="98">
        <f>УСЬОГО!N25-'16-село-ЦЗ'!N25</f>
        <v>7</v>
      </c>
      <c r="O25" s="98">
        <f>УСЬОГО!O25-'16-село-ЦЗ'!O25</f>
        <v>0</v>
      </c>
      <c r="P25" s="40">
        <f t="shared" si="8"/>
        <v>0</v>
      </c>
      <c r="Q25" s="98">
        <f>УСЬОГО!Q25-'16-село-ЦЗ'!Q25</f>
        <v>164</v>
      </c>
      <c r="R25" s="99">
        <f>УСЬОГО!R25-'16-село-ЦЗ'!R25</f>
        <v>297</v>
      </c>
      <c r="S25" s="40">
        <f t="shared" si="4"/>
        <v>181.09756097560975</v>
      </c>
      <c r="T25" s="98">
        <f>УСЬОГО!T25-'16-село-ЦЗ'!T25</f>
        <v>2232</v>
      </c>
      <c r="U25" s="99">
        <f>УСЬОГО!U25-'16-село-ЦЗ'!U25</f>
        <v>2144</v>
      </c>
      <c r="V25" s="40">
        <f t="shared" si="5"/>
        <v>96.057347670250891</v>
      </c>
      <c r="W25" s="98">
        <f>УСЬОГО!W25-'16-село-ЦЗ'!W25</f>
        <v>164</v>
      </c>
      <c r="X25" s="99">
        <f>УСЬОГО!X25-'16-село-ЦЗ'!X25</f>
        <v>239</v>
      </c>
      <c r="Y25" s="40">
        <f t="shared" si="6"/>
        <v>145.73170731707316</v>
      </c>
      <c r="Z25" s="98">
        <f>УСЬОГО!Z25-'16-село-ЦЗ'!Z25</f>
        <v>143</v>
      </c>
      <c r="AA25" s="99">
        <f>УСЬОГО!AA25-'16-село-ЦЗ'!AA25</f>
        <v>217</v>
      </c>
      <c r="AB25" s="40">
        <f t="shared" si="7"/>
        <v>151.74825174825176</v>
      </c>
      <c r="AC25" s="37"/>
      <c r="AD25" s="41"/>
    </row>
    <row r="26" spans="1:30" s="42" customFormat="1" ht="17" customHeight="1" x14ac:dyDescent="0.25">
      <c r="A26" s="61" t="s">
        <v>53</v>
      </c>
      <c r="B26" s="98">
        <f>УСЬОГО!B26-'16-село-ЦЗ'!B26</f>
        <v>919</v>
      </c>
      <c r="C26" s="98">
        <f>УСЬОГО!C26-'16-село-ЦЗ'!C26</f>
        <v>991</v>
      </c>
      <c r="D26" s="36">
        <f t="shared" si="0"/>
        <v>107.83460282916214</v>
      </c>
      <c r="E26" s="98">
        <f>УСЬОГО!E26-'16-село-ЦЗ'!E26</f>
        <v>369</v>
      </c>
      <c r="F26" s="98">
        <f>УСЬОГО!F26-'16-село-ЦЗ'!F26</f>
        <v>431</v>
      </c>
      <c r="G26" s="40">
        <f t="shared" si="1"/>
        <v>116.80216802168022</v>
      </c>
      <c r="H26" s="98">
        <f>УСЬОГО!H26-'16-село-ЦЗ'!H26</f>
        <v>114</v>
      </c>
      <c r="I26" s="98">
        <f>УСЬОГО!I26-'16-село-ЦЗ'!I26</f>
        <v>122</v>
      </c>
      <c r="J26" s="40">
        <f t="shared" si="2"/>
        <v>107.01754385964912</v>
      </c>
      <c r="K26" s="98">
        <f>УСЬОГО!K26-'16-село-ЦЗ'!K26</f>
        <v>27</v>
      </c>
      <c r="L26" s="98">
        <f>УСЬОГО!L26-'16-село-ЦЗ'!L26</f>
        <v>13</v>
      </c>
      <c r="M26" s="40">
        <f t="shared" si="3"/>
        <v>48.148148148148145</v>
      </c>
      <c r="N26" s="98">
        <f>УСЬОГО!N26-'16-село-ЦЗ'!N26</f>
        <v>1</v>
      </c>
      <c r="O26" s="98">
        <f>УСЬОГО!O26-'16-село-ЦЗ'!O26</f>
        <v>0</v>
      </c>
      <c r="P26" s="40">
        <f t="shared" si="8"/>
        <v>0</v>
      </c>
      <c r="Q26" s="98">
        <f>УСЬОГО!Q26-'16-село-ЦЗ'!Q26</f>
        <v>241</v>
      </c>
      <c r="R26" s="99">
        <f>УСЬОГО!R26-'16-село-ЦЗ'!R26</f>
        <v>321</v>
      </c>
      <c r="S26" s="40">
        <f t="shared" si="4"/>
        <v>133.19502074688796</v>
      </c>
      <c r="T26" s="98">
        <f>УСЬОГО!T26-'16-село-ЦЗ'!T26</f>
        <v>760</v>
      </c>
      <c r="U26" s="99">
        <f>УСЬОГО!U26-'16-село-ЦЗ'!U26</f>
        <v>813</v>
      </c>
      <c r="V26" s="40">
        <f t="shared" si="5"/>
        <v>106.97368421052632</v>
      </c>
      <c r="W26" s="98">
        <f>УСЬОГО!W26-'16-село-ЦЗ'!W26</f>
        <v>270</v>
      </c>
      <c r="X26" s="99">
        <f>УСЬОГО!X26-'16-село-ЦЗ'!X26</f>
        <v>260</v>
      </c>
      <c r="Y26" s="40">
        <f t="shared" si="6"/>
        <v>96.296296296296291</v>
      </c>
      <c r="Z26" s="98">
        <f>УСЬОГО!Z26-'16-село-ЦЗ'!Z26</f>
        <v>238</v>
      </c>
      <c r="AA26" s="99">
        <f>УСЬОГО!AA26-'16-село-ЦЗ'!AA26</f>
        <v>221</v>
      </c>
      <c r="AB26" s="40">
        <f t="shared" si="7"/>
        <v>92.857142857142861</v>
      </c>
      <c r="AC26" s="37"/>
      <c r="AD26" s="41"/>
    </row>
    <row r="27" spans="1:30" s="42" customFormat="1" ht="17" customHeight="1" x14ac:dyDescent="0.25">
      <c r="A27" s="61" t="s">
        <v>54</v>
      </c>
      <c r="B27" s="98">
        <f>УСЬОГО!B27-'16-село-ЦЗ'!B27</f>
        <v>552</v>
      </c>
      <c r="C27" s="98">
        <f>УСЬОГО!C27-'16-село-ЦЗ'!C27</f>
        <v>773</v>
      </c>
      <c r="D27" s="36">
        <f t="shared" si="0"/>
        <v>140.03623188405797</v>
      </c>
      <c r="E27" s="98">
        <f>УСЬОГО!E27-'16-село-ЦЗ'!E27</f>
        <v>221</v>
      </c>
      <c r="F27" s="98">
        <f>УСЬОГО!F27-'16-село-ЦЗ'!F27</f>
        <v>387</v>
      </c>
      <c r="G27" s="40">
        <f t="shared" si="1"/>
        <v>175.11312217194569</v>
      </c>
      <c r="H27" s="98">
        <f>УСЬОГО!H27-'16-село-ЦЗ'!H27</f>
        <v>67</v>
      </c>
      <c r="I27" s="98">
        <f>УСЬОГО!I27-'16-село-ЦЗ'!I27</f>
        <v>120</v>
      </c>
      <c r="J27" s="40">
        <f t="shared" si="2"/>
        <v>179.1044776119403</v>
      </c>
      <c r="K27" s="98">
        <f>УСЬОГО!K27-'16-село-ЦЗ'!K27</f>
        <v>22</v>
      </c>
      <c r="L27" s="98">
        <f>УСЬОГО!L27-'16-село-ЦЗ'!L27</f>
        <v>38</v>
      </c>
      <c r="M27" s="40">
        <f t="shared" si="3"/>
        <v>172.72727272727272</v>
      </c>
      <c r="N27" s="98">
        <f>УСЬОГО!N27-'16-село-ЦЗ'!N27</f>
        <v>3</v>
      </c>
      <c r="O27" s="98">
        <f>УСЬОГО!O27-'16-село-ЦЗ'!O27</f>
        <v>0</v>
      </c>
      <c r="P27" s="40">
        <f t="shared" si="8"/>
        <v>0</v>
      </c>
      <c r="Q27" s="98">
        <f>УСЬОГО!Q27-'16-село-ЦЗ'!Q27</f>
        <v>173</v>
      </c>
      <c r="R27" s="99">
        <f>УСЬОГО!R27-'16-село-ЦЗ'!R27</f>
        <v>280</v>
      </c>
      <c r="S27" s="40">
        <f t="shared" si="4"/>
        <v>161.84971098265896</v>
      </c>
      <c r="T27" s="98">
        <f>УСЬОГО!T27-'16-село-ЦЗ'!T27</f>
        <v>484</v>
      </c>
      <c r="U27" s="99">
        <f>УСЬОГО!U27-'16-село-ЦЗ'!U27</f>
        <v>569</v>
      </c>
      <c r="V27" s="40">
        <f t="shared" si="5"/>
        <v>117.56198347107438</v>
      </c>
      <c r="W27" s="98">
        <f>УСЬОГО!W27-'16-село-ЦЗ'!W27</f>
        <v>169</v>
      </c>
      <c r="X27" s="99">
        <f>УСЬОГО!X27-'16-село-ЦЗ'!X27</f>
        <v>218</v>
      </c>
      <c r="Y27" s="40">
        <f t="shared" si="6"/>
        <v>128.9940828402367</v>
      </c>
      <c r="Z27" s="98">
        <f>УСЬОГО!Z27-'16-село-ЦЗ'!Z27</f>
        <v>155</v>
      </c>
      <c r="AA27" s="99">
        <f>УСЬОГО!AA27-'16-село-ЦЗ'!AA27</f>
        <v>207</v>
      </c>
      <c r="AB27" s="40">
        <f t="shared" si="7"/>
        <v>133.54838709677421</v>
      </c>
      <c r="AC27" s="37"/>
      <c r="AD27" s="41"/>
    </row>
    <row r="28" spans="1:30" s="42" customFormat="1" ht="17" customHeight="1" x14ac:dyDescent="0.25">
      <c r="A28" s="61" t="s">
        <v>55</v>
      </c>
      <c r="B28" s="98">
        <f>УСЬОГО!B28-'16-село-ЦЗ'!B28</f>
        <v>771</v>
      </c>
      <c r="C28" s="98">
        <f>УСЬОГО!C28-'16-село-ЦЗ'!C28</f>
        <v>713</v>
      </c>
      <c r="D28" s="36">
        <f t="shared" si="0"/>
        <v>92.477302204928662</v>
      </c>
      <c r="E28" s="98">
        <f>УСЬОГО!E28-'16-село-ЦЗ'!E28</f>
        <v>256</v>
      </c>
      <c r="F28" s="98">
        <f>УСЬОГО!F28-'16-село-ЦЗ'!F28</f>
        <v>271</v>
      </c>
      <c r="G28" s="40">
        <f t="shared" si="1"/>
        <v>105.859375</v>
      </c>
      <c r="H28" s="98">
        <f>УСЬОГО!H28-'16-село-ЦЗ'!H28</f>
        <v>140</v>
      </c>
      <c r="I28" s="98">
        <f>УСЬОГО!I28-'16-село-ЦЗ'!I28</f>
        <v>117</v>
      </c>
      <c r="J28" s="40">
        <f t="shared" si="2"/>
        <v>83.571428571428569</v>
      </c>
      <c r="K28" s="98">
        <f>УСЬОГО!K28-'16-село-ЦЗ'!K28</f>
        <v>15</v>
      </c>
      <c r="L28" s="98">
        <f>УСЬОГО!L28-'16-село-ЦЗ'!L28</f>
        <v>13</v>
      </c>
      <c r="M28" s="40">
        <f t="shared" si="3"/>
        <v>86.666666666666671</v>
      </c>
      <c r="N28" s="98">
        <f>УСЬОГО!N28-'16-село-ЦЗ'!N28</f>
        <v>12</v>
      </c>
      <c r="O28" s="98">
        <f>УСЬОГО!O28-'16-село-ЦЗ'!O28</f>
        <v>4</v>
      </c>
      <c r="P28" s="40">
        <f t="shared" si="8"/>
        <v>33.333333333333336</v>
      </c>
      <c r="Q28" s="98">
        <f>УСЬОГО!Q28-'16-село-ЦЗ'!Q28</f>
        <v>200</v>
      </c>
      <c r="R28" s="99">
        <f>УСЬОГО!R28-'16-село-ЦЗ'!R28</f>
        <v>246</v>
      </c>
      <c r="S28" s="40">
        <f t="shared" si="4"/>
        <v>123</v>
      </c>
      <c r="T28" s="98">
        <f>УСЬОГО!T28-'16-село-ЦЗ'!T28</f>
        <v>602</v>
      </c>
      <c r="U28" s="99">
        <f>УСЬОГО!U28-'16-село-ЦЗ'!U28</f>
        <v>531</v>
      </c>
      <c r="V28" s="40">
        <f t="shared" si="5"/>
        <v>88.205980066445179</v>
      </c>
      <c r="W28" s="98">
        <f>УСЬОГО!W28-'16-село-ЦЗ'!W28</f>
        <v>173</v>
      </c>
      <c r="X28" s="99">
        <f>УСЬОГО!X28-'16-село-ЦЗ'!X28</f>
        <v>160</v>
      </c>
      <c r="Y28" s="40">
        <f t="shared" si="6"/>
        <v>92.48554913294798</v>
      </c>
      <c r="Z28" s="98">
        <f>УСЬОГО!Z28-'16-село-ЦЗ'!Z28</f>
        <v>164</v>
      </c>
      <c r="AA28" s="99">
        <f>УСЬОГО!AA28-'16-село-ЦЗ'!AA28</f>
        <v>144</v>
      </c>
      <c r="AB28" s="40">
        <f t="shared" si="7"/>
        <v>87.804878048780495</v>
      </c>
      <c r="AC28" s="37"/>
      <c r="AD28" s="41"/>
    </row>
    <row r="29" spans="1:30" s="42" customFormat="1" ht="17" customHeight="1" x14ac:dyDescent="0.25">
      <c r="A29" s="61" t="s">
        <v>56</v>
      </c>
      <c r="B29" s="98">
        <f>УСЬОГО!B29-'16-село-ЦЗ'!B29</f>
        <v>565</v>
      </c>
      <c r="C29" s="98">
        <f>УСЬОГО!C29-'16-село-ЦЗ'!C29</f>
        <v>815</v>
      </c>
      <c r="D29" s="36">
        <f t="shared" si="0"/>
        <v>144.24778761061947</v>
      </c>
      <c r="E29" s="98">
        <f>УСЬОГО!E29-'16-село-ЦЗ'!E29</f>
        <v>330</v>
      </c>
      <c r="F29" s="98">
        <f>УСЬОГО!F29-'16-село-ЦЗ'!F29</f>
        <v>520</v>
      </c>
      <c r="G29" s="40">
        <f t="shared" si="1"/>
        <v>157.57575757575756</v>
      </c>
      <c r="H29" s="98">
        <f>УСЬОГО!H29-'16-село-ЦЗ'!H29</f>
        <v>159</v>
      </c>
      <c r="I29" s="98">
        <f>УСЬОГО!I29-'16-село-ЦЗ'!I29</f>
        <v>186</v>
      </c>
      <c r="J29" s="40">
        <f t="shared" si="2"/>
        <v>116.98113207547169</v>
      </c>
      <c r="K29" s="98">
        <f>УСЬОГО!K29-'16-село-ЦЗ'!K29</f>
        <v>34</v>
      </c>
      <c r="L29" s="98">
        <f>УСЬОГО!L29-'16-село-ЦЗ'!L29</f>
        <v>32</v>
      </c>
      <c r="M29" s="40">
        <f t="shared" si="3"/>
        <v>94.117647058823536</v>
      </c>
      <c r="N29" s="98">
        <f>УСЬОГО!N29-'16-село-ЦЗ'!N29</f>
        <v>9</v>
      </c>
      <c r="O29" s="98">
        <f>УСЬОГО!O29-'16-село-ЦЗ'!O29</f>
        <v>1</v>
      </c>
      <c r="P29" s="40">
        <f t="shared" si="8"/>
        <v>11.111111111111111</v>
      </c>
      <c r="Q29" s="98">
        <f>УСЬОГО!Q29-'16-село-ЦЗ'!Q29</f>
        <v>229</v>
      </c>
      <c r="R29" s="99">
        <f>УСЬОГО!R29-'16-село-ЦЗ'!R29</f>
        <v>389</v>
      </c>
      <c r="S29" s="40">
        <f t="shared" si="4"/>
        <v>169.86899563318778</v>
      </c>
      <c r="T29" s="98">
        <f>УСЬОГО!T29-'16-село-ЦЗ'!T29</f>
        <v>413</v>
      </c>
      <c r="U29" s="99">
        <f>УСЬОГО!U29-'16-село-ЦЗ'!U29</f>
        <v>538</v>
      </c>
      <c r="V29" s="40">
        <f t="shared" si="5"/>
        <v>130.26634382566587</v>
      </c>
      <c r="W29" s="98">
        <f>УСЬОГО!W29-'16-село-ЦЗ'!W29</f>
        <v>241</v>
      </c>
      <c r="X29" s="99">
        <f>УСЬОГО!X29-'16-село-ЦЗ'!X29</f>
        <v>302</v>
      </c>
      <c r="Y29" s="40">
        <f t="shared" si="6"/>
        <v>125.31120331950207</v>
      </c>
      <c r="Z29" s="98">
        <f>УСЬОГО!Z29-'16-село-ЦЗ'!Z29</f>
        <v>209</v>
      </c>
      <c r="AA29" s="99">
        <f>УСЬОГО!AA29-'16-село-ЦЗ'!AA29</f>
        <v>279</v>
      </c>
      <c r="AB29" s="40">
        <f t="shared" si="7"/>
        <v>133.49282296650719</v>
      </c>
      <c r="AC29" s="37"/>
      <c r="AD29" s="41"/>
    </row>
    <row r="30" spans="1:30" s="42" customFormat="1" ht="17" customHeight="1" x14ac:dyDescent="0.25">
      <c r="A30" s="61" t="s">
        <v>57</v>
      </c>
      <c r="B30" s="98">
        <f>УСЬОГО!B30-'16-село-ЦЗ'!B30</f>
        <v>703</v>
      </c>
      <c r="C30" s="98">
        <f>УСЬОГО!C30-'16-село-ЦЗ'!C30</f>
        <v>968</v>
      </c>
      <c r="D30" s="36">
        <f t="shared" si="0"/>
        <v>137.69559032716927</v>
      </c>
      <c r="E30" s="98">
        <f>УСЬОГО!E30-'16-село-ЦЗ'!E30</f>
        <v>114</v>
      </c>
      <c r="F30" s="98">
        <f>УСЬОГО!F30-'16-село-ЦЗ'!F30</f>
        <v>229</v>
      </c>
      <c r="G30" s="40">
        <f t="shared" si="1"/>
        <v>200.87719298245614</v>
      </c>
      <c r="H30" s="98">
        <f>УСЬОГО!H30-'16-село-ЦЗ'!H30</f>
        <v>52</v>
      </c>
      <c r="I30" s="98">
        <f>УСЬОГО!I30-'16-село-ЦЗ'!I30</f>
        <v>89</v>
      </c>
      <c r="J30" s="40">
        <f t="shared" si="2"/>
        <v>171.15384615384616</v>
      </c>
      <c r="K30" s="98">
        <f>УСЬОГО!K30-'16-село-ЦЗ'!K30</f>
        <v>5</v>
      </c>
      <c r="L30" s="98">
        <f>УСЬОГО!L30-'16-село-ЦЗ'!L30</f>
        <v>7</v>
      </c>
      <c r="M30" s="40">
        <f t="shared" si="3"/>
        <v>140</v>
      </c>
      <c r="N30" s="98">
        <f>УСЬОГО!N30-'16-село-ЦЗ'!N30</f>
        <v>0</v>
      </c>
      <c r="O30" s="98">
        <f>УСЬОГО!O30-'16-село-ЦЗ'!O30</f>
        <v>1</v>
      </c>
      <c r="P30" s="40" t="str">
        <f t="shared" si="8"/>
        <v>-</v>
      </c>
      <c r="Q30" s="98">
        <f>УСЬОГО!Q30-'16-село-ЦЗ'!Q30</f>
        <v>109</v>
      </c>
      <c r="R30" s="99">
        <f>УСЬОГО!R30-'16-село-ЦЗ'!R30</f>
        <v>191</v>
      </c>
      <c r="S30" s="40">
        <f t="shared" si="4"/>
        <v>175.22935779816513</v>
      </c>
      <c r="T30" s="98">
        <f>УСЬОГО!T30-'16-село-ЦЗ'!T30</f>
        <v>668</v>
      </c>
      <c r="U30" s="99">
        <f>УСЬОГО!U30-'16-село-ЦЗ'!U30</f>
        <v>876</v>
      </c>
      <c r="V30" s="40">
        <f t="shared" si="5"/>
        <v>131.13772455089821</v>
      </c>
      <c r="W30" s="98">
        <f>УСЬОГО!W30-'16-село-ЦЗ'!W30</f>
        <v>82</v>
      </c>
      <c r="X30" s="99">
        <f>УСЬОГО!X30-'16-село-ЦЗ'!X30</f>
        <v>138</v>
      </c>
      <c r="Y30" s="40">
        <f t="shared" si="6"/>
        <v>168.29268292682926</v>
      </c>
      <c r="Z30" s="98">
        <f>УСЬОГО!Z30-'16-село-ЦЗ'!Z30</f>
        <v>73</v>
      </c>
      <c r="AA30" s="99">
        <f>УСЬОГО!AA30-'16-село-ЦЗ'!AA30</f>
        <v>132</v>
      </c>
      <c r="AB30" s="40">
        <f t="shared" si="7"/>
        <v>180.82191780821918</v>
      </c>
      <c r="AC30" s="37"/>
      <c r="AD30" s="41"/>
    </row>
    <row r="31" spans="1:30" s="42" customFormat="1" ht="17" customHeight="1" x14ac:dyDescent="0.25">
      <c r="A31" s="61" t="s">
        <v>58</v>
      </c>
      <c r="B31" s="98">
        <f>УСЬОГО!B31-'16-село-ЦЗ'!B31</f>
        <v>632</v>
      </c>
      <c r="C31" s="98">
        <f>УСЬОГО!C31-'16-село-ЦЗ'!C31</f>
        <v>1030</v>
      </c>
      <c r="D31" s="36">
        <f t="shared" si="0"/>
        <v>162.97468354430379</v>
      </c>
      <c r="E31" s="98">
        <f>УСЬОГО!E31-'16-село-ЦЗ'!E31</f>
        <v>175</v>
      </c>
      <c r="F31" s="98">
        <f>УСЬОГО!F31-'16-село-ЦЗ'!F31</f>
        <v>359</v>
      </c>
      <c r="G31" s="40">
        <f t="shared" si="1"/>
        <v>205.14285714285714</v>
      </c>
      <c r="H31" s="98">
        <f>УСЬОГО!H31-'16-село-ЦЗ'!H31</f>
        <v>106</v>
      </c>
      <c r="I31" s="98">
        <f>УСЬОГО!I31-'16-село-ЦЗ'!I31</f>
        <v>151</v>
      </c>
      <c r="J31" s="40">
        <f t="shared" si="2"/>
        <v>142.45283018867926</v>
      </c>
      <c r="K31" s="98">
        <f>УСЬОГО!K31-'16-село-ЦЗ'!K31</f>
        <v>19</v>
      </c>
      <c r="L31" s="98">
        <f>УСЬОГО!L31-'16-село-ЦЗ'!L31</f>
        <v>12</v>
      </c>
      <c r="M31" s="40">
        <f t="shared" si="3"/>
        <v>63.157894736842103</v>
      </c>
      <c r="N31" s="98">
        <f>УСЬОГО!N31-'16-село-ЦЗ'!N31</f>
        <v>0</v>
      </c>
      <c r="O31" s="98">
        <f>УСЬОГО!O31-'16-село-ЦЗ'!O31</f>
        <v>0</v>
      </c>
      <c r="P31" s="40" t="str">
        <f t="shared" si="8"/>
        <v>-</v>
      </c>
      <c r="Q31" s="98">
        <f>УСЬОГО!Q31-'16-село-ЦЗ'!Q31</f>
        <v>131</v>
      </c>
      <c r="R31" s="99">
        <f>УСЬОГО!R31-'16-село-ЦЗ'!R31</f>
        <v>314</v>
      </c>
      <c r="S31" s="40">
        <f t="shared" si="4"/>
        <v>239.69465648854961</v>
      </c>
      <c r="T31" s="98">
        <f>УСЬОГО!T31-'16-село-ЦЗ'!T31</f>
        <v>476</v>
      </c>
      <c r="U31" s="99">
        <f>УСЬОГО!U31-'16-село-ЦЗ'!U31</f>
        <v>859</v>
      </c>
      <c r="V31" s="40">
        <f t="shared" si="5"/>
        <v>180.46218487394958</v>
      </c>
      <c r="W31" s="98">
        <f>УСЬОГО!W31-'16-село-ЦЗ'!W31</f>
        <v>117</v>
      </c>
      <c r="X31" s="99">
        <f>УСЬОГО!X31-'16-село-ЦЗ'!X31</f>
        <v>226</v>
      </c>
      <c r="Y31" s="40">
        <f t="shared" si="6"/>
        <v>193.16239316239316</v>
      </c>
      <c r="Z31" s="98">
        <f>УСЬОГО!Z31-'16-село-ЦЗ'!Z31</f>
        <v>107</v>
      </c>
      <c r="AA31" s="99">
        <f>УСЬОГО!AA31-'16-село-ЦЗ'!AA31</f>
        <v>194</v>
      </c>
      <c r="AB31" s="40">
        <f t="shared" si="7"/>
        <v>181.30841121495328</v>
      </c>
      <c r="AC31" s="37"/>
      <c r="AD31" s="41"/>
    </row>
    <row r="32" spans="1:30" s="42" customFormat="1" ht="17" customHeight="1" x14ac:dyDescent="0.25">
      <c r="A32" s="61" t="s">
        <v>59</v>
      </c>
      <c r="B32" s="98">
        <f>УСЬОГО!B32-'16-село-ЦЗ'!B32</f>
        <v>1966</v>
      </c>
      <c r="C32" s="98">
        <f>УСЬОГО!C32-'16-село-ЦЗ'!C32</f>
        <v>1978</v>
      </c>
      <c r="D32" s="36">
        <f t="shared" si="0"/>
        <v>100.61037639877925</v>
      </c>
      <c r="E32" s="98">
        <f>УСЬОГО!E32-'16-село-ЦЗ'!E32</f>
        <v>402</v>
      </c>
      <c r="F32" s="98">
        <f>УСЬОГО!F32-'16-село-ЦЗ'!F32</f>
        <v>471</v>
      </c>
      <c r="G32" s="40">
        <f t="shared" si="1"/>
        <v>117.16417910447761</v>
      </c>
      <c r="H32" s="98">
        <f>УСЬОГО!H32-'16-село-ЦЗ'!H32</f>
        <v>229</v>
      </c>
      <c r="I32" s="98">
        <f>УСЬОГО!I32-'16-село-ЦЗ'!I32</f>
        <v>180</v>
      </c>
      <c r="J32" s="40">
        <f t="shared" si="2"/>
        <v>78.602620087336248</v>
      </c>
      <c r="K32" s="98">
        <f>УСЬОГО!K32-'16-село-ЦЗ'!K32</f>
        <v>61</v>
      </c>
      <c r="L32" s="98">
        <f>УСЬОГО!L32-'16-село-ЦЗ'!L32</f>
        <v>52</v>
      </c>
      <c r="M32" s="40">
        <f t="shared" si="3"/>
        <v>85.245901639344268</v>
      </c>
      <c r="N32" s="98">
        <f>УСЬОГО!N32-'16-село-ЦЗ'!N32</f>
        <v>10</v>
      </c>
      <c r="O32" s="98">
        <f>УСЬОГО!O32-'16-село-ЦЗ'!O32</f>
        <v>5</v>
      </c>
      <c r="P32" s="40">
        <f t="shared" si="8"/>
        <v>50</v>
      </c>
      <c r="Q32" s="98">
        <f>УСЬОГО!Q32-'16-село-ЦЗ'!Q32</f>
        <v>365</v>
      </c>
      <c r="R32" s="99">
        <f>УСЬОГО!R32-'16-село-ЦЗ'!R32</f>
        <v>356</v>
      </c>
      <c r="S32" s="40">
        <f t="shared" si="4"/>
        <v>97.534246575342465</v>
      </c>
      <c r="T32" s="98">
        <f>УСЬОГО!T32-'16-село-ЦЗ'!T32</f>
        <v>1724</v>
      </c>
      <c r="U32" s="99">
        <f>УСЬОГО!U32-'16-село-ЦЗ'!U32</f>
        <v>1612</v>
      </c>
      <c r="V32" s="40">
        <f t="shared" si="5"/>
        <v>93.503480278422273</v>
      </c>
      <c r="W32" s="98">
        <f>УСЬОГО!W32-'16-село-ЦЗ'!W32</f>
        <v>255</v>
      </c>
      <c r="X32" s="99">
        <f>УСЬОГО!X32-'16-село-ЦЗ'!X32</f>
        <v>207</v>
      </c>
      <c r="Y32" s="40">
        <f t="shared" si="6"/>
        <v>81.17647058823529</v>
      </c>
      <c r="Z32" s="98">
        <f>УСЬОГО!Z32-'16-село-ЦЗ'!Z32</f>
        <v>229</v>
      </c>
      <c r="AA32" s="99">
        <f>УСЬОГО!AA32-'16-село-ЦЗ'!AA32</f>
        <v>187</v>
      </c>
      <c r="AB32" s="40">
        <f t="shared" si="7"/>
        <v>81.659388646288207</v>
      </c>
      <c r="AC32" s="37"/>
      <c r="AD32" s="41"/>
    </row>
    <row r="33" spans="1:30" s="42" customFormat="1" ht="17" customHeight="1" x14ac:dyDescent="0.25">
      <c r="A33" s="61" t="s">
        <v>60</v>
      </c>
      <c r="B33" s="98">
        <f>УСЬОГО!B33-'16-село-ЦЗ'!B33</f>
        <v>846</v>
      </c>
      <c r="C33" s="98">
        <f>УСЬОГО!C33-'16-село-ЦЗ'!C33</f>
        <v>955</v>
      </c>
      <c r="D33" s="36">
        <f t="shared" si="0"/>
        <v>112.88416075650119</v>
      </c>
      <c r="E33" s="98">
        <f>УСЬОГО!E33-'16-село-ЦЗ'!E33</f>
        <v>482</v>
      </c>
      <c r="F33" s="98">
        <f>УСЬОГО!F33-'16-село-ЦЗ'!F33</f>
        <v>578</v>
      </c>
      <c r="G33" s="40">
        <f t="shared" si="1"/>
        <v>119.91701244813278</v>
      </c>
      <c r="H33" s="98">
        <f>УСЬОГО!H33-'16-село-ЦЗ'!H33</f>
        <v>129</v>
      </c>
      <c r="I33" s="98">
        <f>УСЬОГО!I33-'16-село-ЦЗ'!I33</f>
        <v>157</v>
      </c>
      <c r="J33" s="40">
        <f t="shared" si="2"/>
        <v>121.70542635658914</v>
      </c>
      <c r="K33" s="98">
        <f>УСЬОГО!K33-'16-село-ЦЗ'!K33</f>
        <v>42</v>
      </c>
      <c r="L33" s="98">
        <f>УСЬОГО!L33-'16-село-ЦЗ'!L33</f>
        <v>22</v>
      </c>
      <c r="M33" s="40">
        <f t="shared" si="3"/>
        <v>52.38095238095238</v>
      </c>
      <c r="N33" s="98">
        <f>УСЬОГО!N33-'16-село-ЦЗ'!N33</f>
        <v>8</v>
      </c>
      <c r="O33" s="98">
        <f>УСЬОГО!O33-'16-село-ЦЗ'!O33</f>
        <v>1</v>
      </c>
      <c r="P33" s="40">
        <f t="shared" si="8"/>
        <v>12.5</v>
      </c>
      <c r="Q33" s="98">
        <f>УСЬОГО!Q33-'16-село-ЦЗ'!Q33</f>
        <v>402</v>
      </c>
      <c r="R33" s="99">
        <f>УСЬОГО!R33-'16-село-ЦЗ'!R33</f>
        <v>500</v>
      </c>
      <c r="S33" s="40">
        <f t="shared" si="4"/>
        <v>124.37810945273633</v>
      </c>
      <c r="T33" s="98">
        <f>УСЬОГО!T33-'16-село-ЦЗ'!T33</f>
        <v>622</v>
      </c>
      <c r="U33" s="99">
        <f>УСЬОГО!U33-'16-село-ЦЗ'!U33</f>
        <v>683</v>
      </c>
      <c r="V33" s="40">
        <f t="shared" si="5"/>
        <v>109.80707395498392</v>
      </c>
      <c r="W33" s="98">
        <f>УСЬОГО!W33-'16-село-ЦЗ'!W33</f>
        <v>300</v>
      </c>
      <c r="X33" s="99">
        <f>УСЬОГО!X33-'16-село-ЦЗ'!X33</f>
        <v>354</v>
      </c>
      <c r="Y33" s="40">
        <f t="shared" si="6"/>
        <v>118</v>
      </c>
      <c r="Z33" s="98">
        <f>УСЬОГО!Z33-'16-село-ЦЗ'!Z33</f>
        <v>256</v>
      </c>
      <c r="AA33" s="99">
        <f>УСЬОГО!AA33-'16-село-ЦЗ'!AA33</f>
        <v>312</v>
      </c>
      <c r="AB33" s="40">
        <f t="shared" si="7"/>
        <v>121.875</v>
      </c>
      <c r="AC33" s="37"/>
      <c r="AD33" s="41"/>
    </row>
    <row r="34" spans="1:30" s="42" customFormat="1" ht="17" customHeight="1" x14ac:dyDescent="0.25">
      <c r="A34" s="61" t="s">
        <v>61</v>
      </c>
      <c r="B34" s="98">
        <f>УСЬОГО!B34-'16-село-ЦЗ'!B34</f>
        <v>756</v>
      </c>
      <c r="C34" s="98">
        <f>УСЬОГО!C34-'16-село-ЦЗ'!C34</f>
        <v>949</v>
      </c>
      <c r="D34" s="36">
        <f t="shared" si="0"/>
        <v>125.52910052910053</v>
      </c>
      <c r="E34" s="98">
        <f>УСЬОГО!E34-'16-село-ЦЗ'!E34</f>
        <v>280</v>
      </c>
      <c r="F34" s="98">
        <f>УСЬОГО!F34-'16-село-ЦЗ'!F34</f>
        <v>395</v>
      </c>
      <c r="G34" s="40">
        <f t="shared" si="1"/>
        <v>141.07142857142858</v>
      </c>
      <c r="H34" s="98">
        <f>УСЬОГО!H34-'16-село-ЦЗ'!H34</f>
        <v>142</v>
      </c>
      <c r="I34" s="98">
        <f>УСЬОГО!I34-'16-село-ЦЗ'!I34</f>
        <v>153</v>
      </c>
      <c r="J34" s="40">
        <f t="shared" si="2"/>
        <v>107.74647887323944</v>
      </c>
      <c r="K34" s="98">
        <f>УСЬОГО!K34-'16-село-ЦЗ'!K34</f>
        <v>11</v>
      </c>
      <c r="L34" s="98">
        <f>УСЬОГО!L34-'16-село-ЦЗ'!L34</f>
        <v>6</v>
      </c>
      <c r="M34" s="40">
        <f t="shared" si="3"/>
        <v>54.545454545454547</v>
      </c>
      <c r="N34" s="98">
        <f>УСЬОГО!N34-'16-село-ЦЗ'!N34</f>
        <v>8</v>
      </c>
      <c r="O34" s="98">
        <f>УСЬОГО!O34-'16-село-ЦЗ'!O34</f>
        <v>0</v>
      </c>
      <c r="P34" s="40">
        <f t="shared" si="8"/>
        <v>0</v>
      </c>
      <c r="Q34" s="98">
        <f>УСЬОГО!Q34-'16-село-ЦЗ'!Q34</f>
        <v>234</v>
      </c>
      <c r="R34" s="99">
        <f>УСЬОГО!R34-'16-село-ЦЗ'!R34</f>
        <v>299</v>
      </c>
      <c r="S34" s="40">
        <f t="shared" si="4"/>
        <v>127.77777777777777</v>
      </c>
      <c r="T34" s="98">
        <f>УСЬОГО!T34-'16-село-ЦЗ'!T34</f>
        <v>553</v>
      </c>
      <c r="U34" s="99">
        <f>УСЬОГО!U34-'16-село-ЦЗ'!U34</f>
        <v>748</v>
      </c>
      <c r="V34" s="40">
        <f t="shared" si="5"/>
        <v>135.2622061482821</v>
      </c>
      <c r="W34" s="98">
        <f>УСЬОГО!W34-'16-село-ЦЗ'!W34</f>
        <v>171</v>
      </c>
      <c r="X34" s="99">
        <f>УСЬОГО!X34-'16-село-ЦЗ'!X34</f>
        <v>237</v>
      </c>
      <c r="Y34" s="40">
        <f t="shared" si="6"/>
        <v>138.59649122807016</v>
      </c>
      <c r="Z34" s="98">
        <f>УСЬОГО!Z34-'16-село-ЦЗ'!Z34</f>
        <v>152</v>
      </c>
      <c r="AA34" s="99">
        <f>УСЬОГО!AA34-'16-село-ЦЗ'!AA34</f>
        <v>210</v>
      </c>
      <c r="AB34" s="40">
        <f t="shared" si="7"/>
        <v>138.15789473684211</v>
      </c>
      <c r="AC34" s="37"/>
      <c r="AD34" s="41"/>
    </row>
    <row r="35" spans="1:30" s="42" customFormat="1" ht="17" customHeight="1" x14ac:dyDescent="0.25">
      <c r="A35" s="61" t="s">
        <v>62</v>
      </c>
      <c r="B35" s="98">
        <f>УСЬОГО!B35-'16-село-ЦЗ'!B35</f>
        <v>675</v>
      </c>
      <c r="C35" s="98">
        <f>УСЬОГО!C35-'16-село-ЦЗ'!C35</f>
        <v>783</v>
      </c>
      <c r="D35" s="36">
        <f t="shared" si="0"/>
        <v>116</v>
      </c>
      <c r="E35" s="98">
        <f>УСЬОГО!E35-'16-село-ЦЗ'!E35</f>
        <v>312</v>
      </c>
      <c r="F35" s="98">
        <f>УСЬОГО!F35-'16-село-ЦЗ'!F35</f>
        <v>395</v>
      </c>
      <c r="G35" s="40">
        <f t="shared" si="1"/>
        <v>126.6025641025641</v>
      </c>
      <c r="H35" s="98">
        <f>УСЬОГО!H35-'16-село-ЦЗ'!H35</f>
        <v>194</v>
      </c>
      <c r="I35" s="98">
        <f>УСЬОГО!I35-'16-село-ЦЗ'!I35</f>
        <v>108</v>
      </c>
      <c r="J35" s="40">
        <f t="shared" si="2"/>
        <v>55.670103092783506</v>
      </c>
      <c r="K35" s="98">
        <f>УСЬОГО!K35-'16-село-ЦЗ'!K35</f>
        <v>34</v>
      </c>
      <c r="L35" s="98">
        <f>УСЬОГО!L35-'16-село-ЦЗ'!L35</f>
        <v>18</v>
      </c>
      <c r="M35" s="40">
        <f t="shared" si="3"/>
        <v>52.941176470588232</v>
      </c>
      <c r="N35" s="98">
        <f>УСЬОГО!N35-'16-село-ЦЗ'!N35</f>
        <v>6</v>
      </c>
      <c r="O35" s="98">
        <f>УСЬОГО!O35-'16-село-ЦЗ'!O35</f>
        <v>2</v>
      </c>
      <c r="P35" s="40">
        <f t="shared" si="8"/>
        <v>33.333333333333336</v>
      </c>
      <c r="Q35" s="98">
        <f>УСЬОГО!Q35-'16-село-ЦЗ'!Q35</f>
        <v>220</v>
      </c>
      <c r="R35" s="99">
        <f>УСЬОГО!R35-'16-село-ЦЗ'!R35</f>
        <v>193</v>
      </c>
      <c r="S35" s="40">
        <f t="shared" si="4"/>
        <v>87.727272727272734</v>
      </c>
      <c r="T35" s="98">
        <f>УСЬОГО!T35-'16-село-ЦЗ'!T35</f>
        <v>434</v>
      </c>
      <c r="U35" s="99">
        <f>УСЬОГО!U35-'16-село-ЦЗ'!U35</f>
        <v>601</v>
      </c>
      <c r="V35" s="40">
        <f t="shared" si="5"/>
        <v>138.47926267281105</v>
      </c>
      <c r="W35" s="98">
        <f>УСЬОГО!W35-'16-село-ЦЗ'!W35</f>
        <v>177</v>
      </c>
      <c r="X35" s="99">
        <f>УСЬОГО!X35-'16-село-ЦЗ'!X35</f>
        <v>218</v>
      </c>
      <c r="Y35" s="40">
        <f t="shared" si="6"/>
        <v>123.16384180790961</v>
      </c>
      <c r="Z35" s="98">
        <f>УСЬОГО!Z35-'16-село-ЦЗ'!Z35</f>
        <v>157</v>
      </c>
      <c r="AA35" s="99">
        <f>УСЬОГО!AA35-'16-село-ЦЗ'!AA35</f>
        <v>201</v>
      </c>
      <c r="AB35" s="40">
        <f t="shared" si="7"/>
        <v>128.02547770700636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ht="13.95" x14ac:dyDescent="0.3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ht="13.95" x14ac:dyDescent="0.3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ht="13.95" x14ac:dyDescent="0.3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B12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85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23"/>
      <c r="Y1" s="12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22"/>
      <c r="AA2" s="122"/>
      <c r="AB2" s="59" t="s">
        <v>7</v>
      </c>
      <c r="AC2" s="59"/>
    </row>
    <row r="3" spans="1:32" s="32" customFormat="1" ht="67.599999999999994" customHeight="1" x14ac:dyDescent="0.25">
      <c r="A3" s="129"/>
      <c r="B3" s="119" t="s">
        <v>21</v>
      </c>
      <c r="C3" s="119"/>
      <c r="D3" s="119"/>
      <c r="E3" s="119" t="s">
        <v>22</v>
      </c>
      <c r="F3" s="119"/>
      <c r="G3" s="119"/>
      <c r="H3" s="119" t="s">
        <v>13</v>
      </c>
      <c r="I3" s="119"/>
      <c r="J3" s="119"/>
      <c r="K3" s="119" t="s">
        <v>9</v>
      </c>
      <c r="L3" s="119"/>
      <c r="M3" s="119"/>
      <c r="N3" s="119" t="s">
        <v>10</v>
      </c>
      <c r="O3" s="119"/>
      <c r="P3" s="119"/>
      <c r="Q3" s="124" t="s">
        <v>8</v>
      </c>
      <c r="R3" s="125"/>
      <c r="S3" s="126"/>
      <c r="T3" s="119" t="s">
        <v>16</v>
      </c>
      <c r="U3" s="119"/>
      <c r="V3" s="119"/>
      <c r="W3" s="119" t="s">
        <v>11</v>
      </c>
      <c r="X3" s="119"/>
      <c r="Y3" s="119"/>
      <c r="Z3" s="119" t="s">
        <v>12</v>
      </c>
      <c r="AA3" s="119"/>
      <c r="AB3" s="119"/>
    </row>
    <row r="4" spans="1:32" s="33" customFormat="1" ht="19.55" customHeight="1" x14ac:dyDescent="0.25">
      <c r="A4" s="129"/>
      <c r="B4" s="120" t="s">
        <v>15</v>
      </c>
      <c r="C4" s="120" t="s">
        <v>63</v>
      </c>
      <c r="D4" s="121" t="s">
        <v>2</v>
      </c>
      <c r="E4" s="120" t="s">
        <v>15</v>
      </c>
      <c r="F4" s="120" t="s">
        <v>63</v>
      </c>
      <c r="G4" s="121" t="s">
        <v>2</v>
      </c>
      <c r="H4" s="120" t="s">
        <v>15</v>
      </c>
      <c r="I4" s="120" t="s">
        <v>63</v>
      </c>
      <c r="J4" s="121" t="s">
        <v>2</v>
      </c>
      <c r="K4" s="120" t="s">
        <v>15</v>
      </c>
      <c r="L4" s="120" t="s">
        <v>63</v>
      </c>
      <c r="M4" s="121" t="s">
        <v>2</v>
      </c>
      <c r="N4" s="120" t="s">
        <v>15</v>
      </c>
      <c r="O4" s="120" t="s">
        <v>63</v>
      </c>
      <c r="P4" s="121" t="s">
        <v>2</v>
      </c>
      <c r="Q4" s="120" t="s">
        <v>15</v>
      </c>
      <c r="R4" s="120" t="s">
        <v>63</v>
      </c>
      <c r="S4" s="121" t="s">
        <v>2</v>
      </c>
      <c r="T4" s="120" t="s">
        <v>15</v>
      </c>
      <c r="U4" s="120" t="s">
        <v>63</v>
      </c>
      <c r="V4" s="121" t="s">
        <v>2</v>
      </c>
      <c r="W4" s="120" t="s">
        <v>15</v>
      </c>
      <c r="X4" s="120" t="s">
        <v>63</v>
      </c>
      <c r="Y4" s="121" t="s">
        <v>2</v>
      </c>
      <c r="Z4" s="120" t="s">
        <v>15</v>
      </c>
      <c r="AA4" s="120" t="s">
        <v>63</v>
      </c>
      <c r="AB4" s="121" t="s">
        <v>2</v>
      </c>
    </row>
    <row r="5" spans="1:32" s="33" customFormat="1" ht="15.8" customHeight="1" x14ac:dyDescent="0.25">
      <c r="A5" s="129"/>
      <c r="B5" s="120"/>
      <c r="C5" s="120"/>
      <c r="D5" s="121"/>
      <c r="E5" s="120"/>
      <c r="F5" s="120"/>
      <c r="G5" s="121"/>
      <c r="H5" s="120"/>
      <c r="I5" s="120"/>
      <c r="J5" s="121"/>
      <c r="K5" s="120"/>
      <c r="L5" s="120"/>
      <c r="M5" s="121"/>
      <c r="N5" s="120"/>
      <c r="O5" s="120"/>
      <c r="P5" s="121"/>
      <c r="Q5" s="120"/>
      <c r="R5" s="120"/>
      <c r="S5" s="121"/>
      <c r="T5" s="120"/>
      <c r="U5" s="120"/>
      <c r="V5" s="121"/>
      <c r="W5" s="120"/>
      <c r="X5" s="120"/>
      <c r="Y5" s="121"/>
      <c r="Z5" s="120"/>
      <c r="AA5" s="120"/>
      <c r="AB5" s="121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43320</v>
      </c>
      <c r="C7" s="35">
        <f>SUM(C8:C35)</f>
        <v>46468</v>
      </c>
      <c r="D7" s="36">
        <f>C7*100/B7</f>
        <v>107.26685133887349</v>
      </c>
      <c r="E7" s="35">
        <f>SUM(E8:E35)</f>
        <v>11935</v>
      </c>
      <c r="F7" s="35">
        <f>SUM(F8:F35)</f>
        <v>17664</v>
      </c>
      <c r="G7" s="36">
        <f>F7*100/E7</f>
        <v>148.00167574361123</v>
      </c>
      <c r="H7" s="35">
        <f>SUM(H8:H35)</f>
        <v>4141</v>
      </c>
      <c r="I7" s="35">
        <f>SUM(I8:I35)</f>
        <v>4320</v>
      </c>
      <c r="J7" s="36">
        <f>I7*100/H7</f>
        <v>104.32262738468968</v>
      </c>
      <c r="K7" s="35">
        <f>SUM(K8:K35)</f>
        <v>1015</v>
      </c>
      <c r="L7" s="35">
        <f>SUM(L8:L35)</f>
        <v>729</v>
      </c>
      <c r="M7" s="36">
        <f>L7*100/K7</f>
        <v>71.822660098522164</v>
      </c>
      <c r="N7" s="35">
        <f>SUM(N8:N35)</f>
        <v>301</v>
      </c>
      <c r="O7" s="35">
        <f>SUM(O8:O35)</f>
        <v>116</v>
      </c>
      <c r="P7" s="36">
        <f>O7*100/N7</f>
        <v>38.538205980066444</v>
      </c>
      <c r="Q7" s="35">
        <f>SUM(Q8:Q35)</f>
        <v>9133</v>
      </c>
      <c r="R7" s="35">
        <f>SUM(R8:R35)</f>
        <v>12845</v>
      </c>
      <c r="S7" s="36">
        <f>R7*100/Q7</f>
        <v>140.64381911748603</v>
      </c>
      <c r="T7" s="35">
        <f>SUM(T8:T35)</f>
        <v>36015</v>
      </c>
      <c r="U7" s="35">
        <f>SUM(U8:U35)</f>
        <v>37768</v>
      </c>
      <c r="V7" s="36">
        <f>U7*100/T7</f>
        <v>104.86741635429682</v>
      </c>
      <c r="W7" s="35">
        <f>SUM(W8:W35)</f>
        <v>8271</v>
      </c>
      <c r="X7" s="35">
        <f>SUM(X8:X35)</f>
        <v>10340</v>
      </c>
      <c r="Y7" s="36">
        <f>X7*100/W7</f>
        <v>125.01511304558095</v>
      </c>
      <c r="Z7" s="35">
        <f>SUM(Z8:Z35)</f>
        <v>7423</v>
      </c>
      <c r="AA7" s="35">
        <f>SUM(AA8:AA35)</f>
        <v>9396</v>
      </c>
      <c r="AB7" s="36">
        <f>AA7*100/Z7</f>
        <v>126.57955004715075</v>
      </c>
      <c r="AC7" s="37"/>
      <c r="AF7" s="42"/>
    </row>
    <row r="8" spans="1:32" s="42" customFormat="1" ht="17" customHeight="1" x14ac:dyDescent="0.25">
      <c r="A8" s="61" t="s">
        <v>35</v>
      </c>
      <c r="B8" s="39">
        <v>2327</v>
      </c>
      <c r="C8" s="39">
        <v>3041</v>
      </c>
      <c r="D8" s="36">
        <f t="shared" ref="D8:D35" si="0">C8*100/B8</f>
        <v>130.68328319724966</v>
      </c>
      <c r="E8" s="39">
        <v>883</v>
      </c>
      <c r="F8" s="39">
        <v>1554</v>
      </c>
      <c r="G8" s="40">
        <f t="shared" ref="G8:G35" si="1">F8*100/E8</f>
        <v>175.99093997734994</v>
      </c>
      <c r="H8" s="39">
        <v>93</v>
      </c>
      <c r="I8" s="39">
        <v>106</v>
      </c>
      <c r="J8" s="40">
        <f t="shared" ref="J8:J35" si="2">I8*100/H8</f>
        <v>113.97849462365592</v>
      </c>
      <c r="K8" s="39">
        <v>68</v>
      </c>
      <c r="L8" s="39">
        <v>76</v>
      </c>
      <c r="M8" s="40">
        <f t="shared" ref="M8:M35" si="3">L8*100/K8</f>
        <v>111.76470588235294</v>
      </c>
      <c r="N8" s="39">
        <v>9</v>
      </c>
      <c r="O8" s="39">
        <v>3</v>
      </c>
      <c r="P8" s="40">
        <f>IF(ISERROR(O8*100/N8),"-",(O8*100/N8))</f>
        <v>33.333333333333336</v>
      </c>
      <c r="Q8" s="39">
        <v>496</v>
      </c>
      <c r="R8" s="60">
        <v>672</v>
      </c>
      <c r="S8" s="40">
        <f t="shared" ref="S8:S35" si="4">R8*100/Q8</f>
        <v>135.48387096774192</v>
      </c>
      <c r="T8" s="39">
        <v>2084</v>
      </c>
      <c r="U8" s="60">
        <v>2362</v>
      </c>
      <c r="V8" s="40">
        <f t="shared" ref="V8:V35" si="5">U8*100/T8</f>
        <v>113.33973128598848</v>
      </c>
      <c r="W8" s="39">
        <v>669</v>
      </c>
      <c r="X8" s="60">
        <v>897</v>
      </c>
      <c r="Y8" s="40">
        <f t="shared" ref="Y8:Y35" si="6">X8*100/W8</f>
        <v>134.08071748878925</v>
      </c>
      <c r="Z8" s="39">
        <v>570</v>
      </c>
      <c r="AA8" s="60">
        <v>789</v>
      </c>
      <c r="AB8" s="40">
        <f t="shared" ref="AB8:AB35" si="7">AA8*100/Z8</f>
        <v>138.42105263157896</v>
      </c>
      <c r="AC8" s="37"/>
      <c r="AD8" s="41"/>
    </row>
    <row r="9" spans="1:32" s="43" customFormat="1" ht="17" customHeight="1" x14ac:dyDescent="0.25">
      <c r="A9" s="61" t="s">
        <v>36</v>
      </c>
      <c r="B9" s="39">
        <v>808</v>
      </c>
      <c r="C9" s="39">
        <v>935</v>
      </c>
      <c r="D9" s="36">
        <f t="shared" si="0"/>
        <v>115.71782178217822</v>
      </c>
      <c r="E9" s="39">
        <v>178</v>
      </c>
      <c r="F9" s="39">
        <v>313</v>
      </c>
      <c r="G9" s="40">
        <f t="shared" si="1"/>
        <v>175.84269662921349</v>
      </c>
      <c r="H9" s="39">
        <v>96</v>
      </c>
      <c r="I9" s="39">
        <v>57</v>
      </c>
      <c r="J9" s="40">
        <f t="shared" si="2"/>
        <v>59.375</v>
      </c>
      <c r="K9" s="39">
        <v>11</v>
      </c>
      <c r="L9" s="39">
        <v>2</v>
      </c>
      <c r="M9" s="40">
        <f t="shared" si="3"/>
        <v>18.181818181818183</v>
      </c>
      <c r="N9" s="39">
        <v>0</v>
      </c>
      <c r="O9" s="39">
        <v>1</v>
      </c>
      <c r="P9" s="40" t="str">
        <f t="shared" ref="P9:P35" si="8">IF(ISERROR(O9*100/N9),"-",(O9*100/N9))</f>
        <v>-</v>
      </c>
      <c r="Q9" s="39">
        <v>121</v>
      </c>
      <c r="R9" s="60">
        <v>188</v>
      </c>
      <c r="S9" s="40">
        <f t="shared" si="4"/>
        <v>155.37190082644628</v>
      </c>
      <c r="T9" s="39">
        <v>708</v>
      </c>
      <c r="U9" s="60">
        <v>799</v>
      </c>
      <c r="V9" s="40">
        <f t="shared" si="5"/>
        <v>112.85310734463278</v>
      </c>
      <c r="W9" s="39">
        <v>133</v>
      </c>
      <c r="X9" s="60">
        <v>185</v>
      </c>
      <c r="Y9" s="40">
        <f t="shared" si="6"/>
        <v>139.09774436090225</v>
      </c>
      <c r="Z9" s="39">
        <v>109</v>
      </c>
      <c r="AA9" s="60">
        <v>144</v>
      </c>
      <c r="AB9" s="40">
        <f t="shared" si="7"/>
        <v>132.11009174311926</v>
      </c>
      <c r="AC9" s="37"/>
      <c r="AD9" s="41"/>
    </row>
    <row r="10" spans="1:32" s="42" customFormat="1" ht="17" customHeight="1" x14ac:dyDescent="0.25">
      <c r="A10" s="61" t="s">
        <v>37</v>
      </c>
      <c r="B10" s="39">
        <v>258</v>
      </c>
      <c r="C10" s="39">
        <v>295</v>
      </c>
      <c r="D10" s="36">
        <f t="shared" si="0"/>
        <v>114.34108527131782</v>
      </c>
      <c r="E10" s="39">
        <v>135</v>
      </c>
      <c r="F10" s="39">
        <v>180</v>
      </c>
      <c r="G10" s="40">
        <f t="shared" si="1"/>
        <v>133.33333333333334</v>
      </c>
      <c r="H10" s="39">
        <v>38</v>
      </c>
      <c r="I10" s="39">
        <v>36</v>
      </c>
      <c r="J10" s="40">
        <f t="shared" si="2"/>
        <v>94.736842105263165</v>
      </c>
      <c r="K10" s="39">
        <v>4</v>
      </c>
      <c r="L10" s="39">
        <v>5</v>
      </c>
      <c r="M10" s="40">
        <f t="shared" si="3"/>
        <v>125</v>
      </c>
      <c r="N10" s="39">
        <v>0</v>
      </c>
      <c r="O10" s="39">
        <v>12</v>
      </c>
      <c r="P10" s="40" t="str">
        <f t="shared" si="8"/>
        <v>-</v>
      </c>
      <c r="Q10" s="39">
        <v>130</v>
      </c>
      <c r="R10" s="60">
        <v>147</v>
      </c>
      <c r="S10" s="40">
        <f t="shared" si="4"/>
        <v>113.07692307692308</v>
      </c>
      <c r="T10" s="39">
        <v>197</v>
      </c>
      <c r="U10" s="60">
        <v>188</v>
      </c>
      <c r="V10" s="40">
        <f t="shared" si="5"/>
        <v>95.431472081218274</v>
      </c>
      <c r="W10" s="39">
        <v>104</v>
      </c>
      <c r="X10" s="60">
        <v>85</v>
      </c>
      <c r="Y10" s="40">
        <f t="shared" si="6"/>
        <v>81.730769230769226</v>
      </c>
      <c r="Z10" s="39">
        <v>92</v>
      </c>
      <c r="AA10" s="60">
        <v>80</v>
      </c>
      <c r="AB10" s="40">
        <f t="shared" si="7"/>
        <v>86.956521739130437</v>
      </c>
      <c r="AC10" s="37"/>
      <c r="AD10" s="41"/>
    </row>
    <row r="11" spans="1:32" s="42" customFormat="1" ht="17" customHeight="1" x14ac:dyDescent="0.25">
      <c r="A11" s="61" t="s">
        <v>38</v>
      </c>
      <c r="B11" s="39">
        <v>621</v>
      </c>
      <c r="C11" s="39">
        <v>603</v>
      </c>
      <c r="D11" s="36">
        <f t="shared" si="0"/>
        <v>97.101449275362313</v>
      </c>
      <c r="E11" s="39">
        <v>192</v>
      </c>
      <c r="F11" s="39">
        <v>192</v>
      </c>
      <c r="G11" s="40">
        <f t="shared" si="1"/>
        <v>100</v>
      </c>
      <c r="H11" s="39">
        <v>49</v>
      </c>
      <c r="I11" s="39">
        <v>52</v>
      </c>
      <c r="J11" s="40">
        <f t="shared" si="2"/>
        <v>106.12244897959184</v>
      </c>
      <c r="K11" s="39">
        <v>11</v>
      </c>
      <c r="L11" s="39">
        <v>1</v>
      </c>
      <c r="M11" s="40">
        <f t="shared" si="3"/>
        <v>9.0909090909090917</v>
      </c>
      <c r="N11" s="39">
        <v>2</v>
      </c>
      <c r="O11" s="39">
        <v>0</v>
      </c>
      <c r="P11" s="40">
        <f t="shared" si="8"/>
        <v>0</v>
      </c>
      <c r="Q11" s="39">
        <v>163</v>
      </c>
      <c r="R11" s="60">
        <v>152</v>
      </c>
      <c r="S11" s="40">
        <f t="shared" si="4"/>
        <v>93.25153374233129</v>
      </c>
      <c r="T11" s="39">
        <v>535</v>
      </c>
      <c r="U11" s="60">
        <v>473</v>
      </c>
      <c r="V11" s="40">
        <f t="shared" si="5"/>
        <v>88.411214953271028</v>
      </c>
      <c r="W11" s="39">
        <v>153</v>
      </c>
      <c r="X11" s="60">
        <v>87</v>
      </c>
      <c r="Y11" s="40">
        <f t="shared" si="6"/>
        <v>56.862745098039213</v>
      </c>
      <c r="Z11" s="39">
        <v>139</v>
      </c>
      <c r="AA11" s="60">
        <v>78</v>
      </c>
      <c r="AB11" s="40">
        <f t="shared" si="7"/>
        <v>56.115107913669064</v>
      </c>
      <c r="AC11" s="37"/>
      <c r="AD11" s="41"/>
    </row>
    <row r="12" spans="1:32" s="42" customFormat="1" ht="17" customHeight="1" x14ac:dyDescent="0.25">
      <c r="A12" s="61" t="s">
        <v>39</v>
      </c>
      <c r="B12" s="39">
        <v>1336</v>
      </c>
      <c r="C12" s="39">
        <v>1524</v>
      </c>
      <c r="D12" s="36">
        <f t="shared" si="0"/>
        <v>114.07185628742515</v>
      </c>
      <c r="E12" s="39">
        <v>186</v>
      </c>
      <c r="F12" s="39">
        <v>371</v>
      </c>
      <c r="G12" s="40">
        <f t="shared" si="1"/>
        <v>199.46236559139786</v>
      </c>
      <c r="H12" s="39">
        <v>125</v>
      </c>
      <c r="I12" s="39">
        <v>125</v>
      </c>
      <c r="J12" s="40">
        <f t="shared" si="2"/>
        <v>100</v>
      </c>
      <c r="K12" s="39">
        <v>29</v>
      </c>
      <c r="L12" s="39">
        <v>21</v>
      </c>
      <c r="M12" s="40">
        <f t="shared" si="3"/>
        <v>72.41379310344827</v>
      </c>
      <c r="N12" s="39">
        <v>9</v>
      </c>
      <c r="O12" s="39">
        <v>0</v>
      </c>
      <c r="P12" s="40">
        <f t="shared" si="8"/>
        <v>0</v>
      </c>
      <c r="Q12" s="39">
        <v>119</v>
      </c>
      <c r="R12" s="60">
        <v>299</v>
      </c>
      <c r="S12" s="40">
        <f t="shared" si="4"/>
        <v>251.26050420168067</v>
      </c>
      <c r="T12" s="39">
        <v>1203</v>
      </c>
      <c r="U12" s="60">
        <v>1357</v>
      </c>
      <c r="V12" s="40">
        <f t="shared" si="5"/>
        <v>112.80133000831255</v>
      </c>
      <c r="W12" s="39">
        <v>127</v>
      </c>
      <c r="X12" s="60">
        <v>207</v>
      </c>
      <c r="Y12" s="40">
        <f t="shared" si="6"/>
        <v>162.99212598425197</v>
      </c>
      <c r="Z12" s="39">
        <v>114</v>
      </c>
      <c r="AA12" s="60">
        <v>181</v>
      </c>
      <c r="AB12" s="40">
        <f t="shared" si="7"/>
        <v>158.7719298245614</v>
      </c>
      <c r="AC12" s="37"/>
      <c r="AD12" s="41"/>
    </row>
    <row r="13" spans="1:32" s="42" customFormat="1" ht="17" customHeight="1" x14ac:dyDescent="0.25">
      <c r="A13" s="61" t="s">
        <v>40</v>
      </c>
      <c r="B13" s="39">
        <v>326</v>
      </c>
      <c r="C13" s="39">
        <v>364</v>
      </c>
      <c r="D13" s="36">
        <f t="shared" si="0"/>
        <v>111.65644171779141</v>
      </c>
      <c r="E13" s="39">
        <v>103</v>
      </c>
      <c r="F13" s="39">
        <v>169</v>
      </c>
      <c r="G13" s="40">
        <f t="shared" si="1"/>
        <v>164.07766990291262</v>
      </c>
      <c r="H13" s="39">
        <v>36</v>
      </c>
      <c r="I13" s="39">
        <v>29</v>
      </c>
      <c r="J13" s="40">
        <f t="shared" si="2"/>
        <v>80.555555555555557</v>
      </c>
      <c r="K13" s="39">
        <v>9</v>
      </c>
      <c r="L13" s="39">
        <v>2</v>
      </c>
      <c r="M13" s="40">
        <f t="shared" si="3"/>
        <v>22.222222222222221</v>
      </c>
      <c r="N13" s="39">
        <v>0</v>
      </c>
      <c r="O13" s="39">
        <v>0</v>
      </c>
      <c r="P13" s="40" t="str">
        <f t="shared" si="8"/>
        <v>-</v>
      </c>
      <c r="Q13" s="39">
        <v>66</v>
      </c>
      <c r="R13" s="60">
        <v>143</v>
      </c>
      <c r="S13" s="40">
        <f t="shared" si="4"/>
        <v>216.66666666666666</v>
      </c>
      <c r="T13" s="39">
        <v>273</v>
      </c>
      <c r="U13" s="60">
        <v>255</v>
      </c>
      <c r="V13" s="40">
        <f t="shared" si="5"/>
        <v>93.406593406593402</v>
      </c>
      <c r="W13" s="39">
        <v>76</v>
      </c>
      <c r="X13" s="60">
        <v>79</v>
      </c>
      <c r="Y13" s="40">
        <f t="shared" si="6"/>
        <v>103.94736842105263</v>
      </c>
      <c r="Z13" s="39">
        <v>68</v>
      </c>
      <c r="AA13" s="60">
        <v>72</v>
      </c>
      <c r="AB13" s="40">
        <f t="shared" si="7"/>
        <v>105.88235294117646</v>
      </c>
      <c r="AC13" s="37"/>
      <c r="AD13" s="41"/>
    </row>
    <row r="14" spans="1:32" s="42" customFormat="1" ht="17" customHeight="1" x14ac:dyDescent="0.25">
      <c r="A14" s="61" t="s">
        <v>41</v>
      </c>
      <c r="B14" s="39">
        <v>161</v>
      </c>
      <c r="C14" s="39">
        <v>180</v>
      </c>
      <c r="D14" s="36">
        <f t="shared" si="0"/>
        <v>111.80124223602485</v>
      </c>
      <c r="E14" s="39">
        <v>40</v>
      </c>
      <c r="F14" s="39">
        <v>67</v>
      </c>
      <c r="G14" s="40">
        <f t="shared" si="1"/>
        <v>167.5</v>
      </c>
      <c r="H14" s="39">
        <v>37</v>
      </c>
      <c r="I14" s="39">
        <v>22</v>
      </c>
      <c r="J14" s="40">
        <f t="shared" si="2"/>
        <v>59.45945945945946</v>
      </c>
      <c r="K14" s="39">
        <v>1</v>
      </c>
      <c r="L14" s="39">
        <v>1</v>
      </c>
      <c r="M14" s="40">
        <f t="shared" si="3"/>
        <v>100</v>
      </c>
      <c r="N14" s="39">
        <v>0</v>
      </c>
      <c r="O14" s="39">
        <v>2</v>
      </c>
      <c r="P14" s="40" t="str">
        <f t="shared" si="8"/>
        <v>-</v>
      </c>
      <c r="Q14" s="39">
        <v>28</v>
      </c>
      <c r="R14" s="60">
        <v>61</v>
      </c>
      <c r="S14" s="40">
        <f t="shared" si="4"/>
        <v>217.85714285714286</v>
      </c>
      <c r="T14" s="39">
        <v>113</v>
      </c>
      <c r="U14" s="60">
        <v>129</v>
      </c>
      <c r="V14" s="40">
        <f t="shared" si="5"/>
        <v>114.15929203539822</v>
      </c>
      <c r="W14" s="39">
        <v>30</v>
      </c>
      <c r="X14" s="60">
        <v>34</v>
      </c>
      <c r="Y14" s="40">
        <f t="shared" si="6"/>
        <v>113.33333333333333</v>
      </c>
      <c r="Z14" s="39">
        <v>25</v>
      </c>
      <c r="AA14" s="60">
        <v>30</v>
      </c>
      <c r="AB14" s="40">
        <f t="shared" si="7"/>
        <v>120</v>
      </c>
      <c r="AC14" s="37"/>
      <c r="AD14" s="41"/>
    </row>
    <row r="15" spans="1:32" s="42" customFormat="1" ht="17" customHeight="1" x14ac:dyDescent="0.25">
      <c r="A15" s="61" t="s">
        <v>42</v>
      </c>
      <c r="B15" s="39">
        <v>2279</v>
      </c>
      <c r="C15" s="39">
        <v>2343</v>
      </c>
      <c r="D15" s="36">
        <f t="shared" si="0"/>
        <v>102.80824923211935</v>
      </c>
      <c r="E15" s="39">
        <v>183</v>
      </c>
      <c r="F15" s="39">
        <v>267</v>
      </c>
      <c r="G15" s="40">
        <f t="shared" si="1"/>
        <v>145.90163934426229</v>
      </c>
      <c r="H15" s="39">
        <v>131</v>
      </c>
      <c r="I15" s="39">
        <v>122</v>
      </c>
      <c r="J15" s="40">
        <f t="shared" si="2"/>
        <v>93.129770992366417</v>
      </c>
      <c r="K15" s="39">
        <v>15</v>
      </c>
      <c r="L15" s="39">
        <v>11</v>
      </c>
      <c r="M15" s="40">
        <f t="shared" si="3"/>
        <v>73.333333333333329</v>
      </c>
      <c r="N15" s="39">
        <v>2</v>
      </c>
      <c r="O15" s="39">
        <v>1</v>
      </c>
      <c r="P15" s="40">
        <f t="shared" si="8"/>
        <v>50</v>
      </c>
      <c r="Q15" s="39">
        <v>138</v>
      </c>
      <c r="R15" s="60">
        <v>179</v>
      </c>
      <c r="S15" s="40">
        <f t="shared" si="4"/>
        <v>129.71014492753622</v>
      </c>
      <c r="T15" s="39">
        <v>2137</v>
      </c>
      <c r="U15" s="60">
        <v>2109</v>
      </c>
      <c r="V15" s="40">
        <f t="shared" si="5"/>
        <v>98.689751988769302</v>
      </c>
      <c r="W15" s="39">
        <v>114</v>
      </c>
      <c r="X15" s="60">
        <v>151</v>
      </c>
      <c r="Y15" s="40">
        <f t="shared" si="6"/>
        <v>132.45614035087721</v>
      </c>
      <c r="Z15" s="39">
        <v>97</v>
      </c>
      <c r="AA15" s="60">
        <v>139</v>
      </c>
      <c r="AB15" s="40">
        <f t="shared" si="7"/>
        <v>143.29896907216494</v>
      </c>
      <c r="AC15" s="37"/>
      <c r="AD15" s="41"/>
    </row>
    <row r="16" spans="1:32" s="42" customFormat="1" ht="17" customHeight="1" x14ac:dyDescent="0.25">
      <c r="A16" s="61" t="s">
        <v>43</v>
      </c>
      <c r="B16" s="39">
        <v>1592</v>
      </c>
      <c r="C16" s="39">
        <v>1662</v>
      </c>
      <c r="D16" s="36">
        <f t="shared" si="0"/>
        <v>104.39698492462311</v>
      </c>
      <c r="E16" s="39">
        <v>449</v>
      </c>
      <c r="F16" s="39">
        <v>656</v>
      </c>
      <c r="G16" s="40">
        <f t="shared" si="1"/>
        <v>146.10244988864142</v>
      </c>
      <c r="H16" s="39">
        <v>397</v>
      </c>
      <c r="I16" s="39">
        <v>270</v>
      </c>
      <c r="J16" s="40">
        <f t="shared" si="2"/>
        <v>68.010075566750629</v>
      </c>
      <c r="K16" s="39">
        <v>52</v>
      </c>
      <c r="L16" s="39">
        <v>48</v>
      </c>
      <c r="M16" s="40">
        <f t="shared" si="3"/>
        <v>92.307692307692307</v>
      </c>
      <c r="N16" s="39">
        <v>32</v>
      </c>
      <c r="O16" s="39">
        <v>9</v>
      </c>
      <c r="P16" s="40">
        <f t="shared" si="8"/>
        <v>28.125</v>
      </c>
      <c r="Q16" s="39">
        <v>335</v>
      </c>
      <c r="R16" s="60">
        <v>513</v>
      </c>
      <c r="S16" s="40">
        <f t="shared" si="4"/>
        <v>153.13432835820896</v>
      </c>
      <c r="T16" s="39">
        <v>979</v>
      </c>
      <c r="U16" s="60">
        <v>1289</v>
      </c>
      <c r="V16" s="40">
        <f t="shared" si="5"/>
        <v>131.66496424923392</v>
      </c>
      <c r="W16" s="39">
        <v>307</v>
      </c>
      <c r="X16" s="60">
        <v>288</v>
      </c>
      <c r="Y16" s="40">
        <f t="shared" si="6"/>
        <v>93.811074918566774</v>
      </c>
      <c r="Z16" s="39">
        <v>244</v>
      </c>
      <c r="AA16" s="60">
        <v>260</v>
      </c>
      <c r="AB16" s="40">
        <f t="shared" si="7"/>
        <v>106.55737704918033</v>
      </c>
      <c r="AC16" s="37"/>
      <c r="AD16" s="41"/>
    </row>
    <row r="17" spans="1:30" s="42" customFormat="1" ht="17" customHeight="1" x14ac:dyDescent="0.25">
      <c r="A17" s="61" t="s">
        <v>44</v>
      </c>
      <c r="B17" s="39">
        <v>4255</v>
      </c>
      <c r="C17" s="39">
        <v>4594</v>
      </c>
      <c r="D17" s="36">
        <f t="shared" si="0"/>
        <v>107.96709753231492</v>
      </c>
      <c r="E17" s="39">
        <v>669</v>
      </c>
      <c r="F17" s="39">
        <v>1178</v>
      </c>
      <c r="G17" s="40">
        <f t="shared" si="1"/>
        <v>176.08370702541106</v>
      </c>
      <c r="H17" s="39">
        <v>292</v>
      </c>
      <c r="I17" s="39">
        <v>247</v>
      </c>
      <c r="J17" s="40">
        <f t="shared" si="2"/>
        <v>84.589041095890408</v>
      </c>
      <c r="K17" s="39">
        <v>95</v>
      </c>
      <c r="L17" s="39">
        <v>47</v>
      </c>
      <c r="M17" s="40">
        <f t="shared" si="3"/>
        <v>49.473684210526315</v>
      </c>
      <c r="N17" s="39">
        <v>27</v>
      </c>
      <c r="O17" s="39">
        <v>2</v>
      </c>
      <c r="P17" s="40">
        <f t="shared" si="8"/>
        <v>7.4074074074074074</v>
      </c>
      <c r="Q17" s="39">
        <v>396</v>
      </c>
      <c r="R17" s="60">
        <v>619</v>
      </c>
      <c r="S17" s="40">
        <f t="shared" si="4"/>
        <v>156.31313131313132</v>
      </c>
      <c r="T17" s="39">
        <v>3860</v>
      </c>
      <c r="U17" s="60">
        <v>4021</v>
      </c>
      <c r="V17" s="40">
        <f t="shared" si="5"/>
        <v>104.17098445595855</v>
      </c>
      <c r="W17" s="39">
        <v>429</v>
      </c>
      <c r="X17" s="60">
        <v>746</v>
      </c>
      <c r="Y17" s="40">
        <f t="shared" si="6"/>
        <v>173.8927738927739</v>
      </c>
      <c r="Z17" s="39">
        <v>400</v>
      </c>
      <c r="AA17" s="60">
        <v>676</v>
      </c>
      <c r="AB17" s="40">
        <f t="shared" si="7"/>
        <v>169</v>
      </c>
      <c r="AC17" s="37"/>
      <c r="AD17" s="41"/>
    </row>
    <row r="18" spans="1:30" s="42" customFormat="1" ht="17" customHeight="1" x14ac:dyDescent="0.25">
      <c r="A18" s="61" t="s">
        <v>45</v>
      </c>
      <c r="B18" s="39">
        <v>2344</v>
      </c>
      <c r="C18" s="39">
        <v>1476</v>
      </c>
      <c r="D18" s="36">
        <f t="shared" si="0"/>
        <v>62.969283276450511</v>
      </c>
      <c r="E18" s="39">
        <v>686</v>
      </c>
      <c r="F18" s="39">
        <v>801</v>
      </c>
      <c r="G18" s="40">
        <f t="shared" si="1"/>
        <v>116.76384839650146</v>
      </c>
      <c r="H18" s="39">
        <v>351</v>
      </c>
      <c r="I18" s="39">
        <v>276</v>
      </c>
      <c r="J18" s="40">
        <f t="shared" si="2"/>
        <v>78.632478632478637</v>
      </c>
      <c r="K18" s="39">
        <v>111</v>
      </c>
      <c r="L18" s="39">
        <v>16</v>
      </c>
      <c r="M18" s="40">
        <f t="shared" si="3"/>
        <v>14.414414414414415</v>
      </c>
      <c r="N18" s="39">
        <v>7</v>
      </c>
      <c r="O18" s="39">
        <v>1</v>
      </c>
      <c r="P18" s="40">
        <f t="shared" si="8"/>
        <v>14.285714285714286</v>
      </c>
      <c r="Q18" s="39">
        <v>556</v>
      </c>
      <c r="R18" s="60">
        <v>546</v>
      </c>
      <c r="S18" s="40">
        <f t="shared" si="4"/>
        <v>98.201438848920859</v>
      </c>
      <c r="T18" s="39">
        <v>910</v>
      </c>
      <c r="U18" s="60">
        <v>1004</v>
      </c>
      <c r="V18" s="40">
        <f t="shared" si="5"/>
        <v>110.32967032967034</v>
      </c>
      <c r="W18" s="39">
        <v>461</v>
      </c>
      <c r="X18" s="60">
        <v>402</v>
      </c>
      <c r="Y18" s="40">
        <f t="shared" si="6"/>
        <v>87.20173535791757</v>
      </c>
      <c r="Z18" s="39">
        <v>433</v>
      </c>
      <c r="AA18" s="60">
        <v>389</v>
      </c>
      <c r="AB18" s="40">
        <f t="shared" si="7"/>
        <v>89.838337182448043</v>
      </c>
      <c r="AC18" s="37"/>
      <c r="AD18" s="41"/>
    </row>
    <row r="19" spans="1:30" s="42" customFormat="1" ht="17" customHeight="1" x14ac:dyDescent="0.25">
      <c r="A19" s="61" t="s">
        <v>46</v>
      </c>
      <c r="B19" s="39">
        <v>2139</v>
      </c>
      <c r="C19" s="39">
        <v>2395</v>
      </c>
      <c r="D19" s="36">
        <f t="shared" si="0"/>
        <v>111.96820944366526</v>
      </c>
      <c r="E19" s="39">
        <v>608</v>
      </c>
      <c r="F19" s="39">
        <v>838</v>
      </c>
      <c r="G19" s="40">
        <f t="shared" si="1"/>
        <v>137.82894736842104</v>
      </c>
      <c r="H19" s="39">
        <v>130</v>
      </c>
      <c r="I19" s="39">
        <v>365</v>
      </c>
      <c r="J19" s="40">
        <f t="shared" si="2"/>
        <v>280.76923076923077</v>
      </c>
      <c r="K19" s="39">
        <v>76</v>
      </c>
      <c r="L19" s="39">
        <v>55</v>
      </c>
      <c r="M19" s="40">
        <f t="shared" si="3"/>
        <v>72.368421052631575</v>
      </c>
      <c r="N19" s="39">
        <v>35</v>
      </c>
      <c r="O19" s="39">
        <v>9</v>
      </c>
      <c r="P19" s="40">
        <f t="shared" si="8"/>
        <v>25.714285714285715</v>
      </c>
      <c r="Q19" s="39">
        <v>409</v>
      </c>
      <c r="R19" s="60">
        <v>686</v>
      </c>
      <c r="S19" s="40">
        <f t="shared" si="4"/>
        <v>167.72616136919316</v>
      </c>
      <c r="T19" s="39">
        <v>1969</v>
      </c>
      <c r="U19" s="60">
        <v>1916</v>
      </c>
      <c r="V19" s="40">
        <f t="shared" si="5"/>
        <v>97.308278313864903</v>
      </c>
      <c r="W19" s="39">
        <v>440</v>
      </c>
      <c r="X19" s="60">
        <v>453</v>
      </c>
      <c r="Y19" s="40">
        <f t="shared" si="6"/>
        <v>102.95454545454545</v>
      </c>
      <c r="Z19" s="39">
        <v>387</v>
      </c>
      <c r="AA19" s="60">
        <v>398</v>
      </c>
      <c r="AB19" s="40">
        <f t="shared" si="7"/>
        <v>102.84237726098191</v>
      </c>
      <c r="AC19" s="37"/>
      <c r="AD19" s="41"/>
    </row>
    <row r="20" spans="1:30" s="42" customFormat="1" ht="17" customHeight="1" x14ac:dyDescent="0.25">
      <c r="A20" s="61" t="s">
        <v>47</v>
      </c>
      <c r="B20" s="39">
        <v>1690</v>
      </c>
      <c r="C20" s="39">
        <v>1632</v>
      </c>
      <c r="D20" s="36">
        <f t="shared" si="0"/>
        <v>96.568047337278102</v>
      </c>
      <c r="E20" s="39">
        <v>336</v>
      </c>
      <c r="F20" s="39">
        <v>477</v>
      </c>
      <c r="G20" s="40">
        <f t="shared" si="1"/>
        <v>141.96428571428572</v>
      </c>
      <c r="H20" s="39">
        <v>99</v>
      </c>
      <c r="I20" s="39">
        <v>109</v>
      </c>
      <c r="J20" s="40">
        <f t="shared" si="2"/>
        <v>110.1010101010101</v>
      </c>
      <c r="K20" s="39">
        <v>28</v>
      </c>
      <c r="L20" s="39">
        <v>20</v>
      </c>
      <c r="M20" s="40">
        <f t="shared" si="3"/>
        <v>71.428571428571431</v>
      </c>
      <c r="N20" s="39">
        <v>11</v>
      </c>
      <c r="O20" s="39">
        <v>1</v>
      </c>
      <c r="P20" s="40">
        <f t="shared" si="8"/>
        <v>9.0909090909090917</v>
      </c>
      <c r="Q20" s="39">
        <v>257</v>
      </c>
      <c r="R20" s="60">
        <v>283</v>
      </c>
      <c r="S20" s="40">
        <f t="shared" si="4"/>
        <v>110.11673151750973</v>
      </c>
      <c r="T20" s="39">
        <v>1590</v>
      </c>
      <c r="U20" s="60">
        <v>1443</v>
      </c>
      <c r="V20" s="40">
        <f t="shared" si="5"/>
        <v>90.754716981132077</v>
      </c>
      <c r="W20" s="39">
        <v>242</v>
      </c>
      <c r="X20" s="60">
        <v>299</v>
      </c>
      <c r="Y20" s="40">
        <f t="shared" si="6"/>
        <v>123.55371900826447</v>
      </c>
      <c r="Z20" s="39">
        <v>223</v>
      </c>
      <c r="AA20" s="60">
        <v>281</v>
      </c>
      <c r="AB20" s="40">
        <f t="shared" si="7"/>
        <v>126.00896860986548</v>
      </c>
      <c r="AC20" s="37"/>
      <c r="AD20" s="41"/>
    </row>
    <row r="21" spans="1:30" s="42" customFormat="1" ht="17" customHeight="1" x14ac:dyDescent="0.25">
      <c r="A21" s="61" t="s">
        <v>48</v>
      </c>
      <c r="B21" s="39">
        <v>771</v>
      </c>
      <c r="C21" s="39">
        <v>1013</v>
      </c>
      <c r="D21" s="36">
        <f t="shared" si="0"/>
        <v>131.38780804150454</v>
      </c>
      <c r="E21" s="39">
        <v>288</v>
      </c>
      <c r="F21" s="39">
        <v>517</v>
      </c>
      <c r="G21" s="40">
        <f t="shared" si="1"/>
        <v>179.51388888888889</v>
      </c>
      <c r="H21" s="39">
        <v>99</v>
      </c>
      <c r="I21" s="39">
        <v>81</v>
      </c>
      <c r="J21" s="40">
        <f t="shared" si="2"/>
        <v>81.818181818181813</v>
      </c>
      <c r="K21" s="39">
        <v>2</v>
      </c>
      <c r="L21" s="39">
        <v>33</v>
      </c>
      <c r="M21" s="40">
        <f t="shared" si="3"/>
        <v>1650</v>
      </c>
      <c r="N21" s="39">
        <v>2</v>
      </c>
      <c r="O21" s="39">
        <v>0</v>
      </c>
      <c r="P21" s="40">
        <f t="shared" si="8"/>
        <v>0</v>
      </c>
      <c r="Q21" s="39">
        <v>244</v>
      </c>
      <c r="R21" s="60">
        <v>437</v>
      </c>
      <c r="S21" s="40">
        <f t="shared" si="4"/>
        <v>179.09836065573771</v>
      </c>
      <c r="T21" s="39">
        <v>622</v>
      </c>
      <c r="U21" s="60">
        <v>793</v>
      </c>
      <c r="V21" s="40">
        <f t="shared" si="5"/>
        <v>127.49196141479099</v>
      </c>
      <c r="W21" s="39">
        <v>205</v>
      </c>
      <c r="X21" s="60">
        <v>351</v>
      </c>
      <c r="Y21" s="40">
        <f t="shared" si="6"/>
        <v>171.21951219512195</v>
      </c>
      <c r="Z21" s="39">
        <v>199</v>
      </c>
      <c r="AA21" s="60">
        <v>340</v>
      </c>
      <c r="AB21" s="40">
        <f t="shared" si="7"/>
        <v>170.85427135678393</v>
      </c>
      <c r="AC21" s="37"/>
      <c r="AD21" s="41"/>
    </row>
    <row r="22" spans="1:30" s="42" customFormat="1" ht="17" customHeight="1" x14ac:dyDescent="0.25">
      <c r="A22" s="61" t="s">
        <v>49</v>
      </c>
      <c r="B22" s="39">
        <v>2115</v>
      </c>
      <c r="C22" s="39">
        <v>2320</v>
      </c>
      <c r="D22" s="36">
        <f t="shared" si="0"/>
        <v>109.69267139479905</v>
      </c>
      <c r="E22" s="39">
        <v>750</v>
      </c>
      <c r="F22" s="39">
        <v>930</v>
      </c>
      <c r="G22" s="40">
        <f t="shared" si="1"/>
        <v>124</v>
      </c>
      <c r="H22" s="39">
        <v>216</v>
      </c>
      <c r="I22" s="39">
        <v>284</v>
      </c>
      <c r="J22" s="40">
        <f t="shared" si="2"/>
        <v>131.4814814814815</v>
      </c>
      <c r="K22" s="39">
        <v>81</v>
      </c>
      <c r="L22" s="39">
        <v>32</v>
      </c>
      <c r="M22" s="40">
        <f t="shared" si="3"/>
        <v>39.506172839506171</v>
      </c>
      <c r="N22" s="39">
        <v>2</v>
      </c>
      <c r="O22" s="39">
        <v>1</v>
      </c>
      <c r="P22" s="40">
        <f t="shared" si="8"/>
        <v>50</v>
      </c>
      <c r="Q22" s="39">
        <v>671</v>
      </c>
      <c r="R22" s="60">
        <v>723</v>
      </c>
      <c r="S22" s="40">
        <f t="shared" si="4"/>
        <v>107.74962742175857</v>
      </c>
      <c r="T22" s="39">
        <v>1862</v>
      </c>
      <c r="U22" s="60">
        <v>1861</v>
      </c>
      <c r="V22" s="40">
        <f t="shared" si="5"/>
        <v>99.946294307196567</v>
      </c>
      <c r="W22" s="39">
        <v>499</v>
      </c>
      <c r="X22" s="60">
        <v>553</v>
      </c>
      <c r="Y22" s="40">
        <f t="shared" si="6"/>
        <v>110.82164328657315</v>
      </c>
      <c r="Z22" s="39">
        <v>426</v>
      </c>
      <c r="AA22" s="60">
        <v>488</v>
      </c>
      <c r="AB22" s="40">
        <f t="shared" si="7"/>
        <v>114.55399061032864</v>
      </c>
      <c r="AC22" s="37"/>
      <c r="AD22" s="41"/>
    </row>
    <row r="23" spans="1:30" s="42" customFormat="1" ht="17" customHeight="1" x14ac:dyDescent="0.25">
      <c r="A23" s="61" t="s">
        <v>50</v>
      </c>
      <c r="B23" s="39">
        <v>997</v>
      </c>
      <c r="C23" s="39">
        <v>1550</v>
      </c>
      <c r="D23" s="36">
        <f t="shared" si="0"/>
        <v>155.46639919759278</v>
      </c>
      <c r="E23" s="39">
        <v>586</v>
      </c>
      <c r="F23" s="39">
        <v>1153</v>
      </c>
      <c r="G23" s="40">
        <f t="shared" si="1"/>
        <v>196.75767918088738</v>
      </c>
      <c r="H23" s="39">
        <v>165</v>
      </c>
      <c r="I23" s="39">
        <v>163</v>
      </c>
      <c r="J23" s="40">
        <f t="shared" si="2"/>
        <v>98.787878787878782</v>
      </c>
      <c r="K23" s="39">
        <v>27</v>
      </c>
      <c r="L23" s="39">
        <v>48</v>
      </c>
      <c r="M23" s="40">
        <f t="shared" si="3"/>
        <v>177.77777777777777</v>
      </c>
      <c r="N23" s="39">
        <v>26</v>
      </c>
      <c r="O23" s="39">
        <v>2</v>
      </c>
      <c r="P23" s="40">
        <f t="shared" si="8"/>
        <v>7.6923076923076925</v>
      </c>
      <c r="Q23" s="39">
        <v>537</v>
      </c>
      <c r="R23" s="60">
        <v>885</v>
      </c>
      <c r="S23" s="40">
        <f t="shared" si="4"/>
        <v>164.80446927374302</v>
      </c>
      <c r="T23" s="39">
        <v>748</v>
      </c>
      <c r="U23" s="60">
        <v>1129</v>
      </c>
      <c r="V23" s="40">
        <f t="shared" si="5"/>
        <v>150.93582887700535</v>
      </c>
      <c r="W23" s="39">
        <v>395</v>
      </c>
      <c r="X23" s="60">
        <v>744</v>
      </c>
      <c r="Y23" s="40">
        <f t="shared" si="6"/>
        <v>188.35443037974684</v>
      </c>
      <c r="Z23" s="39">
        <v>341</v>
      </c>
      <c r="AA23" s="60">
        <v>634</v>
      </c>
      <c r="AB23" s="40">
        <f t="shared" si="7"/>
        <v>185.92375366568916</v>
      </c>
      <c r="AC23" s="37"/>
      <c r="AD23" s="41"/>
    </row>
    <row r="24" spans="1:30" s="42" customFormat="1" ht="17" customHeight="1" x14ac:dyDescent="0.25">
      <c r="A24" s="61" t="s">
        <v>51</v>
      </c>
      <c r="B24" s="39">
        <v>1600</v>
      </c>
      <c r="C24" s="39">
        <v>1355</v>
      </c>
      <c r="D24" s="36">
        <f t="shared" si="0"/>
        <v>84.6875</v>
      </c>
      <c r="E24" s="39">
        <v>656</v>
      </c>
      <c r="F24" s="39">
        <v>861</v>
      </c>
      <c r="G24" s="40">
        <f t="shared" si="1"/>
        <v>131.25</v>
      </c>
      <c r="H24" s="39">
        <v>163</v>
      </c>
      <c r="I24" s="39">
        <v>236</v>
      </c>
      <c r="J24" s="40">
        <f t="shared" si="2"/>
        <v>144.78527607361963</v>
      </c>
      <c r="K24" s="39">
        <v>39</v>
      </c>
      <c r="L24" s="39">
        <v>35</v>
      </c>
      <c r="M24" s="40">
        <f t="shared" si="3"/>
        <v>89.743589743589737</v>
      </c>
      <c r="N24" s="39">
        <v>7</v>
      </c>
      <c r="O24" s="39">
        <v>1</v>
      </c>
      <c r="P24" s="40">
        <f t="shared" si="8"/>
        <v>14.285714285714286</v>
      </c>
      <c r="Q24" s="39">
        <v>472</v>
      </c>
      <c r="R24" s="60">
        <v>740</v>
      </c>
      <c r="S24" s="40">
        <f t="shared" si="4"/>
        <v>156.77966101694915</v>
      </c>
      <c r="T24" s="39">
        <v>1413</v>
      </c>
      <c r="U24" s="60">
        <v>907</v>
      </c>
      <c r="V24" s="40">
        <f t="shared" si="5"/>
        <v>64.189667374380747</v>
      </c>
      <c r="W24" s="39">
        <v>504</v>
      </c>
      <c r="X24" s="60">
        <v>489</v>
      </c>
      <c r="Y24" s="40">
        <f t="shared" si="6"/>
        <v>97.023809523809518</v>
      </c>
      <c r="Z24" s="39">
        <v>463</v>
      </c>
      <c r="AA24" s="60">
        <v>462</v>
      </c>
      <c r="AB24" s="40">
        <f t="shared" si="7"/>
        <v>99.784017278617711</v>
      </c>
      <c r="AC24" s="37"/>
      <c r="AD24" s="41"/>
    </row>
    <row r="25" spans="1:30" s="42" customFormat="1" ht="17" customHeight="1" x14ac:dyDescent="0.25">
      <c r="A25" s="61" t="s">
        <v>52</v>
      </c>
      <c r="B25" s="39">
        <v>2883</v>
      </c>
      <c r="C25" s="39">
        <v>3008</v>
      </c>
      <c r="D25" s="36">
        <f t="shared" si="0"/>
        <v>104.33576135969476</v>
      </c>
      <c r="E25" s="39">
        <v>196</v>
      </c>
      <c r="F25" s="39">
        <v>398</v>
      </c>
      <c r="G25" s="40">
        <f t="shared" si="1"/>
        <v>203.0612244897959</v>
      </c>
      <c r="H25" s="39">
        <v>123</v>
      </c>
      <c r="I25" s="39">
        <v>168</v>
      </c>
      <c r="J25" s="40">
        <f t="shared" si="2"/>
        <v>136.58536585365854</v>
      </c>
      <c r="K25" s="39">
        <v>15</v>
      </c>
      <c r="L25" s="39">
        <v>14</v>
      </c>
      <c r="M25" s="40">
        <f t="shared" si="3"/>
        <v>93.333333333333329</v>
      </c>
      <c r="N25" s="39">
        <v>3</v>
      </c>
      <c r="O25" s="39">
        <v>0</v>
      </c>
      <c r="P25" s="40">
        <f t="shared" si="8"/>
        <v>0</v>
      </c>
      <c r="Q25" s="39">
        <v>137</v>
      </c>
      <c r="R25" s="60">
        <v>297</v>
      </c>
      <c r="S25" s="40">
        <f t="shared" si="4"/>
        <v>216.78832116788323</v>
      </c>
      <c r="T25" s="39">
        <v>2666</v>
      </c>
      <c r="U25" s="60">
        <v>2745</v>
      </c>
      <c r="V25" s="40">
        <f t="shared" si="5"/>
        <v>102.96324081020255</v>
      </c>
      <c r="W25" s="39">
        <v>121</v>
      </c>
      <c r="X25" s="60">
        <v>236</v>
      </c>
      <c r="Y25" s="40">
        <f t="shared" si="6"/>
        <v>195.04132231404958</v>
      </c>
      <c r="Z25" s="39">
        <v>109</v>
      </c>
      <c r="AA25" s="60">
        <v>211</v>
      </c>
      <c r="AB25" s="40">
        <f t="shared" si="7"/>
        <v>193.57798165137615</v>
      </c>
      <c r="AC25" s="37"/>
      <c r="AD25" s="41"/>
    </row>
    <row r="26" spans="1:30" s="42" customFormat="1" ht="17" customHeight="1" x14ac:dyDescent="0.25">
      <c r="A26" s="61" t="s">
        <v>53</v>
      </c>
      <c r="B26" s="39">
        <v>1457</v>
      </c>
      <c r="C26" s="39">
        <v>1680</v>
      </c>
      <c r="D26" s="36">
        <f t="shared" si="0"/>
        <v>115.3054221002059</v>
      </c>
      <c r="E26" s="39">
        <v>577</v>
      </c>
      <c r="F26" s="39">
        <v>787</v>
      </c>
      <c r="G26" s="40">
        <f t="shared" si="1"/>
        <v>136.3951473136915</v>
      </c>
      <c r="H26" s="39">
        <v>172</v>
      </c>
      <c r="I26" s="39">
        <v>162</v>
      </c>
      <c r="J26" s="40">
        <f t="shared" si="2"/>
        <v>94.186046511627907</v>
      </c>
      <c r="K26" s="39">
        <v>36</v>
      </c>
      <c r="L26" s="39">
        <v>11</v>
      </c>
      <c r="M26" s="40">
        <f t="shared" si="3"/>
        <v>30.555555555555557</v>
      </c>
      <c r="N26" s="39">
        <v>6</v>
      </c>
      <c r="O26" s="39">
        <v>0</v>
      </c>
      <c r="P26" s="40">
        <f t="shared" si="8"/>
        <v>0</v>
      </c>
      <c r="Q26" s="39">
        <v>455</v>
      </c>
      <c r="R26" s="60">
        <v>598</v>
      </c>
      <c r="S26" s="40">
        <f t="shared" si="4"/>
        <v>131.42857142857142</v>
      </c>
      <c r="T26" s="39">
        <v>1210</v>
      </c>
      <c r="U26" s="60">
        <v>1355</v>
      </c>
      <c r="V26" s="40">
        <f t="shared" si="5"/>
        <v>111.98347107438016</v>
      </c>
      <c r="W26" s="39">
        <v>406</v>
      </c>
      <c r="X26" s="60">
        <v>468</v>
      </c>
      <c r="Y26" s="40">
        <f t="shared" si="6"/>
        <v>115.27093596059113</v>
      </c>
      <c r="Z26" s="39">
        <v>367</v>
      </c>
      <c r="AA26" s="60">
        <v>416</v>
      </c>
      <c r="AB26" s="40">
        <f t="shared" si="7"/>
        <v>113.35149863760218</v>
      </c>
      <c r="AC26" s="37"/>
      <c r="AD26" s="41"/>
    </row>
    <row r="27" spans="1:30" s="42" customFormat="1" ht="17" customHeight="1" x14ac:dyDescent="0.25">
      <c r="A27" s="61" t="s">
        <v>54</v>
      </c>
      <c r="B27" s="39">
        <v>1002</v>
      </c>
      <c r="C27" s="39">
        <v>1319</v>
      </c>
      <c r="D27" s="36">
        <f t="shared" si="0"/>
        <v>131.63672654690617</v>
      </c>
      <c r="E27" s="39">
        <v>262</v>
      </c>
      <c r="F27" s="39">
        <v>521</v>
      </c>
      <c r="G27" s="40">
        <f t="shared" si="1"/>
        <v>198.85496183206106</v>
      </c>
      <c r="H27" s="39">
        <v>129</v>
      </c>
      <c r="I27" s="39">
        <v>120</v>
      </c>
      <c r="J27" s="40">
        <f t="shared" si="2"/>
        <v>93.023255813953483</v>
      </c>
      <c r="K27" s="39">
        <v>49</v>
      </c>
      <c r="L27" s="39">
        <v>57</v>
      </c>
      <c r="M27" s="40">
        <f t="shared" si="3"/>
        <v>116.32653061224489</v>
      </c>
      <c r="N27" s="39">
        <v>46</v>
      </c>
      <c r="O27" s="39">
        <v>38</v>
      </c>
      <c r="P27" s="40">
        <f t="shared" si="8"/>
        <v>82.608695652173907</v>
      </c>
      <c r="Q27" s="39">
        <v>199</v>
      </c>
      <c r="R27" s="60">
        <v>375</v>
      </c>
      <c r="S27" s="40">
        <f t="shared" si="4"/>
        <v>188.44221105527637</v>
      </c>
      <c r="T27" s="39">
        <v>880</v>
      </c>
      <c r="U27" s="60">
        <v>1071</v>
      </c>
      <c r="V27" s="40">
        <f t="shared" si="5"/>
        <v>121.70454545454545</v>
      </c>
      <c r="W27" s="39">
        <v>172</v>
      </c>
      <c r="X27" s="60">
        <v>301</v>
      </c>
      <c r="Y27" s="40">
        <f t="shared" si="6"/>
        <v>175</v>
      </c>
      <c r="Z27" s="39">
        <v>156</v>
      </c>
      <c r="AA27" s="60">
        <v>291</v>
      </c>
      <c r="AB27" s="40">
        <f t="shared" si="7"/>
        <v>186.53846153846155</v>
      </c>
      <c r="AC27" s="37"/>
      <c r="AD27" s="41"/>
    </row>
    <row r="28" spans="1:30" s="42" customFormat="1" ht="17" customHeight="1" x14ac:dyDescent="0.25">
      <c r="A28" s="61" t="s">
        <v>55</v>
      </c>
      <c r="B28" s="39">
        <v>939</v>
      </c>
      <c r="C28" s="39">
        <v>966</v>
      </c>
      <c r="D28" s="36">
        <f t="shared" si="0"/>
        <v>102.87539936102236</v>
      </c>
      <c r="E28" s="39">
        <v>399</v>
      </c>
      <c r="F28" s="39">
        <v>464</v>
      </c>
      <c r="G28" s="40">
        <f t="shared" si="1"/>
        <v>116.29072681704261</v>
      </c>
      <c r="H28" s="39">
        <v>161</v>
      </c>
      <c r="I28" s="39">
        <v>156</v>
      </c>
      <c r="J28" s="40">
        <f t="shared" si="2"/>
        <v>96.894409937888199</v>
      </c>
      <c r="K28" s="39">
        <v>26</v>
      </c>
      <c r="L28" s="39">
        <v>16</v>
      </c>
      <c r="M28" s="40">
        <f t="shared" si="3"/>
        <v>61.53846153846154</v>
      </c>
      <c r="N28" s="39">
        <v>6</v>
      </c>
      <c r="O28" s="39">
        <v>0</v>
      </c>
      <c r="P28" s="40">
        <f t="shared" si="8"/>
        <v>0</v>
      </c>
      <c r="Q28" s="39">
        <v>324</v>
      </c>
      <c r="R28" s="60">
        <v>429</v>
      </c>
      <c r="S28" s="40">
        <f t="shared" si="4"/>
        <v>132.40740740740742</v>
      </c>
      <c r="T28" s="39">
        <v>707</v>
      </c>
      <c r="U28" s="60">
        <v>686</v>
      </c>
      <c r="V28" s="40">
        <f t="shared" si="5"/>
        <v>97.029702970297024</v>
      </c>
      <c r="W28" s="39">
        <v>277</v>
      </c>
      <c r="X28" s="60">
        <v>277</v>
      </c>
      <c r="Y28" s="40">
        <f t="shared" si="6"/>
        <v>100</v>
      </c>
      <c r="Z28" s="39">
        <v>265</v>
      </c>
      <c r="AA28" s="60">
        <v>267</v>
      </c>
      <c r="AB28" s="40">
        <f t="shared" si="7"/>
        <v>100.75471698113208</v>
      </c>
      <c r="AC28" s="37"/>
      <c r="AD28" s="41"/>
    </row>
    <row r="29" spans="1:30" s="42" customFormat="1" ht="17" customHeight="1" x14ac:dyDescent="0.25">
      <c r="A29" s="61" t="s">
        <v>56</v>
      </c>
      <c r="B29" s="39">
        <v>1455</v>
      </c>
      <c r="C29" s="39">
        <v>1658</v>
      </c>
      <c r="D29" s="36">
        <f t="shared" si="0"/>
        <v>113.95189003436425</v>
      </c>
      <c r="E29" s="39">
        <v>651</v>
      </c>
      <c r="F29" s="39">
        <v>887</v>
      </c>
      <c r="G29" s="40">
        <f t="shared" si="1"/>
        <v>136.25192012288787</v>
      </c>
      <c r="H29" s="39">
        <v>98</v>
      </c>
      <c r="I29" s="39">
        <v>72</v>
      </c>
      <c r="J29" s="40">
        <f t="shared" si="2"/>
        <v>73.469387755102048</v>
      </c>
      <c r="K29" s="39">
        <v>62</v>
      </c>
      <c r="L29" s="39">
        <v>40</v>
      </c>
      <c r="M29" s="40">
        <f t="shared" si="3"/>
        <v>64.516129032258064</v>
      </c>
      <c r="N29" s="39">
        <v>21</v>
      </c>
      <c r="O29" s="39">
        <v>0</v>
      </c>
      <c r="P29" s="40">
        <f t="shared" si="8"/>
        <v>0</v>
      </c>
      <c r="Q29" s="39">
        <v>473</v>
      </c>
      <c r="R29" s="60">
        <v>639</v>
      </c>
      <c r="S29" s="40">
        <f t="shared" si="4"/>
        <v>135.09513742071883</v>
      </c>
      <c r="T29" s="39">
        <v>1227</v>
      </c>
      <c r="U29" s="60">
        <v>1262</v>
      </c>
      <c r="V29" s="40">
        <f t="shared" si="5"/>
        <v>102.85248573757131</v>
      </c>
      <c r="W29" s="39">
        <v>494</v>
      </c>
      <c r="X29" s="60">
        <v>526</v>
      </c>
      <c r="Y29" s="40">
        <f t="shared" si="6"/>
        <v>106.47773279352226</v>
      </c>
      <c r="Z29" s="39">
        <v>450</v>
      </c>
      <c r="AA29" s="60">
        <v>493</v>
      </c>
      <c r="AB29" s="40">
        <f t="shared" si="7"/>
        <v>109.55555555555556</v>
      </c>
      <c r="AC29" s="37"/>
      <c r="AD29" s="41"/>
    </row>
    <row r="30" spans="1:30" s="42" customFormat="1" ht="17" customHeight="1" x14ac:dyDescent="0.25">
      <c r="A30" s="61" t="s">
        <v>57</v>
      </c>
      <c r="B30" s="39">
        <v>2316</v>
      </c>
      <c r="C30" s="39">
        <v>2355</v>
      </c>
      <c r="D30" s="36">
        <f t="shared" si="0"/>
        <v>101.6839378238342</v>
      </c>
      <c r="E30" s="39">
        <v>355</v>
      </c>
      <c r="F30" s="39">
        <v>540</v>
      </c>
      <c r="G30" s="40">
        <f t="shared" si="1"/>
        <v>152.11267605633802</v>
      </c>
      <c r="H30" s="39">
        <v>119</v>
      </c>
      <c r="I30" s="39">
        <v>167</v>
      </c>
      <c r="J30" s="40">
        <f t="shared" si="2"/>
        <v>140.33613445378151</v>
      </c>
      <c r="K30" s="39">
        <v>21</v>
      </c>
      <c r="L30" s="39">
        <v>44</v>
      </c>
      <c r="M30" s="40">
        <f t="shared" si="3"/>
        <v>209.52380952380952</v>
      </c>
      <c r="N30" s="39">
        <v>11</v>
      </c>
      <c r="O30" s="39">
        <v>7</v>
      </c>
      <c r="P30" s="40">
        <f t="shared" si="8"/>
        <v>63.636363636363633</v>
      </c>
      <c r="Q30" s="39">
        <v>329</v>
      </c>
      <c r="R30" s="60">
        <v>474</v>
      </c>
      <c r="S30" s="40">
        <f t="shared" si="4"/>
        <v>144.07294832826747</v>
      </c>
      <c r="T30" s="39">
        <v>2225</v>
      </c>
      <c r="U30" s="60">
        <v>2150</v>
      </c>
      <c r="V30" s="40">
        <f t="shared" si="5"/>
        <v>96.629213483146074</v>
      </c>
      <c r="W30" s="39">
        <v>265</v>
      </c>
      <c r="X30" s="60">
        <v>338</v>
      </c>
      <c r="Y30" s="40">
        <f t="shared" si="6"/>
        <v>127.54716981132076</v>
      </c>
      <c r="Z30" s="39">
        <v>248</v>
      </c>
      <c r="AA30" s="60">
        <v>321</v>
      </c>
      <c r="AB30" s="40">
        <f t="shared" si="7"/>
        <v>129.43548387096774</v>
      </c>
      <c r="AC30" s="37"/>
      <c r="AD30" s="41"/>
    </row>
    <row r="31" spans="1:30" s="42" customFormat="1" ht="17" customHeight="1" x14ac:dyDescent="0.25">
      <c r="A31" s="61" t="s">
        <v>58</v>
      </c>
      <c r="B31" s="39">
        <v>2451</v>
      </c>
      <c r="C31" s="39">
        <v>2008</v>
      </c>
      <c r="D31" s="36">
        <f t="shared" si="0"/>
        <v>81.925744594043252</v>
      </c>
      <c r="E31" s="39">
        <v>444</v>
      </c>
      <c r="F31" s="39">
        <v>521</v>
      </c>
      <c r="G31" s="40">
        <f t="shared" si="1"/>
        <v>117.34234234234235</v>
      </c>
      <c r="H31" s="39">
        <v>221</v>
      </c>
      <c r="I31" s="39">
        <v>187</v>
      </c>
      <c r="J31" s="40">
        <f t="shared" si="2"/>
        <v>84.615384615384613</v>
      </c>
      <c r="K31" s="39">
        <v>19</v>
      </c>
      <c r="L31" s="39">
        <v>7</v>
      </c>
      <c r="M31" s="40">
        <f t="shared" si="3"/>
        <v>36.842105263157897</v>
      </c>
      <c r="N31" s="39">
        <v>1</v>
      </c>
      <c r="O31" s="39">
        <v>15</v>
      </c>
      <c r="P31" s="40">
        <f t="shared" si="8"/>
        <v>1500</v>
      </c>
      <c r="Q31" s="39">
        <v>295</v>
      </c>
      <c r="R31" s="60">
        <v>467</v>
      </c>
      <c r="S31" s="40">
        <f t="shared" si="4"/>
        <v>158.30508474576271</v>
      </c>
      <c r="T31" s="39">
        <v>1854</v>
      </c>
      <c r="U31" s="60">
        <v>1700</v>
      </c>
      <c r="V31" s="40">
        <f t="shared" si="5"/>
        <v>91.693635382955776</v>
      </c>
      <c r="W31" s="39">
        <v>314</v>
      </c>
      <c r="X31" s="60">
        <v>327</v>
      </c>
      <c r="Y31" s="40">
        <f t="shared" si="6"/>
        <v>104.14012738853503</v>
      </c>
      <c r="Z31" s="39">
        <v>294</v>
      </c>
      <c r="AA31" s="60">
        <v>304</v>
      </c>
      <c r="AB31" s="40">
        <f t="shared" si="7"/>
        <v>103.40136054421768</v>
      </c>
      <c r="AC31" s="37"/>
      <c r="AD31" s="41"/>
    </row>
    <row r="32" spans="1:30" s="42" customFormat="1" ht="17" customHeight="1" x14ac:dyDescent="0.25">
      <c r="A32" s="61" t="s">
        <v>59</v>
      </c>
      <c r="B32" s="39">
        <v>1654</v>
      </c>
      <c r="C32" s="39">
        <v>1881</v>
      </c>
      <c r="D32" s="36">
        <f t="shared" si="0"/>
        <v>113.72430471584039</v>
      </c>
      <c r="E32" s="39">
        <v>293</v>
      </c>
      <c r="F32" s="39">
        <v>486</v>
      </c>
      <c r="G32" s="40">
        <f t="shared" si="1"/>
        <v>165.8703071672355</v>
      </c>
      <c r="H32" s="39">
        <v>180</v>
      </c>
      <c r="I32" s="39">
        <v>161</v>
      </c>
      <c r="J32" s="40">
        <f t="shared" si="2"/>
        <v>89.444444444444443</v>
      </c>
      <c r="K32" s="39">
        <v>38</v>
      </c>
      <c r="L32" s="39">
        <v>38</v>
      </c>
      <c r="M32" s="40">
        <f t="shared" si="3"/>
        <v>100</v>
      </c>
      <c r="N32" s="39">
        <v>7</v>
      </c>
      <c r="O32" s="39">
        <v>7</v>
      </c>
      <c r="P32" s="40">
        <f t="shared" si="8"/>
        <v>100</v>
      </c>
      <c r="Q32" s="39">
        <v>264</v>
      </c>
      <c r="R32" s="60">
        <v>348</v>
      </c>
      <c r="S32" s="40">
        <f t="shared" si="4"/>
        <v>131.81818181818181</v>
      </c>
      <c r="T32" s="39">
        <v>1446</v>
      </c>
      <c r="U32" s="60">
        <v>1531</v>
      </c>
      <c r="V32" s="40">
        <f t="shared" si="5"/>
        <v>105.87828492392808</v>
      </c>
      <c r="W32" s="39">
        <v>167</v>
      </c>
      <c r="X32" s="60">
        <v>221</v>
      </c>
      <c r="Y32" s="40">
        <f t="shared" si="6"/>
        <v>132.33532934131736</v>
      </c>
      <c r="Z32" s="39">
        <v>149</v>
      </c>
      <c r="AA32" s="60">
        <v>208</v>
      </c>
      <c r="AB32" s="40">
        <f t="shared" si="7"/>
        <v>139.59731543624162</v>
      </c>
      <c r="AC32" s="37"/>
      <c r="AD32" s="41"/>
    </row>
    <row r="33" spans="1:30" s="42" customFormat="1" ht="17" customHeight="1" x14ac:dyDescent="0.25">
      <c r="A33" s="61" t="s">
        <v>60</v>
      </c>
      <c r="B33" s="39">
        <v>1556</v>
      </c>
      <c r="C33" s="39">
        <v>1782</v>
      </c>
      <c r="D33" s="36">
        <f t="shared" si="0"/>
        <v>114.52442159383034</v>
      </c>
      <c r="E33" s="39">
        <v>799</v>
      </c>
      <c r="F33" s="39">
        <v>1003</v>
      </c>
      <c r="G33" s="40">
        <f t="shared" si="1"/>
        <v>125.53191489361703</v>
      </c>
      <c r="H33" s="39">
        <v>138</v>
      </c>
      <c r="I33" s="39">
        <v>195</v>
      </c>
      <c r="J33" s="40">
        <f t="shared" si="2"/>
        <v>141.30434782608697</v>
      </c>
      <c r="K33" s="39">
        <v>55</v>
      </c>
      <c r="L33" s="39">
        <v>33</v>
      </c>
      <c r="M33" s="40">
        <f t="shared" si="3"/>
        <v>60</v>
      </c>
      <c r="N33" s="39">
        <v>10</v>
      </c>
      <c r="O33" s="39">
        <v>1</v>
      </c>
      <c r="P33" s="40">
        <f t="shared" si="8"/>
        <v>10</v>
      </c>
      <c r="Q33" s="39">
        <v>668</v>
      </c>
      <c r="R33" s="60">
        <v>833</v>
      </c>
      <c r="S33" s="40">
        <f t="shared" si="4"/>
        <v>124.70059880239521</v>
      </c>
      <c r="T33" s="39">
        <v>1220</v>
      </c>
      <c r="U33" s="60">
        <v>1317</v>
      </c>
      <c r="V33" s="40">
        <f t="shared" si="5"/>
        <v>107.95081967213115</v>
      </c>
      <c r="W33" s="39">
        <v>529</v>
      </c>
      <c r="X33" s="60">
        <v>619</v>
      </c>
      <c r="Y33" s="40">
        <f t="shared" si="6"/>
        <v>117.01323251417769</v>
      </c>
      <c r="Z33" s="39">
        <v>458</v>
      </c>
      <c r="AA33" s="60">
        <v>582</v>
      </c>
      <c r="AB33" s="40">
        <f t="shared" si="7"/>
        <v>127.07423580786026</v>
      </c>
      <c r="AC33" s="37"/>
      <c r="AD33" s="41"/>
    </row>
    <row r="34" spans="1:30" s="42" customFormat="1" ht="17" customHeight="1" x14ac:dyDescent="0.25">
      <c r="A34" s="61" t="s">
        <v>61</v>
      </c>
      <c r="B34" s="39">
        <v>1315</v>
      </c>
      <c r="C34" s="39">
        <v>1593</v>
      </c>
      <c r="D34" s="36">
        <f t="shared" si="0"/>
        <v>121.14068441064639</v>
      </c>
      <c r="E34" s="39">
        <v>710</v>
      </c>
      <c r="F34" s="39">
        <v>1061</v>
      </c>
      <c r="G34" s="40">
        <f t="shared" si="1"/>
        <v>149.43661971830986</v>
      </c>
      <c r="H34" s="39">
        <v>169</v>
      </c>
      <c r="I34" s="39">
        <v>241</v>
      </c>
      <c r="J34" s="40">
        <f t="shared" si="2"/>
        <v>142.60355029585799</v>
      </c>
      <c r="K34" s="39">
        <v>18</v>
      </c>
      <c r="L34" s="39">
        <v>2</v>
      </c>
      <c r="M34" s="40">
        <f t="shared" si="3"/>
        <v>11.111111111111111</v>
      </c>
      <c r="N34" s="39">
        <v>11</v>
      </c>
      <c r="O34" s="39">
        <v>3</v>
      </c>
      <c r="P34" s="40">
        <f t="shared" si="8"/>
        <v>27.272727272727273</v>
      </c>
      <c r="Q34" s="39">
        <v>616</v>
      </c>
      <c r="R34" s="60">
        <v>866</v>
      </c>
      <c r="S34" s="40">
        <f t="shared" si="4"/>
        <v>140.58441558441558</v>
      </c>
      <c r="T34" s="39">
        <v>921</v>
      </c>
      <c r="U34" s="60">
        <v>1192</v>
      </c>
      <c r="V34" s="40">
        <f t="shared" si="5"/>
        <v>129.4245385450597</v>
      </c>
      <c r="W34" s="39">
        <v>446</v>
      </c>
      <c r="X34" s="60">
        <v>711</v>
      </c>
      <c r="Y34" s="40">
        <f t="shared" si="6"/>
        <v>159.4170403587444</v>
      </c>
      <c r="Z34" s="39">
        <v>411</v>
      </c>
      <c r="AA34" s="60">
        <v>612</v>
      </c>
      <c r="AB34" s="40">
        <f t="shared" si="7"/>
        <v>148.90510948905109</v>
      </c>
      <c r="AC34" s="37"/>
      <c r="AD34" s="41"/>
    </row>
    <row r="35" spans="1:30" s="42" customFormat="1" ht="17" customHeight="1" x14ac:dyDescent="0.25">
      <c r="A35" s="61" t="s">
        <v>62</v>
      </c>
      <c r="B35" s="39">
        <v>673</v>
      </c>
      <c r="C35" s="39">
        <v>936</v>
      </c>
      <c r="D35" s="36">
        <f t="shared" si="0"/>
        <v>139.07875185735512</v>
      </c>
      <c r="E35" s="39">
        <v>321</v>
      </c>
      <c r="F35" s="39">
        <v>472</v>
      </c>
      <c r="G35" s="40">
        <f t="shared" si="1"/>
        <v>147.04049844236761</v>
      </c>
      <c r="H35" s="39">
        <v>114</v>
      </c>
      <c r="I35" s="39">
        <v>111</v>
      </c>
      <c r="J35" s="40">
        <f t="shared" si="2"/>
        <v>97.368421052631575</v>
      </c>
      <c r="K35" s="39">
        <v>17</v>
      </c>
      <c r="L35" s="39">
        <v>14</v>
      </c>
      <c r="M35" s="40">
        <f t="shared" si="3"/>
        <v>82.352941176470594</v>
      </c>
      <c r="N35" s="39">
        <v>8</v>
      </c>
      <c r="O35" s="39">
        <v>0</v>
      </c>
      <c r="P35" s="40">
        <f t="shared" si="8"/>
        <v>0</v>
      </c>
      <c r="Q35" s="39">
        <v>235</v>
      </c>
      <c r="R35" s="60">
        <v>246</v>
      </c>
      <c r="S35" s="40">
        <f t="shared" si="4"/>
        <v>104.68085106382979</v>
      </c>
      <c r="T35" s="39">
        <v>456</v>
      </c>
      <c r="U35" s="60">
        <v>724</v>
      </c>
      <c r="V35" s="40">
        <f t="shared" si="5"/>
        <v>158.7719298245614</v>
      </c>
      <c r="W35" s="39">
        <v>192</v>
      </c>
      <c r="X35" s="60">
        <v>266</v>
      </c>
      <c r="Y35" s="40">
        <f t="shared" si="6"/>
        <v>138.54166666666666</v>
      </c>
      <c r="Z35" s="39">
        <v>186</v>
      </c>
      <c r="AA35" s="60">
        <v>250</v>
      </c>
      <c r="AB35" s="40">
        <f t="shared" si="7"/>
        <v>134.40860215053763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H18" sqref="H18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89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89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81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23"/>
      <c r="Y1" s="123"/>
      <c r="Z1" s="48"/>
      <c r="AB1" s="73" t="s">
        <v>14</v>
      </c>
    </row>
    <row r="2" spans="1:32" s="31" customFormat="1" ht="14.3" customHeight="1" x14ac:dyDescent="0.25">
      <c r="A2" s="29"/>
      <c r="B2" s="29"/>
      <c r="C2" s="84"/>
      <c r="D2" s="29"/>
      <c r="E2" s="29"/>
      <c r="F2" s="29"/>
      <c r="G2" s="29"/>
      <c r="H2" s="29"/>
      <c r="I2" s="84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22"/>
      <c r="AA2" s="122"/>
      <c r="AB2" s="59" t="s">
        <v>7</v>
      </c>
      <c r="AC2" s="59"/>
    </row>
    <row r="3" spans="1:32" s="32" customFormat="1" ht="67.599999999999994" customHeight="1" x14ac:dyDescent="0.25">
      <c r="A3" s="129"/>
      <c r="B3" s="119" t="s">
        <v>21</v>
      </c>
      <c r="C3" s="119"/>
      <c r="D3" s="119"/>
      <c r="E3" s="119" t="s">
        <v>22</v>
      </c>
      <c r="F3" s="119"/>
      <c r="G3" s="119"/>
      <c r="H3" s="119" t="s">
        <v>13</v>
      </c>
      <c r="I3" s="119"/>
      <c r="J3" s="119"/>
      <c r="K3" s="119" t="s">
        <v>9</v>
      </c>
      <c r="L3" s="119"/>
      <c r="M3" s="119"/>
      <c r="N3" s="119" t="s">
        <v>10</v>
      </c>
      <c r="O3" s="119"/>
      <c r="P3" s="119"/>
      <c r="Q3" s="146" t="s">
        <v>8</v>
      </c>
      <c r="R3" s="147"/>
      <c r="S3" s="148"/>
      <c r="T3" s="119" t="s">
        <v>16</v>
      </c>
      <c r="U3" s="119"/>
      <c r="V3" s="119"/>
      <c r="W3" s="119" t="s">
        <v>11</v>
      </c>
      <c r="X3" s="119"/>
      <c r="Y3" s="119"/>
      <c r="Z3" s="119" t="s">
        <v>12</v>
      </c>
      <c r="AA3" s="119"/>
      <c r="AB3" s="119"/>
    </row>
    <row r="4" spans="1:32" s="33" customFormat="1" ht="19.55" customHeight="1" x14ac:dyDescent="0.25">
      <c r="A4" s="129"/>
      <c r="B4" s="120" t="s">
        <v>15</v>
      </c>
      <c r="C4" s="132" t="s">
        <v>63</v>
      </c>
      <c r="D4" s="121" t="s">
        <v>2</v>
      </c>
      <c r="E4" s="120" t="s">
        <v>15</v>
      </c>
      <c r="F4" s="120" t="s">
        <v>63</v>
      </c>
      <c r="G4" s="121" t="s">
        <v>2</v>
      </c>
      <c r="H4" s="120" t="s">
        <v>15</v>
      </c>
      <c r="I4" s="132" t="s">
        <v>63</v>
      </c>
      <c r="J4" s="121" t="s">
        <v>2</v>
      </c>
      <c r="K4" s="120" t="s">
        <v>15</v>
      </c>
      <c r="L4" s="120" t="s">
        <v>63</v>
      </c>
      <c r="M4" s="121" t="s">
        <v>2</v>
      </c>
      <c r="N4" s="120" t="s">
        <v>15</v>
      </c>
      <c r="O4" s="120" t="s">
        <v>63</v>
      </c>
      <c r="P4" s="121" t="s">
        <v>2</v>
      </c>
      <c r="Q4" s="120" t="s">
        <v>15</v>
      </c>
      <c r="R4" s="120" t="s">
        <v>63</v>
      </c>
      <c r="S4" s="121" t="s">
        <v>2</v>
      </c>
      <c r="T4" s="120" t="s">
        <v>15</v>
      </c>
      <c r="U4" s="120" t="s">
        <v>63</v>
      </c>
      <c r="V4" s="121" t="s">
        <v>2</v>
      </c>
      <c r="W4" s="120" t="s">
        <v>15</v>
      </c>
      <c r="X4" s="120" t="s">
        <v>63</v>
      </c>
      <c r="Y4" s="121" t="s">
        <v>2</v>
      </c>
      <c r="Z4" s="120" t="s">
        <v>15</v>
      </c>
      <c r="AA4" s="120" t="s">
        <v>63</v>
      </c>
      <c r="AB4" s="121" t="s">
        <v>2</v>
      </c>
    </row>
    <row r="5" spans="1:32" s="33" customFormat="1" ht="15.8" customHeight="1" x14ac:dyDescent="0.25">
      <c r="A5" s="129"/>
      <c r="B5" s="120"/>
      <c r="C5" s="132"/>
      <c r="D5" s="121"/>
      <c r="E5" s="120"/>
      <c r="F5" s="120"/>
      <c r="G5" s="121"/>
      <c r="H5" s="120"/>
      <c r="I5" s="132"/>
      <c r="J5" s="121"/>
      <c r="K5" s="120"/>
      <c r="L5" s="120"/>
      <c r="M5" s="121"/>
      <c r="N5" s="120"/>
      <c r="O5" s="120"/>
      <c r="P5" s="121"/>
      <c r="Q5" s="120"/>
      <c r="R5" s="120"/>
      <c r="S5" s="121"/>
      <c r="T5" s="120"/>
      <c r="U5" s="120"/>
      <c r="V5" s="121"/>
      <c r="W5" s="120"/>
      <c r="X5" s="120"/>
      <c r="Y5" s="121"/>
      <c r="Z5" s="120"/>
      <c r="AA5" s="120"/>
      <c r="AB5" s="121"/>
    </row>
    <row r="6" spans="1:32" s="51" customFormat="1" ht="11.25" customHeight="1" x14ac:dyDescent="0.2">
      <c r="A6" s="49" t="s">
        <v>3</v>
      </c>
      <c r="B6" s="50">
        <v>1</v>
      </c>
      <c r="C6" s="85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85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108181</v>
      </c>
      <c r="C7" s="86">
        <f>SUM(C8:C35)</f>
        <v>118067</v>
      </c>
      <c r="D7" s="36">
        <f>C7*100/B7</f>
        <v>109.13838844159325</v>
      </c>
      <c r="E7" s="35">
        <f>SUM(E8:E35)</f>
        <v>31033</v>
      </c>
      <c r="F7" s="35">
        <f>SUM(F8:F35)</f>
        <v>45605</v>
      </c>
      <c r="G7" s="36">
        <f>F7*100/E7</f>
        <v>146.95646569780556</v>
      </c>
      <c r="H7" s="35">
        <f>SUM(H8:H35)</f>
        <v>10073</v>
      </c>
      <c r="I7" s="86">
        <f>SUM(I8:I35)</f>
        <v>10767</v>
      </c>
      <c r="J7" s="36">
        <f>I7*100/H7</f>
        <v>106.88970515238758</v>
      </c>
      <c r="K7" s="35">
        <f>SUM(K8:K35)</f>
        <v>2530</v>
      </c>
      <c r="L7" s="35">
        <f>SUM(L8:L35)</f>
        <v>1811</v>
      </c>
      <c r="M7" s="36">
        <f>L7*100/K7</f>
        <v>71.581027667984188</v>
      </c>
      <c r="N7" s="35">
        <f>SUM(N8:N35)</f>
        <v>609</v>
      </c>
      <c r="O7" s="35">
        <f>SUM(O8:O35)</f>
        <v>226</v>
      </c>
      <c r="P7" s="36">
        <f>O7*100/N7</f>
        <v>37.110016420361248</v>
      </c>
      <c r="Q7" s="35">
        <f>SUM(Q8:Q35)</f>
        <v>21847</v>
      </c>
      <c r="R7" s="35">
        <f>SUM(R8:R35)</f>
        <v>29829</v>
      </c>
      <c r="S7" s="36">
        <f>R7*100/Q7</f>
        <v>136.53590882043301</v>
      </c>
      <c r="T7" s="35">
        <f>SUM(T8:T35)</f>
        <v>91283</v>
      </c>
      <c r="U7" s="35">
        <f>SUM(U8:U35)</f>
        <v>95427</v>
      </c>
      <c r="V7" s="36">
        <f>U7*100/T7</f>
        <v>104.53972809833157</v>
      </c>
      <c r="W7" s="35">
        <f>SUM(W8:W35)</f>
        <v>22119</v>
      </c>
      <c r="X7" s="35">
        <f>SUM(X8:X35)</f>
        <v>25859</v>
      </c>
      <c r="Y7" s="36">
        <f>X7*100/W7</f>
        <v>116.9085401690854</v>
      </c>
      <c r="Z7" s="35">
        <f>SUM(Z8:Z35)</f>
        <v>19210</v>
      </c>
      <c r="AA7" s="35">
        <f>SUM(AA8:AA35)</f>
        <v>22838</v>
      </c>
      <c r="AB7" s="36">
        <f>AA7*100/Z7</f>
        <v>118.88599687662676</v>
      </c>
      <c r="AC7" s="37"/>
      <c r="AF7" s="42"/>
    </row>
    <row r="8" spans="1:32" s="42" customFormat="1" ht="17" customHeight="1" x14ac:dyDescent="0.25">
      <c r="A8" s="61" t="s">
        <v>35</v>
      </c>
      <c r="B8" s="39">
        <v>22868</v>
      </c>
      <c r="C8" s="87">
        <v>28268</v>
      </c>
      <c r="D8" s="36">
        <f t="shared" ref="D8:D35" si="0">C8*100/B8</f>
        <v>123.61378345285989</v>
      </c>
      <c r="E8" s="39">
        <v>7231</v>
      </c>
      <c r="F8" s="39">
        <v>12633</v>
      </c>
      <c r="G8" s="40">
        <f t="shared" ref="G8:G35" si="1">F8*100/E8</f>
        <v>174.70612640022128</v>
      </c>
      <c r="H8" s="39">
        <v>785</v>
      </c>
      <c r="I8" s="87">
        <v>1551</v>
      </c>
      <c r="J8" s="40">
        <f t="shared" ref="J8:J35" si="2">I8*100/H8</f>
        <v>197.5796178343949</v>
      </c>
      <c r="K8" s="39">
        <v>418</v>
      </c>
      <c r="L8" s="39">
        <v>468</v>
      </c>
      <c r="M8" s="40">
        <f t="shared" ref="M8:M35" si="3">L8*100/K8</f>
        <v>111.96172248803828</v>
      </c>
      <c r="N8" s="39">
        <v>93</v>
      </c>
      <c r="O8" s="39">
        <v>32</v>
      </c>
      <c r="P8" s="40">
        <f>IF(ISERROR(O8*100/N8),"-",(O8*100/N8))</f>
        <v>34.408602150537632</v>
      </c>
      <c r="Q8" s="39">
        <v>4037</v>
      </c>
      <c r="R8" s="60">
        <v>5365</v>
      </c>
      <c r="S8" s="40">
        <f t="shared" ref="S8:S35" si="4">R8*100/Q8</f>
        <v>132.89571463958384</v>
      </c>
      <c r="T8" s="39">
        <v>21024</v>
      </c>
      <c r="U8" s="60">
        <v>22858</v>
      </c>
      <c r="V8" s="40">
        <f t="shared" ref="V8:V35" si="5">U8*100/T8</f>
        <v>108.72336377473364</v>
      </c>
      <c r="W8" s="39">
        <v>5640</v>
      </c>
      <c r="X8" s="60">
        <v>7345</v>
      </c>
      <c r="Y8" s="40">
        <f t="shared" ref="Y8:Y35" si="6">X8*100/W8</f>
        <v>130.23049645390071</v>
      </c>
      <c r="Z8" s="39">
        <v>4704</v>
      </c>
      <c r="AA8" s="60">
        <v>6307</v>
      </c>
      <c r="AB8" s="40">
        <f t="shared" ref="AB8:AB35" si="7">AA8*100/Z8</f>
        <v>134.07738095238096</v>
      </c>
      <c r="AC8" s="37"/>
      <c r="AD8" s="41"/>
    </row>
    <row r="9" spans="1:32" s="43" customFormat="1" ht="17" customHeight="1" x14ac:dyDescent="0.25">
      <c r="A9" s="61" t="s">
        <v>36</v>
      </c>
      <c r="B9" s="39">
        <v>4144</v>
      </c>
      <c r="C9" s="87">
        <v>4499</v>
      </c>
      <c r="D9" s="36">
        <f t="shared" si="0"/>
        <v>108.56660231660231</v>
      </c>
      <c r="E9" s="39">
        <v>1188</v>
      </c>
      <c r="F9" s="39">
        <v>1722</v>
      </c>
      <c r="G9" s="40">
        <f t="shared" si="1"/>
        <v>144.94949494949495</v>
      </c>
      <c r="H9" s="39">
        <v>450</v>
      </c>
      <c r="I9" s="87">
        <v>333</v>
      </c>
      <c r="J9" s="40">
        <f t="shared" si="2"/>
        <v>74</v>
      </c>
      <c r="K9" s="39">
        <v>51</v>
      </c>
      <c r="L9" s="39">
        <v>29</v>
      </c>
      <c r="M9" s="40">
        <f t="shared" si="3"/>
        <v>56.862745098039213</v>
      </c>
      <c r="N9" s="39">
        <v>7</v>
      </c>
      <c r="O9" s="39">
        <v>3</v>
      </c>
      <c r="P9" s="40">
        <f>IF(ISERROR(O9*100/N9),"-",(O9*100/N9))</f>
        <v>42.857142857142854</v>
      </c>
      <c r="Q9" s="39">
        <v>788</v>
      </c>
      <c r="R9" s="60">
        <v>1052</v>
      </c>
      <c r="S9" s="40">
        <f t="shared" si="4"/>
        <v>133.502538071066</v>
      </c>
      <c r="T9" s="39">
        <v>3555</v>
      </c>
      <c r="U9" s="60">
        <v>3710</v>
      </c>
      <c r="V9" s="40">
        <f t="shared" si="5"/>
        <v>104.36005625879044</v>
      </c>
      <c r="W9" s="39">
        <v>877</v>
      </c>
      <c r="X9" s="60">
        <v>966</v>
      </c>
      <c r="Y9" s="40">
        <f t="shared" si="6"/>
        <v>110.14823261117446</v>
      </c>
      <c r="Z9" s="39">
        <v>720</v>
      </c>
      <c r="AA9" s="60">
        <v>723</v>
      </c>
      <c r="AB9" s="40">
        <f t="shared" si="7"/>
        <v>100.41666666666667</v>
      </c>
      <c r="AC9" s="37"/>
      <c r="AD9" s="41"/>
    </row>
    <row r="10" spans="1:32" s="42" customFormat="1" ht="17" customHeight="1" x14ac:dyDescent="0.25">
      <c r="A10" s="61" t="s">
        <v>37</v>
      </c>
      <c r="B10" s="39">
        <v>446</v>
      </c>
      <c r="C10" s="87">
        <v>513</v>
      </c>
      <c r="D10" s="36">
        <f t="shared" si="0"/>
        <v>115.02242152466367</v>
      </c>
      <c r="E10" s="39">
        <v>224</v>
      </c>
      <c r="F10" s="39">
        <v>315</v>
      </c>
      <c r="G10" s="40">
        <f t="shared" si="1"/>
        <v>140.625</v>
      </c>
      <c r="H10" s="39">
        <v>68</v>
      </c>
      <c r="I10" s="87">
        <v>58</v>
      </c>
      <c r="J10" s="40">
        <f t="shared" si="2"/>
        <v>85.294117647058826</v>
      </c>
      <c r="K10" s="39">
        <v>6</v>
      </c>
      <c r="L10" s="39">
        <v>5</v>
      </c>
      <c r="M10" s="40">
        <f t="shared" si="3"/>
        <v>83.333333333333329</v>
      </c>
      <c r="N10" s="39">
        <v>0</v>
      </c>
      <c r="O10" s="39">
        <v>19</v>
      </c>
      <c r="P10" s="40" t="str">
        <f t="shared" ref="P10:P35" si="8">IF(ISERROR(O10*100/N10),"-",(O10*100/N10))</f>
        <v>-</v>
      </c>
      <c r="Q10" s="39">
        <v>211</v>
      </c>
      <c r="R10" s="60">
        <v>252</v>
      </c>
      <c r="S10" s="40">
        <f t="shared" si="4"/>
        <v>119.43127962085308</v>
      </c>
      <c r="T10" s="39">
        <v>344</v>
      </c>
      <c r="U10" s="60">
        <v>314</v>
      </c>
      <c r="V10" s="40">
        <f t="shared" si="5"/>
        <v>91.279069767441854</v>
      </c>
      <c r="W10" s="39">
        <v>170</v>
      </c>
      <c r="X10" s="60">
        <v>133</v>
      </c>
      <c r="Y10" s="40">
        <f t="shared" si="6"/>
        <v>78.235294117647058</v>
      </c>
      <c r="Z10" s="39">
        <v>149</v>
      </c>
      <c r="AA10" s="60">
        <v>120</v>
      </c>
      <c r="AB10" s="40">
        <f t="shared" si="7"/>
        <v>80.536912751677846</v>
      </c>
      <c r="AC10" s="37"/>
      <c r="AD10" s="41"/>
    </row>
    <row r="11" spans="1:32" s="42" customFormat="1" ht="17" customHeight="1" x14ac:dyDescent="0.25">
      <c r="A11" s="61" t="s">
        <v>38</v>
      </c>
      <c r="B11" s="39">
        <v>2265</v>
      </c>
      <c r="C11" s="87">
        <v>2114</v>
      </c>
      <c r="D11" s="36">
        <f t="shared" si="0"/>
        <v>93.333333333333329</v>
      </c>
      <c r="E11" s="39">
        <v>892</v>
      </c>
      <c r="F11" s="39">
        <v>860</v>
      </c>
      <c r="G11" s="40">
        <f t="shared" si="1"/>
        <v>96.412556053811656</v>
      </c>
      <c r="H11" s="39">
        <v>230</v>
      </c>
      <c r="I11" s="87">
        <v>203</v>
      </c>
      <c r="J11" s="40">
        <f t="shared" si="2"/>
        <v>88.260869565217391</v>
      </c>
      <c r="K11" s="39">
        <v>78</v>
      </c>
      <c r="L11" s="39">
        <v>16</v>
      </c>
      <c r="M11" s="40">
        <f t="shared" si="3"/>
        <v>20.512820512820515</v>
      </c>
      <c r="N11" s="39">
        <v>2</v>
      </c>
      <c r="O11" s="39">
        <v>2</v>
      </c>
      <c r="P11" s="40">
        <f t="shared" si="8"/>
        <v>100</v>
      </c>
      <c r="Q11" s="39">
        <v>722</v>
      </c>
      <c r="R11" s="60">
        <v>695</v>
      </c>
      <c r="S11" s="40">
        <f t="shared" si="4"/>
        <v>96.260387811634345</v>
      </c>
      <c r="T11" s="39">
        <v>1885</v>
      </c>
      <c r="U11" s="60">
        <v>1614</v>
      </c>
      <c r="V11" s="40">
        <f t="shared" si="5"/>
        <v>85.623342175066313</v>
      </c>
      <c r="W11" s="39">
        <v>688</v>
      </c>
      <c r="X11" s="60">
        <v>426</v>
      </c>
      <c r="Y11" s="40">
        <f t="shared" si="6"/>
        <v>61.918604651162788</v>
      </c>
      <c r="Z11" s="39">
        <v>603</v>
      </c>
      <c r="AA11" s="60">
        <v>367</v>
      </c>
      <c r="AB11" s="40">
        <f t="shared" si="7"/>
        <v>60.862354892205637</v>
      </c>
      <c r="AC11" s="37"/>
      <c r="AD11" s="41"/>
    </row>
    <row r="12" spans="1:32" s="42" customFormat="1" ht="17" customHeight="1" x14ac:dyDescent="0.25">
      <c r="A12" s="61" t="s">
        <v>39</v>
      </c>
      <c r="B12" s="39">
        <v>4361</v>
      </c>
      <c r="C12" s="87">
        <v>4623</v>
      </c>
      <c r="D12" s="36">
        <f t="shared" si="0"/>
        <v>106.00779637697775</v>
      </c>
      <c r="E12" s="39">
        <v>834</v>
      </c>
      <c r="F12" s="39">
        <v>1193</v>
      </c>
      <c r="G12" s="40">
        <f t="shared" si="1"/>
        <v>143.04556354916068</v>
      </c>
      <c r="H12" s="39">
        <v>437</v>
      </c>
      <c r="I12" s="87">
        <v>355</v>
      </c>
      <c r="J12" s="40">
        <f t="shared" si="2"/>
        <v>81.235697940503428</v>
      </c>
      <c r="K12" s="39">
        <v>126</v>
      </c>
      <c r="L12" s="39">
        <v>107</v>
      </c>
      <c r="M12" s="40">
        <f t="shared" si="3"/>
        <v>84.920634920634924</v>
      </c>
      <c r="N12" s="39">
        <v>70</v>
      </c>
      <c r="O12" s="39">
        <v>7</v>
      </c>
      <c r="P12" s="40">
        <f t="shared" si="8"/>
        <v>10</v>
      </c>
      <c r="Q12" s="39">
        <v>517</v>
      </c>
      <c r="R12" s="60">
        <v>965</v>
      </c>
      <c r="S12" s="40">
        <f t="shared" si="4"/>
        <v>186.65377176015474</v>
      </c>
      <c r="T12" s="39">
        <v>3898</v>
      </c>
      <c r="U12" s="60">
        <v>4059</v>
      </c>
      <c r="V12" s="40">
        <f t="shared" si="5"/>
        <v>104.13032324268856</v>
      </c>
      <c r="W12" s="39">
        <v>595</v>
      </c>
      <c r="X12" s="60">
        <v>641</v>
      </c>
      <c r="Y12" s="40">
        <f t="shared" si="6"/>
        <v>107.73109243697479</v>
      </c>
      <c r="Z12" s="39">
        <v>500</v>
      </c>
      <c r="AA12" s="60">
        <v>530</v>
      </c>
      <c r="AB12" s="40">
        <f t="shared" si="7"/>
        <v>106</v>
      </c>
      <c r="AC12" s="37"/>
      <c r="AD12" s="41"/>
    </row>
    <row r="13" spans="1:32" s="42" customFormat="1" ht="17" customHeight="1" x14ac:dyDescent="0.25">
      <c r="A13" s="61" t="s">
        <v>40</v>
      </c>
      <c r="B13" s="39">
        <v>1620</v>
      </c>
      <c r="C13" s="87">
        <v>1597</v>
      </c>
      <c r="D13" s="36">
        <f t="shared" si="0"/>
        <v>98.580246913580254</v>
      </c>
      <c r="E13" s="39">
        <v>580</v>
      </c>
      <c r="F13" s="39">
        <v>699</v>
      </c>
      <c r="G13" s="40">
        <f t="shared" si="1"/>
        <v>120.51724137931035</v>
      </c>
      <c r="H13" s="39">
        <v>220</v>
      </c>
      <c r="I13" s="87">
        <v>147</v>
      </c>
      <c r="J13" s="40">
        <f t="shared" si="2"/>
        <v>66.818181818181813</v>
      </c>
      <c r="K13" s="39">
        <v>35</v>
      </c>
      <c r="L13" s="39">
        <v>22</v>
      </c>
      <c r="M13" s="40">
        <f t="shared" si="3"/>
        <v>62.857142857142854</v>
      </c>
      <c r="N13" s="39">
        <v>0</v>
      </c>
      <c r="O13" s="39">
        <v>4</v>
      </c>
      <c r="P13" s="40" t="str">
        <f t="shared" si="8"/>
        <v>-</v>
      </c>
      <c r="Q13" s="39">
        <v>351</v>
      </c>
      <c r="R13" s="60">
        <v>587</v>
      </c>
      <c r="S13" s="40">
        <f t="shared" si="4"/>
        <v>167.23646723646723</v>
      </c>
      <c r="T13" s="39">
        <v>1300</v>
      </c>
      <c r="U13" s="60">
        <v>1170</v>
      </c>
      <c r="V13" s="40">
        <f t="shared" si="5"/>
        <v>90</v>
      </c>
      <c r="W13" s="39">
        <v>393</v>
      </c>
      <c r="X13" s="60">
        <v>324</v>
      </c>
      <c r="Y13" s="40">
        <f t="shared" si="6"/>
        <v>82.44274809160305</v>
      </c>
      <c r="Z13" s="39">
        <v>340</v>
      </c>
      <c r="AA13" s="60">
        <v>292</v>
      </c>
      <c r="AB13" s="40">
        <f t="shared" si="7"/>
        <v>85.882352941176464</v>
      </c>
      <c r="AC13" s="37"/>
      <c r="AD13" s="41"/>
    </row>
    <row r="14" spans="1:32" s="42" customFormat="1" ht="17" customHeight="1" x14ac:dyDescent="0.25">
      <c r="A14" s="61" t="s">
        <v>41</v>
      </c>
      <c r="B14" s="39">
        <v>1127</v>
      </c>
      <c r="C14" s="87">
        <v>1198</v>
      </c>
      <c r="D14" s="36">
        <f t="shared" si="0"/>
        <v>106.29991126885537</v>
      </c>
      <c r="E14" s="39">
        <v>533</v>
      </c>
      <c r="F14" s="39">
        <v>666</v>
      </c>
      <c r="G14" s="40">
        <f t="shared" si="1"/>
        <v>124.953095684803</v>
      </c>
      <c r="H14" s="39">
        <v>215</v>
      </c>
      <c r="I14" s="87">
        <v>118</v>
      </c>
      <c r="J14" s="40">
        <f t="shared" si="2"/>
        <v>54.883720930232556</v>
      </c>
      <c r="K14" s="39">
        <v>24</v>
      </c>
      <c r="L14" s="39">
        <v>5</v>
      </c>
      <c r="M14" s="40">
        <f t="shared" si="3"/>
        <v>20.833333333333332</v>
      </c>
      <c r="N14" s="39">
        <v>4</v>
      </c>
      <c r="O14" s="39">
        <v>2</v>
      </c>
      <c r="P14" s="40">
        <f t="shared" si="8"/>
        <v>50</v>
      </c>
      <c r="Q14" s="39">
        <v>397</v>
      </c>
      <c r="R14" s="60">
        <v>578</v>
      </c>
      <c r="S14" s="40">
        <f t="shared" si="4"/>
        <v>145.59193954659949</v>
      </c>
      <c r="T14" s="39">
        <v>836</v>
      </c>
      <c r="U14" s="60">
        <v>813</v>
      </c>
      <c r="V14" s="40">
        <f t="shared" si="5"/>
        <v>97.248803827751203</v>
      </c>
      <c r="W14" s="39">
        <v>373</v>
      </c>
      <c r="X14" s="60">
        <v>331</v>
      </c>
      <c r="Y14" s="40">
        <f t="shared" si="6"/>
        <v>88.739946380697049</v>
      </c>
      <c r="Z14" s="39">
        <v>306</v>
      </c>
      <c r="AA14" s="60">
        <v>257</v>
      </c>
      <c r="AB14" s="40">
        <f t="shared" si="7"/>
        <v>83.986928104575156</v>
      </c>
      <c r="AC14" s="37"/>
      <c r="AD14" s="41"/>
    </row>
    <row r="15" spans="1:32" s="42" customFormat="1" ht="17" customHeight="1" x14ac:dyDescent="0.25">
      <c r="A15" s="61" t="s">
        <v>42</v>
      </c>
      <c r="B15" s="39">
        <v>8728</v>
      </c>
      <c r="C15" s="87">
        <v>8789</v>
      </c>
      <c r="D15" s="36">
        <f t="shared" si="0"/>
        <v>100.69890009165903</v>
      </c>
      <c r="E15" s="39">
        <v>1075</v>
      </c>
      <c r="F15" s="39">
        <v>1527</v>
      </c>
      <c r="G15" s="40">
        <f t="shared" si="1"/>
        <v>142.04651162790697</v>
      </c>
      <c r="H15" s="39">
        <v>566</v>
      </c>
      <c r="I15" s="87">
        <v>498</v>
      </c>
      <c r="J15" s="40">
        <f t="shared" si="2"/>
        <v>87.985865724381625</v>
      </c>
      <c r="K15" s="39">
        <v>105</v>
      </c>
      <c r="L15" s="39">
        <v>63</v>
      </c>
      <c r="M15" s="40">
        <f t="shared" si="3"/>
        <v>60</v>
      </c>
      <c r="N15" s="39">
        <v>3</v>
      </c>
      <c r="O15" s="39">
        <v>3</v>
      </c>
      <c r="P15" s="40">
        <f t="shared" si="8"/>
        <v>100</v>
      </c>
      <c r="Q15" s="39">
        <v>719</v>
      </c>
      <c r="R15" s="60">
        <v>990</v>
      </c>
      <c r="S15" s="40">
        <f t="shared" si="4"/>
        <v>137.69123783031989</v>
      </c>
      <c r="T15" s="39">
        <v>8040</v>
      </c>
      <c r="U15" s="60">
        <v>7697</v>
      </c>
      <c r="V15" s="40">
        <f t="shared" si="5"/>
        <v>95.733830845771138</v>
      </c>
      <c r="W15" s="39">
        <v>681</v>
      </c>
      <c r="X15" s="60">
        <v>853</v>
      </c>
      <c r="Y15" s="40">
        <f t="shared" si="6"/>
        <v>125.25697503671071</v>
      </c>
      <c r="Z15" s="39">
        <v>577</v>
      </c>
      <c r="AA15" s="60">
        <v>765</v>
      </c>
      <c r="AB15" s="40">
        <f t="shared" si="7"/>
        <v>132.58232235701905</v>
      </c>
      <c r="AC15" s="37"/>
      <c r="AD15" s="41"/>
    </row>
    <row r="16" spans="1:32" s="42" customFormat="1" ht="17" customHeight="1" x14ac:dyDescent="0.25">
      <c r="A16" s="61" t="s">
        <v>43</v>
      </c>
      <c r="B16" s="39">
        <v>4358</v>
      </c>
      <c r="C16" s="87">
        <v>4474</v>
      </c>
      <c r="D16" s="36">
        <f t="shared" si="0"/>
        <v>102.66177145479578</v>
      </c>
      <c r="E16" s="39">
        <v>1492</v>
      </c>
      <c r="F16" s="39">
        <v>1852</v>
      </c>
      <c r="G16" s="40">
        <f t="shared" si="1"/>
        <v>124.12868632707774</v>
      </c>
      <c r="H16" s="39">
        <v>1040</v>
      </c>
      <c r="I16" s="87">
        <v>765</v>
      </c>
      <c r="J16" s="40">
        <f t="shared" si="2"/>
        <v>73.557692307692307</v>
      </c>
      <c r="K16" s="39">
        <v>197</v>
      </c>
      <c r="L16" s="39">
        <v>123</v>
      </c>
      <c r="M16" s="40">
        <f t="shared" si="3"/>
        <v>62.43654822335025</v>
      </c>
      <c r="N16" s="39">
        <v>71</v>
      </c>
      <c r="O16" s="39">
        <v>42</v>
      </c>
      <c r="P16" s="40">
        <f t="shared" si="8"/>
        <v>59.154929577464792</v>
      </c>
      <c r="Q16" s="39">
        <v>1045</v>
      </c>
      <c r="R16" s="60">
        <v>1460</v>
      </c>
      <c r="S16" s="40">
        <f t="shared" si="4"/>
        <v>139.71291866028707</v>
      </c>
      <c r="T16" s="39">
        <v>2814</v>
      </c>
      <c r="U16" s="60">
        <v>3366</v>
      </c>
      <c r="V16" s="40">
        <f t="shared" si="5"/>
        <v>119.61620469083155</v>
      </c>
      <c r="W16" s="39">
        <v>1014</v>
      </c>
      <c r="X16" s="60">
        <v>772</v>
      </c>
      <c r="Y16" s="40">
        <f t="shared" si="6"/>
        <v>76.134122287968438</v>
      </c>
      <c r="Z16" s="39">
        <v>818</v>
      </c>
      <c r="AA16" s="60">
        <v>668</v>
      </c>
      <c r="AB16" s="40">
        <f t="shared" si="7"/>
        <v>81.662591687041569</v>
      </c>
      <c r="AC16" s="37"/>
      <c r="AD16" s="41"/>
    </row>
    <row r="17" spans="1:30" s="42" customFormat="1" ht="17" customHeight="1" x14ac:dyDescent="0.25">
      <c r="A17" s="61" t="s">
        <v>44</v>
      </c>
      <c r="B17" s="39">
        <v>7749</v>
      </c>
      <c r="C17" s="87">
        <v>8396</v>
      </c>
      <c r="D17" s="36">
        <f t="shared" si="0"/>
        <v>108.34946444702543</v>
      </c>
      <c r="E17" s="39">
        <v>1419</v>
      </c>
      <c r="F17" s="39">
        <v>2227</v>
      </c>
      <c r="G17" s="40">
        <f t="shared" si="1"/>
        <v>156.9415081042988</v>
      </c>
      <c r="H17" s="39">
        <v>559</v>
      </c>
      <c r="I17" s="87">
        <v>505</v>
      </c>
      <c r="J17" s="40">
        <f t="shared" si="2"/>
        <v>90.339892665474068</v>
      </c>
      <c r="K17" s="39">
        <v>192</v>
      </c>
      <c r="L17" s="39">
        <v>88</v>
      </c>
      <c r="M17" s="40">
        <f t="shared" si="3"/>
        <v>45.833333333333336</v>
      </c>
      <c r="N17" s="39">
        <v>37</v>
      </c>
      <c r="O17" s="39">
        <v>3</v>
      </c>
      <c r="P17" s="40">
        <f t="shared" si="8"/>
        <v>8.1081081081081088</v>
      </c>
      <c r="Q17" s="39">
        <v>853</v>
      </c>
      <c r="R17" s="60">
        <v>1103</v>
      </c>
      <c r="S17" s="40">
        <f t="shared" si="4"/>
        <v>129.30832356389215</v>
      </c>
      <c r="T17" s="39">
        <v>6999</v>
      </c>
      <c r="U17" s="60">
        <v>7264</v>
      </c>
      <c r="V17" s="40">
        <f t="shared" si="5"/>
        <v>103.78625517931133</v>
      </c>
      <c r="W17" s="39">
        <v>958</v>
      </c>
      <c r="X17" s="60">
        <v>1350</v>
      </c>
      <c r="Y17" s="40">
        <f t="shared" si="6"/>
        <v>140.91858037578288</v>
      </c>
      <c r="Z17" s="39">
        <v>885</v>
      </c>
      <c r="AA17" s="60">
        <v>1216</v>
      </c>
      <c r="AB17" s="40">
        <f t="shared" si="7"/>
        <v>137.40112994350284</v>
      </c>
      <c r="AC17" s="37"/>
      <c r="AD17" s="41"/>
    </row>
    <row r="18" spans="1:30" s="42" customFormat="1" ht="17" customHeight="1" x14ac:dyDescent="0.25">
      <c r="A18" s="61" t="s">
        <v>45</v>
      </c>
      <c r="B18" s="39">
        <v>5128</v>
      </c>
      <c r="C18" s="87">
        <v>3072</v>
      </c>
      <c r="D18" s="36">
        <f t="shared" si="0"/>
        <v>59.906396255850233</v>
      </c>
      <c r="E18" s="39">
        <v>1607</v>
      </c>
      <c r="F18" s="39">
        <v>1784</v>
      </c>
      <c r="G18" s="40">
        <f t="shared" si="1"/>
        <v>111.01431238332296</v>
      </c>
      <c r="H18" s="39">
        <v>763</v>
      </c>
      <c r="I18" s="87">
        <v>602</v>
      </c>
      <c r="J18" s="40">
        <f t="shared" si="2"/>
        <v>78.899082568807344</v>
      </c>
      <c r="K18" s="39">
        <v>192</v>
      </c>
      <c r="L18" s="39">
        <v>50</v>
      </c>
      <c r="M18" s="40">
        <f t="shared" si="3"/>
        <v>26.041666666666668</v>
      </c>
      <c r="N18" s="39">
        <v>14</v>
      </c>
      <c r="O18" s="39">
        <v>4</v>
      </c>
      <c r="P18" s="40">
        <f t="shared" si="8"/>
        <v>28.571428571428573</v>
      </c>
      <c r="Q18" s="39">
        <v>1244</v>
      </c>
      <c r="R18" s="60">
        <v>1141</v>
      </c>
      <c r="S18" s="40">
        <f t="shared" si="4"/>
        <v>91.720257234726688</v>
      </c>
      <c r="T18" s="39">
        <v>1973</v>
      </c>
      <c r="U18" s="60">
        <v>1971</v>
      </c>
      <c r="V18" s="40">
        <f t="shared" si="5"/>
        <v>99.898631525595533</v>
      </c>
      <c r="W18" s="39">
        <v>1097</v>
      </c>
      <c r="X18" s="60">
        <v>796</v>
      </c>
      <c r="Y18" s="40">
        <f t="shared" si="6"/>
        <v>72.561531449407468</v>
      </c>
      <c r="Z18" s="39">
        <v>993</v>
      </c>
      <c r="AA18" s="60">
        <v>755</v>
      </c>
      <c r="AB18" s="40">
        <f t="shared" si="7"/>
        <v>76.032225579053375</v>
      </c>
      <c r="AC18" s="37"/>
      <c r="AD18" s="41"/>
    </row>
    <row r="19" spans="1:30" s="42" customFormat="1" ht="17" customHeight="1" x14ac:dyDescent="0.25">
      <c r="A19" s="61" t="s">
        <v>46</v>
      </c>
      <c r="B19" s="39">
        <v>4258</v>
      </c>
      <c r="C19" s="87">
        <v>4670</v>
      </c>
      <c r="D19" s="36">
        <f t="shared" si="0"/>
        <v>109.67590418036637</v>
      </c>
      <c r="E19" s="39">
        <v>1178</v>
      </c>
      <c r="F19" s="39">
        <v>1496</v>
      </c>
      <c r="G19" s="40">
        <f t="shared" si="1"/>
        <v>126.99490662139219</v>
      </c>
      <c r="H19" s="39">
        <v>282</v>
      </c>
      <c r="I19" s="87">
        <v>671</v>
      </c>
      <c r="J19" s="40">
        <f t="shared" si="2"/>
        <v>237.94326241134752</v>
      </c>
      <c r="K19" s="39">
        <v>136</v>
      </c>
      <c r="L19" s="39">
        <v>87</v>
      </c>
      <c r="M19" s="40">
        <f t="shared" si="3"/>
        <v>63.970588235294116</v>
      </c>
      <c r="N19" s="39">
        <v>46</v>
      </c>
      <c r="O19" s="39">
        <v>11</v>
      </c>
      <c r="P19" s="40">
        <f t="shared" si="8"/>
        <v>23.913043478260871</v>
      </c>
      <c r="Q19" s="39">
        <v>779</v>
      </c>
      <c r="R19" s="60">
        <v>1221</v>
      </c>
      <c r="S19" s="40">
        <f t="shared" si="4"/>
        <v>156.73940949935815</v>
      </c>
      <c r="T19" s="39">
        <v>3926</v>
      </c>
      <c r="U19" s="60">
        <v>3788</v>
      </c>
      <c r="V19" s="40">
        <f t="shared" si="5"/>
        <v>96.484971981660721</v>
      </c>
      <c r="W19" s="39">
        <v>853</v>
      </c>
      <c r="X19" s="60">
        <v>812</v>
      </c>
      <c r="Y19" s="40">
        <f t="shared" si="6"/>
        <v>95.193434935521694</v>
      </c>
      <c r="Z19" s="39">
        <v>748</v>
      </c>
      <c r="AA19" s="60">
        <v>721</v>
      </c>
      <c r="AB19" s="40">
        <f t="shared" si="7"/>
        <v>96.390374331550802</v>
      </c>
      <c r="AC19" s="37"/>
      <c r="AD19" s="41"/>
    </row>
    <row r="20" spans="1:30" s="42" customFormat="1" ht="17" customHeight="1" x14ac:dyDescent="0.25">
      <c r="A20" s="61" t="s">
        <v>47</v>
      </c>
      <c r="B20" s="39">
        <v>2297</v>
      </c>
      <c r="C20" s="87">
        <v>2708</v>
      </c>
      <c r="D20" s="36">
        <f t="shared" si="0"/>
        <v>117.89290378754897</v>
      </c>
      <c r="E20" s="39">
        <v>512</v>
      </c>
      <c r="F20" s="39">
        <v>859</v>
      </c>
      <c r="G20" s="40">
        <f t="shared" si="1"/>
        <v>167.7734375</v>
      </c>
      <c r="H20" s="39">
        <v>138</v>
      </c>
      <c r="I20" s="87">
        <v>222</v>
      </c>
      <c r="J20" s="40">
        <f t="shared" si="2"/>
        <v>160.86956521739131</v>
      </c>
      <c r="K20" s="39">
        <v>40</v>
      </c>
      <c r="L20" s="39">
        <v>38</v>
      </c>
      <c r="M20" s="40">
        <f t="shared" si="3"/>
        <v>95</v>
      </c>
      <c r="N20" s="39">
        <v>18</v>
      </c>
      <c r="O20" s="39">
        <v>2</v>
      </c>
      <c r="P20" s="40">
        <f t="shared" si="8"/>
        <v>11.111111111111111</v>
      </c>
      <c r="Q20" s="39">
        <v>385</v>
      </c>
      <c r="R20" s="60">
        <v>506</v>
      </c>
      <c r="S20" s="40">
        <f t="shared" si="4"/>
        <v>131.42857142857142</v>
      </c>
      <c r="T20" s="39">
        <v>2150</v>
      </c>
      <c r="U20" s="60">
        <v>2359</v>
      </c>
      <c r="V20" s="40">
        <f t="shared" si="5"/>
        <v>109.72093023255815</v>
      </c>
      <c r="W20" s="39">
        <v>373</v>
      </c>
      <c r="X20" s="60">
        <v>525</v>
      </c>
      <c r="Y20" s="40">
        <f t="shared" si="6"/>
        <v>140.75067024128685</v>
      </c>
      <c r="Z20" s="39">
        <v>338</v>
      </c>
      <c r="AA20" s="60">
        <v>487</v>
      </c>
      <c r="AB20" s="40">
        <f t="shared" si="7"/>
        <v>144.08284023668639</v>
      </c>
      <c r="AC20" s="37"/>
      <c r="AD20" s="41"/>
    </row>
    <row r="21" spans="1:30" s="42" customFormat="1" ht="17" customHeight="1" x14ac:dyDescent="0.25">
      <c r="A21" s="61" t="s">
        <v>48</v>
      </c>
      <c r="B21" s="39">
        <v>1289</v>
      </c>
      <c r="C21" s="87">
        <v>1828</v>
      </c>
      <c r="D21" s="36">
        <f t="shared" si="0"/>
        <v>141.81536074476338</v>
      </c>
      <c r="E21" s="39">
        <v>477</v>
      </c>
      <c r="F21" s="39">
        <v>944</v>
      </c>
      <c r="G21" s="40">
        <f t="shared" si="1"/>
        <v>197.90356394129978</v>
      </c>
      <c r="H21" s="39">
        <v>192</v>
      </c>
      <c r="I21" s="87">
        <v>202</v>
      </c>
      <c r="J21" s="40">
        <f t="shared" si="2"/>
        <v>105.20833333333333</v>
      </c>
      <c r="K21" s="39">
        <v>9</v>
      </c>
      <c r="L21" s="39">
        <v>42</v>
      </c>
      <c r="M21" s="40">
        <f t="shared" si="3"/>
        <v>466.66666666666669</v>
      </c>
      <c r="N21" s="39">
        <v>3</v>
      </c>
      <c r="O21" s="39">
        <v>0</v>
      </c>
      <c r="P21" s="40">
        <f t="shared" si="8"/>
        <v>0</v>
      </c>
      <c r="Q21" s="39">
        <v>384</v>
      </c>
      <c r="R21" s="60">
        <v>791</v>
      </c>
      <c r="S21" s="40">
        <f t="shared" si="4"/>
        <v>205.98958333333334</v>
      </c>
      <c r="T21" s="39">
        <v>1020</v>
      </c>
      <c r="U21" s="60">
        <v>1398</v>
      </c>
      <c r="V21" s="40">
        <f t="shared" si="5"/>
        <v>137.05882352941177</v>
      </c>
      <c r="W21" s="39">
        <v>331</v>
      </c>
      <c r="X21" s="60">
        <v>628</v>
      </c>
      <c r="Y21" s="40">
        <f t="shared" si="6"/>
        <v>189.72809667673715</v>
      </c>
      <c r="Z21" s="39">
        <v>321</v>
      </c>
      <c r="AA21" s="60">
        <v>598</v>
      </c>
      <c r="AB21" s="40">
        <f t="shared" si="7"/>
        <v>186.29283489096574</v>
      </c>
      <c r="AC21" s="37"/>
      <c r="AD21" s="41"/>
    </row>
    <row r="22" spans="1:30" s="42" customFormat="1" ht="17" customHeight="1" x14ac:dyDescent="0.25">
      <c r="A22" s="61" t="s">
        <v>49</v>
      </c>
      <c r="B22" s="39">
        <v>4377</v>
      </c>
      <c r="C22" s="87">
        <v>4807</v>
      </c>
      <c r="D22" s="36">
        <f t="shared" si="0"/>
        <v>109.82408042037926</v>
      </c>
      <c r="E22" s="39">
        <v>1400</v>
      </c>
      <c r="F22" s="39">
        <v>1749</v>
      </c>
      <c r="G22" s="40">
        <f t="shared" si="1"/>
        <v>124.92857142857143</v>
      </c>
      <c r="H22" s="39">
        <v>484</v>
      </c>
      <c r="I22" s="87">
        <v>623</v>
      </c>
      <c r="J22" s="40">
        <f t="shared" si="2"/>
        <v>128.71900826446281</v>
      </c>
      <c r="K22" s="39">
        <v>155</v>
      </c>
      <c r="L22" s="39">
        <v>61</v>
      </c>
      <c r="M22" s="40">
        <f t="shared" si="3"/>
        <v>39.354838709677416</v>
      </c>
      <c r="N22" s="39">
        <v>8</v>
      </c>
      <c r="O22" s="39">
        <v>4</v>
      </c>
      <c r="P22" s="40">
        <f t="shared" si="8"/>
        <v>50</v>
      </c>
      <c r="Q22" s="39">
        <v>1209</v>
      </c>
      <c r="R22" s="60">
        <v>1352</v>
      </c>
      <c r="S22" s="40">
        <f t="shared" si="4"/>
        <v>111.82795698924731</v>
      </c>
      <c r="T22" s="39">
        <v>3890</v>
      </c>
      <c r="U22" s="60">
        <v>3883</v>
      </c>
      <c r="V22" s="40">
        <f t="shared" si="5"/>
        <v>99.820051413881743</v>
      </c>
      <c r="W22" s="39">
        <v>927</v>
      </c>
      <c r="X22" s="60">
        <v>1007</v>
      </c>
      <c r="Y22" s="40">
        <f t="shared" si="6"/>
        <v>108.62998921251348</v>
      </c>
      <c r="Z22" s="39">
        <v>782</v>
      </c>
      <c r="AA22" s="60">
        <v>889</v>
      </c>
      <c r="AB22" s="40">
        <f t="shared" si="7"/>
        <v>113.68286445012788</v>
      </c>
      <c r="AC22" s="37"/>
      <c r="AD22" s="41"/>
    </row>
    <row r="23" spans="1:30" s="42" customFormat="1" ht="17" customHeight="1" x14ac:dyDescent="0.25">
      <c r="A23" s="61" t="s">
        <v>50</v>
      </c>
      <c r="B23" s="39">
        <v>1819</v>
      </c>
      <c r="C23" s="87">
        <v>2652</v>
      </c>
      <c r="D23" s="36">
        <f t="shared" si="0"/>
        <v>145.79439252336448</v>
      </c>
      <c r="E23" s="39">
        <v>1053</v>
      </c>
      <c r="F23" s="39">
        <v>1955</v>
      </c>
      <c r="G23" s="40">
        <f t="shared" si="1"/>
        <v>185.66001899335234</v>
      </c>
      <c r="H23" s="39">
        <v>267</v>
      </c>
      <c r="I23" s="87">
        <v>280</v>
      </c>
      <c r="J23" s="40">
        <f t="shared" si="2"/>
        <v>104.8689138576779</v>
      </c>
      <c r="K23" s="39">
        <v>62</v>
      </c>
      <c r="L23" s="39">
        <v>56</v>
      </c>
      <c r="M23" s="40">
        <f t="shared" si="3"/>
        <v>90.322580645161295</v>
      </c>
      <c r="N23" s="39">
        <v>28</v>
      </c>
      <c r="O23" s="39">
        <v>2</v>
      </c>
      <c r="P23" s="40">
        <f t="shared" si="8"/>
        <v>7.1428571428571432</v>
      </c>
      <c r="Q23" s="39">
        <v>934</v>
      </c>
      <c r="R23" s="60">
        <v>1489</v>
      </c>
      <c r="S23" s="40">
        <f t="shared" si="4"/>
        <v>159.4218415417559</v>
      </c>
      <c r="T23" s="39">
        <v>1415</v>
      </c>
      <c r="U23" s="60">
        <v>1902</v>
      </c>
      <c r="V23" s="40">
        <f t="shared" si="5"/>
        <v>134.41696113074204</v>
      </c>
      <c r="W23" s="39">
        <v>755</v>
      </c>
      <c r="X23" s="60">
        <v>1222</v>
      </c>
      <c r="Y23" s="40">
        <f t="shared" si="6"/>
        <v>161.85430463576159</v>
      </c>
      <c r="Z23" s="39">
        <v>641</v>
      </c>
      <c r="AA23" s="60">
        <v>1049</v>
      </c>
      <c r="AB23" s="40">
        <f t="shared" si="7"/>
        <v>163.65054602184088</v>
      </c>
      <c r="AC23" s="37"/>
      <c r="AD23" s="41"/>
    </row>
    <row r="24" spans="1:30" s="42" customFormat="1" ht="17" customHeight="1" x14ac:dyDescent="0.25">
      <c r="A24" s="61" t="s">
        <v>51</v>
      </c>
      <c r="B24" s="39">
        <v>2782</v>
      </c>
      <c r="C24" s="87">
        <v>2335</v>
      </c>
      <c r="D24" s="36">
        <f t="shared" si="0"/>
        <v>83.93242271746945</v>
      </c>
      <c r="E24" s="39">
        <v>1156</v>
      </c>
      <c r="F24" s="39">
        <v>1536</v>
      </c>
      <c r="G24" s="40">
        <f t="shared" si="1"/>
        <v>132.87197231833909</v>
      </c>
      <c r="H24" s="39">
        <v>301</v>
      </c>
      <c r="I24" s="87">
        <v>383</v>
      </c>
      <c r="J24" s="40">
        <f t="shared" si="2"/>
        <v>127.24252491694352</v>
      </c>
      <c r="K24" s="39">
        <v>64</v>
      </c>
      <c r="L24" s="39">
        <v>50</v>
      </c>
      <c r="M24" s="40">
        <f t="shared" si="3"/>
        <v>78.125</v>
      </c>
      <c r="N24" s="39">
        <v>11</v>
      </c>
      <c r="O24" s="39">
        <v>1</v>
      </c>
      <c r="P24" s="40">
        <f t="shared" si="8"/>
        <v>9.0909090909090917</v>
      </c>
      <c r="Q24" s="39">
        <v>809</v>
      </c>
      <c r="R24" s="60">
        <v>1324</v>
      </c>
      <c r="S24" s="40">
        <f t="shared" si="4"/>
        <v>163.65883807169345</v>
      </c>
      <c r="T24" s="39">
        <v>2434</v>
      </c>
      <c r="U24" s="60">
        <v>1554</v>
      </c>
      <c r="V24" s="40">
        <f t="shared" si="5"/>
        <v>63.845521774856202</v>
      </c>
      <c r="W24" s="39">
        <v>892</v>
      </c>
      <c r="X24" s="60">
        <v>879</v>
      </c>
      <c r="Y24" s="40">
        <f t="shared" si="6"/>
        <v>98.542600896860989</v>
      </c>
      <c r="Z24" s="39">
        <v>809</v>
      </c>
      <c r="AA24" s="60">
        <v>835</v>
      </c>
      <c r="AB24" s="40">
        <f t="shared" si="7"/>
        <v>103.21384425216317</v>
      </c>
      <c r="AC24" s="37"/>
      <c r="AD24" s="41"/>
    </row>
    <row r="25" spans="1:30" s="42" customFormat="1" ht="17" customHeight="1" x14ac:dyDescent="0.25">
      <c r="A25" s="61" t="s">
        <v>52</v>
      </c>
      <c r="B25" s="39">
        <v>5362</v>
      </c>
      <c r="C25" s="87">
        <v>5391</v>
      </c>
      <c r="D25" s="36">
        <f t="shared" si="0"/>
        <v>100.54084296904141</v>
      </c>
      <c r="E25" s="39">
        <v>430</v>
      </c>
      <c r="F25" s="39">
        <v>810</v>
      </c>
      <c r="G25" s="40">
        <f t="shared" si="1"/>
        <v>188.37209302325581</v>
      </c>
      <c r="H25" s="39">
        <v>243</v>
      </c>
      <c r="I25" s="87">
        <v>296</v>
      </c>
      <c r="J25" s="40">
        <f t="shared" si="2"/>
        <v>121.81069958847736</v>
      </c>
      <c r="K25" s="39">
        <v>29</v>
      </c>
      <c r="L25" s="39">
        <v>26</v>
      </c>
      <c r="M25" s="40">
        <f t="shared" si="3"/>
        <v>89.65517241379311</v>
      </c>
      <c r="N25" s="39">
        <v>10</v>
      </c>
      <c r="O25" s="39">
        <v>0</v>
      </c>
      <c r="P25" s="40">
        <f t="shared" si="8"/>
        <v>0</v>
      </c>
      <c r="Q25" s="39">
        <v>301</v>
      </c>
      <c r="R25" s="60">
        <v>594</v>
      </c>
      <c r="S25" s="40">
        <f t="shared" si="4"/>
        <v>197.34219269102991</v>
      </c>
      <c r="T25" s="39">
        <v>4898</v>
      </c>
      <c r="U25" s="60">
        <v>4889</v>
      </c>
      <c r="V25" s="40">
        <f t="shared" si="5"/>
        <v>99.816251531237242</v>
      </c>
      <c r="W25" s="39">
        <v>285</v>
      </c>
      <c r="X25" s="60">
        <v>475</v>
      </c>
      <c r="Y25" s="40">
        <f t="shared" si="6"/>
        <v>166.66666666666666</v>
      </c>
      <c r="Z25" s="39">
        <v>252</v>
      </c>
      <c r="AA25" s="60">
        <v>428</v>
      </c>
      <c r="AB25" s="40">
        <f t="shared" si="7"/>
        <v>169.84126984126985</v>
      </c>
      <c r="AC25" s="37"/>
      <c r="AD25" s="41"/>
    </row>
    <row r="26" spans="1:30" s="42" customFormat="1" ht="17" customHeight="1" x14ac:dyDescent="0.25">
      <c r="A26" s="61" t="s">
        <v>53</v>
      </c>
      <c r="B26" s="39">
        <v>2376</v>
      </c>
      <c r="C26" s="87">
        <v>2671</v>
      </c>
      <c r="D26" s="36">
        <f t="shared" si="0"/>
        <v>112.41582491582491</v>
      </c>
      <c r="E26" s="39">
        <v>946</v>
      </c>
      <c r="F26" s="39">
        <v>1218</v>
      </c>
      <c r="G26" s="40">
        <f t="shared" si="1"/>
        <v>128.75264270613107</v>
      </c>
      <c r="H26" s="39">
        <v>286</v>
      </c>
      <c r="I26" s="87">
        <v>284</v>
      </c>
      <c r="J26" s="40">
        <f t="shared" si="2"/>
        <v>99.300699300699307</v>
      </c>
      <c r="K26" s="39">
        <v>63</v>
      </c>
      <c r="L26" s="39">
        <v>24</v>
      </c>
      <c r="M26" s="40">
        <f t="shared" si="3"/>
        <v>38.095238095238095</v>
      </c>
      <c r="N26" s="39">
        <v>7</v>
      </c>
      <c r="O26" s="39">
        <v>0</v>
      </c>
      <c r="P26" s="40">
        <f t="shared" si="8"/>
        <v>0</v>
      </c>
      <c r="Q26" s="39">
        <v>696</v>
      </c>
      <c r="R26" s="60">
        <v>919</v>
      </c>
      <c r="S26" s="40">
        <f t="shared" si="4"/>
        <v>132.04022988505747</v>
      </c>
      <c r="T26" s="39">
        <v>1970</v>
      </c>
      <c r="U26" s="60">
        <v>2168</v>
      </c>
      <c r="V26" s="40">
        <f t="shared" si="5"/>
        <v>110.05076142131979</v>
      </c>
      <c r="W26" s="39">
        <v>676</v>
      </c>
      <c r="X26" s="60">
        <v>728</v>
      </c>
      <c r="Y26" s="40">
        <f t="shared" si="6"/>
        <v>107.69230769230769</v>
      </c>
      <c r="Z26" s="39">
        <v>605</v>
      </c>
      <c r="AA26" s="60">
        <v>637</v>
      </c>
      <c r="AB26" s="40">
        <f t="shared" si="7"/>
        <v>105.2892561983471</v>
      </c>
      <c r="AC26" s="37"/>
      <c r="AD26" s="41"/>
    </row>
    <row r="27" spans="1:30" s="42" customFormat="1" ht="17" customHeight="1" x14ac:dyDescent="0.25">
      <c r="A27" s="61" t="s">
        <v>54</v>
      </c>
      <c r="B27" s="39">
        <v>1554</v>
      </c>
      <c r="C27" s="87">
        <v>2092</v>
      </c>
      <c r="D27" s="36">
        <f t="shared" si="0"/>
        <v>134.62033462033463</v>
      </c>
      <c r="E27" s="39">
        <v>483</v>
      </c>
      <c r="F27" s="39">
        <v>908</v>
      </c>
      <c r="G27" s="40">
        <f t="shared" si="1"/>
        <v>187.99171842650102</v>
      </c>
      <c r="H27" s="39">
        <v>196</v>
      </c>
      <c r="I27" s="87">
        <v>240</v>
      </c>
      <c r="J27" s="40">
        <f t="shared" si="2"/>
        <v>122.44897959183673</v>
      </c>
      <c r="K27" s="39">
        <v>71</v>
      </c>
      <c r="L27" s="39">
        <v>95</v>
      </c>
      <c r="M27" s="40">
        <f t="shared" si="3"/>
        <v>133.80281690140845</v>
      </c>
      <c r="N27" s="39">
        <v>49</v>
      </c>
      <c r="O27" s="39">
        <v>38</v>
      </c>
      <c r="P27" s="40">
        <f t="shared" si="8"/>
        <v>77.551020408163268</v>
      </c>
      <c r="Q27" s="39">
        <v>372</v>
      </c>
      <c r="R27" s="60">
        <v>655</v>
      </c>
      <c r="S27" s="40">
        <f t="shared" si="4"/>
        <v>176.07526881720429</v>
      </c>
      <c r="T27" s="39">
        <v>1364</v>
      </c>
      <c r="U27" s="60">
        <v>1640</v>
      </c>
      <c r="V27" s="40">
        <f t="shared" si="5"/>
        <v>120.23460410557185</v>
      </c>
      <c r="W27" s="39">
        <v>341</v>
      </c>
      <c r="X27" s="60">
        <v>519</v>
      </c>
      <c r="Y27" s="40">
        <f t="shared" si="6"/>
        <v>152.19941348973606</v>
      </c>
      <c r="Z27" s="39">
        <v>311</v>
      </c>
      <c r="AA27" s="60">
        <v>498</v>
      </c>
      <c r="AB27" s="40">
        <f t="shared" si="7"/>
        <v>160.12861736334406</v>
      </c>
      <c r="AC27" s="37"/>
      <c r="AD27" s="41"/>
    </row>
    <row r="28" spans="1:30" s="42" customFormat="1" ht="17" customHeight="1" x14ac:dyDescent="0.25">
      <c r="A28" s="61" t="s">
        <v>55</v>
      </c>
      <c r="B28" s="39">
        <v>1710</v>
      </c>
      <c r="C28" s="87">
        <v>1679</v>
      </c>
      <c r="D28" s="36">
        <f t="shared" si="0"/>
        <v>98.187134502923982</v>
      </c>
      <c r="E28" s="39">
        <v>655</v>
      </c>
      <c r="F28" s="39">
        <v>735</v>
      </c>
      <c r="G28" s="40">
        <f t="shared" si="1"/>
        <v>112.21374045801527</v>
      </c>
      <c r="H28" s="39">
        <v>301</v>
      </c>
      <c r="I28" s="87">
        <v>273</v>
      </c>
      <c r="J28" s="40">
        <f t="shared" si="2"/>
        <v>90.697674418604649</v>
      </c>
      <c r="K28" s="39">
        <v>41</v>
      </c>
      <c r="L28" s="39">
        <v>29</v>
      </c>
      <c r="M28" s="40">
        <f t="shared" si="3"/>
        <v>70.731707317073173</v>
      </c>
      <c r="N28" s="39">
        <v>18</v>
      </c>
      <c r="O28" s="39">
        <v>4</v>
      </c>
      <c r="P28" s="40">
        <f t="shared" si="8"/>
        <v>22.222222222222221</v>
      </c>
      <c r="Q28" s="39">
        <v>524</v>
      </c>
      <c r="R28" s="60">
        <v>675</v>
      </c>
      <c r="S28" s="40">
        <f t="shared" si="4"/>
        <v>128.81679389312978</v>
      </c>
      <c r="T28" s="39">
        <v>1309</v>
      </c>
      <c r="U28" s="60">
        <v>1217</v>
      </c>
      <c r="V28" s="40">
        <f t="shared" si="5"/>
        <v>92.971734148204732</v>
      </c>
      <c r="W28" s="39">
        <v>450</v>
      </c>
      <c r="X28" s="60">
        <v>437</v>
      </c>
      <c r="Y28" s="40">
        <f t="shared" si="6"/>
        <v>97.111111111111114</v>
      </c>
      <c r="Z28" s="39">
        <v>429</v>
      </c>
      <c r="AA28" s="60">
        <v>411</v>
      </c>
      <c r="AB28" s="40">
        <f t="shared" si="7"/>
        <v>95.8041958041958</v>
      </c>
      <c r="AC28" s="37"/>
      <c r="AD28" s="41"/>
    </row>
    <row r="29" spans="1:30" s="42" customFormat="1" ht="17" customHeight="1" x14ac:dyDescent="0.25">
      <c r="A29" s="61" t="s">
        <v>56</v>
      </c>
      <c r="B29" s="39">
        <v>2020</v>
      </c>
      <c r="C29" s="87">
        <v>2473</v>
      </c>
      <c r="D29" s="36">
        <f t="shared" si="0"/>
        <v>122.42574257425743</v>
      </c>
      <c r="E29" s="39">
        <v>981</v>
      </c>
      <c r="F29" s="39">
        <v>1407</v>
      </c>
      <c r="G29" s="40">
        <f t="shared" si="1"/>
        <v>143.4250764525994</v>
      </c>
      <c r="H29" s="39">
        <v>257</v>
      </c>
      <c r="I29" s="87">
        <v>258</v>
      </c>
      <c r="J29" s="40">
        <f t="shared" si="2"/>
        <v>100.38910505836576</v>
      </c>
      <c r="K29" s="39">
        <v>96</v>
      </c>
      <c r="L29" s="39">
        <v>72</v>
      </c>
      <c r="M29" s="40">
        <f t="shared" si="3"/>
        <v>75</v>
      </c>
      <c r="N29" s="39">
        <v>30</v>
      </c>
      <c r="O29" s="39">
        <v>1</v>
      </c>
      <c r="P29" s="40">
        <f t="shared" si="8"/>
        <v>3.3333333333333335</v>
      </c>
      <c r="Q29" s="39">
        <v>702</v>
      </c>
      <c r="R29" s="60">
        <v>1028</v>
      </c>
      <c r="S29" s="40">
        <f t="shared" si="4"/>
        <v>146.43874643874645</v>
      </c>
      <c r="T29" s="39">
        <v>1640</v>
      </c>
      <c r="U29" s="60">
        <v>1800</v>
      </c>
      <c r="V29" s="40">
        <f t="shared" si="5"/>
        <v>109.7560975609756</v>
      </c>
      <c r="W29" s="39">
        <v>735</v>
      </c>
      <c r="X29" s="60">
        <v>828</v>
      </c>
      <c r="Y29" s="40">
        <f t="shared" si="6"/>
        <v>112.65306122448979</v>
      </c>
      <c r="Z29" s="39">
        <v>659</v>
      </c>
      <c r="AA29" s="60">
        <v>772</v>
      </c>
      <c r="AB29" s="40">
        <f t="shared" si="7"/>
        <v>117.14719271623672</v>
      </c>
      <c r="AC29" s="37"/>
      <c r="AD29" s="41"/>
    </row>
    <row r="30" spans="1:30" s="42" customFormat="1" ht="17" customHeight="1" x14ac:dyDescent="0.25">
      <c r="A30" s="61" t="s">
        <v>57</v>
      </c>
      <c r="B30" s="39">
        <v>3019</v>
      </c>
      <c r="C30" s="87">
        <v>3323</v>
      </c>
      <c r="D30" s="36">
        <f t="shared" si="0"/>
        <v>110.06955945677376</v>
      </c>
      <c r="E30" s="39">
        <v>469</v>
      </c>
      <c r="F30" s="39">
        <v>769</v>
      </c>
      <c r="G30" s="40">
        <f t="shared" si="1"/>
        <v>163.96588486140726</v>
      </c>
      <c r="H30" s="39">
        <v>171</v>
      </c>
      <c r="I30" s="87">
        <v>256</v>
      </c>
      <c r="J30" s="40">
        <f t="shared" si="2"/>
        <v>149.70760233918128</v>
      </c>
      <c r="K30" s="39">
        <v>26</v>
      </c>
      <c r="L30" s="39">
        <v>51</v>
      </c>
      <c r="M30" s="40">
        <f t="shared" si="3"/>
        <v>196.15384615384616</v>
      </c>
      <c r="N30" s="39">
        <v>11</v>
      </c>
      <c r="O30" s="39">
        <v>8</v>
      </c>
      <c r="P30" s="40">
        <f t="shared" si="8"/>
        <v>72.727272727272734</v>
      </c>
      <c r="Q30" s="39">
        <v>438</v>
      </c>
      <c r="R30" s="60">
        <v>665</v>
      </c>
      <c r="S30" s="40">
        <f t="shared" si="4"/>
        <v>151.82648401826484</v>
      </c>
      <c r="T30" s="39">
        <v>2893</v>
      </c>
      <c r="U30" s="60">
        <v>3026</v>
      </c>
      <c r="V30" s="40">
        <f t="shared" si="5"/>
        <v>104.59730383684756</v>
      </c>
      <c r="W30" s="39">
        <v>347</v>
      </c>
      <c r="X30" s="60">
        <v>476</v>
      </c>
      <c r="Y30" s="40">
        <f t="shared" si="6"/>
        <v>137.17579250720462</v>
      </c>
      <c r="Z30" s="39">
        <v>321</v>
      </c>
      <c r="AA30" s="60">
        <v>453</v>
      </c>
      <c r="AB30" s="40">
        <f t="shared" si="7"/>
        <v>141.12149532710279</v>
      </c>
      <c r="AC30" s="37"/>
      <c r="AD30" s="41"/>
    </row>
    <row r="31" spans="1:30" s="42" customFormat="1" ht="17" customHeight="1" x14ac:dyDescent="0.25">
      <c r="A31" s="61" t="s">
        <v>58</v>
      </c>
      <c r="B31" s="39">
        <v>3083</v>
      </c>
      <c r="C31" s="87">
        <v>3038</v>
      </c>
      <c r="D31" s="36">
        <f t="shared" si="0"/>
        <v>98.540382744080446</v>
      </c>
      <c r="E31" s="39">
        <v>619</v>
      </c>
      <c r="F31" s="39">
        <v>880</v>
      </c>
      <c r="G31" s="40">
        <f t="shared" si="1"/>
        <v>142.16478190630048</v>
      </c>
      <c r="H31" s="39">
        <v>327</v>
      </c>
      <c r="I31" s="87">
        <v>338</v>
      </c>
      <c r="J31" s="40">
        <f t="shared" si="2"/>
        <v>103.36391437308869</v>
      </c>
      <c r="K31" s="39">
        <v>38</v>
      </c>
      <c r="L31" s="39">
        <v>19</v>
      </c>
      <c r="M31" s="40">
        <f t="shared" si="3"/>
        <v>50</v>
      </c>
      <c r="N31" s="39">
        <v>1</v>
      </c>
      <c r="O31" s="39">
        <v>15</v>
      </c>
      <c r="P31" s="40">
        <f t="shared" si="8"/>
        <v>1500</v>
      </c>
      <c r="Q31" s="39">
        <v>426</v>
      </c>
      <c r="R31" s="60">
        <v>781</v>
      </c>
      <c r="S31" s="40">
        <f t="shared" si="4"/>
        <v>183.33333333333334</v>
      </c>
      <c r="T31" s="39">
        <v>2330</v>
      </c>
      <c r="U31" s="60">
        <v>2559</v>
      </c>
      <c r="V31" s="40">
        <f t="shared" si="5"/>
        <v>109.82832618025751</v>
      </c>
      <c r="W31" s="39">
        <v>431</v>
      </c>
      <c r="X31" s="60">
        <v>553</v>
      </c>
      <c r="Y31" s="40">
        <f t="shared" si="6"/>
        <v>128.30626450116009</v>
      </c>
      <c r="Z31" s="39">
        <v>401</v>
      </c>
      <c r="AA31" s="60">
        <v>498</v>
      </c>
      <c r="AB31" s="40">
        <f t="shared" si="7"/>
        <v>124.18952618453865</v>
      </c>
      <c r="AC31" s="37"/>
      <c r="AD31" s="41"/>
    </row>
    <row r="32" spans="1:30" s="42" customFormat="1" ht="17" customHeight="1" x14ac:dyDescent="0.25">
      <c r="A32" s="61" t="s">
        <v>59</v>
      </c>
      <c r="B32" s="39">
        <v>3620</v>
      </c>
      <c r="C32" s="87">
        <v>3859</v>
      </c>
      <c r="D32" s="36">
        <f t="shared" si="0"/>
        <v>106.60220994475138</v>
      </c>
      <c r="E32" s="39">
        <v>695</v>
      </c>
      <c r="F32" s="39">
        <v>957</v>
      </c>
      <c r="G32" s="40">
        <f t="shared" si="1"/>
        <v>137.69784172661869</v>
      </c>
      <c r="H32" s="39">
        <v>409</v>
      </c>
      <c r="I32" s="87">
        <v>341</v>
      </c>
      <c r="J32" s="40">
        <f t="shared" si="2"/>
        <v>83.374083129584349</v>
      </c>
      <c r="K32" s="39">
        <v>99</v>
      </c>
      <c r="L32" s="39">
        <v>90</v>
      </c>
      <c r="M32" s="40">
        <f t="shared" si="3"/>
        <v>90.909090909090907</v>
      </c>
      <c r="N32" s="39">
        <v>17</v>
      </c>
      <c r="O32" s="39">
        <v>12</v>
      </c>
      <c r="P32" s="40">
        <f t="shared" si="8"/>
        <v>70.588235294117652</v>
      </c>
      <c r="Q32" s="39">
        <v>629</v>
      </c>
      <c r="R32" s="60">
        <v>704</v>
      </c>
      <c r="S32" s="40">
        <f t="shared" si="4"/>
        <v>111.92368839427662</v>
      </c>
      <c r="T32" s="39">
        <v>3170</v>
      </c>
      <c r="U32" s="60">
        <v>3143</v>
      </c>
      <c r="V32" s="40">
        <f t="shared" si="5"/>
        <v>99.148264984227126</v>
      </c>
      <c r="W32" s="39">
        <v>422</v>
      </c>
      <c r="X32" s="60">
        <v>428</v>
      </c>
      <c r="Y32" s="40">
        <f t="shared" si="6"/>
        <v>101.4218009478673</v>
      </c>
      <c r="Z32" s="39">
        <v>378</v>
      </c>
      <c r="AA32" s="60">
        <v>395</v>
      </c>
      <c r="AB32" s="40">
        <f t="shared" si="7"/>
        <v>104.49735449735449</v>
      </c>
      <c r="AC32" s="37"/>
      <c r="AD32" s="41"/>
    </row>
    <row r="33" spans="1:30" s="42" customFormat="1" ht="17" customHeight="1" x14ac:dyDescent="0.25">
      <c r="A33" s="61" t="s">
        <v>60</v>
      </c>
      <c r="B33" s="39">
        <v>2402</v>
      </c>
      <c r="C33" s="87">
        <v>2737</v>
      </c>
      <c r="D33" s="36">
        <f t="shared" si="0"/>
        <v>113.94671107410491</v>
      </c>
      <c r="E33" s="39">
        <v>1281</v>
      </c>
      <c r="F33" s="39">
        <v>1581</v>
      </c>
      <c r="G33" s="40">
        <f t="shared" si="1"/>
        <v>123.4192037470726</v>
      </c>
      <c r="H33" s="39">
        <v>267</v>
      </c>
      <c r="I33" s="87">
        <v>352</v>
      </c>
      <c r="J33" s="40">
        <f t="shared" si="2"/>
        <v>131.83520599250937</v>
      </c>
      <c r="K33" s="39">
        <v>97</v>
      </c>
      <c r="L33" s="39">
        <v>55</v>
      </c>
      <c r="M33" s="40">
        <f t="shared" si="3"/>
        <v>56.701030927835049</v>
      </c>
      <c r="N33" s="39">
        <v>18</v>
      </c>
      <c r="O33" s="39">
        <v>2</v>
      </c>
      <c r="P33" s="40">
        <f t="shared" si="8"/>
        <v>11.111111111111111</v>
      </c>
      <c r="Q33" s="39">
        <v>1070</v>
      </c>
      <c r="R33" s="60">
        <v>1333</v>
      </c>
      <c r="S33" s="40">
        <f t="shared" si="4"/>
        <v>124.57943925233644</v>
      </c>
      <c r="T33" s="39">
        <v>1842</v>
      </c>
      <c r="U33" s="60">
        <v>2000</v>
      </c>
      <c r="V33" s="40">
        <f t="shared" si="5"/>
        <v>108.57763300760044</v>
      </c>
      <c r="W33" s="39">
        <v>829</v>
      </c>
      <c r="X33" s="60">
        <v>973</v>
      </c>
      <c r="Y33" s="40">
        <f t="shared" si="6"/>
        <v>117.37032569360676</v>
      </c>
      <c r="Z33" s="39">
        <v>714</v>
      </c>
      <c r="AA33" s="60">
        <v>894</v>
      </c>
      <c r="AB33" s="40">
        <f t="shared" si="7"/>
        <v>125.21008403361344</v>
      </c>
      <c r="AC33" s="37"/>
      <c r="AD33" s="41"/>
    </row>
    <row r="34" spans="1:30" s="42" customFormat="1" ht="17" customHeight="1" x14ac:dyDescent="0.25">
      <c r="A34" s="61" t="s">
        <v>61</v>
      </c>
      <c r="B34" s="39">
        <v>2071</v>
      </c>
      <c r="C34" s="87">
        <v>2542</v>
      </c>
      <c r="D34" s="36">
        <f t="shared" si="0"/>
        <v>122.74263640753259</v>
      </c>
      <c r="E34" s="39">
        <v>990</v>
      </c>
      <c r="F34" s="39">
        <v>1456</v>
      </c>
      <c r="G34" s="40">
        <f t="shared" si="1"/>
        <v>147.07070707070707</v>
      </c>
      <c r="H34" s="39">
        <v>311</v>
      </c>
      <c r="I34" s="87">
        <v>394</v>
      </c>
      <c r="J34" s="40">
        <f t="shared" si="2"/>
        <v>126.68810289389067</v>
      </c>
      <c r="K34" s="39">
        <v>29</v>
      </c>
      <c r="L34" s="39">
        <v>8</v>
      </c>
      <c r="M34" s="40">
        <f t="shared" si="3"/>
        <v>27.586206896551722</v>
      </c>
      <c r="N34" s="39">
        <v>19</v>
      </c>
      <c r="O34" s="39">
        <v>3</v>
      </c>
      <c r="P34" s="40">
        <f t="shared" si="8"/>
        <v>15.789473684210526</v>
      </c>
      <c r="Q34" s="39">
        <v>850</v>
      </c>
      <c r="R34" s="60">
        <v>1165</v>
      </c>
      <c r="S34" s="40">
        <f t="shared" si="4"/>
        <v>137.05882352941177</v>
      </c>
      <c r="T34" s="39">
        <v>1474</v>
      </c>
      <c r="U34" s="60">
        <v>1940</v>
      </c>
      <c r="V34" s="40">
        <f t="shared" si="5"/>
        <v>131.61465400271371</v>
      </c>
      <c r="W34" s="39">
        <v>617</v>
      </c>
      <c r="X34" s="60">
        <v>948</v>
      </c>
      <c r="Y34" s="40">
        <f t="shared" si="6"/>
        <v>153.64667747163696</v>
      </c>
      <c r="Z34" s="39">
        <v>563</v>
      </c>
      <c r="AA34" s="60">
        <v>822</v>
      </c>
      <c r="AB34" s="40">
        <f t="shared" si="7"/>
        <v>146.00355239786856</v>
      </c>
      <c r="AC34" s="37"/>
      <c r="AD34" s="41"/>
    </row>
    <row r="35" spans="1:30" s="42" customFormat="1" ht="17" customHeight="1" x14ac:dyDescent="0.25">
      <c r="A35" s="61" t="s">
        <v>62</v>
      </c>
      <c r="B35" s="39">
        <v>1348</v>
      </c>
      <c r="C35" s="87">
        <v>1719</v>
      </c>
      <c r="D35" s="36">
        <f t="shared" si="0"/>
        <v>127.52225519287833</v>
      </c>
      <c r="E35" s="39">
        <v>633</v>
      </c>
      <c r="F35" s="39">
        <v>867</v>
      </c>
      <c r="G35" s="40">
        <f t="shared" si="1"/>
        <v>136.96682464454977</v>
      </c>
      <c r="H35" s="39">
        <v>308</v>
      </c>
      <c r="I35" s="87">
        <v>219</v>
      </c>
      <c r="J35" s="40">
        <f t="shared" si="2"/>
        <v>71.103896103896105</v>
      </c>
      <c r="K35" s="39">
        <v>51</v>
      </c>
      <c r="L35" s="39">
        <v>32</v>
      </c>
      <c r="M35" s="40">
        <f t="shared" si="3"/>
        <v>62.745098039215684</v>
      </c>
      <c r="N35" s="39">
        <v>14</v>
      </c>
      <c r="O35" s="39">
        <v>2</v>
      </c>
      <c r="P35" s="40">
        <f t="shared" si="8"/>
        <v>14.285714285714286</v>
      </c>
      <c r="Q35" s="39">
        <v>455</v>
      </c>
      <c r="R35" s="60">
        <v>439</v>
      </c>
      <c r="S35" s="40">
        <f t="shared" si="4"/>
        <v>96.483516483516482</v>
      </c>
      <c r="T35" s="39">
        <v>890</v>
      </c>
      <c r="U35" s="60">
        <v>1325</v>
      </c>
      <c r="V35" s="40">
        <f t="shared" si="5"/>
        <v>148.87640449438203</v>
      </c>
      <c r="W35" s="39">
        <v>369</v>
      </c>
      <c r="X35" s="60">
        <v>484</v>
      </c>
      <c r="Y35" s="40">
        <f t="shared" si="6"/>
        <v>131.16531165311653</v>
      </c>
      <c r="Z35" s="39">
        <v>343</v>
      </c>
      <c r="AA35" s="60">
        <v>451</v>
      </c>
      <c r="AB35" s="40">
        <f t="shared" si="7"/>
        <v>131.48688046647231</v>
      </c>
      <c r="AC35" s="37"/>
      <c r="AD35" s="41"/>
    </row>
    <row r="36" spans="1:30" ht="13.95" x14ac:dyDescent="0.3">
      <c r="A36" s="45"/>
      <c r="B36" s="45"/>
      <c r="C36" s="88"/>
      <c r="D36" s="45"/>
      <c r="E36" s="45"/>
      <c r="F36" s="45"/>
      <c r="G36" s="45"/>
      <c r="H36" s="45"/>
      <c r="I36" s="88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AD13" sqref="AD13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82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23"/>
      <c r="Y1" s="12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22"/>
      <c r="AA2" s="122"/>
      <c r="AB2" s="59" t="s">
        <v>7</v>
      </c>
      <c r="AC2" s="59"/>
    </row>
    <row r="3" spans="1:32" s="32" customFormat="1" ht="67.599999999999994" customHeight="1" x14ac:dyDescent="0.25">
      <c r="A3" s="129"/>
      <c r="B3" s="119" t="s">
        <v>21</v>
      </c>
      <c r="C3" s="119"/>
      <c r="D3" s="119"/>
      <c r="E3" s="119" t="s">
        <v>22</v>
      </c>
      <c r="F3" s="119"/>
      <c r="G3" s="119"/>
      <c r="H3" s="119" t="s">
        <v>13</v>
      </c>
      <c r="I3" s="119"/>
      <c r="J3" s="119"/>
      <c r="K3" s="119" t="s">
        <v>9</v>
      </c>
      <c r="L3" s="119"/>
      <c r="M3" s="119"/>
      <c r="N3" s="119" t="s">
        <v>10</v>
      </c>
      <c r="O3" s="119"/>
      <c r="P3" s="119"/>
      <c r="Q3" s="124" t="s">
        <v>8</v>
      </c>
      <c r="R3" s="125"/>
      <c r="S3" s="126"/>
      <c r="T3" s="119" t="s">
        <v>16</v>
      </c>
      <c r="U3" s="119"/>
      <c r="V3" s="119"/>
      <c r="W3" s="119" t="s">
        <v>11</v>
      </c>
      <c r="X3" s="119"/>
      <c r="Y3" s="119"/>
      <c r="Z3" s="119" t="s">
        <v>12</v>
      </c>
      <c r="AA3" s="119"/>
      <c r="AB3" s="119"/>
    </row>
    <row r="4" spans="1:32" s="33" customFormat="1" ht="19.55" customHeight="1" x14ac:dyDescent="0.25">
      <c r="A4" s="129"/>
      <c r="B4" s="120" t="s">
        <v>15</v>
      </c>
      <c r="C4" s="120" t="s">
        <v>63</v>
      </c>
      <c r="D4" s="121" t="s">
        <v>2</v>
      </c>
      <c r="E4" s="120" t="s">
        <v>15</v>
      </c>
      <c r="F4" s="120" t="s">
        <v>63</v>
      </c>
      <c r="G4" s="121" t="s">
        <v>2</v>
      </c>
      <c r="H4" s="120" t="s">
        <v>15</v>
      </c>
      <c r="I4" s="120" t="s">
        <v>63</v>
      </c>
      <c r="J4" s="121" t="s">
        <v>2</v>
      </c>
      <c r="K4" s="120" t="s">
        <v>15</v>
      </c>
      <c r="L4" s="120" t="s">
        <v>63</v>
      </c>
      <c r="M4" s="121" t="s">
        <v>2</v>
      </c>
      <c r="N4" s="120" t="s">
        <v>15</v>
      </c>
      <c r="O4" s="120" t="s">
        <v>63</v>
      </c>
      <c r="P4" s="121" t="s">
        <v>2</v>
      </c>
      <c r="Q4" s="120" t="s">
        <v>15</v>
      </c>
      <c r="R4" s="120" t="s">
        <v>63</v>
      </c>
      <c r="S4" s="121" t="s">
        <v>2</v>
      </c>
      <c r="T4" s="120" t="s">
        <v>15</v>
      </c>
      <c r="U4" s="120" t="s">
        <v>63</v>
      </c>
      <c r="V4" s="121" t="s">
        <v>2</v>
      </c>
      <c r="W4" s="120" t="s">
        <v>15</v>
      </c>
      <c r="X4" s="120" t="s">
        <v>63</v>
      </c>
      <c r="Y4" s="121" t="s">
        <v>2</v>
      </c>
      <c r="Z4" s="120" t="s">
        <v>15</v>
      </c>
      <c r="AA4" s="120" t="s">
        <v>63</v>
      </c>
      <c r="AB4" s="121" t="s">
        <v>2</v>
      </c>
    </row>
    <row r="5" spans="1:32" s="33" customFormat="1" ht="15.8" customHeight="1" x14ac:dyDescent="0.25">
      <c r="A5" s="129"/>
      <c r="B5" s="120"/>
      <c r="C5" s="120"/>
      <c r="D5" s="121"/>
      <c r="E5" s="120"/>
      <c r="F5" s="120"/>
      <c r="G5" s="121"/>
      <c r="H5" s="120"/>
      <c r="I5" s="120"/>
      <c r="J5" s="121"/>
      <c r="K5" s="120"/>
      <c r="L5" s="120"/>
      <c r="M5" s="121"/>
      <c r="N5" s="120"/>
      <c r="O5" s="120"/>
      <c r="P5" s="121"/>
      <c r="Q5" s="120"/>
      <c r="R5" s="120"/>
      <c r="S5" s="121"/>
      <c r="T5" s="120"/>
      <c r="U5" s="120"/>
      <c r="V5" s="121"/>
      <c r="W5" s="120"/>
      <c r="X5" s="120"/>
      <c r="Y5" s="121"/>
      <c r="Z5" s="120"/>
      <c r="AA5" s="120"/>
      <c r="AB5" s="121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21230</v>
      </c>
      <c r="C7" s="35">
        <f>SUM(C8:C35)</f>
        <v>20028</v>
      </c>
      <c r="D7" s="36">
        <f>C7*100/B7</f>
        <v>94.338200659444183</v>
      </c>
      <c r="E7" s="35">
        <f>SUM(E8:E35)</f>
        <v>8614</v>
      </c>
      <c r="F7" s="35">
        <f>SUM(F8:F35)</f>
        <v>10340</v>
      </c>
      <c r="G7" s="36">
        <f>F7*100/E7</f>
        <v>120.03714882749013</v>
      </c>
      <c r="H7" s="35">
        <f>SUM(H8:H35)</f>
        <v>1126</v>
      </c>
      <c r="I7" s="35">
        <f>SUM(I8:I35)</f>
        <v>881</v>
      </c>
      <c r="J7" s="36">
        <f>I7*100/H7</f>
        <v>78.241563055062173</v>
      </c>
      <c r="K7" s="35">
        <f>SUM(K8:K35)</f>
        <v>601</v>
      </c>
      <c r="L7" s="35">
        <f>SUM(L8:L35)</f>
        <v>257</v>
      </c>
      <c r="M7" s="36">
        <f>L7*100/K7</f>
        <v>42.762063227953412</v>
      </c>
      <c r="N7" s="35">
        <f>SUM(N8:N35)</f>
        <v>146</v>
      </c>
      <c r="O7" s="35">
        <f>SUM(O8:O35)</f>
        <v>56</v>
      </c>
      <c r="P7" s="36">
        <f>O7*100/N7</f>
        <v>38.356164383561641</v>
      </c>
      <c r="Q7" s="35">
        <f>SUM(Q8:Q35)</f>
        <v>6644</v>
      </c>
      <c r="R7" s="35">
        <f>SUM(R8:R35)</f>
        <v>7235</v>
      </c>
      <c r="S7" s="36">
        <f>R7*100/Q7</f>
        <v>108.89524382901867</v>
      </c>
      <c r="T7" s="35">
        <f>SUM(T8:T35)</f>
        <v>17231</v>
      </c>
      <c r="U7" s="35">
        <f>SUM(U8:U35)</f>
        <v>15604</v>
      </c>
      <c r="V7" s="36">
        <f>U7*100/T7</f>
        <v>90.557715744878422</v>
      </c>
      <c r="W7" s="35">
        <f>SUM(W8:W35)</f>
        <v>5570</v>
      </c>
      <c r="X7" s="35">
        <f>SUM(X8:X35)</f>
        <v>6197</v>
      </c>
      <c r="Y7" s="36">
        <f>X7*100/W7</f>
        <v>111.25673249551167</v>
      </c>
      <c r="Z7" s="35">
        <f>SUM(Z8:Z35)</f>
        <v>4986</v>
      </c>
      <c r="AA7" s="35">
        <f>SUM(AA8:AA35)</f>
        <v>5658</v>
      </c>
      <c r="AB7" s="36">
        <f>AA7*100/Z7</f>
        <v>113.47773766546329</v>
      </c>
      <c r="AC7" s="37"/>
      <c r="AF7" s="42"/>
    </row>
    <row r="8" spans="1:32" s="42" customFormat="1" ht="17" customHeight="1" x14ac:dyDescent="0.25">
      <c r="A8" s="61" t="s">
        <v>35</v>
      </c>
      <c r="B8" s="39">
        <v>5319</v>
      </c>
      <c r="C8" s="39">
        <v>5450</v>
      </c>
      <c r="D8" s="36">
        <f t="shared" ref="D8:D35" si="0">C8*100/B8</f>
        <v>102.46286896033089</v>
      </c>
      <c r="E8" s="39">
        <v>2073</v>
      </c>
      <c r="F8" s="39">
        <v>2787</v>
      </c>
      <c r="G8" s="40">
        <f t="shared" ref="G8:G35" si="1">F8*100/E8</f>
        <v>134.44283646888567</v>
      </c>
      <c r="H8" s="39">
        <v>201</v>
      </c>
      <c r="I8" s="39">
        <v>139</v>
      </c>
      <c r="J8" s="40">
        <f t="shared" ref="J8:J35" si="2">I8*100/H8</f>
        <v>69.154228855721399</v>
      </c>
      <c r="K8" s="39">
        <v>155</v>
      </c>
      <c r="L8" s="39">
        <v>59</v>
      </c>
      <c r="M8" s="40">
        <f t="shared" ref="M8:M35" si="3">L8*100/K8</f>
        <v>38.064516129032256</v>
      </c>
      <c r="N8" s="39">
        <v>36</v>
      </c>
      <c r="O8" s="39">
        <v>8</v>
      </c>
      <c r="P8" s="40">
        <f t="shared" ref="P8:P33" si="4">O8*100/N8</f>
        <v>22.222222222222221</v>
      </c>
      <c r="Q8" s="39">
        <v>1474</v>
      </c>
      <c r="R8" s="60">
        <v>1590</v>
      </c>
      <c r="S8" s="40">
        <f t="shared" ref="S8:S35" si="5">R8*100/Q8</f>
        <v>107.86974219810041</v>
      </c>
      <c r="T8" s="39">
        <v>4541</v>
      </c>
      <c r="U8" s="60">
        <v>4365</v>
      </c>
      <c r="V8" s="40">
        <f t="shared" ref="V8:V35" si="6">U8*100/T8</f>
        <v>96.124201717683334</v>
      </c>
      <c r="W8" s="39">
        <v>1380</v>
      </c>
      <c r="X8" s="60">
        <v>1736</v>
      </c>
      <c r="Y8" s="40">
        <f t="shared" ref="Y8:Y35" si="7">X8*100/W8</f>
        <v>125.79710144927536</v>
      </c>
      <c r="Z8" s="39">
        <v>1183</v>
      </c>
      <c r="AA8" s="60">
        <v>1539</v>
      </c>
      <c r="AB8" s="40">
        <f t="shared" ref="AB8:AB35" si="8">AA8*100/Z8</f>
        <v>130.09298393913778</v>
      </c>
      <c r="AC8" s="37"/>
      <c r="AD8" s="41"/>
    </row>
    <row r="9" spans="1:32" s="43" customFormat="1" ht="17" customHeight="1" x14ac:dyDescent="0.25">
      <c r="A9" s="61" t="s">
        <v>36</v>
      </c>
      <c r="B9" s="39">
        <v>617</v>
      </c>
      <c r="C9" s="39">
        <v>607</v>
      </c>
      <c r="D9" s="36">
        <f t="shared" si="0"/>
        <v>98.379254457050237</v>
      </c>
      <c r="E9" s="39">
        <v>188</v>
      </c>
      <c r="F9" s="39">
        <v>280</v>
      </c>
      <c r="G9" s="40">
        <f t="shared" si="1"/>
        <v>148.93617021276594</v>
      </c>
      <c r="H9" s="39">
        <v>39</v>
      </c>
      <c r="I9" s="39">
        <v>27</v>
      </c>
      <c r="J9" s="40">
        <f t="shared" si="2"/>
        <v>69.230769230769226</v>
      </c>
      <c r="K9" s="39">
        <v>14</v>
      </c>
      <c r="L9" s="39">
        <v>5</v>
      </c>
      <c r="M9" s="40">
        <f t="shared" si="3"/>
        <v>35.714285714285715</v>
      </c>
      <c r="N9" s="39">
        <v>3</v>
      </c>
      <c r="O9" s="39">
        <v>0</v>
      </c>
      <c r="P9" s="40">
        <f t="shared" si="4"/>
        <v>0</v>
      </c>
      <c r="Q9" s="39">
        <v>168</v>
      </c>
      <c r="R9" s="60">
        <v>171</v>
      </c>
      <c r="S9" s="40">
        <f t="shared" si="5"/>
        <v>101.78571428571429</v>
      </c>
      <c r="T9" s="39">
        <v>525</v>
      </c>
      <c r="U9" s="60">
        <v>490</v>
      </c>
      <c r="V9" s="40">
        <f t="shared" si="6"/>
        <v>93.333333333333329</v>
      </c>
      <c r="W9" s="39">
        <v>112</v>
      </c>
      <c r="X9" s="60">
        <v>165</v>
      </c>
      <c r="Y9" s="40">
        <f t="shared" si="7"/>
        <v>147.32142857142858</v>
      </c>
      <c r="Z9" s="39">
        <v>87</v>
      </c>
      <c r="AA9" s="60">
        <v>143</v>
      </c>
      <c r="AB9" s="40">
        <f t="shared" si="8"/>
        <v>164.36781609195401</v>
      </c>
      <c r="AC9" s="37"/>
      <c r="AD9" s="41"/>
    </row>
    <row r="10" spans="1:32" s="42" customFormat="1" ht="17" customHeight="1" x14ac:dyDescent="0.25">
      <c r="A10" s="61" t="s">
        <v>37</v>
      </c>
      <c r="B10" s="39">
        <v>109</v>
      </c>
      <c r="C10" s="39">
        <v>99</v>
      </c>
      <c r="D10" s="36">
        <f t="shared" si="0"/>
        <v>90.825688073394502</v>
      </c>
      <c r="E10" s="39">
        <v>57</v>
      </c>
      <c r="F10" s="39">
        <v>57</v>
      </c>
      <c r="G10" s="40">
        <f t="shared" si="1"/>
        <v>100</v>
      </c>
      <c r="H10" s="39">
        <v>8</v>
      </c>
      <c r="I10" s="39">
        <v>10</v>
      </c>
      <c r="J10" s="40">
        <f t="shared" si="2"/>
        <v>125</v>
      </c>
      <c r="K10" s="39">
        <v>3</v>
      </c>
      <c r="L10" s="39">
        <v>0</v>
      </c>
      <c r="M10" s="40">
        <f t="shared" si="3"/>
        <v>0</v>
      </c>
      <c r="N10" s="39">
        <v>0</v>
      </c>
      <c r="O10" s="39">
        <v>8</v>
      </c>
      <c r="P10" s="40" t="s">
        <v>70</v>
      </c>
      <c r="Q10" s="39">
        <v>53</v>
      </c>
      <c r="R10" s="60">
        <v>44</v>
      </c>
      <c r="S10" s="40">
        <f t="shared" si="5"/>
        <v>83.018867924528308</v>
      </c>
      <c r="T10" s="39">
        <v>83</v>
      </c>
      <c r="U10" s="60">
        <v>61</v>
      </c>
      <c r="V10" s="40">
        <f t="shared" si="6"/>
        <v>73.493975903614455</v>
      </c>
      <c r="W10" s="39">
        <v>35</v>
      </c>
      <c r="X10" s="60">
        <v>20</v>
      </c>
      <c r="Y10" s="40">
        <f t="shared" si="7"/>
        <v>57.142857142857146</v>
      </c>
      <c r="Z10" s="39">
        <v>32</v>
      </c>
      <c r="AA10" s="60">
        <v>18</v>
      </c>
      <c r="AB10" s="40">
        <f t="shared" si="8"/>
        <v>56.25</v>
      </c>
      <c r="AC10" s="37"/>
      <c r="AD10" s="41"/>
    </row>
    <row r="11" spans="1:32" s="42" customFormat="1" ht="17" customHeight="1" x14ac:dyDescent="0.25">
      <c r="A11" s="61" t="s">
        <v>38</v>
      </c>
      <c r="B11" s="39">
        <v>376</v>
      </c>
      <c r="C11" s="39">
        <v>309</v>
      </c>
      <c r="D11" s="36">
        <f t="shared" si="0"/>
        <v>82.180851063829792</v>
      </c>
      <c r="E11" s="39">
        <v>175</v>
      </c>
      <c r="F11" s="39">
        <v>160</v>
      </c>
      <c r="G11" s="40">
        <f t="shared" si="1"/>
        <v>91.428571428571431</v>
      </c>
      <c r="H11" s="39">
        <v>21</v>
      </c>
      <c r="I11" s="39">
        <v>13</v>
      </c>
      <c r="J11" s="40">
        <f t="shared" si="2"/>
        <v>61.904761904761905</v>
      </c>
      <c r="K11" s="39">
        <v>13</v>
      </c>
      <c r="L11" s="39">
        <v>3</v>
      </c>
      <c r="M11" s="40">
        <f t="shared" si="3"/>
        <v>23.076923076923077</v>
      </c>
      <c r="N11" s="39">
        <v>0</v>
      </c>
      <c r="O11" s="39">
        <v>0</v>
      </c>
      <c r="P11" s="40" t="s">
        <v>70</v>
      </c>
      <c r="Q11" s="39">
        <v>157</v>
      </c>
      <c r="R11" s="60">
        <v>140</v>
      </c>
      <c r="S11" s="40">
        <f t="shared" si="5"/>
        <v>89.171974522292999</v>
      </c>
      <c r="T11" s="39">
        <v>307</v>
      </c>
      <c r="U11" s="60">
        <v>238</v>
      </c>
      <c r="V11" s="40">
        <f t="shared" si="6"/>
        <v>77.524429967426713</v>
      </c>
      <c r="W11" s="39">
        <v>132</v>
      </c>
      <c r="X11" s="60">
        <v>94</v>
      </c>
      <c r="Y11" s="40">
        <f t="shared" si="7"/>
        <v>71.212121212121218</v>
      </c>
      <c r="Z11" s="39">
        <v>113</v>
      </c>
      <c r="AA11" s="60">
        <v>83</v>
      </c>
      <c r="AB11" s="40">
        <f t="shared" si="8"/>
        <v>73.451327433628322</v>
      </c>
      <c r="AC11" s="37"/>
      <c r="AD11" s="41"/>
    </row>
    <row r="12" spans="1:32" s="42" customFormat="1" ht="17" customHeight="1" x14ac:dyDescent="0.25">
      <c r="A12" s="61" t="s">
        <v>39</v>
      </c>
      <c r="B12" s="39">
        <v>700</v>
      </c>
      <c r="C12" s="39">
        <v>634</v>
      </c>
      <c r="D12" s="36">
        <f t="shared" si="0"/>
        <v>90.571428571428569</v>
      </c>
      <c r="E12" s="39">
        <v>128</v>
      </c>
      <c r="F12" s="39">
        <v>178</v>
      </c>
      <c r="G12" s="40">
        <f t="shared" si="1"/>
        <v>139.0625</v>
      </c>
      <c r="H12" s="39">
        <v>36</v>
      </c>
      <c r="I12" s="39">
        <v>12</v>
      </c>
      <c r="J12" s="40">
        <f t="shared" si="2"/>
        <v>33.333333333333336</v>
      </c>
      <c r="K12" s="39">
        <v>19</v>
      </c>
      <c r="L12" s="39">
        <v>8</v>
      </c>
      <c r="M12" s="40">
        <f t="shared" si="3"/>
        <v>42.10526315789474</v>
      </c>
      <c r="N12" s="39">
        <v>12</v>
      </c>
      <c r="O12" s="39">
        <v>1</v>
      </c>
      <c r="P12" s="40">
        <f t="shared" si="4"/>
        <v>8.3333333333333339</v>
      </c>
      <c r="Q12" s="39">
        <v>87</v>
      </c>
      <c r="R12" s="60">
        <v>137</v>
      </c>
      <c r="S12" s="40">
        <f t="shared" si="5"/>
        <v>157.4712643678161</v>
      </c>
      <c r="T12" s="39">
        <v>617</v>
      </c>
      <c r="U12" s="60">
        <v>550</v>
      </c>
      <c r="V12" s="40">
        <f t="shared" si="6"/>
        <v>89.141004862236628</v>
      </c>
      <c r="W12" s="39">
        <v>77</v>
      </c>
      <c r="X12" s="60">
        <v>99</v>
      </c>
      <c r="Y12" s="40">
        <f t="shared" si="7"/>
        <v>128.57142857142858</v>
      </c>
      <c r="Z12" s="39">
        <v>63</v>
      </c>
      <c r="AA12" s="60">
        <v>85</v>
      </c>
      <c r="AB12" s="40">
        <f t="shared" si="8"/>
        <v>134.92063492063491</v>
      </c>
      <c r="AC12" s="37"/>
      <c r="AD12" s="41"/>
    </row>
    <row r="13" spans="1:32" s="42" customFormat="1" ht="17" customHeight="1" x14ac:dyDescent="0.25">
      <c r="A13" s="61" t="s">
        <v>40</v>
      </c>
      <c r="B13" s="39">
        <v>236</v>
      </c>
      <c r="C13" s="39">
        <v>225</v>
      </c>
      <c r="D13" s="36">
        <f t="shared" si="0"/>
        <v>95.33898305084746</v>
      </c>
      <c r="E13" s="39">
        <v>86</v>
      </c>
      <c r="F13" s="39">
        <v>103</v>
      </c>
      <c r="G13" s="40">
        <f t="shared" si="1"/>
        <v>119.76744186046511</v>
      </c>
      <c r="H13" s="39">
        <v>21</v>
      </c>
      <c r="I13" s="39">
        <v>14</v>
      </c>
      <c r="J13" s="40">
        <f t="shared" si="2"/>
        <v>66.666666666666671</v>
      </c>
      <c r="K13" s="39">
        <v>6</v>
      </c>
      <c r="L13" s="39">
        <v>3</v>
      </c>
      <c r="M13" s="40">
        <f t="shared" si="3"/>
        <v>50</v>
      </c>
      <c r="N13" s="39">
        <v>0</v>
      </c>
      <c r="O13" s="39">
        <v>0</v>
      </c>
      <c r="P13" s="40" t="s">
        <v>70</v>
      </c>
      <c r="Q13" s="39">
        <v>61</v>
      </c>
      <c r="R13" s="60">
        <v>78</v>
      </c>
      <c r="S13" s="40">
        <f t="shared" si="5"/>
        <v>127.8688524590164</v>
      </c>
      <c r="T13" s="39">
        <v>195</v>
      </c>
      <c r="U13" s="60">
        <v>165</v>
      </c>
      <c r="V13" s="40">
        <f t="shared" si="6"/>
        <v>84.615384615384613</v>
      </c>
      <c r="W13" s="39">
        <v>50</v>
      </c>
      <c r="X13" s="60">
        <v>45</v>
      </c>
      <c r="Y13" s="40">
        <f t="shared" si="7"/>
        <v>90</v>
      </c>
      <c r="Z13" s="39">
        <v>45</v>
      </c>
      <c r="AA13" s="60">
        <v>45</v>
      </c>
      <c r="AB13" s="40">
        <f t="shared" si="8"/>
        <v>100</v>
      </c>
      <c r="AC13" s="37"/>
      <c r="AD13" s="41"/>
    </row>
    <row r="14" spans="1:32" s="42" customFormat="1" ht="17" customHeight="1" x14ac:dyDescent="0.25">
      <c r="A14" s="61" t="s">
        <v>41</v>
      </c>
      <c r="B14" s="39">
        <v>228</v>
      </c>
      <c r="C14" s="39">
        <v>247</v>
      </c>
      <c r="D14" s="36">
        <f t="shared" si="0"/>
        <v>108.33333333333333</v>
      </c>
      <c r="E14" s="39">
        <v>131</v>
      </c>
      <c r="F14" s="39">
        <v>172</v>
      </c>
      <c r="G14" s="40">
        <f t="shared" si="1"/>
        <v>131.29770992366412</v>
      </c>
      <c r="H14" s="39">
        <v>15</v>
      </c>
      <c r="I14" s="39">
        <v>18</v>
      </c>
      <c r="J14" s="40">
        <f t="shared" si="2"/>
        <v>120</v>
      </c>
      <c r="K14" s="39">
        <v>10</v>
      </c>
      <c r="L14" s="39">
        <v>3</v>
      </c>
      <c r="M14" s="40">
        <f t="shared" si="3"/>
        <v>30</v>
      </c>
      <c r="N14" s="39">
        <v>3</v>
      </c>
      <c r="O14" s="39">
        <v>1</v>
      </c>
      <c r="P14" s="40">
        <f t="shared" si="4"/>
        <v>33.333333333333336</v>
      </c>
      <c r="Q14" s="39">
        <v>101</v>
      </c>
      <c r="R14" s="60">
        <v>148</v>
      </c>
      <c r="S14" s="40">
        <f t="shared" si="5"/>
        <v>146.53465346534654</v>
      </c>
      <c r="T14" s="39">
        <v>178</v>
      </c>
      <c r="U14" s="60">
        <v>161</v>
      </c>
      <c r="V14" s="40">
        <f t="shared" si="6"/>
        <v>90.449438202247194</v>
      </c>
      <c r="W14" s="39">
        <v>91</v>
      </c>
      <c r="X14" s="60">
        <v>88</v>
      </c>
      <c r="Y14" s="40">
        <f t="shared" si="7"/>
        <v>96.703296703296701</v>
      </c>
      <c r="Z14" s="39">
        <v>78</v>
      </c>
      <c r="AA14" s="60">
        <v>74</v>
      </c>
      <c r="AB14" s="40">
        <f t="shared" si="8"/>
        <v>94.871794871794876</v>
      </c>
      <c r="AC14" s="37"/>
      <c r="AD14" s="41"/>
    </row>
    <row r="15" spans="1:32" s="42" customFormat="1" ht="17" customHeight="1" x14ac:dyDescent="0.25">
      <c r="A15" s="61" t="s">
        <v>42</v>
      </c>
      <c r="B15" s="39">
        <v>1372</v>
      </c>
      <c r="C15" s="39">
        <v>1234</v>
      </c>
      <c r="D15" s="36">
        <f t="shared" si="0"/>
        <v>89.941690962099131</v>
      </c>
      <c r="E15" s="39">
        <v>334</v>
      </c>
      <c r="F15" s="39">
        <v>469</v>
      </c>
      <c r="G15" s="40">
        <f t="shared" si="1"/>
        <v>140.4191616766467</v>
      </c>
      <c r="H15" s="39">
        <v>58</v>
      </c>
      <c r="I15" s="39">
        <v>49</v>
      </c>
      <c r="J15" s="40">
        <f t="shared" si="2"/>
        <v>84.482758620689651</v>
      </c>
      <c r="K15" s="39">
        <v>33</v>
      </c>
      <c r="L15" s="39">
        <v>8</v>
      </c>
      <c r="M15" s="40">
        <f t="shared" si="3"/>
        <v>24.242424242424242</v>
      </c>
      <c r="N15" s="39">
        <v>1</v>
      </c>
      <c r="O15" s="39">
        <v>0</v>
      </c>
      <c r="P15" s="40" t="s">
        <v>70</v>
      </c>
      <c r="Q15" s="39">
        <v>244</v>
      </c>
      <c r="R15" s="60">
        <v>317</v>
      </c>
      <c r="S15" s="40">
        <f t="shared" si="5"/>
        <v>129.91803278688525</v>
      </c>
      <c r="T15" s="39">
        <v>1200</v>
      </c>
      <c r="U15" s="60">
        <v>998</v>
      </c>
      <c r="V15" s="40">
        <f t="shared" si="6"/>
        <v>83.166666666666671</v>
      </c>
      <c r="W15" s="39">
        <v>207</v>
      </c>
      <c r="X15" s="60">
        <v>284</v>
      </c>
      <c r="Y15" s="40">
        <f t="shared" si="7"/>
        <v>137.19806763285024</v>
      </c>
      <c r="Z15" s="39">
        <v>186</v>
      </c>
      <c r="AA15" s="60">
        <v>254</v>
      </c>
      <c r="AB15" s="40">
        <f t="shared" si="8"/>
        <v>136.55913978494624</v>
      </c>
      <c r="AC15" s="37"/>
      <c r="AD15" s="41"/>
    </row>
    <row r="16" spans="1:32" s="42" customFormat="1" ht="17" customHeight="1" x14ac:dyDescent="0.25">
      <c r="A16" s="61" t="s">
        <v>43</v>
      </c>
      <c r="B16" s="39">
        <v>810</v>
      </c>
      <c r="C16" s="39">
        <v>679</v>
      </c>
      <c r="D16" s="36">
        <f t="shared" si="0"/>
        <v>83.827160493827165</v>
      </c>
      <c r="E16" s="39">
        <v>370</v>
      </c>
      <c r="F16" s="39">
        <v>400</v>
      </c>
      <c r="G16" s="40">
        <f t="shared" si="1"/>
        <v>108.10810810810811</v>
      </c>
      <c r="H16" s="39">
        <v>95</v>
      </c>
      <c r="I16" s="39">
        <v>41</v>
      </c>
      <c r="J16" s="40">
        <f t="shared" si="2"/>
        <v>43.157894736842103</v>
      </c>
      <c r="K16" s="39">
        <v>45</v>
      </c>
      <c r="L16" s="39">
        <v>14</v>
      </c>
      <c r="M16" s="40">
        <f t="shared" si="3"/>
        <v>31.111111111111111</v>
      </c>
      <c r="N16" s="39">
        <v>5</v>
      </c>
      <c r="O16" s="39">
        <v>5</v>
      </c>
      <c r="P16" s="40" t="s">
        <v>70</v>
      </c>
      <c r="Q16" s="39">
        <v>314</v>
      </c>
      <c r="R16" s="60">
        <v>306</v>
      </c>
      <c r="S16" s="40">
        <f t="shared" si="5"/>
        <v>97.452229299363054</v>
      </c>
      <c r="T16" s="39">
        <v>526</v>
      </c>
      <c r="U16" s="60">
        <v>445</v>
      </c>
      <c r="V16" s="40">
        <f t="shared" si="6"/>
        <v>84.600760456273761</v>
      </c>
      <c r="W16" s="39">
        <v>225</v>
      </c>
      <c r="X16" s="60">
        <v>177</v>
      </c>
      <c r="Y16" s="40">
        <f t="shared" si="7"/>
        <v>78.666666666666671</v>
      </c>
      <c r="Z16" s="39">
        <v>208</v>
      </c>
      <c r="AA16" s="60">
        <v>159</v>
      </c>
      <c r="AB16" s="40">
        <f t="shared" si="8"/>
        <v>76.442307692307693</v>
      </c>
      <c r="AC16" s="37"/>
      <c r="AD16" s="41"/>
    </row>
    <row r="17" spans="1:30" s="42" customFormat="1" ht="17" customHeight="1" x14ac:dyDescent="0.25">
      <c r="A17" s="61" t="s">
        <v>44</v>
      </c>
      <c r="B17" s="39">
        <v>1551</v>
      </c>
      <c r="C17" s="39">
        <v>1483</v>
      </c>
      <c r="D17" s="36">
        <f t="shared" si="0"/>
        <v>95.615731785944547</v>
      </c>
      <c r="E17" s="39">
        <v>432</v>
      </c>
      <c r="F17" s="39">
        <v>545</v>
      </c>
      <c r="G17" s="40">
        <f t="shared" si="1"/>
        <v>126.1574074074074</v>
      </c>
      <c r="H17" s="39">
        <v>48</v>
      </c>
      <c r="I17" s="39">
        <v>39</v>
      </c>
      <c r="J17" s="40">
        <f t="shared" si="2"/>
        <v>81.25</v>
      </c>
      <c r="K17" s="39">
        <v>36</v>
      </c>
      <c r="L17" s="39">
        <v>17</v>
      </c>
      <c r="M17" s="40">
        <f t="shared" si="3"/>
        <v>47.222222222222221</v>
      </c>
      <c r="N17" s="39">
        <v>7</v>
      </c>
      <c r="O17" s="39">
        <v>1</v>
      </c>
      <c r="P17" s="40" t="s">
        <v>70</v>
      </c>
      <c r="Q17" s="39">
        <v>257</v>
      </c>
      <c r="R17" s="60">
        <v>261</v>
      </c>
      <c r="S17" s="40">
        <f t="shared" si="5"/>
        <v>101.55642023346303</v>
      </c>
      <c r="T17" s="39">
        <v>1389</v>
      </c>
      <c r="U17" s="60">
        <v>1245</v>
      </c>
      <c r="V17" s="40">
        <f t="shared" si="6"/>
        <v>89.632829373650111</v>
      </c>
      <c r="W17" s="39">
        <v>286</v>
      </c>
      <c r="X17" s="60">
        <v>327</v>
      </c>
      <c r="Y17" s="40">
        <f t="shared" si="7"/>
        <v>114.33566433566433</v>
      </c>
      <c r="Z17" s="39">
        <v>274</v>
      </c>
      <c r="AA17" s="60">
        <v>310</v>
      </c>
      <c r="AB17" s="40">
        <f t="shared" si="8"/>
        <v>113.13868613138686</v>
      </c>
      <c r="AC17" s="37"/>
      <c r="AD17" s="41"/>
    </row>
    <row r="18" spans="1:30" s="42" customFormat="1" ht="17" customHeight="1" x14ac:dyDescent="0.25">
      <c r="A18" s="61" t="s">
        <v>45</v>
      </c>
      <c r="B18" s="39">
        <v>727</v>
      </c>
      <c r="C18" s="39">
        <v>346</v>
      </c>
      <c r="D18" s="36">
        <f t="shared" si="0"/>
        <v>47.592847317744152</v>
      </c>
      <c r="E18" s="39">
        <v>355</v>
      </c>
      <c r="F18" s="39">
        <v>320</v>
      </c>
      <c r="G18" s="40">
        <f t="shared" si="1"/>
        <v>90.140845070422529</v>
      </c>
      <c r="H18" s="39">
        <v>44</v>
      </c>
      <c r="I18" s="39">
        <v>38</v>
      </c>
      <c r="J18" s="40">
        <f t="shared" si="2"/>
        <v>86.36363636363636</v>
      </c>
      <c r="K18" s="39">
        <v>25</v>
      </c>
      <c r="L18" s="39">
        <v>2</v>
      </c>
      <c r="M18" s="40">
        <f t="shared" si="3"/>
        <v>8</v>
      </c>
      <c r="N18" s="39">
        <v>2</v>
      </c>
      <c r="O18" s="39">
        <v>1</v>
      </c>
      <c r="P18" s="40" t="s">
        <v>70</v>
      </c>
      <c r="Q18" s="39">
        <v>256</v>
      </c>
      <c r="R18" s="60">
        <v>206</v>
      </c>
      <c r="S18" s="40">
        <f t="shared" si="5"/>
        <v>80.46875</v>
      </c>
      <c r="T18" s="39">
        <v>253</v>
      </c>
      <c r="U18" s="60">
        <v>169</v>
      </c>
      <c r="V18" s="40">
        <f t="shared" si="6"/>
        <v>66.798418972332016</v>
      </c>
      <c r="W18" s="39">
        <v>230</v>
      </c>
      <c r="X18" s="60">
        <v>145</v>
      </c>
      <c r="Y18" s="40">
        <f t="shared" si="7"/>
        <v>63.043478260869563</v>
      </c>
      <c r="Z18" s="39">
        <v>209</v>
      </c>
      <c r="AA18" s="60">
        <v>139</v>
      </c>
      <c r="AB18" s="40">
        <f t="shared" si="8"/>
        <v>66.507177033492823</v>
      </c>
      <c r="AC18" s="37"/>
      <c r="AD18" s="41"/>
    </row>
    <row r="19" spans="1:30" s="42" customFormat="1" ht="17" customHeight="1" x14ac:dyDescent="0.25">
      <c r="A19" s="61" t="s">
        <v>46</v>
      </c>
      <c r="B19" s="39">
        <v>924</v>
      </c>
      <c r="C19" s="39">
        <v>775</v>
      </c>
      <c r="D19" s="36">
        <f t="shared" si="0"/>
        <v>83.874458874458881</v>
      </c>
      <c r="E19" s="39">
        <v>410</v>
      </c>
      <c r="F19" s="39">
        <v>351</v>
      </c>
      <c r="G19" s="40">
        <f t="shared" si="1"/>
        <v>85.609756097560975</v>
      </c>
      <c r="H19" s="39">
        <v>68</v>
      </c>
      <c r="I19" s="39">
        <v>64</v>
      </c>
      <c r="J19" s="40">
        <f t="shared" si="2"/>
        <v>94.117647058823536</v>
      </c>
      <c r="K19" s="39">
        <v>32</v>
      </c>
      <c r="L19" s="39">
        <v>15</v>
      </c>
      <c r="M19" s="40">
        <f t="shared" si="3"/>
        <v>46.875</v>
      </c>
      <c r="N19" s="39">
        <v>9</v>
      </c>
      <c r="O19" s="39">
        <v>3</v>
      </c>
      <c r="P19" s="40">
        <f t="shared" si="4"/>
        <v>33.333333333333336</v>
      </c>
      <c r="Q19" s="39">
        <v>302</v>
      </c>
      <c r="R19" s="60">
        <v>289</v>
      </c>
      <c r="S19" s="40">
        <f t="shared" si="5"/>
        <v>95.69536423841059</v>
      </c>
      <c r="T19" s="39">
        <v>777</v>
      </c>
      <c r="U19" s="60">
        <v>621</v>
      </c>
      <c r="V19" s="40">
        <f t="shared" si="6"/>
        <v>79.922779922779924</v>
      </c>
      <c r="W19" s="39">
        <v>264</v>
      </c>
      <c r="X19" s="60">
        <v>203</v>
      </c>
      <c r="Y19" s="40">
        <f t="shared" si="7"/>
        <v>76.893939393939391</v>
      </c>
      <c r="Z19" s="39">
        <v>234</v>
      </c>
      <c r="AA19" s="60">
        <v>184</v>
      </c>
      <c r="AB19" s="40">
        <f t="shared" si="8"/>
        <v>78.632478632478637</v>
      </c>
      <c r="AC19" s="37"/>
      <c r="AD19" s="41"/>
    </row>
    <row r="20" spans="1:30" s="42" customFormat="1" ht="17" customHeight="1" x14ac:dyDescent="0.25">
      <c r="A20" s="61" t="s">
        <v>47</v>
      </c>
      <c r="B20" s="39">
        <v>458</v>
      </c>
      <c r="C20" s="39">
        <v>484</v>
      </c>
      <c r="D20" s="36">
        <f t="shared" si="0"/>
        <v>105.67685589519651</v>
      </c>
      <c r="E20" s="39">
        <v>179</v>
      </c>
      <c r="F20" s="39">
        <v>243</v>
      </c>
      <c r="G20" s="40">
        <f t="shared" si="1"/>
        <v>135.75418994413408</v>
      </c>
      <c r="H20" s="39">
        <v>20</v>
      </c>
      <c r="I20" s="39">
        <v>25</v>
      </c>
      <c r="J20" s="40">
        <f t="shared" si="2"/>
        <v>125</v>
      </c>
      <c r="K20" s="39">
        <v>13</v>
      </c>
      <c r="L20" s="39">
        <v>8</v>
      </c>
      <c r="M20" s="40">
        <f t="shared" si="3"/>
        <v>61.53846153846154</v>
      </c>
      <c r="N20" s="39">
        <v>3</v>
      </c>
      <c r="O20" s="39">
        <v>0</v>
      </c>
      <c r="P20" s="40">
        <f t="shared" si="4"/>
        <v>0</v>
      </c>
      <c r="Q20" s="39">
        <v>139</v>
      </c>
      <c r="R20" s="60">
        <v>154</v>
      </c>
      <c r="S20" s="40">
        <f t="shared" si="5"/>
        <v>110.79136690647482</v>
      </c>
      <c r="T20" s="39">
        <v>401</v>
      </c>
      <c r="U20" s="60">
        <v>395</v>
      </c>
      <c r="V20" s="40">
        <f t="shared" si="6"/>
        <v>98.503740648379051</v>
      </c>
      <c r="W20" s="39">
        <v>124</v>
      </c>
      <c r="X20" s="60">
        <v>158</v>
      </c>
      <c r="Y20" s="40">
        <f t="shared" si="7"/>
        <v>127.41935483870968</v>
      </c>
      <c r="Z20" s="39">
        <v>111</v>
      </c>
      <c r="AA20" s="60">
        <v>150</v>
      </c>
      <c r="AB20" s="40">
        <f t="shared" si="8"/>
        <v>135.13513513513513</v>
      </c>
      <c r="AC20" s="37"/>
      <c r="AD20" s="41"/>
    </row>
    <row r="21" spans="1:30" s="42" customFormat="1" ht="17" customHeight="1" x14ac:dyDescent="0.25">
      <c r="A21" s="61" t="s">
        <v>48</v>
      </c>
      <c r="B21" s="39">
        <v>330</v>
      </c>
      <c r="C21" s="39">
        <v>353</v>
      </c>
      <c r="D21" s="36">
        <f t="shared" si="0"/>
        <v>106.96969696969697</v>
      </c>
      <c r="E21" s="39">
        <v>179</v>
      </c>
      <c r="F21" s="39">
        <v>229</v>
      </c>
      <c r="G21" s="40">
        <f t="shared" si="1"/>
        <v>127.93296089385476</v>
      </c>
      <c r="H21" s="39">
        <v>23</v>
      </c>
      <c r="I21" s="39">
        <v>11</v>
      </c>
      <c r="J21" s="40">
        <f t="shared" si="2"/>
        <v>47.826086956521742</v>
      </c>
      <c r="K21" s="39">
        <v>1</v>
      </c>
      <c r="L21" s="39">
        <v>12</v>
      </c>
      <c r="M21" s="40">
        <f t="shared" si="3"/>
        <v>1200</v>
      </c>
      <c r="N21" s="39">
        <v>2</v>
      </c>
      <c r="O21" s="39">
        <v>0</v>
      </c>
      <c r="P21" s="40" t="s">
        <v>70</v>
      </c>
      <c r="Q21" s="39">
        <v>156</v>
      </c>
      <c r="R21" s="60">
        <v>195</v>
      </c>
      <c r="S21" s="40">
        <f t="shared" si="5"/>
        <v>125</v>
      </c>
      <c r="T21" s="39">
        <v>263</v>
      </c>
      <c r="U21" s="60">
        <v>280</v>
      </c>
      <c r="V21" s="40">
        <f t="shared" si="6"/>
        <v>106.46387832699619</v>
      </c>
      <c r="W21" s="39">
        <v>124</v>
      </c>
      <c r="X21" s="60">
        <v>161</v>
      </c>
      <c r="Y21" s="40">
        <f t="shared" si="7"/>
        <v>129.83870967741936</v>
      </c>
      <c r="Z21" s="39">
        <v>121</v>
      </c>
      <c r="AA21" s="60">
        <v>157</v>
      </c>
      <c r="AB21" s="40">
        <f t="shared" si="8"/>
        <v>129.75206611570249</v>
      </c>
      <c r="AC21" s="37"/>
      <c r="AD21" s="41"/>
    </row>
    <row r="22" spans="1:30" s="42" customFormat="1" ht="17" customHeight="1" x14ac:dyDescent="0.25">
      <c r="A22" s="61" t="s">
        <v>49</v>
      </c>
      <c r="B22" s="39">
        <v>856</v>
      </c>
      <c r="C22" s="39">
        <v>732</v>
      </c>
      <c r="D22" s="36">
        <f t="shared" si="0"/>
        <v>85.514018691588788</v>
      </c>
      <c r="E22" s="39">
        <v>363</v>
      </c>
      <c r="F22" s="39">
        <v>384</v>
      </c>
      <c r="G22" s="40">
        <f t="shared" si="1"/>
        <v>105.78512396694215</v>
      </c>
      <c r="H22" s="39">
        <v>43</v>
      </c>
      <c r="I22" s="39">
        <v>36</v>
      </c>
      <c r="J22" s="40">
        <f t="shared" si="2"/>
        <v>83.720930232558146</v>
      </c>
      <c r="K22" s="39">
        <v>19</v>
      </c>
      <c r="L22" s="39">
        <v>12</v>
      </c>
      <c r="M22" s="40">
        <f t="shared" si="3"/>
        <v>63.157894736842103</v>
      </c>
      <c r="N22" s="39">
        <v>4</v>
      </c>
      <c r="O22" s="39">
        <v>0</v>
      </c>
      <c r="P22" s="40" t="s">
        <v>70</v>
      </c>
      <c r="Q22" s="39">
        <v>310</v>
      </c>
      <c r="R22" s="60">
        <v>318</v>
      </c>
      <c r="S22" s="40">
        <f t="shared" si="5"/>
        <v>102.58064516129032</v>
      </c>
      <c r="T22" s="39">
        <v>729</v>
      </c>
      <c r="U22" s="60">
        <v>561</v>
      </c>
      <c r="V22" s="40">
        <f t="shared" si="6"/>
        <v>76.954732510288068</v>
      </c>
      <c r="W22" s="39">
        <v>239</v>
      </c>
      <c r="X22" s="60">
        <v>242</v>
      </c>
      <c r="Y22" s="40">
        <f t="shared" si="7"/>
        <v>101.25523012552301</v>
      </c>
      <c r="Z22" s="39">
        <v>209</v>
      </c>
      <c r="AA22" s="60">
        <v>222</v>
      </c>
      <c r="AB22" s="40">
        <f t="shared" si="8"/>
        <v>106.22009569377991</v>
      </c>
      <c r="AC22" s="37"/>
      <c r="AD22" s="41"/>
    </row>
    <row r="23" spans="1:30" s="42" customFormat="1" ht="17" customHeight="1" x14ac:dyDescent="0.25">
      <c r="A23" s="61" t="s">
        <v>50</v>
      </c>
      <c r="B23" s="39">
        <v>612</v>
      </c>
      <c r="C23" s="39">
        <v>660</v>
      </c>
      <c r="D23" s="36">
        <f t="shared" si="0"/>
        <v>107.84313725490196</v>
      </c>
      <c r="E23" s="39">
        <v>436</v>
      </c>
      <c r="F23" s="39">
        <v>519</v>
      </c>
      <c r="G23" s="40">
        <f t="shared" si="1"/>
        <v>119.03669724770643</v>
      </c>
      <c r="H23" s="39">
        <v>79</v>
      </c>
      <c r="I23" s="39">
        <v>43</v>
      </c>
      <c r="J23" s="40">
        <f t="shared" si="2"/>
        <v>54.430379746835442</v>
      </c>
      <c r="K23" s="39">
        <v>26</v>
      </c>
      <c r="L23" s="39">
        <v>12</v>
      </c>
      <c r="M23" s="40">
        <f t="shared" si="3"/>
        <v>46.153846153846153</v>
      </c>
      <c r="N23" s="39">
        <v>16</v>
      </c>
      <c r="O23" s="39">
        <v>2</v>
      </c>
      <c r="P23" s="40">
        <f t="shared" si="4"/>
        <v>12.5</v>
      </c>
      <c r="Q23" s="39">
        <v>388</v>
      </c>
      <c r="R23" s="60">
        <v>435</v>
      </c>
      <c r="S23" s="40">
        <f t="shared" si="5"/>
        <v>112.11340206185567</v>
      </c>
      <c r="T23" s="39">
        <v>451</v>
      </c>
      <c r="U23" s="60">
        <v>454</v>
      </c>
      <c r="V23" s="40">
        <f t="shared" si="6"/>
        <v>100.66518847006652</v>
      </c>
      <c r="W23" s="39">
        <v>291</v>
      </c>
      <c r="X23" s="60">
        <v>322</v>
      </c>
      <c r="Y23" s="40">
        <f t="shared" si="7"/>
        <v>110.65292096219932</v>
      </c>
      <c r="Z23" s="39">
        <v>260</v>
      </c>
      <c r="AA23" s="60">
        <v>287</v>
      </c>
      <c r="AB23" s="40">
        <f t="shared" si="8"/>
        <v>110.38461538461539</v>
      </c>
      <c r="AC23" s="37"/>
      <c r="AD23" s="41"/>
    </row>
    <row r="24" spans="1:30" s="42" customFormat="1" ht="17" customHeight="1" x14ac:dyDescent="0.25">
      <c r="A24" s="61" t="s">
        <v>51</v>
      </c>
      <c r="B24" s="39">
        <v>550</v>
      </c>
      <c r="C24" s="39">
        <v>425</v>
      </c>
      <c r="D24" s="36">
        <f t="shared" si="0"/>
        <v>77.272727272727266</v>
      </c>
      <c r="E24" s="39">
        <v>335</v>
      </c>
      <c r="F24" s="39">
        <v>390</v>
      </c>
      <c r="G24" s="40">
        <f t="shared" si="1"/>
        <v>116.41791044776119</v>
      </c>
      <c r="H24" s="39">
        <v>21</v>
      </c>
      <c r="I24" s="39">
        <v>27</v>
      </c>
      <c r="J24" s="40">
        <f t="shared" si="2"/>
        <v>128.57142857142858</v>
      </c>
      <c r="K24" s="39">
        <v>13</v>
      </c>
      <c r="L24" s="39">
        <v>5</v>
      </c>
      <c r="M24" s="40">
        <f t="shared" si="3"/>
        <v>38.46153846153846</v>
      </c>
      <c r="N24" s="39">
        <v>3</v>
      </c>
      <c r="O24" s="39">
        <v>0</v>
      </c>
      <c r="P24" s="40" t="s">
        <v>70</v>
      </c>
      <c r="Q24" s="39">
        <v>258</v>
      </c>
      <c r="R24" s="60">
        <v>351</v>
      </c>
      <c r="S24" s="40">
        <f t="shared" si="5"/>
        <v>136.04651162790697</v>
      </c>
      <c r="T24" s="39">
        <v>426</v>
      </c>
      <c r="U24" s="60">
        <v>259</v>
      </c>
      <c r="V24" s="40">
        <f t="shared" si="6"/>
        <v>60.798122065727696</v>
      </c>
      <c r="W24" s="39">
        <v>232</v>
      </c>
      <c r="X24" s="60">
        <v>243</v>
      </c>
      <c r="Y24" s="40">
        <f t="shared" si="7"/>
        <v>104.74137931034483</v>
      </c>
      <c r="Z24" s="39">
        <v>215</v>
      </c>
      <c r="AA24" s="60">
        <v>231</v>
      </c>
      <c r="AB24" s="40">
        <f t="shared" si="8"/>
        <v>107.44186046511628</v>
      </c>
      <c r="AC24" s="37"/>
      <c r="AD24" s="41"/>
    </row>
    <row r="25" spans="1:30" s="42" customFormat="1" ht="17" customHeight="1" x14ac:dyDescent="0.25">
      <c r="A25" s="61" t="s">
        <v>52</v>
      </c>
      <c r="B25" s="39">
        <v>845</v>
      </c>
      <c r="C25" s="39">
        <v>810</v>
      </c>
      <c r="D25" s="36">
        <f t="shared" si="0"/>
        <v>95.857988165680467</v>
      </c>
      <c r="E25" s="39">
        <v>101</v>
      </c>
      <c r="F25" s="39">
        <v>205</v>
      </c>
      <c r="G25" s="40">
        <f t="shared" si="1"/>
        <v>202.97029702970298</v>
      </c>
      <c r="H25" s="39">
        <v>13</v>
      </c>
      <c r="I25" s="39">
        <v>22</v>
      </c>
      <c r="J25" s="40">
        <f t="shared" si="2"/>
        <v>169.23076923076923</v>
      </c>
      <c r="K25" s="39">
        <v>7</v>
      </c>
      <c r="L25" s="39">
        <v>3</v>
      </c>
      <c r="M25" s="40">
        <f t="shared" si="3"/>
        <v>42.857142857142854</v>
      </c>
      <c r="N25" s="39">
        <v>2</v>
      </c>
      <c r="O25" s="39">
        <v>0</v>
      </c>
      <c r="P25" s="40" t="s">
        <v>70</v>
      </c>
      <c r="Q25" s="39">
        <v>69</v>
      </c>
      <c r="R25" s="60">
        <v>150</v>
      </c>
      <c r="S25" s="40">
        <f t="shared" si="5"/>
        <v>217.39130434782609</v>
      </c>
      <c r="T25" s="39">
        <v>774</v>
      </c>
      <c r="U25" s="60">
        <v>735</v>
      </c>
      <c r="V25" s="40">
        <f t="shared" si="6"/>
        <v>94.961240310077514</v>
      </c>
      <c r="W25" s="39">
        <v>68</v>
      </c>
      <c r="X25" s="60">
        <v>133</v>
      </c>
      <c r="Y25" s="40">
        <f t="shared" si="7"/>
        <v>195.58823529411765</v>
      </c>
      <c r="Z25" s="39">
        <v>59</v>
      </c>
      <c r="AA25" s="60">
        <v>122</v>
      </c>
      <c r="AB25" s="40">
        <f t="shared" si="8"/>
        <v>206.77966101694915</v>
      </c>
      <c r="AC25" s="37"/>
      <c r="AD25" s="41"/>
    </row>
    <row r="26" spans="1:30" s="42" customFormat="1" ht="17" customHeight="1" x14ac:dyDescent="0.25">
      <c r="A26" s="61" t="s">
        <v>53</v>
      </c>
      <c r="B26" s="39">
        <v>474</v>
      </c>
      <c r="C26" s="39">
        <v>432</v>
      </c>
      <c r="D26" s="36">
        <f t="shared" si="0"/>
        <v>91.139240506329116</v>
      </c>
      <c r="E26" s="39">
        <v>254</v>
      </c>
      <c r="F26" s="39">
        <v>239</v>
      </c>
      <c r="G26" s="40">
        <f t="shared" si="1"/>
        <v>94.094488188976385</v>
      </c>
      <c r="H26" s="39">
        <v>30</v>
      </c>
      <c r="I26" s="39">
        <v>29</v>
      </c>
      <c r="J26" s="40">
        <f t="shared" si="2"/>
        <v>96.666666666666671</v>
      </c>
      <c r="K26" s="39">
        <v>16</v>
      </c>
      <c r="L26" s="39">
        <v>2</v>
      </c>
      <c r="M26" s="40">
        <f t="shared" si="3"/>
        <v>12.5</v>
      </c>
      <c r="N26" s="39">
        <v>0</v>
      </c>
      <c r="O26" s="39">
        <v>0</v>
      </c>
      <c r="P26" s="40" t="s">
        <v>70</v>
      </c>
      <c r="Q26" s="39">
        <v>194</v>
      </c>
      <c r="R26" s="60">
        <v>171</v>
      </c>
      <c r="S26" s="40">
        <f t="shared" si="5"/>
        <v>88.144329896907223</v>
      </c>
      <c r="T26" s="39">
        <v>399</v>
      </c>
      <c r="U26" s="60">
        <v>328</v>
      </c>
      <c r="V26" s="40">
        <f t="shared" si="6"/>
        <v>82.205513784461147</v>
      </c>
      <c r="W26" s="39">
        <v>182</v>
      </c>
      <c r="X26" s="60">
        <v>139</v>
      </c>
      <c r="Y26" s="40">
        <f t="shared" si="7"/>
        <v>76.373626373626379</v>
      </c>
      <c r="Z26" s="39">
        <v>166</v>
      </c>
      <c r="AA26" s="60">
        <v>115</v>
      </c>
      <c r="AB26" s="40">
        <f t="shared" si="8"/>
        <v>69.277108433734938</v>
      </c>
      <c r="AC26" s="37"/>
      <c r="AD26" s="41"/>
    </row>
    <row r="27" spans="1:30" s="42" customFormat="1" ht="17" customHeight="1" x14ac:dyDescent="0.25">
      <c r="A27" s="61" t="s">
        <v>54</v>
      </c>
      <c r="B27" s="39">
        <v>320</v>
      </c>
      <c r="C27" s="39">
        <v>476</v>
      </c>
      <c r="D27" s="36">
        <f t="shared" si="0"/>
        <v>148.75</v>
      </c>
      <c r="E27" s="39">
        <v>153</v>
      </c>
      <c r="F27" s="39">
        <v>310</v>
      </c>
      <c r="G27" s="40">
        <f t="shared" si="1"/>
        <v>202.61437908496731</v>
      </c>
      <c r="H27" s="39">
        <v>26</v>
      </c>
      <c r="I27" s="39">
        <v>35</v>
      </c>
      <c r="J27" s="40">
        <f t="shared" si="2"/>
        <v>134.61538461538461</v>
      </c>
      <c r="K27" s="39">
        <v>12</v>
      </c>
      <c r="L27" s="39">
        <v>24</v>
      </c>
      <c r="M27" s="40">
        <f t="shared" si="3"/>
        <v>200</v>
      </c>
      <c r="N27" s="39">
        <v>7</v>
      </c>
      <c r="O27" s="39">
        <v>13</v>
      </c>
      <c r="P27" s="40">
        <f t="shared" si="4"/>
        <v>185.71428571428572</v>
      </c>
      <c r="Q27" s="39">
        <v>109</v>
      </c>
      <c r="R27" s="60">
        <v>228</v>
      </c>
      <c r="S27" s="40">
        <f t="shared" si="5"/>
        <v>209.1743119266055</v>
      </c>
      <c r="T27" s="39">
        <v>249</v>
      </c>
      <c r="U27" s="60">
        <v>342</v>
      </c>
      <c r="V27" s="40">
        <f t="shared" si="6"/>
        <v>137.34939759036143</v>
      </c>
      <c r="W27" s="39">
        <v>91</v>
      </c>
      <c r="X27" s="60">
        <v>196</v>
      </c>
      <c r="Y27" s="40">
        <f t="shared" si="7"/>
        <v>215.38461538461539</v>
      </c>
      <c r="Z27" s="39">
        <v>85</v>
      </c>
      <c r="AA27" s="60">
        <v>191</v>
      </c>
      <c r="AB27" s="40">
        <f t="shared" si="8"/>
        <v>224.70588235294119</v>
      </c>
      <c r="AC27" s="37"/>
      <c r="AD27" s="41"/>
    </row>
    <row r="28" spans="1:30" s="42" customFormat="1" ht="17" customHeight="1" x14ac:dyDescent="0.25">
      <c r="A28" s="61" t="s">
        <v>55</v>
      </c>
      <c r="B28" s="39">
        <v>290</v>
      </c>
      <c r="C28" s="39">
        <v>231</v>
      </c>
      <c r="D28" s="36">
        <f t="shared" si="0"/>
        <v>79.65517241379311</v>
      </c>
      <c r="E28" s="39">
        <v>185</v>
      </c>
      <c r="F28" s="39">
        <v>146</v>
      </c>
      <c r="G28" s="40">
        <f t="shared" si="1"/>
        <v>78.918918918918919</v>
      </c>
      <c r="H28" s="39">
        <v>37</v>
      </c>
      <c r="I28" s="39">
        <v>16</v>
      </c>
      <c r="J28" s="40">
        <f t="shared" si="2"/>
        <v>43.243243243243242</v>
      </c>
      <c r="K28" s="39">
        <v>5</v>
      </c>
      <c r="L28" s="39">
        <v>0</v>
      </c>
      <c r="M28" s="40">
        <f t="shared" si="3"/>
        <v>0</v>
      </c>
      <c r="N28" s="39">
        <v>6</v>
      </c>
      <c r="O28" s="39">
        <v>1</v>
      </c>
      <c r="P28" s="40">
        <f t="shared" si="4"/>
        <v>16.666666666666668</v>
      </c>
      <c r="Q28" s="39">
        <v>146</v>
      </c>
      <c r="R28" s="60">
        <v>131</v>
      </c>
      <c r="S28" s="40">
        <f t="shared" si="5"/>
        <v>89.726027397260268</v>
      </c>
      <c r="T28" s="39">
        <v>208</v>
      </c>
      <c r="U28" s="60">
        <v>173</v>
      </c>
      <c r="V28" s="40">
        <f t="shared" si="6"/>
        <v>83.17307692307692</v>
      </c>
      <c r="W28" s="39">
        <v>109</v>
      </c>
      <c r="X28" s="60">
        <v>91</v>
      </c>
      <c r="Y28" s="40">
        <f t="shared" si="7"/>
        <v>83.486238532110093</v>
      </c>
      <c r="Z28" s="39">
        <v>106</v>
      </c>
      <c r="AA28" s="60">
        <v>87</v>
      </c>
      <c r="AB28" s="40">
        <f t="shared" si="8"/>
        <v>82.075471698113205</v>
      </c>
      <c r="AC28" s="37"/>
      <c r="AD28" s="41"/>
    </row>
    <row r="29" spans="1:30" s="42" customFormat="1" ht="17" customHeight="1" x14ac:dyDescent="0.25">
      <c r="A29" s="61" t="s">
        <v>56</v>
      </c>
      <c r="B29" s="39">
        <v>582</v>
      </c>
      <c r="C29" s="39">
        <v>620</v>
      </c>
      <c r="D29" s="36">
        <f t="shared" si="0"/>
        <v>106.52920962199313</v>
      </c>
      <c r="E29" s="39">
        <v>344</v>
      </c>
      <c r="F29" s="39">
        <v>395</v>
      </c>
      <c r="G29" s="40">
        <f t="shared" si="1"/>
        <v>114.82558139534883</v>
      </c>
      <c r="H29" s="39">
        <v>24</v>
      </c>
      <c r="I29" s="39">
        <v>19</v>
      </c>
      <c r="J29" s="40">
        <f t="shared" si="2"/>
        <v>79.166666666666671</v>
      </c>
      <c r="K29" s="39">
        <v>35</v>
      </c>
      <c r="L29" s="39">
        <v>12</v>
      </c>
      <c r="M29" s="40">
        <f t="shared" si="3"/>
        <v>34.285714285714285</v>
      </c>
      <c r="N29" s="39">
        <v>1</v>
      </c>
      <c r="O29" s="39">
        <v>0</v>
      </c>
      <c r="P29" s="40">
        <f t="shared" si="4"/>
        <v>0</v>
      </c>
      <c r="Q29" s="39">
        <v>261</v>
      </c>
      <c r="R29" s="60">
        <v>292</v>
      </c>
      <c r="S29" s="40">
        <f t="shared" si="5"/>
        <v>111.87739463601532</v>
      </c>
      <c r="T29" s="39">
        <v>463</v>
      </c>
      <c r="U29" s="60">
        <v>440</v>
      </c>
      <c r="V29" s="40">
        <f t="shared" si="6"/>
        <v>95.032397408207345</v>
      </c>
      <c r="W29" s="39">
        <v>237</v>
      </c>
      <c r="X29" s="60">
        <v>225</v>
      </c>
      <c r="Y29" s="40">
        <f t="shared" si="7"/>
        <v>94.936708860759495</v>
      </c>
      <c r="Z29" s="39">
        <v>216</v>
      </c>
      <c r="AA29" s="60">
        <v>215</v>
      </c>
      <c r="AB29" s="40">
        <f t="shared" si="8"/>
        <v>99.537037037037038</v>
      </c>
      <c r="AC29" s="37"/>
      <c r="AD29" s="41"/>
    </row>
    <row r="30" spans="1:30" s="42" customFormat="1" ht="17" customHeight="1" x14ac:dyDescent="0.25">
      <c r="A30" s="61" t="s">
        <v>57</v>
      </c>
      <c r="B30" s="39">
        <v>556</v>
      </c>
      <c r="C30" s="39">
        <v>524</v>
      </c>
      <c r="D30" s="36">
        <f t="shared" si="0"/>
        <v>94.244604316546756</v>
      </c>
      <c r="E30" s="39">
        <v>170</v>
      </c>
      <c r="F30" s="39">
        <v>211</v>
      </c>
      <c r="G30" s="40">
        <f t="shared" si="1"/>
        <v>124.11764705882354</v>
      </c>
      <c r="H30" s="39">
        <v>22</v>
      </c>
      <c r="I30" s="39">
        <v>22</v>
      </c>
      <c r="J30" s="40">
        <f t="shared" si="2"/>
        <v>100</v>
      </c>
      <c r="K30" s="39">
        <v>9</v>
      </c>
      <c r="L30" s="39">
        <v>6</v>
      </c>
      <c r="M30" s="40">
        <f t="shared" si="3"/>
        <v>66.666666666666671</v>
      </c>
      <c r="N30" s="39">
        <v>6</v>
      </c>
      <c r="O30" s="39">
        <v>1</v>
      </c>
      <c r="P30" s="40">
        <f t="shared" si="4"/>
        <v>16.666666666666668</v>
      </c>
      <c r="Q30" s="39">
        <v>154</v>
      </c>
      <c r="R30" s="60">
        <v>176</v>
      </c>
      <c r="S30" s="40">
        <f t="shared" si="5"/>
        <v>114.28571428571429</v>
      </c>
      <c r="T30" s="39">
        <v>498</v>
      </c>
      <c r="U30" s="60">
        <v>438</v>
      </c>
      <c r="V30" s="40">
        <f t="shared" si="6"/>
        <v>87.951807228915669</v>
      </c>
      <c r="W30" s="39">
        <v>114</v>
      </c>
      <c r="X30" s="60">
        <v>126</v>
      </c>
      <c r="Y30" s="40">
        <f t="shared" si="7"/>
        <v>110.52631578947368</v>
      </c>
      <c r="Z30" s="39">
        <v>103</v>
      </c>
      <c r="AA30" s="60">
        <v>123</v>
      </c>
      <c r="AB30" s="40">
        <f t="shared" si="8"/>
        <v>119.41747572815534</v>
      </c>
      <c r="AC30" s="37"/>
      <c r="AD30" s="41"/>
    </row>
    <row r="31" spans="1:30" s="42" customFormat="1" ht="17" customHeight="1" x14ac:dyDescent="0.25">
      <c r="A31" s="61" t="s">
        <v>58</v>
      </c>
      <c r="B31" s="39">
        <v>522</v>
      </c>
      <c r="C31" s="39">
        <v>433</v>
      </c>
      <c r="D31" s="36">
        <f t="shared" si="0"/>
        <v>82.950191570881231</v>
      </c>
      <c r="E31" s="39">
        <v>165</v>
      </c>
      <c r="F31" s="39">
        <v>185</v>
      </c>
      <c r="G31" s="40">
        <f t="shared" si="1"/>
        <v>112.12121212121212</v>
      </c>
      <c r="H31" s="39">
        <v>27</v>
      </c>
      <c r="I31" s="39">
        <v>21</v>
      </c>
      <c r="J31" s="40">
        <f t="shared" si="2"/>
        <v>77.777777777777771</v>
      </c>
      <c r="K31" s="39">
        <v>5</v>
      </c>
      <c r="L31" s="39">
        <v>5</v>
      </c>
      <c r="M31" s="40">
        <f t="shared" si="3"/>
        <v>100</v>
      </c>
      <c r="N31" s="39">
        <v>0</v>
      </c>
      <c r="O31" s="39">
        <v>7</v>
      </c>
      <c r="P31" s="40" t="s">
        <v>70</v>
      </c>
      <c r="Q31" s="39">
        <v>126</v>
      </c>
      <c r="R31" s="60">
        <v>166</v>
      </c>
      <c r="S31" s="40">
        <f t="shared" si="5"/>
        <v>131.74603174603175</v>
      </c>
      <c r="T31" s="39">
        <v>400</v>
      </c>
      <c r="U31" s="60">
        <v>365</v>
      </c>
      <c r="V31" s="40">
        <f t="shared" si="6"/>
        <v>91.25</v>
      </c>
      <c r="W31" s="39">
        <v>100</v>
      </c>
      <c r="X31" s="60">
        <v>125</v>
      </c>
      <c r="Y31" s="40">
        <f t="shared" si="7"/>
        <v>125</v>
      </c>
      <c r="Z31" s="39">
        <v>94</v>
      </c>
      <c r="AA31" s="60">
        <v>117</v>
      </c>
      <c r="AB31" s="40">
        <f t="shared" si="8"/>
        <v>124.46808510638297</v>
      </c>
      <c r="AC31" s="37"/>
      <c r="AD31" s="41"/>
    </row>
    <row r="32" spans="1:30" s="42" customFormat="1" ht="17" customHeight="1" x14ac:dyDescent="0.25">
      <c r="A32" s="61" t="s">
        <v>59</v>
      </c>
      <c r="B32" s="39">
        <v>613</v>
      </c>
      <c r="C32" s="39">
        <v>586</v>
      </c>
      <c r="D32" s="36">
        <f t="shared" si="0"/>
        <v>95.595432300163125</v>
      </c>
      <c r="E32" s="39">
        <v>171</v>
      </c>
      <c r="F32" s="39">
        <v>204</v>
      </c>
      <c r="G32" s="40">
        <f t="shared" si="1"/>
        <v>119.29824561403508</v>
      </c>
      <c r="H32" s="39">
        <v>20</v>
      </c>
      <c r="I32" s="39">
        <v>36</v>
      </c>
      <c r="J32" s="40">
        <f t="shared" si="2"/>
        <v>180</v>
      </c>
      <c r="K32" s="39">
        <v>16</v>
      </c>
      <c r="L32" s="39">
        <v>11</v>
      </c>
      <c r="M32" s="40">
        <f t="shared" si="3"/>
        <v>68.75</v>
      </c>
      <c r="N32" s="39">
        <v>4</v>
      </c>
      <c r="O32" s="39">
        <v>3</v>
      </c>
      <c r="P32" s="40" t="s">
        <v>70</v>
      </c>
      <c r="Q32" s="39">
        <v>152</v>
      </c>
      <c r="R32" s="60">
        <v>143</v>
      </c>
      <c r="S32" s="40">
        <f t="shared" si="5"/>
        <v>94.078947368421055</v>
      </c>
      <c r="T32" s="39">
        <v>532</v>
      </c>
      <c r="U32" s="60">
        <v>471</v>
      </c>
      <c r="V32" s="40">
        <f t="shared" si="6"/>
        <v>88.53383458646617</v>
      </c>
      <c r="W32" s="39">
        <v>96</v>
      </c>
      <c r="X32" s="60">
        <v>94</v>
      </c>
      <c r="Y32" s="40">
        <f t="shared" si="7"/>
        <v>97.916666666666671</v>
      </c>
      <c r="Z32" s="39">
        <v>90</v>
      </c>
      <c r="AA32" s="60">
        <v>85</v>
      </c>
      <c r="AB32" s="40">
        <f t="shared" si="8"/>
        <v>94.444444444444443</v>
      </c>
      <c r="AC32" s="37"/>
      <c r="AD32" s="41"/>
    </row>
    <row r="33" spans="1:30" s="42" customFormat="1" ht="17" customHeight="1" x14ac:dyDescent="0.25">
      <c r="A33" s="61" t="s">
        <v>60</v>
      </c>
      <c r="B33" s="39">
        <v>546</v>
      </c>
      <c r="C33" s="39">
        <v>528</v>
      </c>
      <c r="D33" s="36">
        <f t="shared" si="0"/>
        <v>96.703296703296701</v>
      </c>
      <c r="E33" s="39">
        <v>376</v>
      </c>
      <c r="F33" s="39">
        <v>376</v>
      </c>
      <c r="G33" s="40">
        <f t="shared" si="1"/>
        <v>100</v>
      </c>
      <c r="H33" s="39">
        <v>26</v>
      </c>
      <c r="I33" s="39">
        <v>26</v>
      </c>
      <c r="J33" s="40">
        <f t="shared" si="2"/>
        <v>100</v>
      </c>
      <c r="K33" s="39">
        <v>18</v>
      </c>
      <c r="L33" s="39">
        <v>3</v>
      </c>
      <c r="M33" s="40">
        <f t="shared" si="3"/>
        <v>16.666666666666668</v>
      </c>
      <c r="N33" s="39">
        <v>9</v>
      </c>
      <c r="O33" s="39">
        <v>0</v>
      </c>
      <c r="P33" s="40">
        <f t="shared" si="4"/>
        <v>0</v>
      </c>
      <c r="Q33" s="39">
        <v>331</v>
      </c>
      <c r="R33" s="60">
        <v>306</v>
      </c>
      <c r="S33" s="40">
        <f t="shared" si="5"/>
        <v>92.447129909365557</v>
      </c>
      <c r="T33" s="39">
        <v>388</v>
      </c>
      <c r="U33" s="60">
        <v>403</v>
      </c>
      <c r="V33" s="40">
        <f t="shared" si="6"/>
        <v>103.8659793814433</v>
      </c>
      <c r="W33" s="39">
        <v>221</v>
      </c>
      <c r="X33" s="60">
        <v>255</v>
      </c>
      <c r="Y33" s="40">
        <f t="shared" si="7"/>
        <v>115.38461538461539</v>
      </c>
      <c r="Z33" s="39">
        <v>200</v>
      </c>
      <c r="AA33" s="60">
        <v>241</v>
      </c>
      <c r="AB33" s="40">
        <f t="shared" si="8"/>
        <v>120.5</v>
      </c>
      <c r="AC33" s="37"/>
      <c r="AD33" s="41"/>
    </row>
    <row r="34" spans="1:30" s="42" customFormat="1" ht="17" customHeight="1" x14ac:dyDescent="0.25">
      <c r="A34" s="61" t="s">
        <v>61</v>
      </c>
      <c r="B34" s="39">
        <v>385</v>
      </c>
      <c r="C34" s="39">
        <v>352</v>
      </c>
      <c r="D34" s="36">
        <f t="shared" si="0"/>
        <v>91.428571428571431</v>
      </c>
      <c r="E34" s="39">
        <v>260</v>
      </c>
      <c r="F34" s="39">
        <v>282</v>
      </c>
      <c r="G34" s="40">
        <f t="shared" si="1"/>
        <v>108.46153846153847</v>
      </c>
      <c r="H34" s="39">
        <v>31</v>
      </c>
      <c r="I34" s="39">
        <v>34</v>
      </c>
      <c r="J34" s="40">
        <f t="shared" si="2"/>
        <v>109.6774193548387</v>
      </c>
      <c r="K34" s="39">
        <v>7</v>
      </c>
      <c r="L34" s="39">
        <v>1</v>
      </c>
      <c r="M34" s="40">
        <f t="shared" si="3"/>
        <v>14.285714285714286</v>
      </c>
      <c r="N34" s="39">
        <v>5</v>
      </c>
      <c r="O34" s="39">
        <v>1</v>
      </c>
      <c r="P34" s="40" t="s">
        <v>70</v>
      </c>
      <c r="Q34" s="39">
        <v>224</v>
      </c>
      <c r="R34" s="60">
        <v>220</v>
      </c>
      <c r="S34" s="40">
        <f t="shared" si="5"/>
        <v>98.214285714285708</v>
      </c>
      <c r="T34" s="39">
        <v>257</v>
      </c>
      <c r="U34" s="60">
        <v>241</v>
      </c>
      <c r="V34" s="40">
        <f t="shared" si="6"/>
        <v>93.774319066147854</v>
      </c>
      <c r="W34" s="39">
        <v>154</v>
      </c>
      <c r="X34" s="60">
        <v>184</v>
      </c>
      <c r="Y34" s="40">
        <f t="shared" si="7"/>
        <v>119.48051948051948</v>
      </c>
      <c r="Z34" s="39">
        <v>143</v>
      </c>
      <c r="AA34" s="60">
        <v>171</v>
      </c>
      <c r="AB34" s="40">
        <f t="shared" si="8"/>
        <v>119.58041958041959</v>
      </c>
      <c r="AC34" s="37"/>
      <c r="AD34" s="41"/>
    </row>
    <row r="35" spans="1:30" s="42" customFormat="1" ht="17" customHeight="1" x14ac:dyDescent="0.25">
      <c r="A35" s="61" t="s">
        <v>62</v>
      </c>
      <c r="B35" s="39">
        <v>322</v>
      </c>
      <c r="C35" s="39">
        <v>294</v>
      </c>
      <c r="D35" s="36">
        <f t="shared" si="0"/>
        <v>91.304347826086953</v>
      </c>
      <c r="E35" s="39">
        <v>204</v>
      </c>
      <c r="F35" s="39">
        <v>200</v>
      </c>
      <c r="G35" s="40">
        <f t="shared" si="1"/>
        <v>98.039215686274517</v>
      </c>
      <c r="H35" s="39">
        <v>30</v>
      </c>
      <c r="I35" s="39">
        <v>15</v>
      </c>
      <c r="J35" s="40">
        <f t="shared" si="2"/>
        <v>50</v>
      </c>
      <c r="K35" s="39">
        <v>8</v>
      </c>
      <c r="L35" s="39">
        <v>4</v>
      </c>
      <c r="M35" s="40">
        <f t="shared" si="3"/>
        <v>50</v>
      </c>
      <c r="N35" s="39">
        <v>0</v>
      </c>
      <c r="O35" s="39">
        <v>0</v>
      </c>
      <c r="P35" s="40" t="s">
        <v>70</v>
      </c>
      <c r="Q35" s="39">
        <v>153</v>
      </c>
      <c r="R35" s="60">
        <v>112</v>
      </c>
      <c r="S35" s="40">
        <f t="shared" si="5"/>
        <v>73.202614379084963</v>
      </c>
      <c r="T35" s="39">
        <v>202</v>
      </c>
      <c r="U35" s="60">
        <v>211</v>
      </c>
      <c r="V35" s="40">
        <f t="shared" si="6"/>
        <v>104.45544554455445</v>
      </c>
      <c r="W35" s="39">
        <v>99</v>
      </c>
      <c r="X35" s="60">
        <v>120</v>
      </c>
      <c r="Y35" s="40">
        <f t="shared" si="7"/>
        <v>121.21212121212122</v>
      </c>
      <c r="Z35" s="39">
        <v>96</v>
      </c>
      <c r="AA35" s="60">
        <v>111</v>
      </c>
      <c r="AB35" s="40">
        <f t="shared" si="8"/>
        <v>115.625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7"/>
  <sheetViews>
    <sheetView view="pageBreakPreview" zoomScaleNormal="70" zoomScaleSheetLayoutView="100" workbookViewId="0">
      <selection activeCell="L8" sqref="L8"/>
    </sheetView>
  </sheetViews>
  <sheetFormatPr defaultColWidth="8" defaultRowHeight="13.6" x14ac:dyDescent="0.25"/>
  <cols>
    <col min="1" max="1" width="60.875" style="3" customWidth="1"/>
    <col min="2" max="3" width="23.125" style="3" customWidth="1"/>
    <col min="4" max="4" width="10.875" style="3" customWidth="1"/>
    <col min="5" max="5" width="11.625" style="3" customWidth="1"/>
    <col min="6" max="16384" width="8" style="3"/>
  </cols>
  <sheetData>
    <row r="1" spans="1:11" ht="54.7" customHeight="1" x14ac:dyDescent="0.25">
      <c r="A1" s="116" t="s">
        <v>64</v>
      </c>
      <c r="B1" s="116"/>
      <c r="C1" s="116"/>
      <c r="D1" s="116"/>
      <c r="E1" s="116"/>
    </row>
    <row r="2" spans="1:11" s="4" customFormat="1" ht="23.3" customHeight="1" x14ac:dyDescent="0.25">
      <c r="A2" s="111" t="s">
        <v>0</v>
      </c>
      <c r="B2" s="130" t="s">
        <v>72</v>
      </c>
      <c r="C2" s="130" t="s">
        <v>73</v>
      </c>
      <c r="D2" s="114" t="s">
        <v>1</v>
      </c>
      <c r="E2" s="115"/>
    </row>
    <row r="3" spans="1:11" s="4" customFormat="1" ht="41.95" customHeight="1" x14ac:dyDescent="0.25">
      <c r="A3" s="112"/>
      <c r="B3" s="131"/>
      <c r="C3" s="131"/>
      <c r="D3" s="5" t="s">
        <v>2</v>
      </c>
      <c r="E3" s="6" t="s">
        <v>26</v>
      </c>
    </row>
    <row r="4" spans="1:11" s="9" customFormat="1" ht="15.8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6" customHeight="1" x14ac:dyDescent="0.25">
      <c r="A5" s="10" t="s">
        <v>27</v>
      </c>
      <c r="B5" s="74">
        <f>'4(неповносправні-ЦЗ)'!B7</f>
        <v>2706</v>
      </c>
      <c r="C5" s="74">
        <f>'4(неповносправні-ЦЗ)'!C7</f>
        <v>3726</v>
      </c>
      <c r="D5" s="11">
        <f>C5*100/B5</f>
        <v>137.6940133037694</v>
      </c>
      <c r="E5" s="75">
        <f>C5-B5</f>
        <v>1020</v>
      </c>
      <c r="K5" s="13"/>
    </row>
    <row r="6" spans="1:11" s="4" customFormat="1" ht="31.6" customHeight="1" x14ac:dyDescent="0.25">
      <c r="A6" s="10" t="s">
        <v>28</v>
      </c>
      <c r="B6" s="74">
        <f>'4(неповносправні-ЦЗ)'!E7</f>
        <v>2297</v>
      </c>
      <c r="C6" s="74">
        <f>'4(неповносправні-ЦЗ)'!F7</f>
        <v>3321</v>
      </c>
      <c r="D6" s="11">
        <f t="shared" ref="D6:D10" si="0">C6*100/B6</f>
        <v>144.57988680888116</v>
      </c>
      <c r="E6" s="75">
        <f t="shared" ref="E6:E10" si="1">C6-B6</f>
        <v>1024</v>
      </c>
      <c r="K6" s="13"/>
    </row>
    <row r="7" spans="1:11" s="4" customFormat="1" ht="54.7" customHeight="1" x14ac:dyDescent="0.25">
      <c r="A7" s="14" t="s">
        <v>29</v>
      </c>
      <c r="B7" s="74">
        <f>'4(неповносправні-ЦЗ)'!H7</f>
        <v>200</v>
      </c>
      <c r="C7" s="74">
        <f>'4(неповносправні-ЦЗ)'!I7</f>
        <v>268</v>
      </c>
      <c r="D7" s="11">
        <f t="shared" si="0"/>
        <v>134</v>
      </c>
      <c r="E7" s="75">
        <f t="shared" si="1"/>
        <v>68</v>
      </c>
      <c r="K7" s="13"/>
    </row>
    <row r="8" spans="1:11" s="4" customFormat="1" ht="35.35" customHeight="1" x14ac:dyDescent="0.25">
      <c r="A8" s="15" t="s">
        <v>30</v>
      </c>
      <c r="B8" s="74">
        <f>'4(неповносправні-ЦЗ)'!K7</f>
        <v>98</v>
      </c>
      <c r="C8" s="74">
        <f>'4(неповносправні-ЦЗ)'!L7</f>
        <v>69</v>
      </c>
      <c r="D8" s="11">
        <f t="shared" si="0"/>
        <v>70.408163265306129</v>
      </c>
      <c r="E8" s="75">
        <f t="shared" si="1"/>
        <v>-29</v>
      </c>
      <c r="K8" s="13"/>
    </row>
    <row r="9" spans="1:11" s="4" customFormat="1" ht="45.7" customHeight="1" x14ac:dyDescent="0.25">
      <c r="A9" s="15" t="s">
        <v>20</v>
      </c>
      <c r="B9" s="74">
        <f>'4(неповносправні-ЦЗ)'!N7</f>
        <v>33</v>
      </c>
      <c r="C9" s="74">
        <f>'4(неповносправні-ЦЗ)'!O7</f>
        <v>17</v>
      </c>
      <c r="D9" s="11">
        <f t="shared" si="0"/>
        <v>51.515151515151516</v>
      </c>
      <c r="E9" s="75">
        <f t="shared" si="1"/>
        <v>-16</v>
      </c>
      <c r="K9" s="13"/>
    </row>
    <row r="10" spans="1:11" s="4" customFormat="1" ht="55.55" customHeight="1" x14ac:dyDescent="0.25">
      <c r="A10" s="15" t="s">
        <v>31</v>
      </c>
      <c r="B10" s="74">
        <f>'4(неповносправні-ЦЗ)'!Q7</f>
        <v>1866</v>
      </c>
      <c r="C10" s="74">
        <f>'4(неповносправні-ЦЗ)'!R7</f>
        <v>2623</v>
      </c>
      <c r="D10" s="11">
        <f t="shared" si="0"/>
        <v>140.56806002143622</v>
      </c>
      <c r="E10" s="75">
        <f t="shared" si="1"/>
        <v>757</v>
      </c>
      <c r="K10" s="13"/>
    </row>
    <row r="11" spans="1:11" s="4" customFormat="1" ht="12.75" customHeight="1" x14ac:dyDescent="0.25">
      <c r="A11" s="107" t="s">
        <v>4</v>
      </c>
      <c r="B11" s="108"/>
      <c r="C11" s="108"/>
      <c r="D11" s="108"/>
      <c r="E11" s="108"/>
      <c r="K11" s="13"/>
    </row>
    <row r="12" spans="1:11" s="4" customFormat="1" ht="14.95" customHeight="1" x14ac:dyDescent="0.25">
      <c r="A12" s="109"/>
      <c r="B12" s="110"/>
      <c r="C12" s="110"/>
      <c r="D12" s="110"/>
      <c r="E12" s="110"/>
      <c r="K12" s="13"/>
    </row>
    <row r="13" spans="1:11" s="4" customFormat="1" ht="20.25" customHeight="1" x14ac:dyDescent="0.25">
      <c r="A13" s="111" t="s">
        <v>0</v>
      </c>
      <c r="B13" s="113" t="s">
        <v>74</v>
      </c>
      <c r="C13" s="113" t="s">
        <v>75</v>
      </c>
      <c r="D13" s="114" t="s">
        <v>1</v>
      </c>
      <c r="E13" s="115"/>
      <c r="K13" s="13"/>
    </row>
    <row r="14" spans="1:11" ht="35.35" customHeight="1" x14ac:dyDescent="0.25">
      <c r="A14" s="112"/>
      <c r="B14" s="113"/>
      <c r="C14" s="113"/>
      <c r="D14" s="5" t="s">
        <v>2</v>
      </c>
      <c r="E14" s="6" t="s">
        <v>26</v>
      </c>
      <c r="K14" s="13"/>
    </row>
    <row r="15" spans="1:11" ht="23.95" customHeight="1" x14ac:dyDescent="0.25">
      <c r="A15" s="10" t="s">
        <v>32</v>
      </c>
      <c r="B15" s="74">
        <f>'4(неповносправні-ЦЗ)'!T7</f>
        <v>2018</v>
      </c>
      <c r="C15" s="74">
        <f>'4(неповносправні-ЦЗ)'!U7</f>
        <v>2391</v>
      </c>
      <c r="D15" s="16">
        <f t="shared" ref="D15:D17" si="2">C15*100/B15</f>
        <v>118.48364717542121</v>
      </c>
      <c r="E15" s="75">
        <f t="shared" ref="E15:E17" si="3">C15-B15</f>
        <v>373</v>
      </c>
      <c r="K15" s="13"/>
    </row>
    <row r="16" spans="1:11" ht="25.5" customHeight="1" x14ac:dyDescent="0.25">
      <c r="A16" s="1" t="s">
        <v>28</v>
      </c>
      <c r="B16" s="74">
        <f>'4(неповносправні-ЦЗ)'!W7</f>
        <v>1640</v>
      </c>
      <c r="C16" s="74">
        <f>'4(неповносправні-ЦЗ)'!X7</f>
        <v>2005</v>
      </c>
      <c r="D16" s="16">
        <f t="shared" si="2"/>
        <v>122.2560975609756</v>
      </c>
      <c r="E16" s="75">
        <f t="shared" si="3"/>
        <v>365</v>
      </c>
      <c r="K16" s="13"/>
    </row>
    <row r="17" spans="1:11" ht="33.799999999999997" customHeight="1" x14ac:dyDescent="0.25">
      <c r="A17" s="1" t="s">
        <v>33</v>
      </c>
      <c r="B17" s="74">
        <f>'4(неповносправні-ЦЗ)'!Z7</f>
        <v>1477</v>
      </c>
      <c r="C17" s="74">
        <f>'4(неповносправні-ЦЗ)'!AA7</f>
        <v>1863</v>
      </c>
      <c r="D17" s="16">
        <f t="shared" si="2"/>
        <v>126.13405551794177</v>
      </c>
      <c r="E17" s="75">
        <f t="shared" si="3"/>
        <v>386</v>
      </c>
      <c r="K17" s="13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F88"/>
  <sheetViews>
    <sheetView view="pageBreakPreview" zoomScale="82" zoomScaleNormal="75" zoomScaleSheetLayoutView="82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P35" sqref="P35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79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23"/>
      <c r="Y1" s="12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22"/>
      <c r="AA2" s="122"/>
      <c r="AB2" s="59" t="s">
        <v>7</v>
      </c>
      <c r="AC2" s="59"/>
    </row>
    <row r="3" spans="1:32" s="32" customFormat="1" ht="67.599999999999994" customHeight="1" x14ac:dyDescent="0.25">
      <c r="A3" s="129"/>
      <c r="B3" s="119" t="s">
        <v>21</v>
      </c>
      <c r="C3" s="119"/>
      <c r="D3" s="119"/>
      <c r="E3" s="119" t="s">
        <v>22</v>
      </c>
      <c r="F3" s="119"/>
      <c r="G3" s="119"/>
      <c r="H3" s="119" t="s">
        <v>13</v>
      </c>
      <c r="I3" s="119"/>
      <c r="J3" s="119"/>
      <c r="K3" s="119" t="s">
        <v>9</v>
      </c>
      <c r="L3" s="119"/>
      <c r="M3" s="119"/>
      <c r="N3" s="119" t="s">
        <v>10</v>
      </c>
      <c r="O3" s="119"/>
      <c r="P3" s="119"/>
      <c r="Q3" s="124" t="s">
        <v>8</v>
      </c>
      <c r="R3" s="125"/>
      <c r="S3" s="126"/>
      <c r="T3" s="119" t="s">
        <v>16</v>
      </c>
      <c r="U3" s="119"/>
      <c r="V3" s="119"/>
      <c r="W3" s="119" t="s">
        <v>11</v>
      </c>
      <c r="X3" s="119"/>
      <c r="Y3" s="119"/>
      <c r="Z3" s="119" t="s">
        <v>12</v>
      </c>
      <c r="AA3" s="119"/>
      <c r="AB3" s="119"/>
    </row>
    <row r="4" spans="1:32" s="33" customFormat="1" ht="19.55" customHeight="1" x14ac:dyDescent="0.25">
      <c r="A4" s="129"/>
      <c r="B4" s="132" t="s">
        <v>15</v>
      </c>
      <c r="C4" s="132" t="s">
        <v>63</v>
      </c>
      <c r="D4" s="133" t="s">
        <v>2</v>
      </c>
      <c r="E4" s="132" t="s">
        <v>15</v>
      </c>
      <c r="F4" s="132" t="s">
        <v>63</v>
      </c>
      <c r="G4" s="133" t="s">
        <v>2</v>
      </c>
      <c r="H4" s="132" t="s">
        <v>15</v>
      </c>
      <c r="I4" s="132" t="s">
        <v>63</v>
      </c>
      <c r="J4" s="133" t="s">
        <v>2</v>
      </c>
      <c r="K4" s="132" t="s">
        <v>15</v>
      </c>
      <c r="L4" s="132" t="s">
        <v>63</v>
      </c>
      <c r="M4" s="133" t="s">
        <v>2</v>
      </c>
      <c r="N4" s="132" t="s">
        <v>15</v>
      </c>
      <c r="O4" s="132" t="s">
        <v>63</v>
      </c>
      <c r="P4" s="133" t="s">
        <v>2</v>
      </c>
      <c r="Q4" s="132" t="s">
        <v>15</v>
      </c>
      <c r="R4" s="132" t="s">
        <v>63</v>
      </c>
      <c r="S4" s="133" t="s">
        <v>2</v>
      </c>
      <c r="T4" s="132" t="s">
        <v>15</v>
      </c>
      <c r="U4" s="132" t="s">
        <v>63</v>
      </c>
      <c r="V4" s="133" t="s">
        <v>2</v>
      </c>
      <c r="W4" s="132" t="s">
        <v>15</v>
      </c>
      <c r="X4" s="132" t="s">
        <v>63</v>
      </c>
      <c r="Y4" s="133" t="s">
        <v>2</v>
      </c>
      <c r="Z4" s="132" t="s">
        <v>15</v>
      </c>
      <c r="AA4" s="132" t="s">
        <v>63</v>
      </c>
      <c r="AB4" s="133" t="s">
        <v>2</v>
      </c>
    </row>
    <row r="5" spans="1:32" s="33" customFormat="1" ht="15.8" customHeight="1" x14ac:dyDescent="0.25">
      <c r="A5" s="129"/>
      <c r="B5" s="132"/>
      <c r="C5" s="132"/>
      <c r="D5" s="133"/>
      <c r="E5" s="132"/>
      <c r="F5" s="132"/>
      <c r="G5" s="133"/>
      <c r="H5" s="132"/>
      <c r="I5" s="132"/>
      <c r="J5" s="133"/>
      <c r="K5" s="132"/>
      <c r="L5" s="132"/>
      <c r="M5" s="133"/>
      <c r="N5" s="132"/>
      <c r="O5" s="132"/>
      <c r="P5" s="133"/>
      <c r="Q5" s="132"/>
      <c r="R5" s="132"/>
      <c r="S5" s="133"/>
      <c r="T5" s="132"/>
      <c r="U5" s="132"/>
      <c r="V5" s="133"/>
      <c r="W5" s="132"/>
      <c r="X5" s="132"/>
      <c r="Y5" s="133"/>
      <c r="Z5" s="132"/>
      <c r="AA5" s="132"/>
      <c r="AB5" s="133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2706</v>
      </c>
      <c r="C7" s="35">
        <f>SUM(C8:C35)</f>
        <v>3726</v>
      </c>
      <c r="D7" s="36">
        <f>C7*100/B7</f>
        <v>137.6940133037694</v>
      </c>
      <c r="E7" s="35">
        <f>SUM(E8:E35)</f>
        <v>2297</v>
      </c>
      <c r="F7" s="35">
        <f>SUM(F8:F35)</f>
        <v>3321</v>
      </c>
      <c r="G7" s="36">
        <f>F7*100/E7</f>
        <v>144.57988680888116</v>
      </c>
      <c r="H7" s="35">
        <f>SUM(H8:H35)</f>
        <v>200</v>
      </c>
      <c r="I7" s="35">
        <f>SUM(I8:I35)</f>
        <v>268</v>
      </c>
      <c r="J7" s="36">
        <f>I7*100/H7</f>
        <v>134</v>
      </c>
      <c r="K7" s="35">
        <f>SUM(K8:K35)</f>
        <v>98</v>
      </c>
      <c r="L7" s="35">
        <f>SUM(L8:L35)</f>
        <v>69</v>
      </c>
      <c r="M7" s="36">
        <f>L7*100/K7</f>
        <v>70.408163265306129</v>
      </c>
      <c r="N7" s="35">
        <f>SUM(N8:N35)</f>
        <v>33</v>
      </c>
      <c r="O7" s="35">
        <f>SUM(O8:O35)</f>
        <v>17</v>
      </c>
      <c r="P7" s="36">
        <f>O7*100/N7</f>
        <v>51.515151515151516</v>
      </c>
      <c r="Q7" s="35">
        <f>SUM(Q8:Q35)</f>
        <v>1866</v>
      </c>
      <c r="R7" s="35">
        <f>SUM(R8:R35)</f>
        <v>2623</v>
      </c>
      <c r="S7" s="36">
        <f>R7*100/Q7</f>
        <v>140.56806002143622</v>
      </c>
      <c r="T7" s="35">
        <f>SUM(T8:T35)</f>
        <v>2018</v>
      </c>
      <c r="U7" s="35">
        <f>SUM(U8:U35)</f>
        <v>2391</v>
      </c>
      <c r="V7" s="36">
        <f>U7*100/T7</f>
        <v>118.48364717542121</v>
      </c>
      <c r="W7" s="35">
        <f>SUM(W8:W35)</f>
        <v>1640</v>
      </c>
      <c r="X7" s="35">
        <f>SUM(X8:X35)</f>
        <v>2005</v>
      </c>
      <c r="Y7" s="36">
        <f>X7*100/W7</f>
        <v>122.2560975609756</v>
      </c>
      <c r="Z7" s="35">
        <f>SUM(Z8:Z35)</f>
        <v>1477</v>
      </c>
      <c r="AA7" s="35">
        <f>SUM(AA8:AA35)</f>
        <v>1863</v>
      </c>
      <c r="AB7" s="36">
        <f>AA7*100/Z7</f>
        <v>126.13405551794177</v>
      </c>
      <c r="AC7" s="37"/>
      <c r="AF7" s="42"/>
    </row>
    <row r="8" spans="1:32" s="42" customFormat="1" ht="17" customHeight="1" x14ac:dyDescent="0.25">
      <c r="A8" s="61" t="s">
        <v>35</v>
      </c>
      <c r="B8" s="39">
        <v>641</v>
      </c>
      <c r="C8" s="39">
        <v>951</v>
      </c>
      <c r="D8" s="36">
        <f t="shared" ref="D8:D35" si="0">C8*100/B8</f>
        <v>148.36193447737909</v>
      </c>
      <c r="E8" s="39">
        <v>489</v>
      </c>
      <c r="F8" s="39">
        <v>811</v>
      </c>
      <c r="G8" s="40">
        <f t="shared" ref="G8:G35" si="1">F8*100/E8</f>
        <v>165.84867075664621</v>
      </c>
      <c r="H8" s="39">
        <v>30</v>
      </c>
      <c r="I8" s="39">
        <v>35</v>
      </c>
      <c r="J8" s="40">
        <f t="shared" ref="J8:J35" si="2">I8*100/H8</f>
        <v>116.66666666666667</v>
      </c>
      <c r="K8" s="39">
        <v>21</v>
      </c>
      <c r="L8" s="39">
        <v>13</v>
      </c>
      <c r="M8" s="40">
        <f t="shared" ref="M8:M35" si="3">L8*100/K8</f>
        <v>61.904761904761905</v>
      </c>
      <c r="N8" s="39">
        <v>16</v>
      </c>
      <c r="O8" s="39">
        <v>5</v>
      </c>
      <c r="P8" s="40">
        <f>O8*100/N8</f>
        <v>31.25</v>
      </c>
      <c r="Q8" s="39">
        <v>400</v>
      </c>
      <c r="R8" s="60">
        <v>687</v>
      </c>
      <c r="S8" s="40">
        <f t="shared" ref="S8:S35" si="4">R8*100/Q8</f>
        <v>171.75</v>
      </c>
      <c r="T8" s="39">
        <v>501</v>
      </c>
      <c r="U8" s="60">
        <v>628</v>
      </c>
      <c r="V8" s="40">
        <f t="shared" ref="V8:V35" si="5">U8*100/T8</f>
        <v>125.34930139720559</v>
      </c>
      <c r="W8" s="39">
        <v>354</v>
      </c>
      <c r="X8" s="60">
        <v>487</v>
      </c>
      <c r="Y8" s="40">
        <f t="shared" ref="Y8:Y35" si="6">X8*100/W8</f>
        <v>137.57062146892656</v>
      </c>
      <c r="Z8" s="39">
        <v>295</v>
      </c>
      <c r="AA8" s="104">
        <v>438</v>
      </c>
      <c r="AB8" s="40">
        <f t="shared" ref="AB8:AB35" si="7">AA8*100/Z8</f>
        <v>148.47457627118644</v>
      </c>
      <c r="AC8" s="37"/>
      <c r="AD8" s="41"/>
    </row>
    <row r="9" spans="1:32" s="43" customFormat="1" ht="17" customHeight="1" x14ac:dyDescent="0.25">
      <c r="A9" s="61" t="s">
        <v>36</v>
      </c>
      <c r="B9" s="39">
        <v>74</v>
      </c>
      <c r="C9" s="39">
        <v>100</v>
      </c>
      <c r="D9" s="36">
        <f t="shared" si="0"/>
        <v>135.13513513513513</v>
      </c>
      <c r="E9" s="39">
        <v>66</v>
      </c>
      <c r="F9" s="39">
        <v>93</v>
      </c>
      <c r="G9" s="40">
        <f t="shared" si="1"/>
        <v>140.90909090909091</v>
      </c>
      <c r="H9" s="39">
        <v>7</v>
      </c>
      <c r="I9" s="39">
        <v>11</v>
      </c>
      <c r="J9" s="40">
        <f t="shared" si="2"/>
        <v>157.14285714285714</v>
      </c>
      <c r="K9" s="39">
        <v>2</v>
      </c>
      <c r="L9" s="39">
        <v>2</v>
      </c>
      <c r="M9" s="40">
        <f t="shared" si="3"/>
        <v>100</v>
      </c>
      <c r="N9" s="39">
        <v>1</v>
      </c>
      <c r="O9" s="39">
        <v>0</v>
      </c>
      <c r="P9" s="40">
        <f t="shared" ref="P9:P28" si="8">O9*100/N9</f>
        <v>0</v>
      </c>
      <c r="Q9" s="39">
        <v>61</v>
      </c>
      <c r="R9" s="60">
        <v>65</v>
      </c>
      <c r="S9" s="40">
        <f t="shared" si="4"/>
        <v>106.55737704918033</v>
      </c>
      <c r="T9" s="39">
        <v>52</v>
      </c>
      <c r="U9" s="60">
        <v>56</v>
      </c>
      <c r="V9" s="40">
        <f t="shared" si="5"/>
        <v>107.69230769230769</v>
      </c>
      <c r="W9" s="39">
        <v>45</v>
      </c>
      <c r="X9" s="60">
        <v>49</v>
      </c>
      <c r="Y9" s="40">
        <f t="shared" si="6"/>
        <v>108.88888888888889</v>
      </c>
      <c r="Z9" s="39">
        <v>35</v>
      </c>
      <c r="AA9" s="105">
        <v>44</v>
      </c>
      <c r="AB9" s="40">
        <f t="shared" si="7"/>
        <v>125.71428571428571</v>
      </c>
      <c r="AC9" s="37"/>
      <c r="AD9" s="41"/>
    </row>
    <row r="10" spans="1:32" s="42" customFormat="1" ht="17" customHeight="1" x14ac:dyDescent="0.25">
      <c r="A10" s="61" t="s">
        <v>37</v>
      </c>
      <c r="B10" s="39">
        <v>14</v>
      </c>
      <c r="C10" s="39">
        <v>18</v>
      </c>
      <c r="D10" s="36">
        <f t="shared" si="0"/>
        <v>128.57142857142858</v>
      </c>
      <c r="E10" s="39">
        <v>7</v>
      </c>
      <c r="F10" s="39">
        <v>13</v>
      </c>
      <c r="G10" s="40">
        <f t="shared" si="1"/>
        <v>185.71428571428572</v>
      </c>
      <c r="H10" s="39">
        <v>0</v>
      </c>
      <c r="I10" s="39">
        <v>3</v>
      </c>
      <c r="J10" s="40" t="s">
        <v>70</v>
      </c>
      <c r="K10" s="39">
        <v>0</v>
      </c>
      <c r="L10" s="39">
        <v>0</v>
      </c>
      <c r="M10" s="40" t="s">
        <v>70</v>
      </c>
      <c r="N10" s="39">
        <v>0</v>
      </c>
      <c r="O10" s="39">
        <v>0</v>
      </c>
      <c r="P10" s="40" t="s">
        <v>70</v>
      </c>
      <c r="Q10" s="39">
        <v>6</v>
      </c>
      <c r="R10" s="60">
        <v>12</v>
      </c>
      <c r="S10" s="40">
        <f t="shared" si="4"/>
        <v>200</v>
      </c>
      <c r="T10" s="39">
        <v>13</v>
      </c>
      <c r="U10" s="60">
        <v>10</v>
      </c>
      <c r="V10" s="40">
        <f t="shared" si="5"/>
        <v>76.92307692307692</v>
      </c>
      <c r="W10" s="39">
        <v>6</v>
      </c>
      <c r="X10" s="60">
        <v>5</v>
      </c>
      <c r="Y10" s="40">
        <f t="shared" si="6"/>
        <v>83.333333333333329</v>
      </c>
      <c r="Z10" s="39">
        <v>5</v>
      </c>
      <c r="AA10" s="105">
        <v>5</v>
      </c>
      <c r="AB10" s="40">
        <f t="shared" si="7"/>
        <v>100</v>
      </c>
      <c r="AC10" s="37"/>
      <c r="AD10" s="41"/>
    </row>
    <row r="11" spans="1:32" s="42" customFormat="1" ht="17" customHeight="1" x14ac:dyDescent="0.25">
      <c r="A11" s="61" t="s">
        <v>38</v>
      </c>
      <c r="B11" s="39">
        <v>62</v>
      </c>
      <c r="C11" s="39">
        <v>52</v>
      </c>
      <c r="D11" s="36">
        <f t="shared" si="0"/>
        <v>83.870967741935488</v>
      </c>
      <c r="E11" s="39">
        <v>49</v>
      </c>
      <c r="F11" s="39">
        <v>41</v>
      </c>
      <c r="G11" s="40">
        <f t="shared" si="1"/>
        <v>83.673469387755105</v>
      </c>
      <c r="H11" s="39">
        <v>4</v>
      </c>
      <c r="I11" s="39">
        <v>3</v>
      </c>
      <c r="J11" s="40">
        <f t="shared" si="2"/>
        <v>75</v>
      </c>
      <c r="K11" s="39">
        <v>2</v>
      </c>
      <c r="L11" s="39">
        <v>0</v>
      </c>
      <c r="M11" s="40">
        <f t="shared" si="3"/>
        <v>0</v>
      </c>
      <c r="N11" s="39">
        <v>0</v>
      </c>
      <c r="O11" s="39">
        <v>0</v>
      </c>
      <c r="P11" s="40" t="s">
        <v>70</v>
      </c>
      <c r="Q11" s="39">
        <v>47</v>
      </c>
      <c r="R11" s="60">
        <v>37</v>
      </c>
      <c r="S11" s="40">
        <f t="shared" si="4"/>
        <v>78.723404255319153</v>
      </c>
      <c r="T11" s="39">
        <v>49</v>
      </c>
      <c r="U11" s="60">
        <v>33</v>
      </c>
      <c r="V11" s="40">
        <f t="shared" si="5"/>
        <v>67.34693877551021</v>
      </c>
      <c r="W11" s="39">
        <v>38</v>
      </c>
      <c r="X11" s="60">
        <v>23</v>
      </c>
      <c r="Y11" s="40">
        <f t="shared" si="6"/>
        <v>60.526315789473685</v>
      </c>
      <c r="Z11" s="39">
        <v>35</v>
      </c>
      <c r="AA11" s="105">
        <v>20</v>
      </c>
      <c r="AB11" s="40">
        <f t="shared" si="7"/>
        <v>57.142857142857146</v>
      </c>
      <c r="AC11" s="37"/>
      <c r="AD11" s="41"/>
    </row>
    <row r="12" spans="1:32" s="42" customFormat="1" ht="17" customHeight="1" x14ac:dyDescent="0.25">
      <c r="A12" s="61" t="s">
        <v>39</v>
      </c>
      <c r="B12" s="39">
        <v>35</v>
      </c>
      <c r="C12" s="39">
        <v>59</v>
      </c>
      <c r="D12" s="36">
        <f t="shared" si="0"/>
        <v>168.57142857142858</v>
      </c>
      <c r="E12" s="39">
        <v>27</v>
      </c>
      <c r="F12" s="39">
        <v>53</v>
      </c>
      <c r="G12" s="40">
        <f t="shared" si="1"/>
        <v>196.2962962962963</v>
      </c>
      <c r="H12" s="39">
        <v>3</v>
      </c>
      <c r="I12" s="39">
        <v>4</v>
      </c>
      <c r="J12" s="40">
        <f t="shared" si="2"/>
        <v>133.33333333333334</v>
      </c>
      <c r="K12" s="39">
        <v>4</v>
      </c>
      <c r="L12" s="39">
        <v>4</v>
      </c>
      <c r="M12" s="40">
        <f t="shared" si="3"/>
        <v>100</v>
      </c>
      <c r="N12" s="39">
        <v>3</v>
      </c>
      <c r="O12" s="39">
        <v>1</v>
      </c>
      <c r="P12" s="40">
        <f>O12*100/N12</f>
        <v>33.333333333333336</v>
      </c>
      <c r="Q12" s="39">
        <v>20</v>
      </c>
      <c r="R12" s="60">
        <v>41</v>
      </c>
      <c r="S12" s="40">
        <f t="shared" si="4"/>
        <v>205</v>
      </c>
      <c r="T12" s="39">
        <v>29</v>
      </c>
      <c r="U12" s="60">
        <v>39</v>
      </c>
      <c r="V12" s="40">
        <f t="shared" si="5"/>
        <v>134.48275862068965</v>
      </c>
      <c r="W12" s="39">
        <v>21</v>
      </c>
      <c r="X12" s="60">
        <v>33</v>
      </c>
      <c r="Y12" s="40">
        <f t="shared" si="6"/>
        <v>157.14285714285714</v>
      </c>
      <c r="Z12" s="39">
        <v>16</v>
      </c>
      <c r="AA12" s="105">
        <v>25</v>
      </c>
      <c r="AB12" s="40">
        <f t="shared" si="7"/>
        <v>156.25</v>
      </c>
      <c r="AC12" s="37"/>
      <c r="AD12" s="41"/>
    </row>
    <row r="13" spans="1:32" s="42" customFormat="1" ht="17" customHeight="1" x14ac:dyDescent="0.25">
      <c r="A13" s="61" t="s">
        <v>40</v>
      </c>
      <c r="B13" s="39">
        <v>35</v>
      </c>
      <c r="C13" s="39">
        <v>39</v>
      </c>
      <c r="D13" s="36">
        <f t="shared" si="0"/>
        <v>111.42857142857143</v>
      </c>
      <c r="E13" s="39">
        <v>34</v>
      </c>
      <c r="F13" s="39">
        <v>39</v>
      </c>
      <c r="G13" s="40">
        <f t="shared" si="1"/>
        <v>114.70588235294117</v>
      </c>
      <c r="H13" s="39">
        <v>3</v>
      </c>
      <c r="I13" s="39">
        <v>5</v>
      </c>
      <c r="J13" s="40">
        <f t="shared" si="2"/>
        <v>166.66666666666666</v>
      </c>
      <c r="K13" s="39">
        <v>2</v>
      </c>
      <c r="L13" s="39">
        <v>0</v>
      </c>
      <c r="M13" s="40">
        <f t="shared" si="3"/>
        <v>0</v>
      </c>
      <c r="N13" s="39">
        <v>0</v>
      </c>
      <c r="O13" s="39">
        <v>0</v>
      </c>
      <c r="P13" s="40" t="s">
        <v>70</v>
      </c>
      <c r="Q13" s="39">
        <v>22</v>
      </c>
      <c r="R13" s="60">
        <v>34</v>
      </c>
      <c r="S13" s="40">
        <f t="shared" si="4"/>
        <v>154.54545454545453</v>
      </c>
      <c r="T13" s="39">
        <v>28</v>
      </c>
      <c r="U13" s="60">
        <v>16</v>
      </c>
      <c r="V13" s="40">
        <f t="shared" si="5"/>
        <v>57.142857142857146</v>
      </c>
      <c r="W13" s="39">
        <v>27</v>
      </c>
      <c r="X13" s="60">
        <v>16</v>
      </c>
      <c r="Y13" s="40">
        <f t="shared" si="6"/>
        <v>59.25925925925926</v>
      </c>
      <c r="Z13" s="39">
        <v>25</v>
      </c>
      <c r="AA13" s="105">
        <v>16</v>
      </c>
      <c r="AB13" s="40">
        <f t="shared" si="7"/>
        <v>64</v>
      </c>
      <c r="AC13" s="37"/>
      <c r="AD13" s="41"/>
    </row>
    <row r="14" spans="1:32" s="42" customFormat="1" ht="17" customHeight="1" x14ac:dyDescent="0.25">
      <c r="A14" s="61" t="s">
        <v>41</v>
      </c>
      <c r="B14" s="39">
        <v>30</v>
      </c>
      <c r="C14" s="39">
        <v>43</v>
      </c>
      <c r="D14" s="36">
        <f t="shared" si="0"/>
        <v>143.33333333333334</v>
      </c>
      <c r="E14" s="39">
        <v>27</v>
      </c>
      <c r="F14" s="39">
        <v>39</v>
      </c>
      <c r="G14" s="40">
        <f t="shared" si="1"/>
        <v>144.44444444444446</v>
      </c>
      <c r="H14" s="39">
        <v>2</v>
      </c>
      <c r="I14" s="39">
        <v>5</v>
      </c>
      <c r="J14" s="40">
        <f t="shared" si="2"/>
        <v>250</v>
      </c>
      <c r="K14" s="39">
        <v>2</v>
      </c>
      <c r="L14" s="39">
        <v>0</v>
      </c>
      <c r="M14" s="40">
        <f t="shared" si="3"/>
        <v>0</v>
      </c>
      <c r="N14" s="39">
        <v>0</v>
      </c>
      <c r="O14" s="39">
        <v>0</v>
      </c>
      <c r="P14" s="40" t="s">
        <v>70</v>
      </c>
      <c r="Q14" s="39">
        <v>20</v>
      </c>
      <c r="R14" s="60">
        <v>32</v>
      </c>
      <c r="S14" s="40">
        <f t="shared" si="4"/>
        <v>160</v>
      </c>
      <c r="T14" s="39">
        <v>26</v>
      </c>
      <c r="U14" s="60">
        <v>24</v>
      </c>
      <c r="V14" s="40">
        <f t="shared" si="5"/>
        <v>92.307692307692307</v>
      </c>
      <c r="W14" s="39">
        <v>23</v>
      </c>
      <c r="X14" s="60">
        <v>21</v>
      </c>
      <c r="Y14" s="40">
        <f t="shared" si="6"/>
        <v>91.304347826086953</v>
      </c>
      <c r="Z14" s="39">
        <v>21</v>
      </c>
      <c r="AA14" s="105">
        <v>18</v>
      </c>
      <c r="AB14" s="40">
        <f t="shared" si="7"/>
        <v>85.714285714285708</v>
      </c>
      <c r="AC14" s="37"/>
      <c r="AD14" s="41"/>
    </row>
    <row r="15" spans="1:32" s="42" customFormat="1" ht="17" customHeight="1" x14ac:dyDescent="0.25">
      <c r="A15" s="61" t="s">
        <v>42</v>
      </c>
      <c r="B15" s="39">
        <v>191</v>
      </c>
      <c r="C15" s="39">
        <v>236</v>
      </c>
      <c r="D15" s="36">
        <f t="shared" si="0"/>
        <v>123.56020942408377</v>
      </c>
      <c r="E15" s="39">
        <v>151</v>
      </c>
      <c r="F15" s="39">
        <v>190</v>
      </c>
      <c r="G15" s="40">
        <f t="shared" si="1"/>
        <v>125.82781456953643</v>
      </c>
      <c r="H15" s="39">
        <v>16</v>
      </c>
      <c r="I15" s="39">
        <v>13</v>
      </c>
      <c r="J15" s="40">
        <f t="shared" si="2"/>
        <v>81.25</v>
      </c>
      <c r="K15" s="39">
        <v>10</v>
      </c>
      <c r="L15" s="39">
        <v>3</v>
      </c>
      <c r="M15" s="40">
        <f t="shared" si="3"/>
        <v>30</v>
      </c>
      <c r="N15" s="39">
        <v>0</v>
      </c>
      <c r="O15" s="39">
        <v>0</v>
      </c>
      <c r="P15" s="40" t="s">
        <v>70</v>
      </c>
      <c r="Q15" s="39">
        <v>107</v>
      </c>
      <c r="R15" s="60">
        <v>123</v>
      </c>
      <c r="S15" s="40">
        <f t="shared" si="4"/>
        <v>114.95327102803738</v>
      </c>
      <c r="T15" s="39">
        <v>145</v>
      </c>
      <c r="U15" s="60">
        <v>163</v>
      </c>
      <c r="V15" s="40">
        <f t="shared" si="5"/>
        <v>112.41379310344827</v>
      </c>
      <c r="W15" s="39">
        <v>106</v>
      </c>
      <c r="X15" s="60">
        <v>119</v>
      </c>
      <c r="Y15" s="40">
        <f t="shared" si="6"/>
        <v>112.26415094339623</v>
      </c>
      <c r="Z15" s="39">
        <v>97</v>
      </c>
      <c r="AA15" s="105">
        <v>114</v>
      </c>
      <c r="AB15" s="40">
        <f t="shared" si="7"/>
        <v>117.52577319587628</v>
      </c>
      <c r="AC15" s="37"/>
      <c r="AD15" s="41"/>
    </row>
    <row r="16" spans="1:32" s="42" customFormat="1" ht="17" customHeight="1" x14ac:dyDescent="0.25">
      <c r="A16" s="61" t="s">
        <v>43</v>
      </c>
      <c r="B16" s="39">
        <v>159</v>
      </c>
      <c r="C16" s="39">
        <v>180</v>
      </c>
      <c r="D16" s="36">
        <f t="shared" si="0"/>
        <v>113.20754716981132</v>
      </c>
      <c r="E16" s="39">
        <v>117</v>
      </c>
      <c r="F16" s="39">
        <v>143</v>
      </c>
      <c r="G16" s="40">
        <f t="shared" si="1"/>
        <v>122.22222222222223</v>
      </c>
      <c r="H16" s="39">
        <v>19</v>
      </c>
      <c r="I16" s="39">
        <v>18</v>
      </c>
      <c r="J16" s="40">
        <f t="shared" si="2"/>
        <v>94.736842105263165</v>
      </c>
      <c r="K16" s="39">
        <v>11</v>
      </c>
      <c r="L16" s="39">
        <v>7</v>
      </c>
      <c r="M16" s="40">
        <f t="shared" si="3"/>
        <v>63.636363636363633</v>
      </c>
      <c r="N16" s="39">
        <v>2</v>
      </c>
      <c r="O16" s="39">
        <v>2</v>
      </c>
      <c r="P16" s="40">
        <f t="shared" si="8"/>
        <v>100</v>
      </c>
      <c r="Q16" s="39">
        <v>93</v>
      </c>
      <c r="R16" s="60">
        <v>112</v>
      </c>
      <c r="S16" s="40">
        <f t="shared" si="4"/>
        <v>120.43010752688173</v>
      </c>
      <c r="T16" s="39">
        <v>115</v>
      </c>
      <c r="U16" s="60">
        <v>107</v>
      </c>
      <c r="V16" s="40">
        <f t="shared" si="5"/>
        <v>93.043478260869563</v>
      </c>
      <c r="W16" s="39">
        <v>82</v>
      </c>
      <c r="X16" s="60">
        <v>70</v>
      </c>
      <c r="Y16" s="40">
        <f t="shared" si="6"/>
        <v>85.365853658536579</v>
      </c>
      <c r="Z16" s="39">
        <v>74</v>
      </c>
      <c r="AA16" s="105">
        <v>64</v>
      </c>
      <c r="AB16" s="40">
        <f t="shared" si="7"/>
        <v>86.486486486486484</v>
      </c>
      <c r="AC16" s="37"/>
      <c r="AD16" s="41"/>
    </row>
    <row r="17" spans="1:30" s="42" customFormat="1" ht="17" customHeight="1" x14ac:dyDescent="0.25">
      <c r="A17" s="61" t="s">
        <v>44</v>
      </c>
      <c r="B17" s="39">
        <v>117</v>
      </c>
      <c r="C17" s="39">
        <v>177</v>
      </c>
      <c r="D17" s="36">
        <f t="shared" si="0"/>
        <v>151.28205128205127</v>
      </c>
      <c r="E17" s="39">
        <v>96</v>
      </c>
      <c r="F17" s="39">
        <v>145</v>
      </c>
      <c r="G17" s="40">
        <f t="shared" si="1"/>
        <v>151.04166666666666</v>
      </c>
      <c r="H17" s="39">
        <v>3</v>
      </c>
      <c r="I17" s="39">
        <v>11</v>
      </c>
      <c r="J17" s="40">
        <f t="shared" si="2"/>
        <v>366.66666666666669</v>
      </c>
      <c r="K17" s="39">
        <v>6</v>
      </c>
      <c r="L17" s="39">
        <v>5</v>
      </c>
      <c r="M17" s="40">
        <f t="shared" si="3"/>
        <v>83.333333333333329</v>
      </c>
      <c r="N17" s="39">
        <v>0</v>
      </c>
      <c r="O17" s="39">
        <v>0</v>
      </c>
      <c r="P17" s="40" t="s">
        <v>70</v>
      </c>
      <c r="Q17" s="39">
        <v>61</v>
      </c>
      <c r="R17" s="60">
        <v>74</v>
      </c>
      <c r="S17" s="40">
        <f t="shared" si="4"/>
        <v>121.31147540983606</v>
      </c>
      <c r="T17" s="39">
        <v>90</v>
      </c>
      <c r="U17" s="60">
        <v>119</v>
      </c>
      <c r="V17" s="40">
        <f t="shared" si="5"/>
        <v>132.22222222222223</v>
      </c>
      <c r="W17" s="39">
        <v>69</v>
      </c>
      <c r="X17" s="60">
        <v>90</v>
      </c>
      <c r="Y17" s="40">
        <f t="shared" si="6"/>
        <v>130.43478260869566</v>
      </c>
      <c r="Z17" s="39">
        <v>67</v>
      </c>
      <c r="AA17" s="105">
        <v>85</v>
      </c>
      <c r="AB17" s="40">
        <f t="shared" si="7"/>
        <v>126.86567164179104</v>
      </c>
      <c r="AC17" s="37"/>
      <c r="AD17" s="41"/>
    </row>
    <row r="18" spans="1:30" s="42" customFormat="1" ht="17" customHeight="1" x14ac:dyDescent="0.25">
      <c r="A18" s="61" t="s">
        <v>45</v>
      </c>
      <c r="B18" s="39">
        <v>118</v>
      </c>
      <c r="C18" s="39">
        <v>122</v>
      </c>
      <c r="D18" s="36">
        <f t="shared" si="0"/>
        <v>103.38983050847457</v>
      </c>
      <c r="E18" s="39">
        <v>111</v>
      </c>
      <c r="F18" s="39">
        <v>118</v>
      </c>
      <c r="G18" s="40">
        <f t="shared" si="1"/>
        <v>106.30630630630631</v>
      </c>
      <c r="H18" s="39">
        <v>12</v>
      </c>
      <c r="I18" s="39">
        <v>6</v>
      </c>
      <c r="J18" s="40">
        <f t="shared" si="2"/>
        <v>50</v>
      </c>
      <c r="K18" s="39">
        <v>6</v>
      </c>
      <c r="L18" s="39">
        <v>0</v>
      </c>
      <c r="M18" s="40">
        <f t="shared" si="3"/>
        <v>0</v>
      </c>
      <c r="N18" s="39">
        <v>2</v>
      </c>
      <c r="O18" s="39">
        <v>0</v>
      </c>
      <c r="P18" s="40">
        <f t="shared" si="8"/>
        <v>0</v>
      </c>
      <c r="Q18" s="39">
        <v>69</v>
      </c>
      <c r="R18" s="60">
        <v>67</v>
      </c>
      <c r="S18" s="40">
        <f t="shared" si="4"/>
        <v>97.101449275362313</v>
      </c>
      <c r="T18" s="39">
        <v>78</v>
      </c>
      <c r="U18" s="60">
        <v>59</v>
      </c>
      <c r="V18" s="40">
        <f t="shared" si="5"/>
        <v>75.641025641025635</v>
      </c>
      <c r="W18" s="39">
        <v>75</v>
      </c>
      <c r="X18" s="60">
        <v>55</v>
      </c>
      <c r="Y18" s="40">
        <f t="shared" si="6"/>
        <v>73.333333333333329</v>
      </c>
      <c r="Z18" s="39">
        <v>69</v>
      </c>
      <c r="AA18" s="105">
        <v>52</v>
      </c>
      <c r="AB18" s="40">
        <f t="shared" si="7"/>
        <v>75.362318840579704</v>
      </c>
      <c r="AC18" s="37"/>
      <c r="AD18" s="41"/>
    </row>
    <row r="19" spans="1:30" s="42" customFormat="1" ht="17" customHeight="1" x14ac:dyDescent="0.25">
      <c r="A19" s="61" t="s">
        <v>46</v>
      </c>
      <c r="B19" s="39">
        <v>113</v>
      </c>
      <c r="C19" s="39">
        <v>125</v>
      </c>
      <c r="D19" s="36">
        <f t="shared" si="0"/>
        <v>110.61946902654867</v>
      </c>
      <c r="E19" s="39">
        <v>98</v>
      </c>
      <c r="F19" s="39">
        <v>106</v>
      </c>
      <c r="G19" s="40">
        <f t="shared" si="1"/>
        <v>108.16326530612245</v>
      </c>
      <c r="H19" s="39">
        <v>13</v>
      </c>
      <c r="I19" s="39">
        <v>18</v>
      </c>
      <c r="J19" s="40">
        <f t="shared" si="2"/>
        <v>138.46153846153845</v>
      </c>
      <c r="K19" s="39">
        <v>5</v>
      </c>
      <c r="L19" s="39">
        <v>2</v>
      </c>
      <c r="M19" s="40">
        <f t="shared" si="3"/>
        <v>40</v>
      </c>
      <c r="N19" s="39">
        <v>0</v>
      </c>
      <c r="O19" s="39">
        <v>0</v>
      </c>
      <c r="P19" s="40" t="s">
        <v>70</v>
      </c>
      <c r="Q19" s="39">
        <v>73</v>
      </c>
      <c r="R19" s="60">
        <v>93</v>
      </c>
      <c r="S19" s="40">
        <f t="shared" si="4"/>
        <v>127.39726027397261</v>
      </c>
      <c r="T19" s="39">
        <v>81</v>
      </c>
      <c r="U19" s="60">
        <v>81</v>
      </c>
      <c r="V19" s="40">
        <f t="shared" si="5"/>
        <v>100</v>
      </c>
      <c r="W19" s="39">
        <v>67</v>
      </c>
      <c r="X19" s="60">
        <v>64</v>
      </c>
      <c r="Y19" s="40">
        <f t="shared" si="6"/>
        <v>95.522388059701498</v>
      </c>
      <c r="Z19" s="39">
        <v>59</v>
      </c>
      <c r="AA19" s="105">
        <v>55</v>
      </c>
      <c r="AB19" s="40">
        <f t="shared" si="7"/>
        <v>93.220338983050851</v>
      </c>
      <c r="AC19" s="37"/>
      <c r="AD19" s="41"/>
    </row>
    <row r="20" spans="1:30" s="42" customFormat="1" ht="17" customHeight="1" x14ac:dyDescent="0.25">
      <c r="A20" s="61" t="s">
        <v>47</v>
      </c>
      <c r="B20" s="39">
        <v>39</v>
      </c>
      <c r="C20" s="39">
        <v>82</v>
      </c>
      <c r="D20" s="36">
        <f t="shared" si="0"/>
        <v>210.25641025641025</v>
      </c>
      <c r="E20" s="39">
        <v>38</v>
      </c>
      <c r="F20" s="39">
        <v>81</v>
      </c>
      <c r="G20" s="40">
        <f t="shared" si="1"/>
        <v>213.15789473684211</v>
      </c>
      <c r="H20" s="39">
        <v>2</v>
      </c>
      <c r="I20" s="39">
        <v>10</v>
      </c>
      <c r="J20" s="40">
        <f t="shared" si="2"/>
        <v>500</v>
      </c>
      <c r="K20" s="39">
        <v>3</v>
      </c>
      <c r="L20" s="39">
        <v>1</v>
      </c>
      <c r="M20" s="40">
        <f t="shared" si="3"/>
        <v>33.333333333333336</v>
      </c>
      <c r="N20" s="39">
        <v>0</v>
      </c>
      <c r="O20" s="39">
        <v>0</v>
      </c>
      <c r="P20" s="40" t="s">
        <v>70</v>
      </c>
      <c r="Q20" s="39">
        <v>37</v>
      </c>
      <c r="R20" s="60">
        <v>49</v>
      </c>
      <c r="S20" s="40">
        <f t="shared" si="4"/>
        <v>132.43243243243242</v>
      </c>
      <c r="T20" s="39">
        <v>34</v>
      </c>
      <c r="U20" s="60">
        <v>56</v>
      </c>
      <c r="V20" s="40">
        <f t="shared" si="5"/>
        <v>164.70588235294119</v>
      </c>
      <c r="W20" s="39">
        <v>33</v>
      </c>
      <c r="X20" s="60">
        <v>55</v>
      </c>
      <c r="Y20" s="40">
        <f t="shared" si="6"/>
        <v>166.66666666666666</v>
      </c>
      <c r="Z20" s="39">
        <v>32</v>
      </c>
      <c r="AA20" s="105">
        <v>52</v>
      </c>
      <c r="AB20" s="40">
        <f t="shared" si="7"/>
        <v>162.5</v>
      </c>
      <c r="AC20" s="37"/>
      <c r="AD20" s="41"/>
    </row>
    <row r="21" spans="1:30" s="42" customFormat="1" ht="17" customHeight="1" x14ac:dyDescent="0.25">
      <c r="A21" s="61" t="s">
        <v>48</v>
      </c>
      <c r="B21" s="39">
        <v>69</v>
      </c>
      <c r="C21" s="39">
        <v>114</v>
      </c>
      <c r="D21" s="36">
        <f t="shared" si="0"/>
        <v>165.21739130434781</v>
      </c>
      <c r="E21" s="39">
        <v>58</v>
      </c>
      <c r="F21" s="39">
        <v>109</v>
      </c>
      <c r="G21" s="40">
        <f t="shared" si="1"/>
        <v>187.93103448275863</v>
      </c>
      <c r="H21" s="39">
        <v>8</v>
      </c>
      <c r="I21" s="39">
        <v>6</v>
      </c>
      <c r="J21" s="40">
        <f t="shared" si="2"/>
        <v>75</v>
      </c>
      <c r="K21" s="39">
        <v>0</v>
      </c>
      <c r="L21" s="39">
        <v>8</v>
      </c>
      <c r="M21" s="40" t="s">
        <v>70</v>
      </c>
      <c r="N21" s="39">
        <v>0</v>
      </c>
      <c r="O21" s="39">
        <v>0</v>
      </c>
      <c r="P21" s="40" t="s">
        <v>70</v>
      </c>
      <c r="Q21" s="39">
        <v>47</v>
      </c>
      <c r="R21" s="60">
        <v>89</v>
      </c>
      <c r="S21" s="40">
        <f t="shared" si="4"/>
        <v>189.36170212765958</v>
      </c>
      <c r="T21" s="39">
        <v>50</v>
      </c>
      <c r="U21" s="60">
        <v>82</v>
      </c>
      <c r="V21" s="40">
        <f t="shared" si="5"/>
        <v>164</v>
      </c>
      <c r="W21" s="39">
        <v>41</v>
      </c>
      <c r="X21" s="60">
        <v>78</v>
      </c>
      <c r="Y21" s="40">
        <f t="shared" si="6"/>
        <v>190.2439024390244</v>
      </c>
      <c r="Z21" s="39">
        <v>40</v>
      </c>
      <c r="AA21" s="105">
        <v>76</v>
      </c>
      <c r="AB21" s="40">
        <f t="shared" si="7"/>
        <v>190</v>
      </c>
      <c r="AC21" s="37"/>
      <c r="AD21" s="41"/>
    </row>
    <row r="22" spans="1:30" s="42" customFormat="1" ht="17" customHeight="1" x14ac:dyDescent="0.25">
      <c r="A22" s="61" t="s">
        <v>49</v>
      </c>
      <c r="B22" s="39">
        <v>107</v>
      </c>
      <c r="C22" s="39">
        <v>115</v>
      </c>
      <c r="D22" s="36">
        <f t="shared" si="0"/>
        <v>107.4766355140187</v>
      </c>
      <c r="E22" s="39">
        <v>103</v>
      </c>
      <c r="F22" s="39">
        <v>110</v>
      </c>
      <c r="G22" s="40">
        <f t="shared" si="1"/>
        <v>106.79611650485437</v>
      </c>
      <c r="H22" s="39">
        <v>13</v>
      </c>
      <c r="I22" s="39">
        <v>9</v>
      </c>
      <c r="J22" s="40">
        <f t="shared" si="2"/>
        <v>69.230769230769226</v>
      </c>
      <c r="K22" s="39">
        <v>2</v>
      </c>
      <c r="L22" s="39">
        <v>7</v>
      </c>
      <c r="M22" s="40">
        <f t="shared" si="3"/>
        <v>350</v>
      </c>
      <c r="N22" s="39">
        <v>2</v>
      </c>
      <c r="O22" s="39">
        <v>0</v>
      </c>
      <c r="P22" s="40">
        <f t="shared" si="8"/>
        <v>0</v>
      </c>
      <c r="Q22" s="39">
        <v>93</v>
      </c>
      <c r="R22" s="60">
        <v>96</v>
      </c>
      <c r="S22" s="40">
        <f t="shared" si="4"/>
        <v>103.2258064516129</v>
      </c>
      <c r="T22" s="39">
        <v>78</v>
      </c>
      <c r="U22" s="60">
        <v>75</v>
      </c>
      <c r="V22" s="40">
        <f t="shared" si="5"/>
        <v>96.15384615384616</v>
      </c>
      <c r="W22" s="39">
        <v>75</v>
      </c>
      <c r="X22" s="60">
        <v>71</v>
      </c>
      <c r="Y22" s="40">
        <f t="shared" si="6"/>
        <v>94.666666666666671</v>
      </c>
      <c r="Z22" s="39">
        <v>67</v>
      </c>
      <c r="AA22" s="105">
        <v>64</v>
      </c>
      <c r="AB22" s="40">
        <f t="shared" si="7"/>
        <v>95.522388059701498</v>
      </c>
      <c r="AC22" s="37"/>
      <c r="AD22" s="41"/>
    </row>
    <row r="23" spans="1:30" s="42" customFormat="1" ht="17" customHeight="1" x14ac:dyDescent="0.25">
      <c r="A23" s="61" t="s">
        <v>50</v>
      </c>
      <c r="B23" s="39">
        <v>78</v>
      </c>
      <c r="C23" s="39">
        <v>155</v>
      </c>
      <c r="D23" s="36">
        <f t="shared" si="0"/>
        <v>198.71794871794873</v>
      </c>
      <c r="E23" s="39">
        <v>65</v>
      </c>
      <c r="F23" s="39">
        <v>143</v>
      </c>
      <c r="G23" s="40">
        <f t="shared" si="1"/>
        <v>220</v>
      </c>
      <c r="H23" s="39">
        <v>7</v>
      </c>
      <c r="I23" s="39">
        <v>11</v>
      </c>
      <c r="J23" s="40">
        <f t="shared" si="2"/>
        <v>157.14285714285714</v>
      </c>
      <c r="K23" s="39">
        <v>2</v>
      </c>
      <c r="L23" s="39">
        <v>2</v>
      </c>
      <c r="M23" s="40">
        <f t="shared" si="3"/>
        <v>100</v>
      </c>
      <c r="N23" s="39">
        <v>0</v>
      </c>
      <c r="O23" s="39">
        <v>2</v>
      </c>
      <c r="P23" s="40" t="s">
        <v>70</v>
      </c>
      <c r="Q23" s="39">
        <v>61</v>
      </c>
      <c r="R23" s="60">
        <v>125</v>
      </c>
      <c r="S23" s="40">
        <f t="shared" si="4"/>
        <v>204.91803278688525</v>
      </c>
      <c r="T23" s="39">
        <v>65</v>
      </c>
      <c r="U23" s="60">
        <v>95</v>
      </c>
      <c r="V23" s="40">
        <f t="shared" si="5"/>
        <v>146.15384615384616</v>
      </c>
      <c r="W23" s="39">
        <v>53</v>
      </c>
      <c r="X23" s="60">
        <v>84</v>
      </c>
      <c r="Y23" s="40">
        <f t="shared" si="6"/>
        <v>158.49056603773585</v>
      </c>
      <c r="Z23" s="39">
        <v>48</v>
      </c>
      <c r="AA23" s="105">
        <v>81</v>
      </c>
      <c r="AB23" s="40">
        <f t="shared" si="7"/>
        <v>168.75</v>
      </c>
      <c r="AC23" s="37"/>
      <c r="AD23" s="41"/>
    </row>
    <row r="24" spans="1:30" s="42" customFormat="1" ht="17" customHeight="1" x14ac:dyDescent="0.25">
      <c r="A24" s="61" t="s">
        <v>51</v>
      </c>
      <c r="B24" s="39">
        <v>118</v>
      </c>
      <c r="C24" s="39">
        <v>187</v>
      </c>
      <c r="D24" s="36">
        <f t="shared" si="0"/>
        <v>158.47457627118644</v>
      </c>
      <c r="E24" s="39">
        <v>114</v>
      </c>
      <c r="F24" s="39">
        <v>172</v>
      </c>
      <c r="G24" s="40">
        <f t="shared" si="1"/>
        <v>150.87719298245614</v>
      </c>
      <c r="H24" s="39">
        <v>2</v>
      </c>
      <c r="I24" s="39">
        <v>9</v>
      </c>
      <c r="J24" s="40">
        <f t="shared" si="2"/>
        <v>450</v>
      </c>
      <c r="K24" s="39">
        <v>3</v>
      </c>
      <c r="L24" s="39">
        <v>2</v>
      </c>
      <c r="M24" s="40">
        <f t="shared" si="3"/>
        <v>66.666666666666671</v>
      </c>
      <c r="N24" s="39">
        <v>0</v>
      </c>
      <c r="O24" s="39">
        <v>0</v>
      </c>
      <c r="P24" s="40" t="s">
        <v>70</v>
      </c>
      <c r="Q24" s="39">
        <v>97</v>
      </c>
      <c r="R24" s="60">
        <v>169</v>
      </c>
      <c r="S24" s="40">
        <f t="shared" si="4"/>
        <v>174.22680412371133</v>
      </c>
      <c r="T24" s="39">
        <v>93</v>
      </c>
      <c r="U24" s="60">
        <v>124</v>
      </c>
      <c r="V24" s="40">
        <f t="shared" si="5"/>
        <v>133.33333333333334</v>
      </c>
      <c r="W24" s="39">
        <v>89</v>
      </c>
      <c r="X24" s="60">
        <v>115</v>
      </c>
      <c r="Y24" s="40">
        <f t="shared" si="6"/>
        <v>129.2134831460674</v>
      </c>
      <c r="Z24" s="39">
        <v>81</v>
      </c>
      <c r="AA24" s="105">
        <v>113</v>
      </c>
      <c r="AB24" s="40">
        <f t="shared" si="7"/>
        <v>139.50617283950618</v>
      </c>
      <c r="AC24" s="37"/>
      <c r="AD24" s="41"/>
    </row>
    <row r="25" spans="1:30" s="42" customFormat="1" ht="17" customHeight="1" x14ac:dyDescent="0.25">
      <c r="A25" s="61" t="s">
        <v>52</v>
      </c>
      <c r="B25" s="39">
        <v>47</v>
      </c>
      <c r="C25" s="39">
        <v>72</v>
      </c>
      <c r="D25" s="36">
        <f t="shared" si="0"/>
        <v>153.19148936170214</v>
      </c>
      <c r="E25" s="39">
        <v>40</v>
      </c>
      <c r="F25" s="39">
        <v>68</v>
      </c>
      <c r="G25" s="40">
        <f t="shared" si="1"/>
        <v>170</v>
      </c>
      <c r="H25" s="39">
        <v>4</v>
      </c>
      <c r="I25" s="39">
        <v>6</v>
      </c>
      <c r="J25" s="40">
        <f t="shared" si="2"/>
        <v>150</v>
      </c>
      <c r="K25" s="39">
        <v>0</v>
      </c>
      <c r="L25" s="39">
        <v>0</v>
      </c>
      <c r="M25" s="40" t="s">
        <v>70</v>
      </c>
      <c r="N25" s="39">
        <v>0</v>
      </c>
      <c r="O25" s="39">
        <v>0</v>
      </c>
      <c r="P25" s="40" t="s">
        <v>70</v>
      </c>
      <c r="Q25" s="39">
        <v>29</v>
      </c>
      <c r="R25" s="60">
        <v>52</v>
      </c>
      <c r="S25" s="40">
        <f t="shared" si="4"/>
        <v>179.31034482758622</v>
      </c>
      <c r="T25" s="39">
        <v>36</v>
      </c>
      <c r="U25" s="60">
        <v>53</v>
      </c>
      <c r="V25" s="40">
        <f t="shared" si="5"/>
        <v>147.22222222222223</v>
      </c>
      <c r="W25" s="39">
        <v>30</v>
      </c>
      <c r="X25" s="60">
        <v>49</v>
      </c>
      <c r="Y25" s="40">
        <f t="shared" si="6"/>
        <v>163.33333333333334</v>
      </c>
      <c r="Z25" s="39">
        <v>26</v>
      </c>
      <c r="AA25" s="105">
        <v>47</v>
      </c>
      <c r="AB25" s="40">
        <f t="shared" si="7"/>
        <v>180.76923076923077</v>
      </c>
      <c r="AC25" s="37"/>
      <c r="AD25" s="41"/>
    </row>
    <row r="26" spans="1:30" s="42" customFormat="1" ht="17" customHeight="1" x14ac:dyDescent="0.25">
      <c r="A26" s="61" t="s">
        <v>53</v>
      </c>
      <c r="B26" s="39">
        <v>82</v>
      </c>
      <c r="C26" s="39">
        <v>94</v>
      </c>
      <c r="D26" s="36">
        <f t="shared" si="0"/>
        <v>114.63414634146342</v>
      </c>
      <c r="E26" s="39">
        <v>76</v>
      </c>
      <c r="F26" s="39">
        <v>87</v>
      </c>
      <c r="G26" s="40">
        <f t="shared" si="1"/>
        <v>114.47368421052632</v>
      </c>
      <c r="H26" s="39">
        <v>7</v>
      </c>
      <c r="I26" s="39">
        <v>9</v>
      </c>
      <c r="J26" s="40">
        <f t="shared" si="2"/>
        <v>128.57142857142858</v>
      </c>
      <c r="K26" s="39">
        <v>2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">
        <v>70</v>
      </c>
      <c r="Q26" s="39">
        <v>59</v>
      </c>
      <c r="R26" s="60">
        <v>68</v>
      </c>
      <c r="S26" s="40">
        <f t="shared" si="4"/>
        <v>115.2542372881356</v>
      </c>
      <c r="T26" s="39">
        <v>63</v>
      </c>
      <c r="U26" s="60">
        <v>50</v>
      </c>
      <c r="V26" s="40">
        <f t="shared" si="5"/>
        <v>79.365079365079367</v>
      </c>
      <c r="W26" s="39">
        <v>57</v>
      </c>
      <c r="X26" s="60">
        <v>43</v>
      </c>
      <c r="Y26" s="40">
        <f t="shared" si="6"/>
        <v>75.438596491228068</v>
      </c>
      <c r="Z26" s="39">
        <v>53</v>
      </c>
      <c r="AA26" s="105">
        <v>36</v>
      </c>
      <c r="AB26" s="40">
        <f t="shared" si="7"/>
        <v>67.924528301886795</v>
      </c>
      <c r="AC26" s="37"/>
      <c r="AD26" s="41"/>
    </row>
    <row r="27" spans="1:30" s="42" customFormat="1" ht="17" customHeight="1" x14ac:dyDescent="0.25">
      <c r="A27" s="61" t="s">
        <v>54</v>
      </c>
      <c r="B27" s="39">
        <v>43</v>
      </c>
      <c r="C27" s="39">
        <v>69</v>
      </c>
      <c r="D27" s="36">
        <f t="shared" si="0"/>
        <v>160.46511627906978</v>
      </c>
      <c r="E27" s="39">
        <v>43</v>
      </c>
      <c r="F27" s="39">
        <v>67</v>
      </c>
      <c r="G27" s="40">
        <f t="shared" si="1"/>
        <v>155.81395348837211</v>
      </c>
      <c r="H27" s="39">
        <v>4</v>
      </c>
      <c r="I27" s="39">
        <v>5</v>
      </c>
      <c r="J27" s="40">
        <f t="shared" si="2"/>
        <v>125</v>
      </c>
      <c r="K27" s="39">
        <v>1</v>
      </c>
      <c r="L27" s="39">
        <v>4</v>
      </c>
      <c r="M27" s="40">
        <f t="shared" si="3"/>
        <v>400</v>
      </c>
      <c r="N27" s="39">
        <v>4</v>
      </c>
      <c r="O27" s="39">
        <v>2</v>
      </c>
      <c r="P27" s="40">
        <f t="shared" si="8"/>
        <v>50</v>
      </c>
      <c r="Q27" s="39">
        <v>37</v>
      </c>
      <c r="R27" s="60">
        <v>48</v>
      </c>
      <c r="S27" s="40">
        <f t="shared" si="4"/>
        <v>129.72972972972974</v>
      </c>
      <c r="T27" s="39">
        <v>33</v>
      </c>
      <c r="U27" s="60">
        <v>49</v>
      </c>
      <c r="V27" s="40">
        <f t="shared" si="5"/>
        <v>148.4848484848485</v>
      </c>
      <c r="W27" s="39">
        <v>33</v>
      </c>
      <c r="X27" s="60">
        <v>47</v>
      </c>
      <c r="Y27" s="40">
        <f t="shared" si="6"/>
        <v>142.42424242424244</v>
      </c>
      <c r="Z27" s="39">
        <v>32</v>
      </c>
      <c r="AA27" s="105">
        <v>46</v>
      </c>
      <c r="AB27" s="40">
        <f t="shared" si="7"/>
        <v>143.75</v>
      </c>
      <c r="AC27" s="37"/>
      <c r="AD27" s="41"/>
    </row>
    <row r="28" spans="1:30" s="42" customFormat="1" ht="17" customHeight="1" x14ac:dyDescent="0.25">
      <c r="A28" s="61" t="s">
        <v>55</v>
      </c>
      <c r="B28" s="39">
        <v>53</v>
      </c>
      <c r="C28" s="39">
        <v>56</v>
      </c>
      <c r="D28" s="36">
        <f t="shared" si="0"/>
        <v>105.66037735849056</v>
      </c>
      <c r="E28" s="39">
        <v>49</v>
      </c>
      <c r="F28" s="39">
        <v>53</v>
      </c>
      <c r="G28" s="40">
        <f t="shared" si="1"/>
        <v>108.16326530612245</v>
      </c>
      <c r="H28" s="39">
        <v>10</v>
      </c>
      <c r="I28" s="39">
        <v>10</v>
      </c>
      <c r="J28" s="40">
        <f t="shared" si="2"/>
        <v>100</v>
      </c>
      <c r="K28" s="39">
        <v>0</v>
      </c>
      <c r="L28" s="39">
        <v>0</v>
      </c>
      <c r="M28" s="40" t="s">
        <v>70</v>
      </c>
      <c r="N28" s="39">
        <v>2</v>
      </c>
      <c r="O28" s="39">
        <v>0</v>
      </c>
      <c r="P28" s="40">
        <f t="shared" si="8"/>
        <v>0</v>
      </c>
      <c r="Q28" s="39">
        <v>38</v>
      </c>
      <c r="R28" s="60">
        <v>51</v>
      </c>
      <c r="S28" s="40">
        <f t="shared" si="4"/>
        <v>134.21052631578948</v>
      </c>
      <c r="T28" s="39">
        <v>34</v>
      </c>
      <c r="U28" s="60">
        <v>34</v>
      </c>
      <c r="V28" s="40">
        <f t="shared" si="5"/>
        <v>100</v>
      </c>
      <c r="W28" s="39">
        <v>31</v>
      </c>
      <c r="X28" s="60">
        <v>31</v>
      </c>
      <c r="Y28" s="40">
        <f t="shared" si="6"/>
        <v>100</v>
      </c>
      <c r="Z28" s="39">
        <v>29</v>
      </c>
      <c r="AA28" s="105">
        <v>29</v>
      </c>
      <c r="AB28" s="40">
        <f t="shared" si="7"/>
        <v>100</v>
      </c>
      <c r="AC28" s="37"/>
      <c r="AD28" s="41"/>
    </row>
    <row r="29" spans="1:30" s="42" customFormat="1" ht="17" customHeight="1" x14ac:dyDescent="0.25">
      <c r="A29" s="61" t="s">
        <v>56</v>
      </c>
      <c r="B29" s="39">
        <v>98</v>
      </c>
      <c r="C29" s="39">
        <v>124</v>
      </c>
      <c r="D29" s="36">
        <f t="shared" si="0"/>
        <v>126.53061224489795</v>
      </c>
      <c r="E29" s="39">
        <v>81</v>
      </c>
      <c r="F29" s="39">
        <v>111</v>
      </c>
      <c r="G29" s="40">
        <f t="shared" si="1"/>
        <v>137.03703703703704</v>
      </c>
      <c r="H29" s="39">
        <v>4</v>
      </c>
      <c r="I29" s="39">
        <v>4</v>
      </c>
      <c r="J29" s="40">
        <f t="shared" si="2"/>
        <v>100</v>
      </c>
      <c r="K29" s="39">
        <v>3</v>
      </c>
      <c r="L29" s="39">
        <v>2</v>
      </c>
      <c r="M29" s="40">
        <f t="shared" si="3"/>
        <v>66.666666666666671</v>
      </c>
      <c r="N29" s="39">
        <v>0</v>
      </c>
      <c r="O29" s="39">
        <v>0</v>
      </c>
      <c r="P29" s="40" t="s">
        <v>70</v>
      </c>
      <c r="Q29" s="39">
        <v>68</v>
      </c>
      <c r="R29" s="60">
        <v>86</v>
      </c>
      <c r="S29" s="40">
        <f t="shared" si="4"/>
        <v>126.47058823529412</v>
      </c>
      <c r="T29" s="39">
        <v>76</v>
      </c>
      <c r="U29" s="60">
        <v>73</v>
      </c>
      <c r="V29" s="40">
        <f t="shared" si="5"/>
        <v>96.05263157894737</v>
      </c>
      <c r="W29" s="39">
        <v>60</v>
      </c>
      <c r="X29" s="60">
        <v>60</v>
      </c>
      <c r="Y29" s="40">
        <f t="shared" si="6"/>
        <v>100</v>
      </c>
      <c r="Z29" s="39">
        <v>57</v>
      </c>
      <c r="AA29" s="105">
        <v>59</v>
      </c>
      <c r="AB29" s="40">
        <f t="shared" si="7"/>
        <v>103.50877192982456</v>
      </c>
      <c r="AC29" s="37"/>
      <c r="AD29" s="41"/>
    </row>
    <row r="30" spans="1:30" s="42" customFormat="1" ht="17" customHeight="1" x14ac:dyDescent="0.25">
      <c r="A30" s="61" t="s">
        <v>57</v>
      </c>
      <c r="B30" s="39">
        <v>36</v>
      </c>
      <c r="C30" s="39">
        <v>59</v>
      </c>
      <c r="D30" s="36">
        <f t="shared" si="0"/>
        <v>163.88888888888889</v>
      </c>
      <c r="E30" s="39">
        <v>31</v>
      </c>
      <c r="F30" s="39">
        <v>53</v>
      </c>
      <c r="G30" s="40">
        <f t="shared" si="1"/>
        <v>170.96774193548387</v>
      </c>
      <c r="H30" s="39">
        <v>0</v>
      </c>
      <c r="I30" s="39">
        <v>6</v>
      </c>
      <c r="J30" s="40" t="s">
        <v>70</v>
      </c>
      <c r="K30" s="39">
        <v>1</v>
      </c>
      <c r="L30" s="39">
        <v>1</v>
      </c>
      <c r="M30" s="40">
        <f t="shared" si="3"/>
        <v>100</v>
      </c>
      <c r="N30" s="39">
        <v>0</v>
      </c>
      <c r="O30" s="39">
        <v>0</v>
      </c>
      <c r="P30" s="40" t="s">
        <v>70</v>
      </c>
      <c r="Q30" s="39">
        <v>30</v>
      </c>
      <c r="R30" s="60">
        <v>48</v>
      </c>
      <c r="S30" s="40">
        <f t="shared" si="4"/>
        <v>160</v>
      </c>
      <c r="T30" s="39">
        <v>26</v>
      </c>
      <c r="U30" s="60">
        <v>37</v>
      </c>
      <c r="V30" s="40">
        <f t="shared" si="5"/>
        <v>142.30769230769232</v>
      </c>
      <c r="W30" s="39">
        <v>21</v>
      </c>
      <c r="X30" s="60">
        <v>31</v>
      </c>
      <c r="Y30" s="40">
        <f t="shared" si="6"/>
        <v>147.61904761904762</v>
      </c>
      <c r="Z30" s="39">
        <v>21</v>
      </c>
      <c r="AA30" s="105">
        <v>31</v>
      </c>
      <c r="AB30" s="40">
        <f t="shared" si="7"/>
        <v>147.61904761904762</v>
      </c>
      <c r="AC30" s="37"/>
      <c r="AD30" s="41"/>
    </row>
    <row r="31" spans="1:30" s="42" customFormat="1" ht="17" customHeight="1" x14ac:dyDescent="0.25">
      <c r="A31" s="61" t="s">
        <v>58</v>
      </c>
      <c r="B31" s="39">
        <v>55</v>
      </c>
      <c r="C31" s="39">
        <v>72</v>
      </c>
      <c r="D31" s="36">
        <f t="shared" si="0"/>
        <v>130.90909090909091</v>
      </c>
      <c r="E31" s="39">
        <v>51</v>
      </c>
      <c r="F31" s="39">
        <v>67</v>
      </c>
      <c r="G31" s="40">
        <f t="shared" si="1"/>
        <v>131.37254901960785</v>
      </c>
      <c r="H31" s="39">
        <v>3</v>
      </c>
      <c r="I31" s="39">
        <v>6</v>
      </c>
      <c r="J31" s="40">
        <f t="shared" si="2"/>
        <v>200</v>
      </c>
      <c r="K31" s="39">
        <v>1</v>
      </c>
      <c r="L31" s="39">
        <v>0</v>
      </c>
      <c r="M31" s="40" t="s">
        <v>70</v>
      </c>
      <c r="N31" s="39">
        <v>0</v>
      </c>
      <c r="O31" s="39">
        <v>1</v>
      </c>
      <c r="P31" s="40" t="s">
        <v>70</v>
      </c>
      <c r="Q31" s="39">
        <v>39</v>
      </c>
      <c r="R31" s="60">
        <v>59</v>
      </c>
      <c r="S31" s="40">
        <f t="shared" si="4"/>
        <v>151.28205128205127</v>
      </c>
      <c r="T31" s="39">
        <v>35</v>
      </c>
      <c r="U31" s="60">
        <v>52</v>
      </c>
      <c r="V31" s="40">
        <f t="shared" si="5"/>
        <v>148.57142857142858</v>
      </c>
      <c r="W31" s="39">
        <v>32</v>
      </c>
      <c r="X31" s="60">
        <v>48</v>
      </c>
      <c r="Y31" s="40">
        <f t="shared" si="6"/>
        <v>150</v>
      </c>
      <c r="Z31" s="39">
        <v>31</v>
      </c>
      <c r="AA31" s="105">
        <v>47</v>
      </c>
      <c r="AB31" s="40">
        <f t="shared" si="7"/>
        <v>151.61290322580646</v>
      </c>
      <c r="AC31" s="37"/>
      <c r="AD31" s="41"/>
    </row>
    <row r="32" spans="1:30" s="42" customFormat="1" ht="17" customHeight="1" x14ac:dyDescent="0.25">
      <c r="A32" s="61" t="s">
        <v>59</v>
      </c>
      <c r="B32" s="39">
        <v>66</v>
      </c>
      <c r="C32" s="39">
        <v>100</v>
      </c>
      <c r="D32" s="36">
        <f t="shared" si="0"/>
        <v>151.5151515151515</v>
      </c>
      <c r="E32" s="39">
        <v>61</v>
      </c>
      <c r="F32" s="39">
        <v>94</v>
      </c>
      <c r="G32" s="40">
        <f t="shared" si="1"/>
        <v>154.09836065573771</v>
      </c>
      <c r="H32" s="39">
        <v>6</v>
      </c>
      <c r="I32" s="39">
        <v>17</v>
      </c>
      <c r="J32" s="40">
        <f t="shared" si="2"/>
        <v>283.33333333333331</v>
      </c>
      <c r="K32" s="39">
        <v>5</v>
      </c>
      <c r="L32" s="39">
        <v>4</v>
      </c>
      <c r="M32" s="40">
        <f t="shared" si="3"/>
        <v>80</v>
      </c>
      <c r="N32" s="39">
        <v>0</v>
      </c>
      <c r="O32" s="39">
        <v>3</v>
      </c>
      <c r="P32" s="40" t="s">
        <v>70</v>
      </c>
      <c r="Q32" s="39">
        <v>59</v>
      </c>
      <c r="R32" s="60">
        <v>66</v>
      </c>
      <c r="S32" s="40">
        <f t="shared" si="4"/>
        <v>111.86440677966101</v>
      </c>
      <c r="T32" s="39">
        <v>42</v>
      </c>
      <c r="U32" s="60">
        <v>57</v>
      </c>
      <c r="V32" s="40">
        <f t="shared" si="5"/>
        <v>135.71428571428572</v>
      </c>
      <c r="W32" s="39">
        <v>37</v>
      </c>
      <c r="X32" s="60">
        <v>51</v>
      </c>
      <c r="Y32" s="40">
        <f t="shared" si="6"/>
        <v>137.83783783783784</v>
      </c>
      <c r="Z32" s="39">
        <v>35</v>
      </c>
      <c r="AA32" s="105">
        <v>48</v>
      </c>
      <c r="AB32" s="40">
        <f t="shared" si="7"/>
        <v>137.14285714285714</v>
      </c>
      <c r="AC32" s="37"/>
      <c r="AD32" s="41"/>
    </row>
    <row r="33" spans="1:30" s="42" customFormat="1" ht="17" customHeight="1" x14ac:dyDescent="0.25">
      <c r="A33" s="61" t="s">
        <v>60</v>
      </c>
      <c r="B33" s="39">
        <v>86</v>
      </c>
      <c r="C33" s="39">
        <v>124</v>
      </c>
      <c r="D33" s="36">
        <f t="shared" si="0"/>
        <v>144.18604651162789</v>
      </c>
      <c r="E33" s="39">
        <v>84</v>
      </c>
      <c r="F33" s="39">
        <v>123</v>
      </c>
      <c r="G33" s="40">
        <f t="shared" si="1"/>
        <v>146.42857142857142</v>
      </c>
      <c r="H33" s="39">
        <v>4</v>
      </c>
      <c r="I33" s="39">
        <v>9</v>
      </c>
      <c r="J33" s="40">
        <f t="shared" si="2"/>
        <v>225</v>
      </c>
      <c r="K33" s="39">
        <v>0</v>
      </c>
      <c r="L33" s="39">
        <v>1</v>
      </c>
      <c r="M33" s="40" t="s">
        <v>70</v>
      </c>
      <c r="N33" s="39">
        <v>0</v>
      </c>
      <c r="O33" s="39">
        <v>0</v>
      </c>
      <c r="P33" s="40" t="s">
        <v>70</v>
      </c>
      <c r="Q33" s="39">
        <v>82</v>
      </c>
      <c r="R33" s="60">
        <v>97</v>
      </c>
      <c r="S33" s="40">
        <f t="shared" si="4"/>
        <v>118.29268292682927</v>
      </c>
      <c r="T33" s="39">
        <v>54</v>
      </c>
      <c r="U33" s="60">
        <v>86</v>
      </c>
      <c r="V33" s="40">
        <f t="shared" si="5"/>
        <v>159.25925925925927</v>
      </c>
      <c r="W33" s="39">
        <v>52</v>
      </c>
      <c r="X33" s="60">
        <v>85</v>
      </c>
      <c r="Y33" s="40">
        <f t="shared" si="6"/>
        <v>163.46153846153845</v>
      </c>
      <c r="Z33" s="39">
        <v>48</v>
      </c>
      <c r="AA33" s="105">
        <v>80</v>
      </c>
      <c r="AB33" s="40">
        <f t="shared" si="7"/>
        <v>166.66666666666666</v>
      </c>
      <c r="AC33" s="37"/>
      <c r="AD33" s="41"/>
    </row>
    <row r="34" spans="1:30" s="42" customFormat="1" ht="17" customHeight="1" x14ac:dyDescent="0.25">
      <c r="A34" s="61" t="s">
        <v>61</v>
      </c>
      <c r="B34" s="39">
        <v>94</v>
      </c>
      <c r="C34" s="39">
        <v>143</v>
      </c>
      <c r="D34" s="36">
        <f t="shared" si="0"/>
        <v>152.12765957446808</v>
      </c>
      <c r="E34" s="39">
        <v>86</v>
      </c>
      <c r="F34" s="39">
        <v>137</v>
      </c>
      <c r="G34" s="40">
        <f t="shared" si="1"/>
        <v>159.30232558139534</v>
      </c>
      <c r="H34" s="39">
        <v>9</v>
      </c>
      <c r="I34" s="39">
        <v>15</v>
      </c>
      <c r="J34" s="40">
        <f t="shared" si="2"/>
        <v>166.66666666666666</v>
      </c>
      <c r="K34" s="39">
        <v>2</v>
      </c>
      <c r="L34" s="39">
        <v>0</v>
      </c>
      <c r="M34" s="40">
        <f t="shared" si="3"/>
        <v>0</v>
      </c>
      <c r="N34" s="39">
        <v>1</v>
      </c>
      <c r="O34" s="39">
        <v>1</v>
      </c>
      <c r="P34" s="40">
        <f t="shared" ref="P34" si="9">O34*100/N34</f>
        <v>100</v>
      </c>
      <c r="Q34" s="39">
        <v>78</v>
      </c>
      <c r="R34" s="60">
        <v>114</v>
      </c>
      <c r="S34" s="40">
        <f t="shared" si="4"/>
        <v>146.15384615384616</v>
      </c>
      <c r="T34" s="39">
        <v>65</v>
      </c>
      <c r="U34" s="60">
        <v>96</v>
      </c>
      <c r="V34" s="40">
        <f t="shared" si="5"/>
        <v>147.69230769230768</v>
      </c>
      <c r="W34" s="39">
        <v>57</v>
      </c>
      <c r="X34" s="60">
        <v>91</v>
      </c>
      <c r="Y34" s="40">
        <f t="shared" si="6"/>
        <v>159.64912280701753</v>
      </c>
      <c r="Z34" s="39">
        <v>54</v>
      </c>
      <c r="AA34" s="105">
        <v>87</v>
      </c>
      <c r="AB34" s="40">
        <f t="shared" si="7"/>
        <v>161.11111111111111</v>
      </c>
      <c r="AC34" s="37"/>
      <c r="AD34" s="41"/>
    </row>
    <row r="35" spans="1:30" s="42" customFormat="1" ht="17" customHeight="1" thickBot="1" x14ac:dyDescent="0.3">
      <c r="A35" s="61" t="s">
        <v>62</v>
      </c>
      <c r="B35" s="39">
        <v>46</v>
      </c>
      <c r="C35" s="39">
        <v>58</v>
      </c>
      <c r="D35" s="36">
        <f t="shared" si="0"/>
        <v>126.08695652173913</v>
      </c>
      <c r="E35" s="39">
        <v>45</v>
      </c>
      <c r="F35" s="39">
        <v>55</v>
      </c>
      <c r="G35" s="40">
        <f t="shared" si="1"/>
        <v>122.22222222222223</v>
      </c>
      <c r="H35" s="39">
        <v>5</v>
      </c>
      <c r="I35" s="39">
        <v>4</v>
      </c>
      <c r="J35" s="40">
        <f t="shared" si="2"/>
        <v>80</v>
      </c>
      <c r="K35" s="39">
        <v>2</v>
      </c>
      <c r="L35" s="39">
        <v>1</v>
      </c>
      <c r="M35" s="40">
        <f t="shared" si="3"/>
        <v>50</v>
      </c>
      <c r="N35" s="39">
        <v>0</v>
      </c>
      <c r="O35" s="39">
        <v>0</v>
      </c>
      <c r="P35" s="40" t="s">
        <v>70</v>
      </c>
      <c r="Q35" s="39">
        <v>33</v>
      </c>
      <c r="R35" s="60">
        <v>29</v>
      </c>
      <c r="S35" s="40">
        <f t="shared" si="4"/>
        <v>87.878787878787875</v>
      </c>
      <c r="T35" s="39">
        <v>27</v>
      </c>
      <c r="U35" s="60">
        <v>37</v>
      </c>
      <c r="V35" s="40">
        <f t="shared" si="5"/>
        <v>137.03703703703704</v>
      </c>
      <c r="W35" s="39">
        <v>26</v>
      </c>
      <c r="X35" s="60">
        <v>34</v>
      </c>
      <c r="Y35" s="40">
        <f t="shared" si="6"/>
        <v>130.76923076923077</v>
      </c>
      <c r="Z35" s="39">
        <v>25</v>
      </c>
      <c r="AA35" s="106">
        <v>31</v>
      </c>
      <c r="AB35" s="40">
        <f t="shared" si="7"/>
        <v>124</v>
      </c>
      <c r="AC35" s="37"/>
      <c r="AD35" s="41"/>
    </row>
    <row r="36" spans="1:30" ht="13.7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19"/>
  <sheetViews>
    <sheetView view="pageBreakPreview" zoomScale="80" zoomScaleNormal="70" zoomScaleSheetLayoutView="80" workbookViewId="0">
      <selection activeCell="D27" sqref="D27"/>
    </sheetView>
  </sheetViews>
  <sheetFormatPr defaultColWidth="8" defaultRowHeight="13.6" x14ac:dyDescent="0.25"/>
  <cols>
    <col min="1" max="1" width="61.875" style="3" customWidth="1"/>
    <col min="2" max="2" width="16.125" style="18" customWidth="1"/>
    <col min="3" max="3" width="15.875" style="18" customWidth="1"/>
    <col min="4" max="4" width="12.625" style="3" customWidth="1"/>
    <col min="5" max="5" width="12.375" style="3" customWidth="1"/>
    <col min="6" max="16384" width="8" style="3"/>
  </cols>
  <sheetData>
    <row r="1" spans="1:9" ht="80.349999999999994" customHeight="1" x14ac:dyDescent="0.25">
      <c r="A1" s="116" t="s">
        <v>65</v>
      </c>
      <c r="B1" s="116"/>
      <c r="C1" s="116"/>
      <c r="D1" s="116"/>
      <c r="E1" s="116"/>
    </row>
    <row r="2" spans="1:9" ht="9.6999999999999993" customHeight="1" x14ac:dyDescent="0.2">
      <c r="A2" s="136"/>
      <c r="B2" s="136"/>
      <c r="C2" s="136"/>
      <c r="D2" s="136"/>
      <c r="E2" s="136"/>
    </row>
    <row r="3" spans="1:9" s="4" customFormat="1" ht="23.3" customHeight="1" x14ac:dyDescent="0.25">
      <c r="A3" s="111" t="s">
        <v>0</v>
      </c>
      <c r="B3" s="117" t="s">
        <v>72</v>
      </c>
      <c r="C3" s="117" t="s">
        <v>73</v>
      </c>
      <c r="D3" s="134" t="s">
        <v>1</v>
      </c>
      <c r="E3" s="135"/>
    </row>
    <row r="4" spans="1:9" s="4" customFormat="1" ht="28.55" x14ac:dyDescent="0.25">
      <c r="A4" s="112"/>
      <c r="B4" s="118"/>
      <c r="C4" s="118"/>
      <c r="D4" s="5" t="s">
        <v>2</v>
      </c>
      <c r="E4" s="6" t="s">
        <v>26</v>
      </c>
    </row>
    <row r="5" spans="1:9" s="9" customFormat="1" ht="15.8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27</v>
      </c>
      <c r="B6" s="78">
        <f>'6-(АТО-ЦЗ)'!B7</f>
        <v>1288</v>
      </c>
      <c r="C6" s="78">
        <f>'6-(АТО-ЦЗ)'!C7</f>
        <v>1281</v>
      </c>
      <c r="D6" s="20">
        <f>C6*100/B6</f>
        <v>99.456521739130437</v>
      </c>
      <c r="E6" s="75">
        <f>C6-B6</f>
        <v>-7</v>
      </c>
      <c r="I6" s="13"/>
    </row>
    <row r="7" spans="1:9" s="4" customFormat="1" ht="29.25" customHeight="1" x14ac:dyDescent="0.25">
      <c r="A7" s="10" t="s">
        <v>28</v>
      </c>
      <c r="B7" s="79">
        <f>'6-(АТО-ЦЗ)'!E7</f>
        <v>966</v>
      </c>
      <c r="C7" s="79">
        <f>'6-(АТО-ЦЗ)'!F7</f>
        <v>963</v>
      </c>
      <c r="D7" s="20">
        <f t="shared" ref="D7:D11" si="0">C7*100/B7</f>
        <v>99.689440993788821</v>
      </c>
      <c r="E7" s="75">
        <f t="shared" ref="E7:E11" si="1">C7-B7</f>
        <v>-3</v>
      </c>
      <c r="I7" s="13"/>
    </row>
    <row r="8" spans="1:9" s="4" customFormat="1" ht="48.75" customHeight="1" x14ac:dyDescent="0.25">
      <c r="A8" s="14" t="s">
        <v>29</v>
      </c>
      <c r="B8" s="79">
        <f>'6-(АТО-ЦЗ)'!H7</f>
        <v>114</v>
      </c>
      <c r="C8" s="79">
        <f>'6-(АТО-ЦЗ)'!I7</f>
        <v>113</v>
      </c>
      <c r="D8" s="20">
        <f t="shared" si="0"/>
        <v>99.122807017543863</v>
      </c>
      <c r="E8" s="75">
        <f t="shared" si="1"/>
        <v>-1</v>
      </c>
      <c r="I8" s="13"/>
    </row>
    <row r="9" spans="1:9" s="4" customFormat="1" ht="34.5" customHeight="1" x14ac:dyDescent="0.25">
      <c r="A9" s="15" t="s">
        <v>30</v>
      </c>
      <c r="B9" s="79">
        <f>'6-(АТО-ЦЗ)'!K7</f>
        <v>48</v>
      </c>
      <c r="C9" s="79">
        <f>'6-(АТО-ЦЗ)'!L7</f>
        <v>12</v>
      </c>
      <c r="D9" s="20">
        <f t="shared" si="0"/>
        <v>25</v>
      </c>
      <c r="E9" s="75">
        <f t="shared" si="1"/>
        <v>-36</v>
      </c>
      <c r="I9" s="13"/>
    </row>
    <row r="10" spans="1:9" s="4" customFormat="1" ht="49.1" customHeight="1" x14ac:dyDescent="0.25">
      <c r="A10" s="15" t="s">
        <v>20</v>
      </c>
      <c r="B10" s="79">
        <f>'6-(АТО-ЦЗ)'!N7</f>
        <v>8</v>
      </c>
      <c r="C10" s="79">
        <f>'6-(АТО-ЦЗ)'!O7</f>
        <v>2</v>
      </c>
      <c r="D10" s="20">
        <f t="shared" si="0"/>
        <v>25</v>
      </c>
      <c r="E10" s="75">
        <f t="shared" si="1"/>
        <v>-6</v>
      </c>
      <c r="I10" s="13"/>
    </row>
    <row r="11" spans="1:9" s="4" customFormat="1" ht="49.1" customHeight="1" x14ac:dyDescent="0.25">
      <c r="A11" s="15" t="s">
        <v>31</v>
      </c>
      <c r="B11" s="74">
        <f>'6-(АТО-ЦЗ)'!Q7</f>
        <v>774</v>
      </c>
      <c r="C11" s="74">
        <f>'6-(АТО-ЦЗ)'!R7</f>
        <v>764</v>
      </c>
      <c r="D11" s="11">
        <f t="shared" si="0"/>
        <v>98.708010335917308</v>
      </c>
      <c r="E11" s="75">
        <f t="shared" si="1"/>
        <v>-10</v>
      </c>
      <c r="I11" s="13"/>
    </row>
    <row r="12" spans="1:9" s="4" customFormat="1" ht="12.75" customHeight="1" x14ac:dyDescent="0.25">
      <c r="A12" s="107" t="s">
        <v>4</v>
      </c>
      <c r="B12" s="108"/>
      <c r="C12" s="108"/>
      <c r="D12" s="108"/>
      <c r="E12" s="108"/>
      <c r="I12" s="13"/>
    </row>
    <row r="13" spans="1:9" s="4" customFormat="1" ht="18" customHeight="1" x14ac:dyDescent="0.25">
      <c r="A13" s="109"/>
      <c r="B13" s="110"/>
      <c r="C13" s="110"/>
      <c r="D13" s="110"/>
      <c r="E13" s="110"/>
      <c r="I13" s="13"/>
    </row>
    <row r="14" spans="1:9" s="4" customFormat="1" ht="20.25" customHeight="1" x14ac:dyDescent="0.25">
      <c r="A14" s="111" t="s">
        <v>0</v>
      </c>
      <c r="B14" s="113" t="s">
        <v>74</v>
      </c>
      <c r="C14" s="113" t="s">
        <v>75</v>
      </c>
      <c r="D14" s="134" t="s">
        <v>1</v>
      </c>
      <c r="E14" s="135"/>
      <c r="I14" s="13"/>
    </row>
    <row r="15" spans="1:9" ht="27.7" customHeight="1" x14ac:dyDescent="0.25">
      <c r="A15" s="112"/>
      <c r="B15" s="113"/>
      <c r="C15" s="113"/>
      <c r="D15" s="21" t="s">
        <v>2</v>
      </c>
      <c r="E15" s="6" t="s">
        <v>26</v>
      </c>
      <c r="I15" s="13"/>
    </row>
    <row r="16" spans="1:9" ht="28.55" customHeight="1" x14ac:dyDescent="0.25">
      <c r="A16" s="10" t="s">
        <v>32</v>
      </c>
      <c r="B16" s="76">
        <f>'6-(АТО-ЦЗ)'!T7</f>
        <v>975</v>
      </c>
      <c r="C16" s="76">
        <f>'6-(АТО-ЦЗ)'!U7</f>
        <v>887</v>
      </c>
      <c r="D16" s="22">
        <f t="shared" ref="D16:D18" si="2">C16*100/B16</f>
        <v>90.974358974358978</v>
      </c>
      <c r="E16" s="75">
        <f t="shared" ref="E16:E18" si="3">C16-B16</f>
        <v>-88</v>
      </c>
      <c r="I16" s="13"/>
    </row>
    <row r="17" spans="1:9" ht="25.5" customHeight="1" x14ac:dyDescent="0.25">
      <c r="A17" s="1" t="s">
        <v>28</v>
      </c>
      <c r="B17" s="77">
        <f>'6-(АТО-ЦЗ)'!W7</f>
        <v>662</v>
      </c>
      <c r="C17" s="77">
        <f>'6-(АТО-ЦЗ)'!X7</f>
        <v>572</v>
      </c>
      <c r="D17" s="22">
        <f t="shared" si="2"/>
        <v>86.404833836858003</v>
      </c>
      <c r="E17" s="75">
        <f t="shared" si="3"/>
        <v>-90</v>
      </c>
      <c r="I17" s="13"/>
    </row>
    <row r="18" spans="1:9" ht="27.7" customHeight="1" x14ac:dyDescent="0.25">
      <c r="A18" s="1" t="s">
        <v>33</v>
      </c>
      <c r="B18" s="77">
        <f>'6-(АТО-ЦЗ)'!Z7</f>
        <v>615</v>
      </c>
      <c r="C18" s="77">
        <f>'6-(АТО-ЦЗ)'!AA7</f>
        <v>541</v>
      </c>
      <c r="D18" s="22">
        <f t="shared" si="2"/>
        <v>87.967479674796749</v>
      </c>
      <c r="E18" s="75">
        <f t="shared" si="3"/>
        <v>-74</v>
      </c>
      <c r="I18" s="13"/>
    </row>
    <row r="19" spans="1:9" ht="13.1" x14ac:dyDescent="0.3">
      <c r="C19" s="19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P13" sqref="P13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80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23"/>
      <c r="Y1" s="12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22"/>
      <c r="AA2" s="122"/>
      <c r="AB2" s="59" t="s">
        <v>7</v>
      </c>
      <c r="AC2" s="59"/>
    </row>
    <row r="3" spans="1:32" s="32" customFormat="1" ht="67.599999999999994" customHeight="1" x14ac:dyDescent="0.25">
      <c r="A3" s="129"/>
      <c r="B3" s="119" t="s">
        <v>21</v>
      </c>
      <c r="C3" s="119"/>
      <c r="D3" s="119"/>
      <c r="E3" s="119" t="s">
        <v>22</v>
      </c>
      <c r="F3" s="119"/>
      <c r="G3" s="119"/>
      <c r="H3" s="119" t="s">
        <v>13</v>
      </c>
      <c r="I3" s="119"/>
      <c r="J3" s="119"/>
      <c r="K3" s="119" t="s">
        <v>9</v>
      </c>
      <c r="L3" s="119"/>
      <c r="M3" s="119"/>
      <c r="N3" s="119" t="s">
        <v>10</v>
      </c>
      <c r="O3" s="119"/>
      <c r="P3" s="119"/>
      <c r="Q3" s="124" t="s">
        <v>8</v>
      </c>
      <c r="R3" s="125"/>
      <c r="S3" s="126"/>
      <c r="T3" s="119" t="s">
        <v>16</v>
      </c>
      <c r="U3" s="119"/>
      <c r="V3" s="119"/>
      <c r="W3" s="119" t="s">
        <v>11</v>
      </c>
      <c r="X3" s="119"/>
      <c r="Y3" s="119"/>
      <c r="Z3" s="119" t="s">
        <v>12</v>
      </c>
      <c r="AA3" s="119"/>
      <c r="AB3" s="119"/>
    </row>
    <row r="4" spans="1:32" s="33" customFormat="1" ht="19.55" customHeight="1" x14ac:dyDescent="0.25">
      <c r="A4" s="129"/>
      <c r="B4" s="132" t="s">
        <v>15</v>
      </c>
      <c r="C4" s="132" t="s">
        <v>63</v>
      </c>
      <c r="D4" s="133" t="s">
        <v>2</v>
      </c>
      <c r="E4" s="132" t="s">
        <v>15</v>
      </c>
      <c r="F4" s="132" t="s">
        <v>63</v>
      </c>
      <c r="G4" s="133" t="s">
        <v>2</v>
      </c>
      <c r="H4" s="132" t="s">
        <v>15</v>
      </c>
      <c r="I4" s="132" t="s">
        <v>63</v>
      </c>
      <c r="J4" s="133" t="s">
        <v>2</v>
      </c>
      <c r="K4" s="132" t="s">
        <v>15</v>
      </c>
      <c r="L4" s="132" t="s">
        <v>63</v>
      </c>
      <c r="M4" s="133" t="s">
        <v>2</v>
      </c>
      <c r="N4" s="132" t="s">
        <v>15</v>
      </c>
      <c r="O4" s="132" t="s">
        <v>63</v>
      </c>
      <c r="P4" s="133" t="s">
        <v>2</v>
      </c>
      <c r="Q4" s="132" t="s">
        <v>15</v>
      </c>
      <c r="R4" s="132" t="s">
        <v>63</v>
      </c>
      <c r="S4" s="133" t="s">
        <v>2</v>
      </c>
      <c r="T4" s="132" t="s">
        <v>15</v>
      </c>
      <c r="U4" s="132" t="s">
        <v>63</v>
      </c>
      <c r="V4" s="133" t="s">
        <v>2</v>
      </c>
      <c r="W4" s="132" t="s">
        <v>15</v>
      </c>
      <c r="X4" s="132" t="s">
        <v>63</v>
      </c>
      <c r="Y4" s="133" t="s">
        <v>2</v>
      </c>
      <c r="Z4" s="132" t="s">
        <v>15</v>
      </c>
      <c r="AA4" s="132" t="s">
        <v>63</v>
      </c>
      <c r="AB4" s="133" t="s">
        <v>2</v>
      </c>
    </row>
    <row r="5" spans="1:32" s="33" customFormat="1" ht="15.8" customHeight="1" x14ac:dyDescent="0.25">
      <c r="A5" s="129"/>
      <c r="B5" s="132"/>
      <c r="C5" s="132"/>
      <c r="D5" s="133"/>
      <c r="E5" s="132"/>
      <c r="F5" s="132"/>
      <c r="G5" s="133"/>
      <c r="H5" s="132"/>
      <c r="I5" s="132"/>
      <c r="J5" s="133"/>
      <c r="K5" s="132"/>
      <c r="L5" s="132"/>
      <c r="M5" s="133"/>
      <c r="N5" s="132"/>
      <c r="O5" s="132"/>
      <c r="P5" s="133"/>
      <c r="Q5" s="132"/>
      <c r="R5" s="132"/>
      <c r="S5" s="133"/>
      <c r="T5" s="132"/>
      <c r="U5" s="132"/>
      <c r="V5" s="133"/>
      <c r="W5" s="132"/>
      <c r="X5" s="132"/>
      <c r="Y5" s="133"/>
      <c r="Z5" s="132"/>
      <c r="AA5" s="132"/>
      <c r="AB5" s="133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1288</v>
      </c>
      <c r="C7" s="35">
        <f>SUM(C8:C35)</f>
        <v>1281</v>
      </c>
      <c r="D7" s="36">
        <f>IF(ISERROR(C7*100/B7),"-",(C7*100/B7))</f>
        <v>99.456521739130437</v>
      </c>
      <c r="E7" s="35">
        <f>SUM(E8:E35)</f>
        <v>966</v>
      </c>
      <c r="F7" s="35">
        <f>SUM(F8:F35)</f>
        <v>963</v>
      </c>
      <c r="G7" s="36">
        <f>IF(ISERROR(F7*100/E7),"-",(F7*100/E7))</f>
        <v>99.689440993788821</v>
      </c>
      <c r="H7" s="35">
        <f>SUM(H8:H35)</f>
        <v>114</v>
      </c>
      <c r="I7" s="35">
        <f>SUM(I8:I35)</f>
        <v>113</v>
      </c>
      <c r="J7" s="36">
        <f>IF(ISERROR(I7*100/H7),"-",(I7*100/H7))</f>
        <v>99.122807017543863</v>
      </c>
      <c r="K7" s="35">
        <f>SUM(K8:K35)</f>
        <v>48</v>
      </c>
      <c r="L7" s="35">
        <f>SUM(L8:L35)</f>
        <v>12</v>
      </c>
      <c r="M7" s="36">
        <f>IF(ISERROR(L7*100/K7),"-",(L7*100/K7))</f>
        <v>25</v>
      </c>
      <c r="N7" s="35">
        <f>SUM(N8:N35)</f>
        <v>8</v>
      </c>
      <c r="O7" s="35">
        <f>SUM(O8:O35)</f>
        <v>2</v>
      </c>
      <c r="P7" s="36">
        <f>IF(ISERROR(O7*100/N7),"-",(O7*100/N7))</f>
        <v>25</v>
      </c>
      <c r="Q7" s="35">
        <f>SUM(Q8:Q35)</f>
        <v>774</v>
      </c>
      <c r="R7" s="35">
        <f>SUM(R8:R35)</f>
        <v>764</v>
      </c>
      <c r="S7" s="36">
        <f>IF(ISERROR(R7*100/Q7),"-",(R7*100/Q7))</f>
        <v>98.708010335917308</v>
      </c>
      <c r="T7" s="35">
        <f>SUM(T8:T35)</f>
        <v>975</v>
      </c>
      <c r="U7" s="35">
        <f>SUM(U8:U35)</f>
        <v>887</v>
      </c>
      <c r="V7" s="36">
        <f>IF(ISERROR(U7*100/T7),"-",(U7*100/T7))</f>
        <v>90.974358974358978</v>
      </c>
      <c r="W7" s="35">
        <f>SUM(W8:W35)</f>
        <v>662</v>
      </c>
      <c r="X7" s="35">
        <f>SUM(X8:X35)</f>
        <v>572</v>
      </c>
      <c r="Y7" s="36">
        <f>IF(ISERROR(X7*100/W7),"-",(X7*100/W7))</f>
        <v>86.404833836858003</v>
      </c>
      <c r="Z7" s="35">
        <f>SUM(Z8:Z35)</f>
        <v>615</v>
      </c>
      <c r="AA7" s="35">
        <f>SUM(AA8:AA35)</f>
        <v>541</v>
      </c>
      <c r="AB7" s="36">
        <f>IF(ISERROR(AA7*100/Z7),"-",(AA7*100/Z7))</f>
        <v>87.967479674796749</v>
      </c>
      <c r="AC7" s="37"/>
      <c r="AF7" s="42"/>
    </row>
    <row r="8" spans="1:32" s="42" customFormat="1" ht="17" customHeight="1" x14ac:dyDescent="0.25">
      <c r="A8" s="61" t="s">
        <v>35</v>
      </c>
      <c r="B8" s="39">
        <v>331</v>
      </c>
      <c r="C8" s="39">
        <v>361</v>
      </c>
      <c r="D8" s="36">
        <f>IF(ISERROR(C8*100/B8),"-",(C8*100/B8))</f>
        <v>109.06344410876133</v>
      </c>
      <c r="E8" s="39">
        <v>230</v>
      </c>
      <c r="F8" s="39">
        <v>260</v>
      </c>
      <c r="G8" s="40">
        <f>IF(ISERROR(F8*100/E8),"-",(F8*100/E8))</f>
        <v>113.04347826086956</v>
      </c>
      <c r="H8" s="39">
        <v>16</v>
      </c>
      <c r="I8" s="39">
        <v>24</v>
      </c>
      <c r="J8" s="40">
        <f>IF(ISERROR(I8*100/H8),"-",(I8*100/H8))</f>
        <v>150</v>
      </c>
      <c r="K8" s="39">
        <v>5</v>
      </c>
      <c r="L8" s="39">
        <v>4</v>
      </c>
      <c r="M8" s="40">
        <f>IF(ISERROR(L8*100/K8),"-",(L8*100/K8))</f>
        <v>80</v>
      </c>
      <c r="N8" s="39">
        <v>2</v>
      </c>
      <c r="O8" s="39">
        <v>0</v>
      </c>
      <c r="P8" s="40">
        <f>IF(ISERROR(O8*100/N8),"-",(O8*100/N8))</f>
        <v>0</v>
      </c>
      <c r="Q8" s="39">
        <v>191</v>
      </c>
      <c r="R8" s="60">
        <v>226</v>
      </c>
      <c r="S8" s="40">
        <f>IF(ISERROR(R8*100/Q8),"-",(R8*100/Q8))</f>
        <v>118.32460732984293</v>
      </c>
      <c r="T8" s="39">
        <v>278</v>
      </c>
      <c r="U8" s="60">
        <v>271</v>
      </c>
      <c r="V8" s="40">
        <f>IF(ISERROR(U8*100/T8),"-",(U8*100/T8))</f>
        <v>97.482014388489205</v>
      </c>
      <c r="W8" s="39">
        <v>178</v>
      </c>
      <c r="X8" s="60">
        <v>170</v>
      </c>
      <c r="Y8" s="40">
        <f>IF(ISERROR(X8*100/W8),"-",(X8*100/W8))</f>
        <v>95.50561797752809</v>
      </c>
      <c r="Z8" s="39">
        <v>159</v>
      </c>
      <c r="AA8" s="60">
        <v>157</v>
      </c>
      <c r="AB8" s="40">
        <f>IF(ISERROR(AA8*100/Z8),"-",(AA8*100/Z8))</f>
        <v>98.742138364779876</v>
      </c>
      <c r="AC8" s="37"/>
      <c r="AD8" s="41"/>
    </row>
    <row r="9" spans="1:32" s="43" customFormat="1" ht="17" customHeight="1" x14ac:dyDescent="0.25">
      <c r="A9" s="61" t="s">
        <v>36</v>
      </c>
      <c r="B9" s="39">
        <v>31</v>
      </c>
      <c r="C9" s="39">
        <v>24</v>
      </c>
      <c r="D9" s="36">
        <f t="shared" ref="D9:D35" si="0">IF(ISERROR(C9*100/B9),"-",(C9*100/B9))</f>
        <v>77.41935483870968</v>
      </c>
      <c r="E9" s="39">
        <v>29</v>
      </c>
      <c r="F9" s="39">
        <v>22</v>
      </c>
      <c r="G9" s="40">
        <f t="shared" ref="G9:G35" si="1">IF(ISERROR(F9*100/E9),"-",(F9*100/E9))</f>
        <v>75.862068965517238</v>
      </c>
      <c r="H9" s="39">
        <v>8</v>
      </c>
      <c r="I9" s="39">
        <v>5</v>
      </c>
      <c r="J9" s="40">
        <f t="shared" ref="J9:J35" si="2">IF(ISERROR(I9*100/H9),"-",(I9*100/H9))</f>
        <v>62.5</v>
      </c>
      <c r="K9" s="39">
        <v>0</v>
      </c>
      <c r="L9" s="39">
        <v>0</v>
      </c>
      <c r="M9" s="40" t="str">
        <f t="shared" ref="M9:M35" si="3">IF(ISERROR(L9*100/K9),"-",(L9*100/K9))</f>
        <v>-</v>
      </c>
      <c r="N9" s="39">
        <v>0</v>
      </c>
      <c r="O9" s="39">
        <v>0</v>
      </c>
      <c r="P9" s="40" t="str">
        <f t="shared" ref="P9:P35" si="4">IF(ISERROR(O9*100/N9),"-",(O9*100/N9))</f>
        <v>-</v>
      </c>
      <c r="Q9" s="39">
        <v>28</v>
      </c>
      <c r="R9" s="60">
        <v>13</v>
      </c>
      <c r="S9" s="40">
        <f t="shared" ref="S9:S35" si="5">IF(ISERROR(R9*100/Q9),"-",(R9*100/Q9))</f>
        <v>46.428571428571431</v>
      </c>
      <c r="T9" s="39">
        <v>21</v>
      </c>
      <c r="U9" s="60">
        <v>13</v>
      </c>
      <c r="V9" s="40">
        <f t="shared" ref="V9:V35" si="6">IF(ISERROR(U9*100/T9),"-",(U9*100/T9))</f>
        <v>61.904761904761905</v>
      </c>
      <c r="W9" s="39">
        <v>19</v>
      </c>
      <c r="X9" s="60">
        <v>12</v>
      </c>
      <c r="Y9" s="40">
        <f t="shared" ref="Y9:Y35" si="7">IF(ISERROR(X9*100/W9),"-",(X9*100/W9))</f>
        <v>63.157894736842103</v>
      </c>
      <c r="Z9" s="39">
        <v>17</v>
      </c>
      <c r="AA9" s="60">
        <v>11</v>
      </c>
      <c r="AB9" s="40">
        <f t="shared" ref="AB9:AB35" si="8">IF(ISERROR(AA9*100/Z9),"-",(AA9*100/Z9))</f>
        <v>64.705882352941174</v>
      </c>
      <c r="AC9" s="37"/>
      <c r="AD9" s="41"/>
    </row>
    <row r="10" spans="1:32" s="42" customFormat="1" ht="17" customHeight="1" x14ac:dyDescent="0.25">
      <c r="A10" s="61" t="s">
        <v>37</v>
      </c>
      <c r="B10" s="39">
        <v>6</v>
      </c>
      <c r="C10" s="39">
        <v>3</v>
      </c>
      <c r="D10" s="36">
        <f t="shared" si="0"/>
        <v>50</v>
      </c>
      <c r="E10" s="39">
        <v>6</v>
      </c>
      <c r="F10" s="39">
        <v>3</v>
      </c>
      <c r="G10" s="40">
        <f t="shared" si="1"/>
        <v>50</v>
      </c>
      <c r="H10" s="39">
        <v>1</v>
      </c>
      <c r="I10" s="39">
        <v>0</v>
      </c>
      <c r="J10" s="40">
        <f t="shared" si="2"/>
        <v>0</v>
      </c>
      <c r="K10" s="39">
        <v>0</v>
      </c>
      <c r="L10" s="39">
        <v>0</v>
      </c>
      <c r="M10" s="40" t="str">
        <f t="shared" si="3"/>
        <v>-</v>
      </c>
      <c r="N10" s="39">
        <v>0</v>
      </c>
      <c r="O10" s="39">
        <v>0</v>
      </c>
      <c r="P10" s="40" t="str">
        <f t="shared" si="4"/>
        <v>-</v>
      </c>
      <c r="Q10" s="39">
        <v>6</v>
      </c>
      <c r="R10" s="60">
        <v>2</v>
      </c>
      <c r="S10" s="40">
        <f t="shared" si="5"/>
        <v>33.333333333333336</v>
      </c>
      <c r="T10" s="39">
        <v>4</v>
      </c>
      <c r="U10" s="60">
        <v>3</v>
      </c>
      <c r="V10" s="40">
        <f t="shared" si="6"/>
        <v>75</v>
      </c>
      <c r="W10" s="39">
        <v>4</v>
      </c>
      <c r="X10" s="60">
        <v>3</v>
      </c>
      <c r="Y10" s="40">
        <f t="shared" si="7"/>
        <v>75</v>
      </c>
      <c r="Z10" s="39">
        <v>4</v>
      </c>
      <c r="AA10" s="60">
        <v>3</v>
      </c>
      <c r="AB10" s="40">
        <f t="shared" si="8"/>
        <v>75</v>
      </c>
      <c r="AC10" s="37"/>
      <c r="AD10" s="41"/>
    </row>
    <row r="11" spans="1:32" s="42" customFormat="1" ht="17" customHeight="1" x14ac:dyDescent="0.25">
      <c r="A11" s="61" t="s">
        <v>38</v>
      </c>
      <c r="B11" s="39">
        <v>13</v>
      </c>
      <c r="C11" s="39">
        <v>10</v>
      </c>
      <c r="D11" s="36">
        <f t="shared" si="0"/>
        <v>76.92307692307692</v>
      </c>
      <c r="E11" s="39">
        <v>11</v>
      </c>
      <c r="F11" s="39">
        <v>8</v>
      </c>
      <c r="G11" s="40">
        <f t="shared" si="1"/>
        <v>72.727272727272734</v>
      </c>
      <c r="H11" s="39">
        <v>2</v>
      </c>
      <c r="I11" s="39">
        <v>2</v>
      </c>
      <c r="J11" s="40">
        <f t="shared" si="2"/>
        <v>100</v>
      </c>
      <c r="K11" s="39">
        <v>1</v>
      </c>
      <c r="L11" s="39">
        <v>0</v>
      </c>
      <c r="M11" s="40">
        <f t="shared" si="3"/>
        <v>0</v>
      </c>
      <c r="N11" s="39">
        <v>0</v>
      </c>
      <c r="O11" s="39">
        <v>0</v>
      </c>
      <c r="P11" s="40" t="str">
        <f t="shared" si="4"/>
        <v>-</v>
      </c>
      <c r="Q11" s="39">
        <v>9</v>
      </c>
      <c r="R11" s="60">
        <v>8</v>
      </c>
      <c r="S11" s="40">
        <f t="shared" si="5"/>
        <v>88.888888888888886</v>
      </c>
      <c r="T11" s="39">
        <v>10</v>
      </c>
      <c r="U11" s="60">
        <v>6</v>
      </c>
      <c r="V11" s="40">
        <f t="shared" si="6"/>
        <v>60</v>
      </c>
      <c r="W11" s="39">
        <v>8</v>
      </c>
      <c r="X11" s="60">
        <v>4</v>
      </c>
      <c r="Y11" s="40">
        <f t="shared" si="7"/>
        <v>50</v>
      </c>
      <c r="Z11" s="39">
        <v>8</v>
      </c>
      <c r="AA11" s="60">
        <v>4</v>
      </c>
      <c r="AB11" s="40">
        <f t="shared" si="8"/>
        <v>50</v>
      </c>
      <c r="AC11" s="37"/>
      <c r="AD11" s="41"/>
    </row>
    <row r="12" spans="1:32" s="42" customFormat="1" ht="17" customHeight="1" x14ac:dyDescent="0.25">
      <c r="A12" s="61" t="s">
        <v>39</v>
      </c>
      <c r="B12" s="39">
        <v>33</v>
      </c>
      <c r="C12" s="39">
        <v>46</v>
      </c>
      <c r="D12" s="36">
        <f t="shared" si="0"/>
        <v>139.39393939393941</v>
      </c>
      <c r="E12" s="39">
        <v>28</v>
      </c>
      <c r="F12" s="39">
        <v>39</v>
      </c>
      <c r="G12" s="40">
        <f t="shared" si="1"/>
        <v>139.28571428571428</v>
      </c>
      <c r="H12" s="39">
        <v>0</v>
      </c>
      <c r="I12" s="39">
        <v>6</v>
      </c>
      <c r="J12" s="40" t="str">
        <f t="shared" si="2"/>
        <v>-</v>
      </c>
      <c r="K12" s="39">
        <v>0</v>
      </c>
      <c r="L12" s="39">
        <v>0</v>
      </c>
      <c r="M12" s="40" t="str">
        <f t="shared" si="3"/>
        <v>-</v>
      </c>
      <c r="N12" s="39">
        <v>2</v>
      </c>
      <c r="O12" s="39">
        <v>0</v>
      </c>
      <c r="P12" s="40">
        <f t="shared" si="4"/>
        <v>0</v>
      </c>
      <c r="Q12" s="39">
        <v>22</v>
      </c>
      <c r="R12" s="60">
        <v>33</v>
      </c>
      <c r="S12" s="40">
        <f t="shared" si="5"/>
        <v>150</v>
      </c>
      <c r="T12" s="39">
        <v>27</v>
      </c>
      <c r="U12" s="60">
        <v>30</v>
      </c>
      <c r="V12" s="40">
        <f t="shared" si="6"/>
        <v>111.11111111111111</v>
      </c>
      <c r="W12" s="39">
        <v>22</v>
      </c>
      <c r="X12" s="60">
        <v>23</v>
      </c>
      <c r="Y12" s="40">
        <f t="shared" si="7"/>
        <v>104.54545454545455</v>
      </c>
      <c r="Z12" s="39">
        <v>18</v>
      </c>
      <c r="AA12" s="60">
        <v>22</v>
      </c>
      <c r="AB12" s="40">
        <f t="shared" si="8"/>
        <v>122.22222222222223</v>
      </c>
      <c r="AC12" s="37"/>
      <c r="AD12" s="41"/>
    </row>
    <row r="13" spans="1:32" s="42" customFormat="1" ht="17" customHeight="1" x14ac:dyDescent="0.25">
      <c r="A13" s="61" t="s">
        <v>40</v>
      </c>
      <c r="B13" s="39">
        <v>6</v>
      </c>
      <c r="C13" s="39">
        <v>9</v>
      </c>
      <c r="D13" s="36">
        <f t="shared" si="0"/>
        <v>150</v>
      </c>
      <c r="E13" s="39">
        <v>5</v>
      </c>
      <c r="F13" s="39">
        <v>8</v>
      </c>
      <c r="G13" s="40">
        <f t="shared" si="1"/>
        <v>160</v>
      </c>
      <c r="H13" s="39">
        <v>1</v>
      </c>
      <c r="I13" s="39">
        <v>1</v>
      </c>
      <c r="J13" s="40">
        <f t="shared" si="2"/>
        <v>100</v>
      </c>
      <c r="K13" s="39">
        <v>0</v>
      </c>
      <c r="L13" s="39">
        <v>0</v>
      </c>
      <c r="M13" s="40" t="str">
        <f t="shared" si="3"/>
        <v>-</v>
      </c>
      <c r="N13" s="39">
        <v>0</v>
      </c>
      <c r="O13" s="39">
        <v>0</v>
      </c>
      <c r="P13" s="40" t="str">
        <f t="shared" si="4"/>
        <v>-</v>
      </c>
      <c r="Q13" s="39">
        <v>4</v>
      </c>
      <c r="R13" s="60">
        <v>6</v>
      </c>
      <c r="S13" s="40">
        <f t="shared" si="5"/>
        <v>150</v>
      </c>
      <c r="T13" s="39">
        <v>5</v>
      </c>
      <c r="U13" s="60">
        <v>6</v>
      </c>
      <c r="V13" s="40">
        <f t="shared" si="6"/>
        <v>120</v>
      </c>
      <c r="W13" s="39">
        <v>4</v>
      </c>
      <c r="X13" s="60">
        <v>5</v>
      </c>
      <c r="Y13" s="40">
        <f t="shared" si="7"/>
        <v>125</v>
      </c>
      <c r="Z13" s="39">
        <v>4</v>
      </c>
      <c r="AA13" s="60">
        <v>5</v>
      </c>
      <c r="AB13" s="40">
        <f t="shared" si="8"/>
        <v>125</v>
      </c>
      <c r="AC13" s="37"/>
      <c r="AD13" s="41"/>
    </row>
    <row r="14" spans="1:32" s="42" customFormat="1" ht="17" customHeight="1" x14ac:dyDescent="0.25">
      <c r="A14" s="61" t="s">
        <v>41</v>
      </c>
      <c r="B14" s="39">
        <v>15</v>
      </c>
      <c r="C14" s="39">
        <v>13</v>
      </c>
      <c r="D14" s="36">
        <f t="shared" si="0"/>
        <v>86.666666666666671</v>
      </c>
      <c r="E14" s="39">
        <v>9</v>
      </c>
      <c r="F14" s="39">
        <v>8</v>
      </c>
      <c r="G14" s="40">
        <f t="shared" si="1"/>
        <v>88.888888888888886</v>
      </c>
      <c r="H14" s="39">
        <v>1</v>
      </c>
      <c r="I14" s="39">
        <v>1</v>
      </c>
      <c r="J14" s="40">
        <f t="shared" si="2"/>
        <v>100</v>
      </c>
      <c r="K14" s="39">
        <v>1</v>
      </c>
      <c r="L14" s="39">
        <v>0</v>
      </c>
      <c r="M14" s="40">
        <f t="shared" si="3"/>
        <v>0</v>
      </c>
      <c r="N14" s="39">
        <v>0</v>
      </c>
      <c r="O14" s="39">
        <v>0</v>
      </c>
      <c r="P14" s="40" t="str">
        <f t="shared" si="4"/>
        <v>-</v>
      </c>
      <c r="Q14" s="39">
        <v>8</v>
      </c>
      <c r="R14" s="60">
        <v>7</v>
      </c>
      <c r="S14" s="40">
        <f t="shared" si="5"/>
        <v>87.5</v>
      </c>
      <c r="T14" s="39">
        <v>11</v>
      </c>
      <c r="U14" s="60">
        <v>7</v>
      </c>
      <c r="V14" s="40">
        <f t="shared" si="6"/>
        <v>63.636363636363633</v>
      </c>
      <c r="W14" s="39">
        <v>5</v>
      </c>
      <c r="X14" s="60">
        <v>2</v>
      </c>
      <c r="Y14" s="40">
        <f t="shared" si="7"/>
        <v>40</v>
      </c>
      <c r="Z14" s="39">
        <v>5</v>
      </c>
      <c r="AA14" s="60">
        <v>2</v>
      </c>
      <c r="AB14" s="40">
        <f t="shared" si="8"/>
        <v>40</v>
      </c>
      <c r="AC14" s="37"/>
      <c r="AD14" s="41"/>
    </row>
    <row r="15" spans="1:32" s="42" customFormat="1" ht="17" customHeight="1" x14ac:dyDescent="0.25">
      <c r="A15" s="61" t="s">
        <v>42</v>
      </c>
      <c r="B15" s="39">
        <v>44</v>
      </c>
      <c r="C15" s="39">
        <v>49</v>
      </c>
      <c r="D15" s="36">
        <f t="shared" si="0"/>
        <v>111.36363636363636</v>
      </c>
      <c r="E15" s="39">
        <v>34</v>
      </c>
      <c r="F15" s="39">
        <v>41</v>
      </c>
      <c r="G15" s="40">
        <f t="shared" si="1"/>
        <v>120.58823529411765</v>
      </c>
      <c r="H15" s="39">
        <v>5</v>
      </c>
      <c r="I15" s="39">
        <v>2</v>
      </c>
      <c r="J15" s="40">
        <f t="shared" si="2"/>
        <v>40</v>
      </c>
      <c r="K15" s="39">
        <v>2</v>
      </c>
      <c r="L15" s="39">
        <v>0</v>
      </c>
      <c r="M15" s="40">
        <f t="shared" si="3"/>
        <v>0</v>
      </c>
      <c r="N15" s="39">
        <v>0</v>
      </c>
      <c r="O15" s="39">
        <v>0</v>
      </c>
      <c r="P15" s="40" t="str">
        <f t="shared" si="4"/>
        <v>-</v>
      </c>
      <c r="Q15" s="39">
        <v>27</v>
      </c>
      <c r="R15" s="60">
        <v>33</v>
      </c>
      <c r="S15" s="40">
        <f t="shared" si="5"/>
        <v>122.22222222222223</v>
      </c>
      <c r="T15" s="39">
        <v>33</v>
      </c>
      <c r="U15" s="60">
        <v>39</v>
      </c>
      <c r="V15" s="40">
        <f t="shared" si="6"/>
        <v>118.18181818181819</v>
      </c>
      <c r="W15" s="39">
        <v>23</v>
      </c>
      <c r="X15" s="60">
        <v>31</v>
      </c>
      <c r="Y15" s="40">
        <f t="shared" si="7"/>
        <v>134.78260869565219</v>
      </c>
      <c r="Z15" s="39">
        <v>21</v>
      </c>
      <c r="AA15" s="60">
        <v>30</v>
      </c>
      <c r="AB15" s="40">
        <f t="shared" si="8"/>
        <v>142.85714285714286</v>
      </c>
      <c r="AC15" s="37"/>
      <c r="AD15" s="41"/>
    </row>
    <row r="16" spans="1:32" s="42" customFormat="1" ht="17" customHeight="1" x14ac:dyDescent="0.25">
      <c r="A16" s="61" t="s">
        <v>43</v>
      </c>
      <c r="B16" s="39">
        <v>41</v>
      </c>
      <c r="C16" s="39">
        <v>34</v>
      </c>
      <c r="D16" s="36">
        <f t="shared" si="0"/>
        <v>82.926829268292678</v>
      </c>
      <c r="E16" s="39">
        <v>31</v>
      </c>
      <c r="F16" s="39">
        <v>23</v>
      </c>
      <c r="G16" s="40">
        <f t="shared" si="1"/>
        <v>74.193548387096769</v>
      </c>
      <c r="H16" s="39">
        <v>6</v>
      </c>
      <c r="I16" s="39">
        <v>2</v>
      </c>
      <c r="J16" s="40">
        <f t="shared" si="2"/>
        <v>33.333333333333336</v>
      </c>
      <c r="K16" s="39">
        <v>4</v>
      </c>
      <c r="L16" s="39">
        <v>0</v>
      </c>
      <c r="M16" s="40">
        <f t="shared" si="3"/>
        <v>0</v>
      </c>
      <c r="N16" s="39">
        <v>1</v>
      </c>
      <c r="O16" s="39">
        <v>0</v>
      </c>
      <c r="P16" s="40">
        <f t="shared" si="4"/>
        <v>0</v>
      </c>
      <c r="Q16" s="39">
        <v>28</v>
      </c>
      <c r="R16" s="60">
        <v>21</v>
      </c>
      <c r="S16" s="40">
        <f t="shared" si="5"/>
        <v>75</v>
      </c>
      <c r="T16" s="39">
        <v>28</v>
      </c>
      <c r="U16" s="60">
        <v>23</v>
      </c>
      <c r="V16" s="40">
        <f t="shared" si="6"/>
        <v>82.142857142857139</v>
      </c>
      <c r="W16" s="39">
        <v>19</v>
      </c>
      <c r="X16" s="60">
        <v>12</v>
      </c>
      <c r="Y16" s="40">
        <f t="shared" si="7"/>
        <v>63.157894736842103</v>
      </c>
      <c r="Z16" s="39">
        <v>19</v>
      </c>
      <c r="AA16" s="60">
        <v>9</v>
      </c>
      <c r="AB16" s="40">
        <f t="shared" si="8"/>
        <v>47.368421052631582</v>
      </c>
      <c r="AC16" s="37"/>
      <c r="AD16" s="41"/>
    </row>
    <row r="17" spans="1:30" s="42" customFormat="1" ht="17" customHeight="1" x14ac:dyDescent="0.25">
      <c r="A17" s="61" t="s">
        <v>44</v>
      </c>
      <c r="B17" s="39">
        <v>80</v>
      </c>
      <c r="C17" s="39">
        <v>81</v>
      </c>
      <c r="D17" s="36">
        <f t="shared" si="0"/>
        <v>101.25</v>
      </c>
      <c r="E17" s="39">
        <v>67</v>
      </c>
      <c r="F17" s="39">
        <v>66</v>
      </c>
      <c r="G17" s="40">
        <f t="shared" si="1"/>
        <v>98.507462686567166</v>
      </c>
      <c r="H17" s="39">
        <v>5</v>
      </c>
      <c r="I17" s="39">
        <v>9</v>
      </c>
      <c r="J17" s="40">
        <f t="shared" si="2"/>
        <v>180</v>
      </c>
      <c r="K17" s="39">
        <v>0</v>
      </c>
      <c r="L17" s="39">
        <v>1</v>
      </c>
      <c r="M17" s="40" t="str">
        <f t="shared" si="3"/>
        <v>-</v>
      </c>
      <c r="N17" s="39">
        <v>0</v>
      </c>
      <c r="O17" s="39">
        <v>0</v>
      </c>
      <c r="P17" s="40" t="str">
        <f t="shared" si="4"/>
        <v>-</v>
      </c>
      <c r="Q17" s="39">
        <v>38</v>
      </c>
      <c r="R17" s="60">
        <v>23</v>
      </c>
      <c r="S17" s="40">
        <f t="shared" si="5"/>
        <v>60.526315789473685</v>
      </c>
      <c r="T17" s="39">
        <v>59</v>
      </c>
      <c r="U17" s="60">
        <v>42</v>
      </c>
      <c r="V17" s="40">
        <f t="shared" si="6"/>
        <v>71.186440677966104</v>
      </c>
      <c r="W17" s="39">
        <v>46</v>
      </c>
      <c r="X17" s="60">
        <v>28</v>
      </c>
      <c r="Y17" s="40">
        <f t="shared" si="7"/>
        <v>60.869565217391305</v>
      </c>
      <c r="Z17" s="39">
        <v>45</v>
      </c>
      <c r="AA17" s="60">
        <v>28</v>
      </c>
      <c r="AB17" s="40">
        <f t="shared" si="8"/>
        <v>62.222222222222221</v>
      </c>
      <c r="AC17" s="37"/>
      <c r="AD17" s="41"/>
    </row>
    <row r="18" spans="1:30" s="42" customFormat="1" ht="17" customHeight="1" x14ac:dyDescent="0.25">
      <c r="A18" s="61" t="s">
        <v>45</v>
      </c>
      <c r="B18" s="39">
        <v>22</v>
      </c>
      <c r="C18" s="39">
        <v>23</v>
      </c>
      <c r="D18" s="36">
        <f t="shared" si="0"/>
        <v>104.54545454545455</v>
      </c>
      <c r="E18" s="39">
        <v>22</v>
      </c>
      <c r="F18" s="39">
        <v>21</v>
      </c>
      <c r="G18" s="40">
        <f t="shared" si="1"/>
        <v>95.454545454545453</v>
      </c>
      <c r="H18" s="39">
        <v>6</v>
      </c>
      <c r="I18" s="39">
        <v>6</v>
      </c>
      <c r="J18" s="40">
        <f t="shared" si="2"/>
        <v>100</v>
      </c>
      <c r="K18" s="39">
        <v>3</v>
      </c>
      <c r="L18" s="39">
        <v>0</v>
      </c>
      <c r="M18" s="40">
        <f t="shared" si="3"/>
        <v>0</v>
      </c>
      <c r="N18" s="39">
        <v>0</v>
      </c>
      <c r="O18" s="39">
        <v>0</v>
      </c>
      <c r="P18" s="40" t="str">
        <f t="shared" si="4"/>
        <v>-</v>
      </c>
      <c r="Q18" s="39">
        <v>14</v>
      </c>
      <c r="R18" s="60">
        <v>17</v>
      </c>
      <c r="S18" s="40">
        <f t="shared" si="5"/>
        <v>121.42857142857143</v>
      </c>
      <c r="T18" s="39">
        <v>9</v>
      </c>
      <c r="U18" s="60">
        <v>13</v>
      </c>
      <c r="V18" s="40">
        <f t="shared" si="6"/>
        <v>144.44444444444446</v>
      </c>
      <c r="W18" s="39">
        <v>9</v>
      </c>
      <c r="X18" s="60">
        <v>11</v>
      </c>
      <c r="Y18" s="40">
        <f t="shared" si="7"/>
        <v>122.22222222222223</v>
      </c>
      <c r="Z18" s="39">
        <v>8</v>
      </c>
      <c r="AA18" s="60">
        <v>10</v>
      </c>
      <c r="AB18" s="40">
        <f t="shared" si="8"/>
        <v>125</v>
      </c>
      <c r="AC18" s="37"/>
      <c r="AD18" s="41"/>
    </row>
    <row r="19" spans="1:30" s="42" customFormat="1" ht="17" customHeight="1" x14ac:dyDescent="0.25">
      <c r="A19" s="61" t="s">
        <v>46</v>
      </c>
      <c r="B19" s="39">
        <v>80</v>
      </c>
      <c r="C19" s="39">
        <v>75</v>
      </c>
      <c r="D19" s="36">
        <f t="shared" si="0"/>
        <v>93.75</v>
      </c>
      <c r="E19" s="39">
        <v>50</v>
      </c>
      <c r="F19" s="39">
        <v>43</v>
      </c>
      <c r="G19" s="40">
        <f t="shared" si="1"/>
        <v>86</v>
      </c>
      <c r="H19" s="39">
        <v>5</v>
      </c>
      <c r="I19" s="39">
        <v>4</v>
      </c>
      <c r="J19" s="40">
        <f t="shared" si="2"/>
        <v>80</v>
      </c>
      <c r="K19" s="39">
        <v>4</v>
      </c>
      <c r="L19" s="39">
        <v>0</v>
      </c>
      <c r="M19" s="40">
        <f t="shared" si="3"/>
        <v>0</v>
      </c>
      <c r="N19" s="39">
        <v>0</v>
      </c>
      <c r="O19" s="39">
        <v>0</v>
      </c>
      <c r="P19" s="40" t="str">
        <f t="shared" si="4"/>
        <v>-</v>
      </c>
      <c r="Q19" s="39">
        <v>37</v>
      </c>
      <c r="R19" s="60">
        <v>40</v>
      </c>
      <c r="S19" s="40">
        <f t="shared" si="5"/>
        <v>108.10810810810811</v>
      </c>
      <c r="T19" s="39">
        <v>63</v>
      </c>
      <c r="U19" s="60">
        <v>60</v>
      </c>
      <c r="V19" s="40">
        <f t="shared" si="6"/>
        <v>95.238095238095241</v>
      </c>
      <c r="W19" s="39">
        <v>34</v>
      </c>
      <c r="X19" s="60">
        <v>28</v>
      </c>
      <c r="Y19" s="40">
        <f t="shared" si="7"/>
        <v>82.352941176470594</v>
      </c>
      <c r="Z19" s="39">
        <v>32</v>
      </c>
      <c r="AA19" s="60">
        <v>28</v>
      </c>
      <c r="AB19" s="40">
        <f t="shared" si="8"/>
        <v>87.5</v>
      </c>
      <c r="AC19" s="37"/>
      <c r="AD19" s="41"/>
    </row>
    <row r="20" spans="1:30" s="42" customFormat="1" ht="17" customHeight="1" x14ac:dyDescent="0.25">
      <c r="A20" s="61" t="s">
        <v>47</v>
      </c>
      <c r="B20" s="39">
        <v>27</v>
      </c>
      <c r="C20" s="39">
        <v>25</v>
      </c>
      <c r="D20" s="36">
        <f t="shared" si="0"/>
        <v>92.592592592592595</v>
      </c>
      <c r="E20" s="39">
        <v>24</v>
      </c>
      <c r="F20" s="39">
        <v>22</v>
      </c>
      <c r="G20" s="40">
        <f t="shared" si="1"/>
        <v>91.666666666666671</v>
      </c>
      <c r="H20" s="39">
        <v>3</v>
      </c>
      <c r="I20" s="39">
        <v>1</v>
      </c>
      <c r="J20" s="40">
        <f t="shared" si="2"/>
        <v>33.333333333333336</v>
      </c>
      <c r="K20" s="39">
        <v>1</v>
      </c>
      <c r="L20" s="39">
        <v>0</v>
      </c>
      <c r="M20" s="40">
        <f t="shared" si="3"/>
        <v>0</v>
      </c>
      <c r="N20" s="39">
        <v>0</v>
      </c>
      <c r="O20" s="39">
        <v>0</v>
      </c>
      <c r="P20" s="40" t="str">
        <f t="shared" si="4"/>
        <v>-</v>
      </c>
      <c r="Q20" s="39">
        <v>21</v>
      </c>
      <c r="R20" s="60">
        <v>14</v>
      </c>
      <c r="S20" s="40">
        <f t="shared" si="5"/>
        <v>66.666666666666671</v>
      </c>
      <c r="T20" s="39">
        <v>22</v>
      </c>
      <c r="U20" s="60">
        <v>18</v>
      </c>
      <c r="V20" s="40">
        <f t="shared" si="6"/>
        <v>81.818181818181813</v>
      </c>
      <c r="W20" s="39">
        <v>19</v>
      </c>
      <c r="X20" s="60">
        <v>15</v>
      </c>
      <c r="Y20" s="40">
        <f t="shared" si="7"/>
        <v>78.94736842105263</v>
      </c>
      <c r="Z20" s="39">
        <v>17</v>
      </c>
      <c r="AA20" s="60">
        <v>15</v>
      </c>
      <c r="AB20" s="40">
        <f t="shared" si="8"/>
        <v>88.235294117647058</v>
      </c>
      <c r="AC20" s="37"/>
      <c r="AD20" s="41"/>
    </row>
    <row r="21" spans="1:30" s="42" customFormat="1" ht="17" customHeight="1" x14ac:dyDescent="0.25">
      <c r="A21" s="61" t="s">
        <v>48</v>
      </c>
      <c r="B21" s="39">
        <v>25</v>
      </c>
      <c r="C21" s="39">
        <v>28</v>
      </c>
      <c r="D21" s="36">
        <f t="shared" si="0"/>
        <v>112</v>
      </c>
      <c r="E21" s="39">
        <v>13</v>
      </c>
      <c r="F21" s="39">
        <v>16</v>
      </c>
      <c r="G21" s="40">
        <f t="shared" si="1"/>
        <v>123.07692307692308</v>
      </c>
      <c r="H21" s="39">
        <v>3</v>
      </c>
      <c r="I21" s="39">
        <v>0</v>
      </c>
      <c r="J21" s="40">
        <f t="shared" si="2"/>
        <v>0</v>
      </c>
      <c r="K21" s="39">
        <v>0</v>
      </c>
      <c r="L21" s="39">
        <v>1</v>
      </c>
      <c r="M21" s="40" t="str">
        <f t="shared" si="3"/>
        <v>-</v>
      </c>
      <c r="N21" s="39">
        <v>0</v>
      </c>
      <c r="O21" s="39">
        <v>0</v>
      </c>
      <c r="P21" s="40" t="str">
        <f t="shared" si="4"/>
        <v>-</v>
      </c>
      <c r="Q21" s="39">
        <v>12</v>
      </c>
      <c r="R21" s="60">
        <v>14</v>
      </c>
      <c r="S21" s="40">
        <f t="shared" si="5"/>
        <v>116.66666666666667</v>
      </c>
      <c r="T21" s="39">
        <v>20</v>
      </c>
      <c r="U21" s="60">
        <v>22</v>
      </c>
      <c r="V21" s="40">
        <f t="shared" si="6"/>
        <v>110</v>
      </c>
      <c r="W21" s="39">
        <v>8</v>
      </c>
      <c r="X21" s="60">
        <v>10</v>
      </c>
      <c r="Y21" s="40">
        <f t="shared" si="7"/>
        <v>125</v>
      </c>
      <c r="Z21" s="39">
        <v>8</v>
      </c>
      <c r="AA21" s="60">
        <v>10</v>
      </c>
      <c r="AB21" s="40">
        <f t="shared" si="8"/>
        <v>125</v>
      </c>
      <c r="AC21" s="37"/>
      <c r="AD21" s="41"/>
    </row>
    <row r="22" spans="1:30" s="42" customFormat="1" ht="17" customHeight="1" x14ac:dyDescent="0.25">
      <c r="A22" s="61" t="s">
        <v>49</v>
      </c>
      <c r="B22" s="39">
        <v>23</v>
      </c>
      <c r="C22" s="39">
        <v>17</v>
      </c>
      <c r="D22" s="36">
        <f t="shared" si="0"/>
        <v>73.913043478260875</v>
      </c>
      <c r="E22" s="39">
        <v>20</v>
      </c>
      <c r="F22" s="39">
        <v>17</v>
      </c>
      <c r="G22" s="40">
        <f t="shared" si="1"/>
        <v>85</v>
      </c>
      <c r="H22" s="39">
        <v>4</v>
      </c>
      <c r="I22" s="39">
        <v>6</v>
      </c>
      <c r="J22" s="40">
        <f t="shared" si="2"/>
        <v>150</v>
      </c>
      <c r="K22" s="39">
        <v>3</v>
      </c>
      <c r="L22" s="39">
        <v>0</v>
      </c>
      <c r="M22" s="40">
        <f t="shared" si="3"/>
        <v>0</v>
      </c>
      <c r="N22" s="39">
        <v>0</v>
      </c>
      <c r="O22" s="39">
        <v>0</v>
      </c>
      <c r="P22" s="40" t="str">
        <f t="shared" si="4"/>
        <v>-</v>
      </c>
      <c r="Q22" s="39">
        <v>17</v>
      </c>
      <c r="R22" s="60">
        <v>13</v>
      </c>
      <c r="S22" s="40">
        <f t="shared" si="5"/>
        <v>76.470588235294116</v>
      </c>
      <c r="T22" s="39">
        <v>17</v>
      </c>
      <c r="U22" s="60">
        <v>6</v>
      </c>
      <c r="V22" s="40">
        <f t="shared" si="6"/>
        <v>35.294117647058826</v>
      </c>
      <c r="W22" s="39">
        <v>14</v>
      </c>
      <c r="X22" s="60">
        <v>6</v>
      </c>
      <c r="Y22" s="40">
        <f t="shared" si="7"/>
        <v>42.857142857142854</v>
      </c>
      <c r="Z22" s="39">
        <v>12</v>
      </c>
      <c r="AA22" s="60">
        <v>5</v>
      </c>
      <c r="AB22" s="40">
        <f t="shared" si="8"/>
        <v>41.666666666666664</v>
      </c>
      <c r="AC22" s="37"/>
      <c r="AD22" s="41"/>
    </row>
    <row r="23" spans="1:30" s="42" customFormat="1" ht="17" customHeight="1" x14ac:dyDescent="0.25">
      <c r="A23" s="61" t="s">
        <v>50</v>
      </c>
      <c r="B23" s="39">
        <v>106</v>
      </c>
      <c r="C23" s="39">
        <v>99</v>
      </c>
      <c r="D23" s="36">
        <f t="shared" si="0"/>
        <v>93.396226415094333</v>
      </c>
      <c r="E23" s="39">
        <v>63</v>
      </c>
      <c r="F23" s="39">
        <v>62</v>
      </c>
      <c r="G23" s="40">
        <f t="shared" si="1"/>
        <v>98.412698412698418</v>
      </c>
      <c r="H23" s="39">
        <v>8</v>
      </c>
      <c r="I23" s="39">
        <v>7</v>
      </c>
      <c r="J23" s="40">
        <f t="shared" si="2"/>
        <v>87.5</v>
      </c>
      <c r="K23" s="39">
        <v>3</v>
      </c>
      <c r="L23" s="39">
        <v>0</v>
      </c>
      <c r="M23" s="40">
        <f t="shared" si="3"/>
        <v>0</v>
      </c>
      <c r="N23" s="39">
        <v>1</v>
      </c>
      <c r="O23" s="39">
        <v>0</v>
      </c>
      <c r="P23" s="40">
        <f t="shared" si="4"/>
        <v>0</v>
      </c>
      <c r="Q23" s="39">
        <v>53</v>
      </c>
      <c r="R23" s="60">
        <v>54</v>
      </c>
      <c r="S23" s="40">
        <f t="shared" si="5"/>
        <v>101.88679245283019</v>
      </c>
      <c r="T23" s="39">
        <v>83</v>
      </c>
      <c r="U23" s="60">
        <v>67</v>
      </c>
      <c r="V23" s="40">
        <f t="shared" si="6"/>
        <v>80.722891566265062</v>
      </c>
      <c r="W23" s="39">
        <v>42</v>
      </c>
      <c r="X23" s="60">
        <v>30</v>
      </c>
      <c r="Y23" s="40">
        <f t="shared" si="7"/>
        <v>71.428571428571431</v>
      </c>
      <c r="Z23" s="39">
        <v>40</v>
      </c>
      <c r="AA23" s="60">
        <v>29</v>
      </c>
      <c r="AB23" s="40">
        <f t="shared" si="8"/>
        <v>72.5</v>
      </c>
      <c r="AC23" s="37"/>
      <c r="AD23" s="41"/>
    </row>
    <row r="24" spans="1:30" s="42" customFormat="1" ht="17" customHeight="1" x14ac:dyDescent="0.25">
      <c r="A24" s="61" t="s">
        <v>51</v>
      </c>
      <c r="B24" s="39">
        <v>55</v>
      </c>
      <c r="C24" s="39">
        <v>62</v>
      </c>
      <c r="D24" s="36">
        <f t="shared" si="0"/>
        <v>112.72727272727273</v>
      </c>
      <c r="E24" s="39">
        <v>54</v>
      </c>
      <c r="F24" s="39">
        <v>59</v>
      </c>
      <c r="G24" s="40">
        <f t="shared" si="1"/>
        <v>109.25925925925925</v>
      </c>
      <c r="H24" s="39">
        <v>6</v>
      </c>
      <c r="I24" s="39">
        <v>8</v>
      </c>
      <c r="J24" s="40">
        <f t="shared" si="2"/>
        <v>133.33333333333334</v>
      </c>
      <c r="K24" s="39">
        <v>4</v>
      </c>
      <c r="L24" s="39">
        <v>1</v>
      </c>
      <c r="M24" s="40">
        <f t="shared" si="3"/>
        <v>25</v>
      </c>
      <c r="N24" s="39">
        <v>0</v>
      </c>
      <c r="O24" s="39">
        <v>0</v>
      </c>
      <c r="P24" s="40" t="str">
        <f t="shared" si="4"/>
        <v>-</v>
      </c>
      <c r="Q24" s="39">
        <v>41</v>
      </c>
      <c r="R24" s="60">
        <v>57</v>
      </c>
      <c r="S24" s="40">
        <f t="shared" si="5"/>
        <v>139.02439024390245</v>
      </c>
      <c r="T24" s="39">
        <v>33</v>
      </c>
      <c r="U24" s="60">
        <v>42</v>
      </c>
      <c r="V24" s="40">
        <f t="shared" si="6"/>
        <v>127.27272727272727</v>
      </c>
      <c r="W24" s="39">
        <v>32</v>
      </c>
      <c r="X24" s="60">
        <v>39</v>
      </c>
      <c r="Y24" s="40">
        <f t="shared" si="7"/>
        <v>121.875</v>
      </c>
      <c r="Z24" s="39">
        <v>30</v>
      </c>
      <c r="AA24" s="60">
        <v>37</v>
      </c>
      <c r="AB24" s="40">
        <f t="shared" si="8"/>
        <v>123.33333333333333</v>
      </c>
      <c r="AC24" s="37"/>
      <c r="AD24" s="41"/>
    </row>
    <row r="25" spans="1:30" s="42" customFormat="1" ht="17" customHeight="1" x14ac:dyDescent="0.25">
      <c r="A25" s="61" t="s">
        <v>52</v>
      </c>
      <c r="B25" s="39">
        <v>16</v>
      </c>
      <c r="C25" s="39">
        <v>22</v>
      </c>
      <c r="D25" s="36">
        <f t="shared" si="0"/>
        <v>137.5</v>
      </c>
      <c r="E25" s="39">
        <v>9</v>
      </c>
      <c r="F25" s="39">
        <v>17</v>
      </c>
      <c r="G25" s="40">
        <f t="shared" si="1"/>
        <v>188.88888888888889</v>
      </c>
      <c r="H25" s="39">
        <v>3</v>
      </c>
      <c r="I25" s="39">
        <v>3</v>
      </c>
      <c r="J25" s="40">
        <f t="shared" si="2"/>
        <v>100</v>
      </c>
      <c r="K25" s="39">
        <v>3</v>
      </c>
      <c r="L25" s="39">
        <v>0</v>
      </c>
      <c r="M25" s="40">
        <f t="shared" si="3"/>
        <v>0</v>
      </c>
      <c r="N25" s="39">
        <v>0</v>
      </c>
      <c r="O25" s="39">
        <v>0</v>
      </c>
      <c r="P25" s="40" t="str">
        <f t="shared" si="4"/>
        <v>-</v>
      </c>
      <c r="Q25" s="39">
        <v>6</v>
      </c>
      <c r="R25" s="60">
        <v>13</v>
      </c>
      <c r="S25" s="40">
        <f t="shared" si="5"/>
        <v>216.66666666666666</v>
      </c>
      <c r="T25" s="39">
        <v>10</v>
      </c>
      <c r="U25" s="60">
        <v>18</v>
      </c>
      <c r="V25" s="40">
        <f t="shared" si="6"/>
        <v>180</v>
      </c>
      <c r="W25" s="39">
        <v>4</v>
      </c>
      <c r="X25" s="60">
        <v>13</v>
      </c>
      <c r="Y25" s="40">
        <f t="shared" si="7"/>
        <v>325</v>
      </c>
      <c r="Z25" s="39">
        <v>3</v>
      </c>
      <c r="AA25" s="60">
        <v>12</v>
      </c>
      <c r="AB25" s="40">
        <f t="shared" si="8"/>
        <v>400</v>
      </c>
      <c r="AC25" s="37"/>
      <c r="AD25" s="41"/>
    </row>
    <row r="26" spans="1:30" s="42" customFormat="1" ht="17" customHeight="1" x14ac:dyDescent="0.25">
      <c r="A26" s="61" t="s">
        <v>53</v>
      </c>
      <c r="B26" s="39">
        <v>43</v>
      </c>
      <c r="C26" s="39">
        <v>32</v>
      </c>
      <c r="D26" s="36">
        <f t="shared" si="0"/>
        <v>74.418604651162795</v>
      </c>
      <c r="E26" s="39">
        <v>38</v>
      </c>
      <c r="F26" s="39">
        <v>27</v>
      </c>
      <c r="G26" s="40">
        <f t="shared" si="1"/>
        <v>71.05263157894737</v>
      </c>
      <c r="H26" s="39">
        <v>5</v>
      </c>
      <c r="I26" s="39">
        <v>6</v>
      </c>
      <c r="J26" s="40">
        <f t="shared" si="2"/>
        <v>120</v>
      </c>
      <c r="K26" s="39">
        <v>1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tr">
        <f t="shared" si="4"/>
        <v>-</v>
      </c>
      <c r="Q26" s="39">
        <v>30</v>
      </c>
      <c r="R26" s="60">
        <v>20</v>
      </c>
      <c r="S26" s="40">
        <f t="shared" si="5"/>
        <v>66.666666666666671</v>
      </c>
      <c r="T26" s="39">
        <v>36</v>
      </c>
      <c r="U26" s="60">
        <v>20</v>
      </c>
      <c r="V26" s="40">
        <f t="shared" si="6"/>
        <v>55.555555555555557</v>
      </c>
      <c r="W26" s="39">
        <v>31</v>
      </c>
      <c r="X26" s="60">
        <v>15</v>
      </c>
      <c r="Y26" s="40">
        <f t="shared" si="7"/>
        <v>48.387096774193552</v>
      </c>
      <c r="Z26" s="39">
        <v>31</v>
      </c>
      <c r="AA26" s="60">
        <v>11</v>
      </c>
      <c r="AB26" s="40">
        <f t="shared" si="8"/>
        <v>35.483870967741936</v>
      </c>
      <c r="AC26" s="37"/>
      <c r="AD26" s="41"/>
    </row>
    <row r="27" spans="1:30" s="42" customFormat="1" ht="17" customHeight="1" x14ac:dyDescent="0.25">
      <c r="A27" s="61" t="s">
        <v>54</v>
      </c>
      <c r="B27" s="39">
        <v>36</v>
      </c>
      <c r="C27" s="39">
        <v>30</v>
      </c>
      <c r="D27" s="36">
        <f t="shared" si="0"/>
        <v>83.333333333333329</v>
      </c>
      <c r="E27" s="39">
        <v>34</v>
      </c>
      <c r="F27" s="39">
        <v>29</v>
      </c>
      <c r="G27" s="40">
        <f t="shared" si="1"/>
        <v>85.294117647058826</v>
      </c>
      <c r="H27" s="39">
        <v>6</v>
      </c>
      <c r="I27" s="39">
        <v>7</v>
      </c>
      <c r="J27" s="40">
        <f t="shared" si="2"/>
        <v>116.66666666666667</v>
      </c>
      <c r="K27" s="39">
        <v>1</v>
      </c>
      <c r="L27" s="39">
        <v>1</v>
      </c>
      <c r="M27" s="40">
        <f t="shared" si="3"/>
        <v>100</v>
      </c>
      <c r="N27" s="39">
        <v>0</v>
      </c>
      <c r="O27" s="39">
        <v>0</v>
      </c>
      <c r="P27" s="40" t="str">
        <f t="shared" si="4"/>
        <v>-</v>
      </c>
      <c r="Q27" s="39">
        <v>25</v>
      </c>
      <c r="R27" s="60">
        <v>25</v>
      </c>
      <c r="S27" s="40">
        <f t="shared" si="5"/>
        <v>100</v>
      </c>
      <c r="T27" s="39">
        <v>25</v>
      </c>
      <c r="U27" s="60">
        <v>12</v>
      </c>
      <c r="V27" s="40">
        <f t="shared" si="6"/>
        <v>48</v>
      </c>
      <c r="W27" s="39">
        <v>23</v>
      </c>
      <c r="X27" s="60">
        <v>11</v>
      </c>
      <c r="Y27" s="40">
        <f t="shared" si="7"/>
        <v>47.826086956521742</v>
      </c>
      <c r="Z27" s="39">
        <v>22</v>
      </c>
      <c r="AA27" s="60">
        <v>11</v>
      </c>
      <c r="AB27" s="40">
        <f t="shared" si="8"/>
        <v>50</v>
      </c>
      <c r="AC27" s="37"/>
      <c r="AD27" s="41"/>
    </row>
    <row r="28" spans="1:30" s="42" customFormat="1" ht="17" customHeight="1" x14ac:dyDescent="0.25">
      <c r="A28" s="61" t="s">
        <v>55</v>
      </c>
      <c r="B28" s="39">
        <v>12</v>
      </c>
      <c r="C28" s="39">
        <v>16</v>
      </c>
      <c r="D28" s="36">
        <f t="shared" si="0"/>
        <v>133.33333333333334</v>
      </c>
      <c r="E28" s="39">
        <v>12</v>
      </c>
      <c r="F28" s="39">
        <v>16</v>
      </c>
      <c r="G28" s="40">
        <f t="shared" si="1"/>
        <v>133.33333333333334</v>
      </c>
      <c r="H28" s="39">
        <v>3</v>
      </c>
      <c r="I28" s="39">
        <v>1</v>
      </c>
      <c r="J28" s="40">
        <f t="shared" si="2"/>
        <v>33.333333333333336</v>
      </c>
      <c r="K28" s="39">
        <v>2</v>
      </c>
      <c r="L28" s="39">
        <v>0</v>
      </c>
      <c r="M28" s="40">
        <f t="shared" si="3"/>
        <v>0</v>
      </c>
      <c r="N28" s="39">
        <v>0</v>
      </c>
      <c r="O28" s="39">
        <v>0</v>
      </c>
      <c r="P28" s="40" t="str">
        <f t="shared" si="4"/>
        <v>-</v>
      </c>
      <c r="Q28" s="39">
        <v>10</v>
      </c>
      <c r="R28" s="60">
        <v>16</v>
      </c>
      <c r="S28" s="40">
        <f t="shared" si="5"/>
        <v>160</v>
      </c>
      <c r="T28" s="39">
        <v>5</v>
      </c>
      <c r="U28" s="60">
        <v>10</v>
      </c>
      <c r="V28" s="40">
        <f t="shared" si="6"/>
        <v>200</v>
      </c>
      <c r="W28" s="39">
        <v>5</v>
      </c>
      <c r="X28" s="60">
        <v>10</v>
      </c>
      <c r="Y28" s="40">
        <f t="shared" si="7"/>
        <v>200</v>
      </c>
      <c r="Z28" s="39">
        <v>5</v>
      </c>
      <c r="AA28" s="60">
        <v>10</v>
      </c>
      <c r="AB28" s="40">
        <f t="shared" si="8"/>
        <v>200</v>
      </c>
      <c r="AC28" s="37"/>
      <c r="AD28" s="41"/>
    </row>
    <row r="29" spans="1:30" s="42" customFormat="1" ht="17" customHeight="1" x14ac:dyDescent="0.25">
      <c r="A29" s="61" t="s">
        <v>56</v>
      </c>
      <c r="B29" s="39">
        <v>68</v>
      </c>
      <c r="C29" s="39">
        <v>56</v>
      </c>
      <c r="D29" s="36">
        <f t="shared" si="0"/>
        <v>82.352941176470594</v>
      </c>
      <c r="E29" s="39">
        <v>33</v>
      </c>
      <c r="F29" s="39">
        <v>20</v>
      </c>
      <c r="G29" s="40">
        <f t="shared" si="1"/>
        <v>60.606060606060609</v>
      </c>
      <c r="H29" s="39">
        <v>2</v>
      </c>
      <c r="I29" s="39">
        <v>2</v>
      </c>
      <c r="J29" s="40">
        <f t="shared" si="2"/>
        <v>100</v>
      </c>
      <c r="K29" s="39">
        <v>4</v>
      </c>
      <c r="L29" s="39">
        <v>0</v>
      </c>
      <c r="M29" s="40">
        <f t="shared" si="3"/>
        <v>0</v>
      </c>
      <c r="N29" s="39">
        <v>0</v>
      </c>
      <c r="O29" s="39">
        <v>0</v>
      </c>
      <c r="P29" s="40" t="str">
        <f t="shared" si="4"/>
        <v>-</v>
      </c>
      <c r="Q29" s="39">
        <v>25</v>
      </c>
      <c r="R29" s="60">
        <v>14</v>
      </c>
      <c r="S29" s="40">
        <f t="shared" si="5"/>
        <v>56</v>
      </c>
      <c r="T29" s="39">
        <v>60</v>
      </c>
      <c r="U29" s="60">
        <v>47</v>
      </c>
      <c r="V29" s="40">
        <f t="shared" si="6"/>
        <v>78.333333333333329</v>
      </c>
      <c r="W29" s="39">
        <v>25</v>
      </c>
      <c r="X29" s="60">
        <v>11</v>
      </c>
      <c r="Y29" s="40">
        <f t="shared" si="7"/>
        <v>44</v>
      </c>
      <c r="Z29" s="39">
        <v>25</v>
      </c>
      <c r="AA29" s="60">
        <v>10</v>
      </c>
      <c r="AB29" s="40">
        <f t="shared" si="8"/>
        <v>40</v>
      </c>
      <c r="AC29" s="37"/>
      <c r="AD29" s="41"/>
    </row>
    <row r="30" spans="1:30" s="42" customFormat="1" ht="17" customHeight="1" x14ac:dyDescent="0.25">
      <c r="A30" s="61" t="s">
        <v>57</v>
      </c>
      <c r="B30" s="39">
        <v>26</v>
      </c>
      <c r="C30" s="39">
        <v>28</v>
      </c>
      <c r="D30" s="36">
        <f t="shared" si="0"/>
        <v>107.69230769230769</v>
      </c>
      <c r="E30" s="39">
        <v>23</v>
      </c>
      <c r="F30" s="39">
        <v>24</v>
      </c>
      <c r="G30" s="40">
        <f t="shared" si="1"/>
        <v>104.34782608695652</v>
      </c>
      <c r="H30" s="39">
        <v>4</v>
      </c>
      <c r="I30" s="39">
        <v>3</v>
      </c>
      <c r="J30" s="40">
        <f t="shared" si="2"/>
        <v>75</v>
      </c>
      <c r="K30" s="39">
        <v>0</v>
      </c>
      <c r="L30" s="39">
        <v>1</v>
      </c>
      <c r="M30" s="40" t="str">
        <f t="shared" si="3"/>
        <v>-</v>
      </c>
      <c r="N30" s="39">
        <v>0</v>
      </c>
      <c r="O30" s="39">
        <v>1</v>
      </c>
      <c r="P30" s="40" t="str">
        <f t="shared" si="4"/>
        <v>-</v>
      </c>
      <c r="Q30" s="39">
        <v>21</v>
      </c>
      <c r="R30" s="60">
        <v>21</v>
      </c>
      <c r="S30" s="40">
        <f t="shared" si="5"/>
        <v>100</v>
      </c>
      <c r="T30" s="39">
        <v>21</v>
      </c>
      <c r="U30" s="60">
        <v>20</v>
      </c>
      <c r="V30" s="40">
        <f t="shared" si="6"/>
        <v>95.238095238095241</v>
      </c>
      <c r="W30" s="39">
        <v>18</v>
      </c>
      <c r="X30" s="60">
        <v>16</v>
      </c>
      <c r="Y30" s="40">
        <f t="shared" si="7"/>
        <v>88.888888888888886</v>
      </c>
      <c r="Z30" s="39">
        <v>18</v>
      </c>
      <c r="AA30" s="60">
        <v>16</v>
      </c>
      <c r="AB30" s="40">
        <f t="shared" si="8"/>
        <v>88.888888888888886</v>
      </c>
      <c r="AC30" s="37"/>
      <c r="AD30" s="41"/>
    </row>
    <row r="31" spans="1:30" s="42" customFormat="1" ht="17" customHeight="1" x14ac:dyDescent="0.25">
      <c r="A31" s="61" t="s">
        <v>58</v>
      </c>
      <c r="B31" s="39">
        <v>29</v>
      </c>
      <c r="C31" s="39">
        <v>14</v>
      </c>
      <c r="D31" s="36">
        <f t="shared" si="0"/>
        <v>48.275862068965516</v>
      </c>
      <c r="E31" s="39">
        <v>21</v>
      </c>
      <c r="F31" s="39">
        <v>9</v>
      </c>
      <c r="G31" s="40">
        <f t="shared" si="1"/>
        <v>42.857142857142854</v>
      </c>
      <c r="H31" s="39">
        <v>2</v>
      </c>
      <c r="I31" s="39">
        <v>0</v>
      </c>
      <c r="J31" s="40">
        <f t="shared" si="2"/>
        <v>0</v>
      </c>
      <c r="K31" s="39">
        <v>1</v>
      </c>
      <c r="L31" s="39">
        <v>2</v>
      </c>
      <c r="M31" s="40">
        <f t="shared" si="3"/>
        <v>200</v>
      </c>
      <c r="N31" s="39">
        <v>0</v>
      </c>
      <c r="O31" s="39">
        <v>1</v>
      </c>
      <c r="P31" s="40" t="str">
        <f t="shared" si="4"/>
        <v>-</v>
      </c>
      <c r="Q31" s="39">
        <v>16</v>
      </c>
      <c r="R31" s="60">
        <v>8</v>
      </c>
      <c r="S31" s="40">
        <f t="shared" si="5"/>
        <v>50</v>
      </c>
      <c r="T31" s="39">
        <v>14</v>
      </c>
      <c r="U31" s="60">
        <v>13</v>
      </c>
      <c r="V31" s="40">
        <f t="shared" si="6"/>
        <v>92.857142857142861</v>
      </c>
      <c r="W31" s="39">
        <v>9</v>
      </c>
      <c r="X31" s="60">
        <v>8</v>
      </c>
      <c r="Y31" s="40">
        <f t="shared" si="7"/>
        <v>88.888888888888886</v>
      </c>
      <c r="Z31" s="39">
        <v>9</v>
      </c>
      <c r="AA31" s="60">
        <v>8</v>
      </c>
      <c r="AB31" s="40">
        <f t="shared" si="8"/>
        <v>88.888888888888886</v>
      </c>
      <c r="AC31" s="37"/>
      <c r="AD31" s="41"/>
    </row>
    <row r="32" spans="1:30" s="42" customFormat="1" ht="17" customHeight="1" x14ac:dyDescent="0.25">
      <c r="A32" s="61" t="s">
        <v>59</v>
      </c>
      <c r="B32" s="39">
        <v>31</v>
      </c>
      <c r="C32" s="39">
        <v>32</v>
      </c>
      <c r="D32" s="36">
        <f t="shared" si="0"/>
        <v>103.2258064516129</v>
      </c>
      <c r="E32" s="39">
        <v>14</v>
      </c>
      <c r="F32" s="39">
        <v>13</v>
      </c>
      <c r="G32" s="40">
        <f t="shared" si="1"/>
        <v>92.857142857142861</v>
      </c>
      <c r="H32" s="39">
        <v>0</v>
      </c>
      <c r="I32" s="39">
        <v>3</v>
      </c>
      <c r="J32" s="40" t="str">
        <f t="shared" si="2"/>
        <v>-</v>
      </c>
      <c r="K32" s="39">
        <v>1</v>
      </c>
      <c r="L32" s="39">
        <v>0</v>
      </c>
      <c r="M32" s="40">
        <f t="shared" si="3"/>
        <v>0</v>
      </c>
      <c r="N32" s="39">
        <v>0</v>
      </c>
      <c r="O32" s="39">
        <v>0</v>
      </c>
      <c r="P32" s="40" t="str">
        <f t="shared" si="4"/>
        <v>-</v>
      </c>
      <c r="Q32" s="39">
        <v>14</v>
      </c>
      <c r="R32" s="60">
        <v>9</v>
      </c>
      <c r="S32" s="40">
        <f t="shared" si="5"/>
        <v>64.285714285714292</v>
      </c>
      <c r="T32" s="39">
        <v>28</v>
      </c>
      <c r="U32" s="60">
        <v>22</v>
      </c>
      <c r="V32" s="40">
        <f t="shared" si="6"/>
        <v>78.571428571428569</v>
      </c>
      <c r="W32" s="39">
        <v>11</v>
      </c>
      <c r="X32" s="60">
        <v>3</v>
      </c>
      <c r="Y32" s="40">
        <f t="shared" si="7"/>
        <v>27.272727272727273</v>
      </c>
      <c r="Z32" s="39">
        <v>10</v>
      </c>
      <c r="AA32" s="60">
        <v>3</v>
      </c>
      <c r="AB32" s="40">
        <f t="shared" si="8"/>
        <v>30</v>
      </c>
      <c r="AC32" s="37"/>
      <c r="AD32" s="41"/>
    </row>
    <row r="33" spans="1:30" s="42" customFormat="1" ht="17" customHeight="1" x14ac:dyDescent="0.25">
      <c r="A33" s="61" t="s">
        <v>60</v>
      </c>
      <c r="B33" s="39">
        <v>35</v>
      </c>
      <c r="C33" s="39">
        <v>34</v>
      </c>
      <c r="D33" s="36">
        <f t="shared" si="0"/>
        <v>97.142857142857139</v>
      </c>
      <c r="E33" s="39">
        <v>34</v>
      </c>
      <c r="F33" s="39">
        <v>33</v>
      </c>
      <c r="G33" s="40">
        <f t="shared" si="1"/>
        <v>97.058823529411768</v>
      </c>
      <c r="H33" s="39">
        <v>2</v>
      </c>
      <c r="I33" s="39">
        <v>3</v>
      </c>
      <c r="J33" s="40">
        <f t="shared" si="2"/>
        <v>150</v>
      </c>
      <c r="K33" s="39">
        <v>1</v>
      </c>
      <c r="L33" s="39">
        <v>1</v>
      </c>
      <c r="M33" s="40">
        <f t="shared" si="3"/>
        <v>100</v>
      </c>
      <c r="N33" s="39">
        <v>2</v>
      </c>
      <c r="O33" s="39">
        <v>0</v>
      </c>
      <c r="P33" s="40">
        <f t="shared" si="4"/>
        <v>0</v>
      </c>
      <c r="Q33" s="39">
        <v>30</v>
      </c>
      <c r="R33" s="60">
        <v>26</v>
      </c>
      <c r="S33" s="40">
        <f t="shared" si="5"/>
        <v>86.666666666666671</v>
      </c>
      <c r="T33" s="39">
        <v>27</v>
      </c>
      <c r="U33" s="60">
        <v>22</v>
      </c>
      <c r="V33" s="40">
        <f t="shared" si="6"/>
        <v>81.481481481481481</v>
      </c>
      <c r="W33" s="39">
        <v>26</v>
      </c>
      <c r="X33" s="60">
        <v>21</v>
      </c>
      <c r="Y33" s="40">
        <f t="shared" si="7"/>
        <v>80.769230769230774</v>
      </c>
      <c r="Z33" s="39">
        <v>23</v>
      </c>
      <c r="AA33" s="60">
        <v>21</v>
      </c>
      <c r="AB33" s="40">
        <f t="shared" si="8"/>
        <v>91.304347826086953</v>
      </c>
      <c r="AC33" s="37"/>
      <c r="AD33" s="41"/>
    </row>
    <row r="34" spans="1:30" s="42" customFormat="1" ht="17" customHeight="1" x14ac:dyDescent="0.25">
      <c r="A34" s="61" t="s">
        <v>61</v>
      </c>
      <c r="B34" s="39">
        <v>25</v>
      </c>
      <c r="C34" s="39">
        <v>15</v>
      </c>
      <c r="D34" s="36">
        <f t="shared" si="0"/>
        <v>60</v>
      </c>
      <c r="E34" s="39">
        <v>23</v>
      </c>
      <c r="F34" s="39">
        <v>14</v>
      </c>
      <c r="G34" s="40">
        <f t="shared" si="1"/>
        <v>60.869565217391305</v>
      </c>
      <c r="H34" s="39">
        <v>3</v>
      </c>
      <c r="I34" s="39">
        <v>1</v>
      </c>
      <c r="J34" s="40">
        <f t="shared" si="2"/>
        <v>33.333333333333336</v>
      </c>
      <c r="K34" s="39">
        <v>2</v>
      </c>
      <c r="L34" s="39">
        <v>0</v>
      </c>
      <c r="M34" s="40">
        <f t="shared" si="3"/>
        <v>0</v>
      </c>
      <c r="N34" s="39">
        <v>0</v>
      </c>
      <c r="O34" s="39">
        <v>0</v>
      </c>
      <c r="P34" s="40" t="str">
        <f t="shared" si="4"/>
        <v>-</v>
      </c>
      <c r="Q34" s="39">
        <v>17</v>
      </c>
      <c r="R34" s="60">
        <v>12</v>
      </c>
      <c r="S34" s="40">
        <f t="shared" si="5"/>
        <v>70.588235294117652</v>
      </c>
      <c r="T34" s="39">
        <v>11</v>
      </c>
      <c r="U34" s="60">
        <v>8</v>
      </c>
      <c r="V34" s="40">
        <f t="shared" si="6"/>
        <v>72.727272727272734</v>
      </c>
      <c r="W34" s="39">
        <v>9</v>
      </c>
      <c r="X34" s="60">
        <v>8</v>
      </c>
      <c r="Y34" s="40">
        <f t="shared" si="7"/>
        <v>88.888888888888886</v>
      </c>
      <c r="Z34" s="39">
        <v>8</v>
      </c>
      <c r="AA34" s="60">
        <v>8</v>
      </c>
      <c r="AB34" s="40">
        <f t="shared" si="8"/>
        <v>100</v>
      </c>
      <c r="AC34" s="37"/>
      <c r="AD34" s="41"/>
    </row>
    <row r="35" spans="1:30" s="42" customFormat="1" ht="17" customHeight="1" x14ac:dyDescent="0.25">
      <c r="A35" s="61" t="s">
        <v>62</v>
      </c>
      <c r="B35" s="39">
        <v>29</v>
      </c>
      <c r="C35" s="39">
        <v>43</v>
      </c>
      <c r="D35" s="36">
        <f t="shared" si="0"/>
        <v>148.27586206896552</v>
      </c>
      <c r="E35" s="39">
        <v>29</v>
      </c>
      <c r="F35" s="39">
        <v>43</v>
      </c>
      <c r="G35" s="40">
        <f t="shared" si="1"/>
        <v>148.27586206896552</v>
      </c>
      <c r="H35" s="39">
        <v>4</v>
      </c>
      <c r="I35" s="39">
        <v>0</v>
      </c>
      <c r="J35" s="40">
        <f t="shared" si="2"/>
        <v>0</v>
      </c>
      <c r="K35" s="39">
        <v>1</v>
      </c>
      <c r="L35" s="39">
        <v>0</v>
      </c>
      <c r="M35" s="40">
        <f t="shared" si="3"/>
        <v>0</v>
      </c>
      <c r="N35" s="39">
        <v>0</v>
      </c>
      <c r="O35" s="39">
        <v>0</v>
      </c>
      <c r="P35" s="40" t="str">
        <f t="shared" si="4"/>
        <v>-</v>
      </c>
      <c r="Q35" s="39">
        <v>24</v>
      </c>
      <c r="R35" s="60">
        <v>19</v>
      </c>
      <c r="S35" s="40">
        <f t="shared" si="5"/>
        <v>79.166666666666671</v>
      </c>
      <c r="T35" s="39">
        <v>15</v>
      </c>
      <c r="U35" s="60">
        <v>27</v>
      </c>
      <c r="V35" s="40">
        <f t="shared" si="6"/>
        <v>180</v>
      </c>
      <c r="W35" s="39">
        <v>15</v>
      </c>
      <c r="X35" s="60">
        <v>27</v>
      </c>
      <c r="Y35" s="40">
        <f t="shared" si="7"/>
        <v>180</v>
      </c>
      <c r="Z35" s="39">
        <v>14</v>
      </c>
      <c r="AA35" s="60">
        <v>26</v>
      </c>
      <c r="AB35" s="40">
        <f t="shared" si="8"/>
        <v>185.71428571428572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8"/>
  <sheetViews>
    <sheetView view="pageBreakPreview" zoomScale="80" zoomScaleNormal="70" zoomScaleSheetLayoutView="80" workbookViewId="0">
      <selection activeCell="C16" sqref="C16"/>
    </sheetView>
  </sheetViews>
  <sheetFormatPr defaultColWidth="8" defaultRowHeight="13.6" x14ac:dyDescent="0.25"/>
  <cols>
    <col min="1" max="1" width="60.125" style="3" customWidth="1"/>
    <col min="2" max="2" width="18.875" style="3" customWidth="1"/>
    <col min="3" max="3" width="18.125" style="3" customWidth="1"/>
    <col min="4" max="4" width="13.875" style="3" customWidth="1"/>
    <col min="5" max="5" width="13.125" style="3" customWidth="1"/>
    <col min="6" max="16384" width="8" style="3"/>
  </cols>
  <sheetData>
    <row r="1" spans="1:9" ht="52.5" customHeight="1" x14ac:dyDescent="0.25">
      <c r="A1" s="116" t="s">
        <v>66</v>
      </c>
      <c r="B1" s="116"/>
      <c r="C1" s="116"/>
      <c r="D1" s="116"/>
      <c r="E1" s="116"/>
    </row>
    <row r="2" spans="1:9" ht="29.25" customHeight="1" x14ac:dyDescent="0.25">
      <c r="A2" s="137" t="s">
        <v>23</v>
      </c>
      <c r="B2" s="137"/>
      <c r="C2" s="137"/>
      <c r="D2" s="137"/>
      <c r="E2" s="137"/>
    </row>
    <row r="3" spans="1:9" s="4" customFormat="1" ht="23.3" customHeight="1" x14ac:dyDescent="0.25">
      <c r="A3" s="111" t="s">
        <v>0</v>
      </c>
      <c r="B3" s="117" t="s">
        <v>72</v>
      </c>
      <c r="C3" s="117" t="s">
        <v>73</v>
      </c>
      <c r="D3" s="134" t="s">
        <v>1</v>
      </c>
      <c r="E3" s="135"/>
    </row>
    <row r="4" spans="1:9" s="4" customFormat="1" ht="28.55" x14ac:dyDescent="0.25">
      <c r="A4" s="112"/>
      <c r="B4" s="118"/>
      <c r="C4" s="118"/>
      <c r="D4" s="5" t="s">
        <v>2</v>
      </c>
      <c r="E4" s="6" t="s">
        <v>26</v>
      </c>
    </row>
    <row r="5" spans="1:9" s="9" customFormat="1" ht="15.8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27</v>
      </c>
      <c r="B6" s="80">
        <f>'8-ВПО-ЦЗ'!B7</f>
        <v>279</v>
      </c>
      <c r="C6" s="80">
        <f>'8-ВПО-ЦЗ'!C7</f>
        <v>300</v>
      </c>
      <c r="D6" s="11">
        <f>C6*100/B6</f>
        <v>107.52688172043011</v>
      </c>
      <c r="E6" s="75">
        <f>C6-B6</f>
        <v>21</v>
      </c>
      <c r="I6" s="13"/>
    </row>
    <row r="7" spans="1:9" s="4" customFormat="1" ht="29.25" customHeight="1" x14ac:dyDescent="0.25">
      <c r="A7" s="10" t="s">
        <v>28</v>
      </c>
      <c r="B7" s="80">
        <f>'8-ВПО-ЦЗ'!E7</f>
        <v>120</v>
      </c>
      <c r="C7" s="80">
        <f>'8-ВПО-ЦЗ'!F7</f>
        <v>141</v>
      </c>
      <c r="D7" s="11">
        <f t="shared" ref="D7:D11" si="0">C7*100/B7</f>
        <v>117.5</v>
      </c>
      <c r="E7" s="75">
        <f t="shared" ref="E7:E11" si="1">C7-B7</f>
        <v>21</v>
      </c>
      <c r="I7" s="13"/>
    </row>
    <row r="8" spans="1:9" s="4" customFormat="1" ht="48.75" customHeight="1" x14ac:dyDescent="0.25">
      <c r="A8" s="14" t="s">
        <v>29</v>
      </c>
      <c r="B8" s="80">
        <f>'8-ВПО-ЦЗ'!H7</f>
        <v>18</v>
      </c>
      <c r="C8" s="80">
        <f>'8-ВПО-ЦЗ'!I7</f>
        <v>21</v>
      </c>
      <c r="D8" s="11">
        <f t="shared" si="0"/>
        <v>116.66666666666667</v>
      </c>
      <c r="E8" s="75">
        <f t="shared" si="1"/>
        <v>3</v>
      </c>
      <c r="I8" s="13"/>
    </row>
    <row r="9" spans="1:9" s="4" customFormat="1" ht="34.5" customHeight="1" x14ac:dyDescent="0.25">
      <c r="A9" s="15" t="s">
        <v>30</v>
      </c>
      <c r="B9" s="80">
        <f>'8-ВПО-ЦЗ'!K7</f>
        <v>5</v>
      </c>
      <c r="C9" s="80">
        <f>'8-ВПО-ЦЗ'!L7</f>
        <v>5</v>
      </c>
      <c r="D9" s="11">
        <f t="shared" si="0"/>
        <v>100</v>
      </c>
      <c r="E9" s="75">
        <f t="shared" si="1"/>
        <v>0</v>
      </c>
      <c r="I9" s="13"/>
    </row>
    <row r="10" spans="1:9" s="4" customFormat="1" ht="48.75" customHeight="1" x14ac:dyDescent="0.25">
      <c r="A10" s="15" t="s">
        <v>20</v>
      </c>
      <c r="B10" s="80">
        <f>'8-ВПО-ЦЗ'!N7</f>
        <v>2</v>
      </c>
      <c r="C10" s="80">
        <f>'8-ВПО-ЦЗ'!O7</f>
        <v>1</v>
      </c>
      <c r="D10" s="11">
        <f t="shared" si="0"/>
        <v>50</v>
      </c>
      <c r="E10" s="75">
        <f t="shared" si="1"/>
        <v>-1</v>
      </c>
      <c r="I10" s="13"/>
    </row>
    <row r="11" spans="1:9" s="4" customFormat="1" ht="50.3" customHeight="1" x14ac:dyDescent="0.25">
      <c r="A11" s="15" t="s">
        <v>31</v>
      </c>
      <c r="B11" s="81">
        <f>'8-ВПО-ЦЗ'!Q7</f>
        <v>92</v>
      </c>
      <c r="C11" s="81">
        <f>'8-ВПО-ЦЗ'!R7</f>
        <v>95</v>
      </c>
      <c r="D11" s="11">
        <f t="shared" si="0"/>
        <v>103.26086956521739</v>
      </c>
      <c r="E11" s="75">
        <f t="shared" si="1"/>
        <v>3</v>
      </c>
      <c r="I11" s="13"/>
    </row>
    <row r="12" spans="1:9" s="4" customFormat="1" ht="12.75" customHeight="1" x14ac:dyDescent="0.25">
      <c r="A12" s="107" t="s">
        <v>4</v>
      </c>
      <c r="B12" s="108"/>
      <c r="C12" s="108"/>
      <c r="D12" s="108"/>
      <c r="E12" s="108"/>
      <c r="I12" s="13"/>
    </row>
    <row r="13" spans="1:9" s="4" customFormat="1" ht="18" customHeight="1" x14ac:dyDescent="0.25">
      <c r="A13" s="109"/>
      <c r="B13" s="110"/>
      <c r="C13" s="110"/>
      <c r="D13" s="110"/>
      <c r="E13" s="110"/>
      <c r="I13" s="13"/>
    </row>
    <row r="14" spans="1:9" s="4" customFormat="1" ht="20.25" customHeight="1" x14ac:dyDescent="0.25">
      <c r="A14" s="111" t="s">
        <v>0</v>
      </c>
      <c r="B14" s="113" t="s">
        <v>74</v>
      </c>
      <c r="C14" s="113" t="s">
        <v>75</v>
      </c>
      <c r="D14" s="134" t="s">
        <v>1</v>
      </c>
      <c r="E14" s="135"/>
      <c r="I14" s="13"/>
    </row>
    <row r="15" spans="1:9" ht="35.35" customHeight="1" x14ac:dyDescent="0.25">
      <c r="A15" s="112"/>
      <c r="B15" s="113"/>
      <c r="C15" s="113"/>
      <c r="D15" s="21" t="s">
        <v>2</v>
      </c>
      <c r="E15" s="6" t="s">
        <v>26</v>
      </c>
      <c r="I15" s="13"/>
    </row>
    <row r="16" spans="1:9" ht="28.55" customHeight="1" x14ac:dyDescent="0.25">
      <c r="A16" s="10" t="s">
        <v>32</v>
      </c>
      <c r="B16" s="81">
        <f>'8-ВПО-ЦЗ'!T7</f>
        <v>231</v>
      </c>
      <c r="C16" s="81">
        <f>'8-ВПО-ЦЗ'!U7</f>
        <v>238</v>
      </c>
      <c r="D16" s="16">
        <f t="shared" ref="D16:D18" si="2">C16*100/B16</f>
        <v>103.03030303030303</v>
      </c>
      <c r="E16" s="75">
        <f t="shared" ref="E16:E18" si="3">C16-B16</f>
        <v>7</v>
      </c>
      <c r="I16" s="13"/>
    </row>
    <row r="17" spans="1:9" ht="25.5" customHeight="1" x14ac:dyDescent="0.25">
      <c r="A17" s="1" t="s">
        <v>28</v>
      </c>
      <c r="B17" s="81">
        <f>'8-ВПО-ЦЗ'!W7</f>
        <v>85</v>
      </c>
      <c r="C17" s="81">
        <f>'8-ВПО-ЦЗ'!X7</f>
        <v>84</v>
      </c>
      <c r="D17" s="16">
        <f t="shared" si="2"/>
        <v>98.82352941176471</v>
      </c>
      <c r="E17" s="75">
        <f t="shared" si="3"/>
        <v>-1</v>
      </c>
      <c r="I17" s="13"/>
    </row>
    <row r="18" spans="1:9" ht="30.25" customHeight="1" x14ac:dyDescent="0.25">
      <c r="A18" s="1" t="s">
        <v>33</v>
      </c>
      <c r="B18" s="81">
        <f>'8-ВПО-ЦЗ'!Z7</f>
        <v>62</v>
      </c>
      <c r="C18" s="81">
        <f>'8-ВПО-ЦЗ'!AA7</f>
        <v>73</v>
      </c>
      <c r="D18" s="16">
        <f t="shared" si="2"/>
        <v>117.74193548387096</v>
      </c>
      <c r="E18" s="75">
        <f t="shared" si="3"/>
        <v>11</v>
      </c>
      <c r="I18" s="13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R25" sqref="R25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27" t="s">
        <v>83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7"/>
      <c r="O1" s="27"/>
      <c r="P1" s="27"/>
      <c r="Q1" s="27"/>
      <c r="R1" s="27"/>
      <c r="S1" s="27"/>
      <c r="T1" s="27"/>
      <c r="U1" s="27"/>
      <c r="V1" s="27"/>
      <c r="W1" s="27"/>
      <c r="X1" s="123"/>
      <c r="Y1" s="123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8"/>
      <c r="Y2" s="128"/>
      <c r="Z2" s="122"/>
      <c r="AA2" s="122"/>
      <c r="AB2" s="59" t="s">
        <v>7</v>
      </c>
      <c r="AC2" s="59"/>
    </row>
    <row r="3" spans="1:32" s="32" customFormat="1" ht="67.599999999999994" customHeight="1" x14ac:dyDescent="0.25">
      <c r="A3" s="129"/>
      <c r="B3" s="119" t="s">
        <v>21</v>
      </c>
      <c r="C3" s="119"/>
      <c r="D3" s="119"/>
      <c r="E3" s="119" t="s">
        <v>22</v>
      </c>
      <c r="F3" s="119"/>
      <c r="G3" s="119"/>
      <c r="H3" s="119" t="s">
        <v>13</v>
      </c>
      <c r="I3" s="119"/>
      <c r="J3" s="119"/>
      <c r="K3" s="119" t="s">
        <v>9</v>
      </c>
      <c r="L3" s="119"/>
      <c r="M3" s="119"/>
      <c r="N3" s="119" t="s">
        <v>10</v>
      </c>
      <c r="O3" s="119"/>
      <c r="P3" s="119"/>
      <c r="Q3" s="124" t="s">
        <v>8</v>
      </c>
      <c r="R3" s="125"/>
      <c r="S3" s="126"/>
      <c r="T3" s="119" t="s">
        <v>16</v>
      </c>
      <c r="U3" s="119"/>
      <c r="V3" s="119"/>
      <c r="W3" s="119" t="s">
        <v>11</v>
      </c>
      <c r="X3" s="119"/>
      <c r="Y3" s="119"/>
      <c r="Z3" s="119" t="s">
        <v>12</v>
      </c>
      <c r="AA3" s="119"/>
      <c r="AB3" s="119"/>
    </row>
    <row r="4" spans="1:32" s="33" customFormat="1" ht="19.55" customHeight="1" x14ac:dyDescent="0.25">
      <c r="A4" s="129"/>
      <c r="B4" s="120" t="s">
        <v>15</v>
      </c>
      <c r="C4" s="120" t="s">
        <v>63</v>
      </c>
      <c r="D4" s="121" t="s">
        <v>2</v>
      </c>
      <c r="E4" s="120" t="s">
        <v>15</v>
      </c>
      <c r="F4" s="120" t="s">
        <v>63</v>
      </c>
      <c r="G4" s="121" t="s">
        <v>2</v>
      </c>
      <c r="H4" s="120" t="s">
        <v>15</v>
      </c>
      <c r="I4" s="120" t="s">
        <v>63</v>
      </c>
      <c r="J4" s="121" t="s">
        <v>2</v>
      </c>
      <c r="K4" s="120" t="s">
        <v>15</v>
      </c>
      <c r="L4" s="120" t="s">
        <v>63</v>
      </c>
      <c r="M4" s="121" t="s">
        <v>2</v>
      </c>
      <c r="N4" s="120" t="s">
        <v>15</v>
      </c>
      <c r="O4" s="120" t="s">
        <v>63</v>
      </c>
      <c r="P4" s="121" t="s">
        <v>2</v>
      </c>
      <c r="Q4" s="120" t="s">
        <v>15</v>
      </c>
      <c r="R4" s="120" t="s">
        <v>63</v>
      </c>
      <c r="S4" s="121" t="s">
        <v>2</v>
      </c>
      <c r="T4" s="120" t="s">
        <v>15</v>
      </c>
      <c r="U4" s="120" t="s">
        <v>63</v>
      </c>
      <c r="V4" s="121" t="s">
        <v>2</v>
      </c>
      <c r="W4" s="120" t="s">
        <v>15</v>
      </c>
      <c r="X4" s="120" t="s">
        <v>63</v>
      </c>
      <c r="Y4" s="121" t="s">
        <v>2</v>
      </c>
      <c r="Z4" s="120" t="s">
        <v>15</v>
      </c>
      <c r="AA4" s="120" t="s">
        <v>63</v>
      </c>
      <c r="AB4" s="121" t="s">
        <v>2</v>
      </c>
    </row>
    <row r="5" spans="1:32" s="33" customFormat="1" ht="15.8" customHeight="1" x14ac:dyDescent="0.25">
      <c r="A5" s="129"/>
      <c r="B5" s="120"/>
      <c r="C5" s="120"/>
      <c r="D5" s="121"/>
      <c r="E5" s="120"/>
      <c r="F5" s="120"/>
      <c r="G5" s="121"/>
      <c r="H5" s="120"/>
      <c r="I5" s="120"/>
      <c r="J5" s="121"/>
      <c r="K5" s="120"/>
      <c r="L5" s="120"/>
      <c r="M5" s="121"/>
      <c r="N5" s="120"/>
      <c r="O5" s="120"/>
      <c r="P5" s="121"/>
      <c r="Q5" s="120"/>
      <c r="R5" s="120"/>
      <c r="S5" s="121"/>
      <c r="T5" s="120"/>
      <c r="U5" s="120"/>
      <c r="V5" s="121"/>
      <c r="W5" s="120"/>
      <c r="X5" s="120"/>
      <c r="Y5" s="121"/>
      <c r="Z5" s="120"/>
      <c r="AA5" s="120"/>
      <c r="AB5" s="121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279</v>
      </c>
      <c r="C7" s="35">
        <f>SUM(C8:C35)</f>
        <v>300</v>
      </c>
      <c r="D7" s="36">
        <f>IF(ISERROR(C7*100/B7),"-",(C7*100/B7))</f>
        <v>107.52688172043011</v>
      </c>
      <c r="E7" s="35">
        <f>SUM(E8:E35)</f>
        <v>120</v>
      </c>
      <c r="F7" s="35">
        <f>SUM(F8:F35)</f>
        <v>141</v>
      </c>
      <c r="G7" s="36">
        <f>IF(ISERROR(F7*100/E7),"-",(F7*100/E7))</f>
        <v>117.5</v>
      </c>
      <c r="H7" s="35">
        <f>SUM(H8:H35)</f>
        <v>18</v>
      </c>
      <c r="I7" s="35">
        <f>SUM(I8:I35)</f>
        <v>21</v>
      </c>
      <c r="J7" s="36">
        <f>IF(ISERROR(I7*100/H7),"-",(I7*100/H7))</f>
        <v>116.66666666666667</v>
      </c>
      <c r="K7" s="35">
        <f>SUM(K8:K35)</f>
        <v>5</v>
      </c>
      <c r="L7" s="35">
        <f>SUM(L8:L35)</f>
        <v>5</v>
      </c>
      <c r="M7" s="36">
        <f>IF(ISERROR(L7*100/K7),"-",(L7*100/K7))</f>
        <v>100</v>
      </c>
      <c r="N7" s="35">
        <f>SUM(N8:N35)</f>
        <v>2</v>
      </c>
      <c r="O7" s="35">
        <f>SUM(O8:O35)</f>
        <v>1</v>
      </c>
      <c r="P7" s="36">
        <f>IF(ISERROR(O7*100/N7),"-",(O7*100/N7))</f>
        <v>50</v>
      </c>
      <c r="Q7" s="35">
        <f>SUM(Q8:Q35)</f>
        <v>92</v>
      </c>
      <c r="R7" s="35">
        <f>SUM(R8:R35)</f>
        <v>95</v>
      </c>
      <c r="S7" s="36">
        <f>IF(ISERROR(R7*100/Q7),"-",(R7*100/Q7))</f>
        <v>103.26086956521739</v>
      </c>
      <c r="T7" s="35">
        <f>SUM(T8:T35)</f>
        <v>231</v>
      </c>
      <c r="U7" s="35">
        <f>SUM(U8:U35)</f>
        <v>238</v>
      </c>
      <c r="V7" s="36">
        <f>IF(ISERROR(U7*100/T7),"-",(U7*100/T7))</f>
        <v>103.03030303030303</v>
      </c>
      <c r="W7" s="35">
        <f>SUM(W8:W35)</f>
        <v>85</v>
      </c>
      <c r="X7" s="35">
        <f>SUM(X8:X35)</f>
        <v>84</v>
      </c>
      <c r="Y7" s="36">
        <f>IF(ISERROR(X7*100/W7),"-",(X7*100/W7))</f>
        <v>98.82352941176471</v>
      </c>
      <c r="Z7" s="35">
        <f>SUM(Z8:Z35)</f>
        <v>62</v>
      </c>
      <c r="AA7" s="35">
        <f>SUM(AA8:AA35)</f>
        <v>73</v>
      </c>
      <c r="AB7" s="36">
        <f>IF(ISERROR(AA7*100/Z7),"-",(AA7*100/Z7))</f>
        <v>117.74193548387096</v>
      </c>
      <c r="AC7" s="37"/>
      <c r="AF7" s="42"/>
    </row>
    <row r="8" spans="1:32" s="42" customFormat="1" ht="17" customHeight="1" x14ac:dyDescent="0.25">
      <c r="A8" s="61" t="s">
        <v>35</v>
      </c>
      <c r="B8" s="39">
        <v>146</v>
      </c>
      <c r="C8" s="39">
        <v>177</v>
      </c>
      <c r="D8" s="36">
        <f>IF(ISERROR(C8*100/B8),"-",(C8*100/B8))</f>
        <v>121.23287671232876</v>
      </c>
      <c r="E8" s="39">
        <v>58</v>
      </c>
      <c r="F8" s="39">
        <v>82</v>
      </c>
      <c r="G8" s="40">
        <f>IF(ISERROR(F8*100/E8),"-",(F8*100/E8))</f>
        <v>141.37931034482759</v>
      </c>
      <c r="H8" s="39">
        <v>8</v>
      </c>
      <c r="I8" s="39">
        <v>10</v>
      </c>
      <c r="J8" s="40">
        <f>IF(ISERROR(I8*100/H8),"-",(I8*100/H8))</f>
        <v>125</v>
      </c>
      <c r="K8" s="39">
        <v>3</v>
      </c>
      <c r="L8" s="39">
        <v>3</v>
      </c>
      <c r="M8" s="40">
        <f>IF(ISERROR(L8*100/K8),"-",(L8*100/K8))</f>
        <v>100</v>
      </c>
      <c r="N8" s="39">
        <v>1</v>
      </c>
      <c r="O8" s="39">
        <v>1</v>
      </c>
      <c r="P8" s="40">
        <f>IF(ISERROR(O8*100/N8),"-",(O8*100/N8))</f>
        <v>100</v>
      </c>
      <c r="Q8" s="39">
        <v>41</v>
      </c>
      <c r="R8" s="60">
        <v>55</v>
      </c>
      <c r="S8" s="40">
        <f>IF(ISERROR(R8*100/Q8),"-",(R8*100/Q8))</f>
        <v>134.14634146341464</v>
      </c>
      <c r="T8" s="39">
        <v>130</v>
      </c>
      <c r="U8" s="60">
        <v>147</v>
      </c>
      <c r="V8" s="40">
        <f>IF(ISERROR(U8*100/T8),"-",(U8*100/T8))</f>
        <v>113.07692307692308</v>
      </c>
      <c r="W8" s="39">
        <v>42</v>
      </c>
      <c r="X8" s="60">
        <v>53</v>
      </c>
      <c r="Y8" s="40">
        <f>IF(ISERROR(X8*100/W8),"-",(X8*100/W8))</f>
        <v>126.19047619047619</v>
      </c>
      <c r="Z8" s="39">
        <v>32</v>
      </c>
      <c r="AA8" s="60">
        <v>48</v>
      </c>
      <c r="AB8" s="40">
        <f>IF(ISERROR(AA8*100/Z8),"-",(AA8*100/Z8))</f>
        <v>150</v>
      </c>
      <c r="AC8" s="37"/>
      <c r="AD8" s="41"/>
    </row>
    <row r="9" spans="1:32" s="43" customFormat="1" ht="17" customHeight="1" x14ac:dyDescent="0.25">
      <c r="A9" s="61" t="s">
        <v>36</v>
      </c>
      <c r="B9" s="39">
        <v>4</v>
      </c>
      <c r="C9" s="39">
        <v>5</v>
      </c>
      <c r="D9" s="36">
        <f t="shared" ref="D9:D35" si="0">IF(ISERROR(C9*100/B9),"-",(C9*100/B9))</f>
        <v>125</v>
      </c>
      <c r="E9" s="39">
        <v>2</v>
      </c>
      <c r="F9" s="39">
        <v>3</v>
      </c>
      <c r="G9" s="40">
        <f t="shared" ref="G9:G35" si="1">IF(ISERROR(F9*100/E9),"-",(F9*100/E9))</f>
        <v>150</v>
      </c>
      <c r="H9" s="39">
        <v>0</v>
      </c>
      <c r="I9" s="39">
        <v>0</v>
      </c>
      <c r="J9" s="40" t="str">
        <f t="shared" ref="J9:J35" si="2">IF(ISERROR(I9*100/H9),"-",(I9*100/H9))</f>
        <v>-</v>
      </c>
      <c r="K9" s="39">
        <v>0</v>
      </c>
      <c r="L9" s="39">
        <v>0</v>
      </c>
      <c r="M9" s="40" t="str">
        <f t="shared" ref="M9:M35" si="3">IF(ISERROR(L9*100/K9),"-",(L9*100/K9))</f>
        <v>-</v>
      </c>
      <c r="N9" s="39">
        <v>0</v>
      </c>
      <c r="O9" s="39">
        <v>0</v>
      </c>
      <c r="P9" s="40" t="str">
        <f t="shared" ref="P9:P35" si="4">IF(ISERROR(O9*100/N9),"-",(O9*100/N9))</f>
        <v>-</v>
      </c>
      <c r="Q9" s="39">
        <v>2</v>
      </c>
      <c r="R9" s="60">
        <v>1</v>
      </c>
      <c r="S9" s="40">
        <f t="shared" ref="S9:S35" si="5">IF(ISERROR(R9*100/Q9),"-",(R9*100/Q9))</f>
        <v>50</v>
      </c>
      <c r="T9" s="39">
        <v>3</v>
      </c>
      <c r="U9" s="60">
        <v>3</v>
      </c>
      <c r="V9" s="40">
        <f t="shared" ref="V9:V35" si="6">IF(ISERROR(U9*100/T9),"-",(U9*100/T9))</f>
        <v>100</v>
      </c>
      <c r="W9" s="39">
        <v>2</v>
      </c>
      <c r="X9" s="60">
        <v>2</v>
      </c>
      <c r="Y9" s="40">
        <f t="shared" ref="Y9:Y35" si="7">IF(ISERROR(X9*100/W9),"-",(X9*100/W9))</f>
        <v>100</v>
      </c>
      <c r="Z9" s="39">
        <v>1</v>
      </c>
      <c r="AA9" s="60">
        <v>1</v>
      </c>
      <c r="AB9" s="40">
        <f t="shared" ref="AB9:AB35" si="8">IF(ISERROR(AA9*100/Z9),"-",(AA9*100/Z9))</f>
        <v>100</v>
      </c>
      <c r="AC9" s="37"/>
      <c r="AD9" s="41"/>
    </row>
    <row r="10" spans="1:32" s="42" customFormat="1" ht="17" customHeight="1" x14ac:dyDescent="0.25">
      <c r="A10" s="61" t="s">
        <v>37</v>
      </c>
      <c r="B10" s="39">
        <v>2</v>
      </c>
      <c r="C10" s="39">
        <v>3</v>
      </c>
      <c r="D10" s="36">
        <f t="shared" si="0"/>
        <v>150</v>
      </c>
      <c r="E10" s="39">
        <v>1</v>
      </c>
      <c r="F10" s="39">
        <v>2</v>
      </c>
      <c r="G10" s="40">
        <f t="shared" si="1"/>
        <v>200</v>
      </c>
      <c r="H10" s="39">
        <v>0</v>
      </c>
      <c r="I10" s="39">
        <v>0</v>
      </c>
      <c r="J10" s="40" t="str">
        <f t="shared" si="2"/>
        <v>-</v>
      </c>
      <c r="K10" s="39">
        <v>0</v>
      </c>
      <c r="L10" s="39">
        <v>0</v>
      </c>
      <c r="M10" s="40" t="str">
        <f t="shared" si="3"/>
        <v>-</v>
      </c>
      <c r="N10" s="39">
        <v>0</v>
      </c>
      <c r="O10" s="39">
        <v>0</v>
      </c>
      <c r="P10" s="40" t="str">
        <f t="shared" si="4"/>
        <v>-</v>
      </c>
      <c r="Q10" s="39">
        <v>1</v>
      </c>
      <c r="R10" s="60">
        <v>2</v>
      </c>
      <c r="S10" s="40">
        <f t="shared" si="5"/>
        <v>200</v>
      </c>
      <c r="T10" s="39">
        <v>2</v>
      </c>
      <c r="U10" s="60">
        <v>1</v>
      </c>
      <c r="V10" s="40">
        <f t="shared" si="6"/>
        <v>50</v>
      </c>
      <c r="W10" s="39">
        <v>1</v>
      </c>
      <c r="X10" s="60">
        <v>0</v>
      </c>
      <c r="Y10" s="40">
        <f t="shared" si="7"/>
        <v>0</v>
      </c>
      <c r="Z10" s="39">
        <v>0</v>
      </c>
      <c r="AA10" s="60">
        <v>0</v>
      </c>
      <c r="AB10" s="40" t="str">
        <f t="shared" si="8"/>
        <v>-</v>
      </c>
      <c r="AC10" s="37"/>
      <c r="AD10" s="41"/>
    </row>
    <row r="11" spans="1:32" s="42" customFormat="1" ht="17" customHeight="1" x14ac:dyDescent="0.25">
      <c r="A11" s="61" t="s">
        <v>38</v>
      </c>
      <c r="B11" s="39">
        <v>1</v>
      </c>
      <c r="C11" s="39">
        <v>1</v>
      </c>
      <c r="D11" s="36">
        <f t="shared" si="0"/>
        <v>100</v>
      </c>
      <c r="E11" s="39">
        <v>1</v>
      </c>
      <c r="F11" s="39">
        <v>0</v>
      </c>
      <c r="G11" s="40">
        <f t="shared" si="1"/>
        <v>0</v>
      </c>
      <c r="H11" s="39">
        <v>0</v>
      </c>
      <c r="I11" s="39">
        <v>0</v>
      </c>
      <c r="J11" s="40" t="str">
        <f t="shared" si="2"/>
        <v>-</v>
      </c>
      <c r="K11" s="39">
        <v>0</v>
      </c>
      <c r="L11" s="39">
        <v>0</v>
      </c>
      <c r="M11" s="40" t="str">
        <f t="shared" si="3"/>
        <v>-</v>
      </c>
      <c r="N11" s="39">
        <v>0</v>
      </c>
      <c r="O11" s="39">
        <v>0</v>
      </c>
      <c r="P11" s="40" t="str">
        <f t="shared" si="4"/>
        <v>-</v>
      </c>
      <c r="Q11" s="39">
        <v>1</v>
      </c>
      <c r="R11" s="60">
        <v>0</v>
      </c>
      <c r="S11" s="40">
        <f t="shared" si="5"/>
        <v>0</v>
      </c>
      <c r="T11" s="39">
        <v>1</v>
      </c>
      <c r="U11" s="60">
        <v>1</v>
      </c>
      <c r="V11" s="40">
        <f t="shared" si="6"/>
        <v>100</v>
      </c>
      <c r="W11" s="39">
        <v>1</v>
      </c>
      <c r="X11" s="60">
        <v>0</v>
      </c>
      <c r="Y11" s="40">
        <f t="shared" si="7"/>
        <v>0</v>
      </c>
      <c r="Z11" s="39">
        <v>0</v>
      </c>
      <c r="AA11" s="60">
        <v>0</v>
      </c>
      <c r="AB11" s="40" t="str">
        <f t="shared" si="8"/>
        <v>-</v>
      </c>
      <c r="AC11" s="37"/>
      <c r="AD11" s="41"/>
    </row>
    <row r="12" spans="1:32" s="42" customFormat="1" ht="17" customHeight="1" x14ac:dyDescent="0.25">
      <c r="A12" s="61" t="s">
        <v>39</v>
      </c>
      <c r="B12" s="39">
        <v>6</v>
      </c>
      <c r="C12" s="39">
        <v>4</v>
      </c>
      <c r="D12" s="36">
        <f t="shared" si="0"/>
        <v>66.666666666666671</v>
      </c>
      <c r="E12" s="39">
        <v>5</v>
      </c>
      <c r="F12" s="39">
        <v>3</v>
      </c>
      <c r="G12" s="40">
        <f t="shared" si="1"/>
        <v>60</v>
      </c>
      <c r="H12" s="39">
        <v>1</v>
      </c>
      <c r="I12" s="39">
        <v>0</v>
      </c>
      <c r="J12" s="40">
        <f t="shared" si="2"/>
        <v>0</v>
      </c>
      <c r="K12" s="39">
        <v>1</v>
      </c>
      <c r="L12" s="39">
        <v>0</v>
      </c>
      <c r="M12" s="40">
        <f t="shared" si="3"/>
        <v>0</v>
      </c>
      <c r="N12" s="39">
        <v>0</v>
      </c>
      <c r="O12" s="39">
        <v>0</v>
      </c>
      <c r="P12" s="40" t="str">
        <f t="shared" si="4"/>
        <v>-</v>
      </c>
      <c r="Q12" s="39">
        <v>3</v>
      </c>
      <c r="R12" s="60">
        <v>2</v>
      </c>
      <c r="S12" s="40">
        <f t="shared" si="5"/>
        <v>66.666666666666671</v>
      </c>
      <c r="T12" s="39">
        <v>4</v>
      </c>
      <c r="U12" s="60">
        <v>3</v>
      </c>
      <c r="V12" s="40">
        <f t="shared" si="6"/>
        <v>75</v>
      </c>
      <c r="W12" s="39">
        <v>3</v>
      </c>
      <c r="X12" s="60">
        <v>2</v>
      </c>
      <c r="Y12" s="40">
        <f t="shared" si="7"/>
        <v>66.666666666666671</v>
      </c>
      <c r="Z12" s="39">
        <v>3</v>
      </c>
      <c r="AA12" s="60">
        <v>1</v>
      </c>
      <c r="AB12" s="40">
        <f t="shared" si="8"/>
        <v>33.333333333333336</v>
      </c>
      <c r="AC12" s="37"/>
      <c r="AD12" s="41"/>
    </row>
    <row r="13" spans="1:32" s="42" customFormat="1" ht="17" customHeight="1" x14ac:dyDescent="0.25">
      <c r="A13" s="61" t="s">
        <v>40</v>
      </c>
      <c r="B13" s="39">
        <v>1</v>
      </c>
      <c r="C13" s="39">
        <v>3</v>
      </c>
      <c r="D13" s="36">
        <f t="shared" si="0"/>
        <v>300</v>
      </c>
      <c r="E13" s="39">
        <v>0</v>
      </c>
      <c r="F13" s="39">
        <v>2</v>
      </c>
      <c r="G13" s="40" t="str">
        <f t="shared" si="1"/>
        <v>-</v>
      </c>
      <c r="H13" s="39">
        <v>0</v>
      </c>
      <c r="I13" s="39">
        <v>0</v>
      </c>
      <c r="J13" s="40" t="str">
        <f t="shared" si="2"/>
        <v>-</v>
      </c>
      <c r="K13" s="39">
        <v>0</v>
      </c>
      <c r="L13" s="39">
        <v>1</v>
      </c>
      <c r="M13" s="40" t="str">
        <f t="shared" si="3"/>
        <v>-</v>
      </c>
      <c r="N13" s="39">
        <v>0</v>
      </c>
      <c r="O13" s="39">
        <v>0</v>
      </c>
      <c r="P13" s="40" t="str">
        <f t="shared" si="4"/>
        <v>-</v>
      </c>
      <c r="Q13" s="39">
        <v>0</v>
      </c>
      <c r="R13" s="60">
        <v>2</v>
      </c>
      <c r="S13" s="40" t="str">
        <f t="shared" si="5"/>
        <v>-</v>
      </c>
      <c r="T13" s="39">
        <v>1</v>
      </c>
      <c r="U13" s="60">
        <v>3</v>
      </c>
      <c r="V13" s="40">
        <f t="shared" si="6"/>
        <v>300</v>
      </c>
      <c r="W13" s="39">
        <v>0</v>
      </c>
      <c r="X13" s="60">
        <v>2</v>
      </c>
      <c r="Y13" s="40" t="str">
        <f t="shared" si="7"/>
        <v>-</v>
      </c>
      <c r="Z13" s="39">
        <v>0</v>
      </c>
      <c r="AA13" s="60">
        <v>2</v>
      </c>
      <c r="AB13" s="40" t="str">
        <f t="shared" si="8"/>
        <v>-</v>
      </c>
      <c r="AC13" s="37"/>
      <c r="AD13" s="41"/>
    </row>
    <row r="14" spans="1:32" s="42" customFormat="1" ht="17" customHeight="1" x14ac:dyDescent="0.25">
      <c r="A14" s="61" t="s">
        <v>41</v>
      </c>
      <c r="B14" s="39">
        <v>6</v>
      </c>
      <c r="C14" s="39">
        <v>8</v>
      </c>
      <c r="D14" s="36">
        <f t="shared" si="0"/>
        <v>133.33333333333334</v>
      </c>
      <c r="E14" s="39">
        <v>6</v>
      </c>
      <c r="F14" s="39">
        <v>7</v>
      </c>
      <c r="G14" s="40">
        <f t="shared" si="1"/>
        <v>116.66666666666667</v>
      </c>
      <c r="H14" s="39">
        <v>0</v>
      </c>
      <c r="I14" s="39">
        <v>0</v>
      </c>
      <c r="J14" s="40" t="str">
        <f t="shared" si="2"/>
        <v>-</v>
      </c>
      <c r="K14" s="39">
        <v>0</v>
      </c>
      <c r="L14" s="39">
        <v>0</v>
      </c>
      <c r="M14" s="40" t="str">
        <f t="shared" si="3"/>
        <v>-</v>
      </c>
      <c r="N14" s="39">
        <v>1</v>
      </c>
      <c r="O14" s="39">
        <v>0</v>
      </c>
      <c r="P14" s="40">
        <f t="shared" si="4"/>
        <v>0</v>
      </c>
      <c r="Q14" s="39">
        <v>4</v>
      </c>
      <c r="R14" s="60">
        <v>7</v>
      </c>
      <c r="S14" s="40">
        <f t="shared" si="5"/>
        <v>175</v>
      </c>
      <c r="T14" s="39">
        <v>5</v>
      </c>
      <c r="U14" s="60">
        <v>6</v>
      </c>
      <c r="V14" s="40">
        <f t="shared" si="6"/>
        <v>120</v>
      </c>
      <c r="W14" s="39">
        <v>5</v>
      </c>
      <c r="X14" s="60">
        <v>5</v>
      </c>
      <c r="Y14" s="40">
        <f t="shared" si="7"/>
        <v>100</v>
      </c>
      <c r="Z14" s="39">
        <v>5</v>
      </c>
      <c r="AA14" s="60">
        <v>2</v>
      </c>
      <c r="AB14" s="40">
        <f t="shared" si="8"/>
        <v>40</v>
      </c>
      <c r="AC14" s="37"/>
      <c r="AD14" s="41"/>
    </row>
    <row r="15" spans="1:32" s="42" customFormat="1" ht="17" customHeight="1" x14ac:dyDescent="0.25">
      <c r="A15" s="61" t="s">
        <v>42</v>
      </c>
      <c r="B15" s="39">
        <v>32</v>
      </c>
      <c r="C15" s="39">
        <v>32</v>
      </c>
      <c r="D15" s="36">
        <f t="shared" si="0"/>
        <v>100</v>
      </c>
      <c r="E15" s="39">
        <v>9</v>
      </c>
      <c r="F15" s="39">
        <v>10</v>
      </c>
      <c r="G15" s="40">
        <f t="shared" si="1"/>
        <v>111.11111111111111</v>
      </c>
      <c r="H15" s="39">
        <v>2</v>
      </c>
      <c r="I15" s="39">
        <v>1</v>
      </c>
      <c r="J15" s="40">
        <f t="shared" si="2"/>
        <v>50</v>
      </c>
      <c r="K15" s="39">
        <v>0</v>
      </c>
      <c r="L15" s="39">
        <v>0</v>
      </c>
      <c r="M15" s="40" t="str">
        <f t="shared" si="3"/>
        <v>-</v>
      </c>
      <c r="N15" s="39">
        <v>0</v>
      </c>
      <c r="O15" s="39">
        <v>0</v>
      </c>
      <c r="P15" s="40" t="str">
        <f t="shared" si="4"/>
        <v>-</v>
      </c>
      <c r="Q15" s="39">
        <v>6</v>
      </c>
      <c r="R15" s="60">
        <v>7</v>
      </c>
      <c r="S15" s="40">
        <f t="shared" si="5"/>
        <v>116.66666666666667</v>
      </c>
      <c r="T15" s="39">
        <v>26</v>
      </c>
      <c r="U15" s="60">
        <v>26</v>
      </c>
      <c r="V15" s="40">
        <f t="shared" si="6"/>
        <v>100</v>
      </c>
      <c r="W15" s="39">
        <v>4</v>
      </c>
      <c r="X15" s="60">
        <v>5</v>
      </c>
      <c r="Y15" s="40">
        <f t="shared" si="7"/>
        <v>125</v>
      </c>
      <c r="Z15" s="39">
        <v>3</v>
      </c>
      <c r="AA15" s="60">
        <v>5</v>
      </c>
      <c r="AB15" s="40">
        <f t="shared" si="8"/>
        <v>166.66666666666666</v>
      </c>
      <c r="AC15" s="37"/>
      <c r="AD15" s="41"/>
    </row>
    <row r="16" spans="1:32" s="42" customFormat="1" ht="17" customHeight="1" x14ac:dyDescent="0.25">
      <c r="A16" s="61" t="s">
        <v>43</v>
      </c>
      <c r="B16" s="39">
        <v>15</v>
      </c>
      <c r="C16" s="39">
        <v>11</v>
      </c>
      <c r="D16" s="36">
        <f t="shared" si="0"/>
        <v>73.333333333333329</v>
      </c>
      <c r="E16" s="39">
        <v>7</v>
      </c>
      <c r="F16" s="39">
        <v>5</v>
      </c>
      <c r="G16" s="40">
        <f t="shared" si="1"/>
        <v>71.428571428571431</v>
      </c>
      <c r="H16" s="39">
        <v>3</v>
      </c>
      <c r="I16" s="39">
        <v>3</v>
      </c>
      <c r="J16" s="40">
        <f t="shared" si="2"/>
        <v>100</v>
      </c>
      <c r="K16" s="39">
        <v>0</v>
      </c>
      <c r="L16" s="39">
        <v>0</v>
      </c>
      <c r="M16" s="40" t="str">
        <f t="shared" si="3"/>
        <v>-</v>
      </c>
      <c r="N16" s="39">
        <v>0</v>
      </c>
      <c r="O16" s="39">
        <v>0</v>
      </c>
      <c r="P16" s="40" t="str">
        <f t="shared" si="4"/>
        <v>-</v>
      </c>
      <c r="Q16" s="39">
        <v>7</v>
      </c>
      <c r="R16" s="60">
        <v>2</v>
      </c>
      <c r="S16" s="40">
        <f t="shared" si="5"/>
        <v>28.571428571428573</v>
      </c>
      <c r="T16" s="39">
        <v>10</v>
      </c>
      <c r="U16" s="60">
        <v>7</v>
      </c>
      <c r="V16" s="40">
        <f t="shared" si="6"/>
        <v>70</v>
      </c>
      <c r="W16" s="39">
        <v>4</v>
      </c>
      <c r="X16" s="60">
        <v>1</v>
      </c>
      <c r="Y16" s="40">
        <f t="shared" si="7"/>
        <v>25</v>
      </c>
      <c r="Z16" s="39">
        <v>3</v>
      </c>
      <c r="AA16" s="60">
        <v>1</v>
      </c>
      <c r="AB16" s="40">
        <f t="shared" si="8"/>
        <v>33.333333333333336</v>
      </c>
      <c r="AC16" s="37"/>
      <c r="AD16" s="41"/>
    </row>
    <row r="17" spans="1:30" s="42" customFormat="1" ht="17" customHeight="1" x14ac:dyDescent="0.25">
      <c r="A17" s="61" t="s">
        <v>44</v>
      </c>
      <c r="B17" s="39">
        <v>7</v>
      </c>
      <c r="C17" s="39">
        <v>9</v>
      </c>
      <c r="D17" s="36">
        <f t="shared" si="0"/>
        <v>128.57142857142858</v>
      </c>
      <c r="E17" s="39">
        <v>1</v>
      </c>
      <c r="F17" s="39">
        <v>3</v>
      </c>
      <c r="G17" s="40">
        <f t="shared" si="1"/>
        <v>300</v>
      </c>
      <c r="H17" s="39">
        <v>0</v>
      </c>
      <c r="I17" s="39">
        <v>1</v>
      </c>
      <c r="J17" s="40" t="str">
        <f t="shared" si="2"/>
        <v>-</v>
      </c>
      <c r="K17" s="39">
        <v>0</v>
      </c>
      <c r="L17" s="39">
        <v>0</v>
      </c>
      <c r="M17" s="40" t="str">
        <f t="shared" si="3"/>
        <v>-</v>
      </c>
      <c r="N17" s="39">
        <v>0</v>
      </c>
      <c r="O17" s="39">
        <v>0</v>
      </c>
      <c r="P17" s="40" t="str">
        <f t="shared" si="4"/>
        <v>-</v>
      </c>
      <c r="Q17" s="39">
        <v>0</v>
      </c>
      <c r="R17" s="60">
        <v>1</v>
      </c>
      <c r="S17" s="40" t="str">
        <f t="shared" si="5"/>
        <v>-</v>
      </c>
      <c r="T17" s="39">
        <v>6</v>
      </c>
      <c r="U17" s="60">
        <v>8</v>
      </c>
      <c r="V17" s="40">
        <f t="shared" si="6"/>
        <v>133.33333333333334</v>
      </c>
      <c r="W17" s="39">
        <v>1</v>
      </c>
      <c r="X17" s="60">
        <v>3</v>
      </c>
      <c r="Y17" s="40">
        <f t="shared" si="7"/>
        <v>300</v>
      </c>
      <c r="Z17" s="39">
        <v>1</v>
      </c>
      <c r="AA17" s="60">
        <v>3</v>
      </c>
      <c r="AB17" s="40">
        <f t="shared" si="8"/>
        <v>300</v>
      </c>
      <c r="AC17" s="37"/>
      <c r="AD17" s="41"/>
    </row>
    <row r="18" spans="1:30" s="42" customFormat="1" ht="17" customHeight="1" x14ac:dyDescent="0.25">
      <c r="A18" s="61" t="s">
        <v>45</v>
      </c>
      <c r="B18" s="39">
        <v>7</v>
      </c>
      <c r="C18" s="39">
        <v>3</v>
      </c>
      <c r="D18" s="36">
        <f t="shared" si="0"/>
        <v>42.857142857142854</v>
      </c>
      <c r="E18" s="39">
        <v>0</v>
      </c>
      <c r="F18" s="39">
        <v>2</v>
      </c>
      <c r="G18" s="40" t="str">
        <f t="shared" si="1"/>
        <v>-</v>
      </c>
      <c r="H18" s="39">
        <v>0</v>
      </c>
      <c r="I18" s="39">
        <v>2</v>
      </c>
      <c r="J18" s="40" t="str">
        <f t="shared" si="2"/>
        <v>-</v>
      </c>
      <c r="K18" s="39">
        <v>0</v>
      </c>
      <c r="L18" s="39">
        <v>0</v>
      </c>
      <c r="M18" s="40" t="str">
        <f t="shared" si="3"/>
        <v>-</v>
      </c>
      <c r="N18" s="39">
        <v>0</v>
      </c>
      <c r="O18" s="39">
        <v>0</v>
      </c>
      <c r="P18" s="40" t="str">
        <f t="shared" si="4"/>
        <v>-</v>
      </c>
      <c r="Q18" s="39">
        <v>0</v>
      </c>
      <c r="R18" s="60">
        <v>1</v>
      </c>
      <c r="S18" s="40" t="str">
        <f t="shared" si="5"/>
        <v>-</v>
      </c>
      <c r="T18" s="39">
        <v>0</v>
      </c>
      <c r="U18" s="60">
        <v>1</v>
      </c>
      <c r="V18" s="40" t="str">
        <f t="shared" si="6"/>
        <v>-</v>
      </c>
      <c r="W18" s="39">
        <v>0</v>
      </c>
      <c r="X18" s="60">
        <v>0</v>
      </c>
      <c r="Y18" s="40" t="str">
        <f t="shared" si="7"/>
        <v>-</v>
      </c>
      <c r="Z18" s="39">
        <v>0</v>
      </c>
      <c r="AA18" s="60">
        <v>0</v>
      </c>
      <c r="AB18" s="40" t="str">
        <f t="shared" si="8"/>
        <v>-</v>
      </c>
      <c r="AC18" s="37"/>
      <c r="AD18" s="41"/>
    </row>
    <row r="19" spans="1:30" s="42" customFormat="1" ht="17" customHeight="1" x14ac:dyDescent="0.25">
      <c r="A19" s="61" t="s">
        <v>46</v>
      </c>
      <c r="B19" s="39">
        <v>5</v>
      </c>
      <c r="C19" s="39">
        <v>4</v>
      </c>
      <c r="D19" s="36">
        <f t="shared" si="0"/>
        <v>80</v>
      </c>
      <c r="E19" s="39">
        <v>3</v>
      </c>
      <c r="F19" s="39">
        <v>2</v>
      </c>
      <c r="G19" s="40">
        <f t="shared" si="1"/>
        <v>66.666666666666671</v>
      </c>
      <c r="H19" s="39">
        <v>0</v>
      </c>
      <c r="I19" s="39">
        <v>0</v>
      </c>
      <c r="J19" s="40" t="str">
        <f t="shared" si="2"/>
        <v>-</v>
      </c>
      <c r="K19" s="39">
        <v>0</v>
      </c>
      <c r="L19" s="39">
        <v>0</v>
      </c>
      <c r="M19" s="40" t="str">
        <f t="shared" si="3"/>
        <v>-</v>
      </c>
      <c r="N19" s="39">
        <v>0</v>
      </c>
      <c r="O19" s="39">
        <v>0</v>
      </c>
      <c r="P19" s="40" t="str">
        <f t="shared" si="4"/>
        <v>-</v>
      </c>
      <c r="Q19" s="39">
        <v>3</v>
      </c>
      <c r="R19" s="60">
        <v>1</v>
      </c>
      <c r="S19" s="40">
        <f t="shared" si="5"/>
        <v>33.333333333333336</v>
      </c>
      <c r="T19" s="39">
        <v>5</v>
      </c>
      <c r="U19" s="60">
        <v>4</v>
      </c>
      <c r="V19" s="40">
        <f t="shared" si="6"/>
        <v>80</v>
      </c>
      <c r="W19" s="39">
        <v>3</v>
      </c>
      <c r="X19" s="60">
        <v>2</v>
      </c>
      <c r="Y19" s="40">
        <f t="shared" si="7"/>
        <v>66.666666666666671</v>
      </c>
      <c r="Z19" s="39">
        <v>1</v>
      </c>
      <c r="AA19" s="60">
        <v>2</v>
      </c>
      <c r="AB19" s="40">
        <f t="shared" si="8"/>
        <v>200</v>
      </c>
      <c r="AC19" s="37"/>
      <c r="AD19" s="41"/>
    </row>
    <row r="20" spans="1:30" s="42" customFormat="1" ht="17" customHeight="1" x14ac:dyDescent="0.25">
      <c r="A20" s="61" t="s">
        <v>47</v>
      </c>
      <c r="B20" s="39">
        <v>4</v>
      </c>
      <c r="C20" s="39">
        <v>3</v>
      </c>
      <c r="D20" s="36">
        <f t="shared" si="0"/>
        <v>75</v>
      </c>
      <c r="E20" s="39">
        <v>2</v>
      </c>
      <c r="F20" s="39">
        <v>1</v>
      </c>
      <c r="G20" s="40">
        <f t="shared" si="1"/>
        <v>50</v>
      </c>
      <c r="H20" s="39">
        <v>1</v>
      </c>
      <c r="I20" s="39">
        <v>0</v>
      </c>
      <c r="J20" s="40">
        <f t="shared" si="2"/>
        <v>0</v>
      </c>
      <c r="K20" s="39">
        <v>0</v>
      </c>
      <c r="L20" s="39">
        <v>0</v>
      </c>
      <c r="M20" s="40" t="str">
        <f t="shared" si="3"/>
        <v>-</v>
      </c>
      <c r="N20" s="39">
        <v>0</v>
      </c>
      <c r="O20" s="39">
        <v>0</v>
      </c>
      <c r="P20" s="40" t="str">
        <f t="shared" si="4"/>
        <v>-</v>
      </c>
      <c r="Q20" s="39">
        <v>2</v>
      </c>
      <c r="R20" s="60">
        <v>0</v>
      </c>
      <c r="S20" s="40">
        <f t="shared" si="5"/>
        <v>0</v>
      </c>
      <c r="T20" s="39">
        <v>3</v>
      </c>
      <c r="U20" s="60">
        <v>2</v>
      </c>
      <c r="V20" s="40">
        <f t="shared" si="6"/>
        <v>66.666666666666671</v>
      </c>
      <c r="W20" s="39">
        <v>1</v>
      </c>
      <c r="X20" s="60">
        <v>0</v>
      </c>
      <c r="Y20" s="40">
        <f t="shared" si="7"/>
        <v>0</v>
      </c>
      <c r="Z20" s="39">
        <v>1</v>
      </c>
      <c r="AA20" s="60">
        <v>0</v>
      </c>
      <c r="AB20" s="40">
        <f t="shared" si="8"/>
        <v>0</v>
      </c>
      <c r="AC20" s="37"/>
      <c r="AD20" s="41"/>
    </row>
    <row r="21" spans="1:30" s="42" customFormat="1" ht="17" customHeight="1" x14ac:dyDescent="0.25">
      <c r="A21" s="61" t="s">
        <v>48</v>
      </c>
      <c r="B21" s="39">
        <v>3</v>
      </c>
      <c r="C21" s="39">
        <v>3</v>
      </c>
      <c r="D21" s="36">
        <f t="shared" si="0"/>
        <v>100</v>
      </c>
      <c r="E21" s="39">
        <v>1</v>
      </c>
      <c r="F21" s="39">
        <v>1</v>
      </c>
      <c r="G21" s="40">
        <f t="shared" si="1"/>
        <v>100</v>
      </c>
      <c r="H21" s="39">
        <v>0</v>
      </c>
      <c r="I21" s="39">
        <v>0</v>
      </c>
      <c r="J21" s="40" t="str">
        <f t="shared" si="2"/>
        <v>-</v>
      </c>
      <c r="K21" s="39">
        <v>0</v>
      </c>
      <c r="L21" s="39">
        <v>0</v>
      </c>
      <c r="M21" s="40" t="str">
        <f t="shared" si="3"/>
        <v>-</v>
      </c>
      <c r="N21" s="39">
        <v>0</v>
      </c>
      <c r="O21" s="39">
        <v>0</v>
      </c>
      <c r="P21" s="40" t="str">
        <f t="shared" si="4"/>
        <v>-</v>
      </c>
      <c r="Q21" s="39">
        <v>1</v>
      </c>
      <c r="R21" s="60">
        <v>0</v>
      </c>
      <c r="S21" s="40">
        <f t="shared" si="5"/>
        <v>0</v>
      </c>
      <c r="T21" s="39">
        <v>3</v>
      </c>
      <c r="U21" s="60">
        <v>2</v>
      </c>
      <c r="V21" s="40">
        <f t="shared" si="6"/>
        <v>66.666666666666671</v>
      </c>
      <c r="W21" s="39">
        <v>1</v>
      </c>
      <c r="X21" s="60">
        <v>0</v>
      </c>
      <c r="Y21" s="40">
        <f t="shared" si="7"/>
        <v>0</v>
      </c>
      <c r="Z21" s="39">
        <v>1</v>
      </c>
      <c r="AA21" s="60">
        <v>0</v>
      </c>
      <c r="AB21" s="40">
        <f t="shared" si="8"/>
        <v>0</v>
      </c>
      <c r="AC21" s="37"/>
      <c r="AD21" s="41"/>
    </row>
    <row r="22" spans="1:30" s="42" customFormat="1" ht="17" customHeight="1" x14ac:dyDescent="0.25">
      <c r="A22" s="61" t="s">
        <v>49</v>
      </c>
      <c r="B22" s="39">
        <v>1</v>
      </c>
      <c r="C22" s="39">
        <v>2</v>
      </c>
      <c r="D22" s="36">
        <f t="shared" si="0"/>
        <v>200</v>
      </c>
      <c r="E22" s="39">
        <v>1</v>
      </c>
      <c r="F22" s="39">
        <v>2</v>
      </c>
      <c r="G22" s="40">
        <f t="shared" si="1"/>
        <v>200</v>
      </c>
      <c r="H22" s="39">
        <v>0</v>
      </c>
      <c r="I22" s="39">
        <v>1</v>
      </c>
      <c r="J22" s="40" t="str">
        <f t="shared" si="2"/>
        <v>-</v>
      </c>
      <c r="K22" s="39">
        <v>0</v>
      </c>
      <c r="L22" s="39">
        <v>0</v>
      </c>
      <c r="M22" s="40" t="str">
        <f t="shared" si="3"/>
        <v>-</v>
      </c>
      <c r="N22" s="39">
        <v>0</v>
      </c>
      <c r="O22" s="39">
        <v>0</v>
      </c>
      <c r="P22" s="40" t="str">
        <f t="shared" si="4"/>
        <v>-</v>
      </c>
      <c r="Q22" s="39">
        <v>1</v>
      </c>
      <c r="R22" s="60">
        <v>2</v>
      </c>
      <c r="S22" s="40">
        <f t="shared" si="5"/>
        <v>200</v>
      </c>
      <c r="T22" s="39">
        <v>1</v>
      </c>
      <c r="U22" s="60">
        <v>1</v>
      </c>
      <c r="V22" s="40">
        <f t="shared" si="6"/>
        <v>100</v>
      </c>
      <c r="W22" s="39">
        <v>1</v>
      </c>
      <c r="X22" s="60">
        <v>1</v>
      </c>
      <c r="Y22" s="40">
        <f t="shared" si="7"/>
        <v>100</v>
      </c>
      <c r="Z22" s="39">
        <v>1</v>
      </c>
      <c r="AA22" s="60">
        <v>1</v>
      </c>
      <c r="AB22" s="40">
        <f t="shared" si="8"/>
        <v>100</v>
      </c>
      <c r="AC22" s="37"/>
      <c r="AD22" s="41"/>
    </row>
    <row r="23" spans="1:30" s="42" customFormat="1" ht="17" customHeight="1" x14ac:dyDescent="0.25">
      <c r="A23" s="61" t="s">
        <v>50</v>
      </c>
      <c r="B23" s="39">
        <v>4</v>
      </c>
      <c r="C23" s="39">
        <v>4</v>
      </c>
      <c r="D23" s="36">
        <f t="shared" si="0"/>
        <v>100</v>
      </c>
      <c r="E23" s="39">
        <v>3</v>
      </c>
      <c r="F23" s="39">
        <v>3</v>
      </c>
      <c r="G23" s="40">
        <f t="shared" si="1"/>
        <v>100</v>
      </c>
      <c r="H23" s="39">
        <v>0</v>
      </c>
      <c r="I23" s="39">
        <v>1</v>
      </c>
      <c r="J23" s="40" t="str">
        <f t="shared" si="2"/>
        <v>-</v>
      </c>
      <c r="K23" s="39">
        <v>0</v>
      </c>
      <c r="L23" s="39">
        <v>0</v>
      </c>
      <c r="M23" s="40" t="str">
        <f t="shared" si="3"/>
        <v>-</v>
      </c>
      <c r="N23" s="39">
        <v>0</v>
      </c>
      <c r="O23" s="39">
        <v>0</v>
      </c>
      <c r="P23" s="40" t="str">
        <f t="shared" si="4"/>
        <v>-</v>
      </c>
      <c r="Q23" s="39">
        <v>3</v>
      </c>
      <c r="R23" s="60">
        <v>2</v>
      </c>
      <c r="S23" s="40">
        <f t="shared" si="5"/>
        <v>66.666666666666671</v>
      </c>
      <c r="T23" s="39">
        <v>4</v>
      </c>
      <c r="U23" s="60">
        <v>2</v>
      </c>
      <c r="V23" s="40">
        <f t="shared" si="6"/>
        <v>50</v>
      </c>
      <c r="W23" s="39">
        <v>3</v>
      </c>
      <c r="X23" s="60">
        <v>1</v>
      </c>
      <c r="Y23" s="40">
        <f t="shared" si="7"/>
        <v>33.333333333333336</v>
      </c>
      <c r="Z23" s="39">
        <v>0</v>
      </c>
      <c r="AA23" s="60">
        <v>1</v>
      </c>
      <c r="AB23" s="40" t="str">
        <f t="shared" si="8"/>
        <v>-</v>
      </c>
      <c r="AC23" s="37"/>
      <c r="AD23" s="41"/>
    </row>
    <row r="24" spans="1:30" s="42" customFormat="1" ht="17" customHeight="1" x14ac:dyDescent="0.25">
      <c r="A24" s="61" t="s">
        <v>51</v>
      </c>
      <c r="B24" s="39">
        <v>4</v>
      </c>
      <c r="C24" s="39">
        <v>5</v>
      </c>
      <c r="D24" s="36">
        <f t="shared" si="0"/>
        <v>125</v>
      </c>
      <c r="E24" s="39">
        <v>4</v>
      </c>
      <c r="F24" s="39">
        <v>5</v>
      </c>
      <c r="G24" s="40">
        <f t="shared" si="1"/>
        <v>125</v>
      </c>
      <c r="H24" s="39">
        <v>1</v>
      </c>
      <c r="I24" s="39">
        <v>1</v>
      </c>
      <c r="J24" s="40">
        <f t="shared" si="2"/>
        <v>100</v>
      </c>
      <c r="K24" s="39">
        <v>0</v>
      </c>
      <c r="L24" s="39">
        <v>1</v>
      </c>
      <c r="M24" s="40" t="str">
        <f t="shared" si="3"/>
        <v>-</v>
      </c>
      <c r="N24" s="39">
        <v>0</v>
      </c>
      <c r="O24" s="39">
        <v>0</v>
      </c>
      <c r="P24" s="40" t="str">
        <f t="shared" si="4"/>
        <v>-</v>
      </c>
      <c r="Q24" s="39">
        <v>3</v>
      </c>
      <c r="R24" s="60">
        <v>5</v>
      </c>
      <c r="S24" s="40">
        <f t="shared" si="5"/>
        <v>166.66666666666666</v>
      </c>
      <c r="T24" s="39">
        <v>1</v>
      </c>
      <c r="U24" s="60">
        <v>4</v>
      </c>
      <c r="V24" s="40">
        <f t="shared" si="6"/>
        <v>400</v>
      </c>
      <c r="W24" s="39">
        <v>1</v>
      </c>
      <c r="X24" s="60">
        <v>4</v>
      </c>
      <c r="Y24" s="40">
        <f t="shared" si="7"/>
        <v>400</v>
      </c>
      <c r="Z24" s="39">
        <v>1</v>
      </c>
      <c r="AA24" s="60">
        <v>4</v>
      </c>
      <c r="AB24" s="40">
        <f t="shared" si="8"/>
        <v>400</v>
      </c>
      <c r="AC24" s="37"/>
      <c r="AD24" s="41"/>
    </row>
    <row r="25" spans="1:30" s="42" customFormat="1" ht="17" customHeight="1" x14ac:dyDescent="0.25">
      <c r="A25" s="61" t="s">
        <v>52</v>
      </c>
      <c r="B25" s="39">
        <v>2</v>
      </c>
      <c r="C25" s="39">
        <v>2</v>
      </c>
      <c r="D25" s="36">
        <f t="shared" si="0"/>
        <v>100</v>
      </c>
      <c r="E25" s="39">
        <v>1</v>
      </c>
      <c r="F25" s="39">
        <v>0</v>
      </c>
      <c r="G25" s="40">
        <f t="shared" si="1"/>
        <v>0</v>
      </c>
      <c r="H25" s="39">
        <v>0</v>
      </c>
      <c r="I25" s="39">
        <v>0</v>
      </c>
      <c r="J25" s="40" t="str">
        <f t="shared" si="2"/>
        <v>-</v>
      </c>
      <c r="K25" s="39">
        <v>0</v>
      </c>
      <c r="L25" s="39">
        <v>0</v>
      </c>
      <c r="M25" s="40" t="str">
        <f t="shared" si="3"/>
        <v>-</v>
      </c>
      <c r="N25" s="39">
        <v>0</v>
      </c>
      <c r="O25" s="39">
        <v>0</v>
      </c>
      <c r="P25" s="40" t="str">
        <f t="shared" si="4"/>
        <v>-</v>
      </c>
      <c r="Q25" s="39">
        <v>1</v>
      </c>
      <c r="R25" s="60">
        <v>0</v>
      </c>
      <c r="S25" s="40">
        <f t="shared" si="5"/>
        <v>0</v>
      </c>
      <c r="T25" s="39">
        <v>2</v>
      </c>
      <c r="U25" s="60">
        <v>2</v>
      </c>
      <c r="V25" s="40">
        <f t="shared" si="6"/>
        <v>100</v>
      </c>
      <c r="W25" s="39">
        <v>1</v>
      </c>
      <c r="X25" s="60">
        <v>0</v>
      </c>
      <c r="Y25" s="40">
        <f t="shared" si="7"/>
        <v>0</v>
      </c>
      <c r="Z25" s="39">
        <v>1</v>
      </c>
      <c r="AA25" s="60">
        <v>0</v>
      </c>
      <c r="AB25" s="40">
        <f t="shared" si="8"/>
        <v>0</v>
      </c>
      <c r="AC25" s="37"/>
      <c r="AD25" s="41"/>
    </row>
    <row r="26" spans="1:30" s="42" customFormat="1" ht="17" customHeight="1" x14ac:dyDescent="0.25">
      <c r="A26" s="61" t="s">
        <v>53</v>
      </c>
      <c r="B26" s="39">
        <v>5</v>
      </c>
      <c r="C26" s="39">
        <v>3</v>
      </c>
      <c r="D26" s="36">
        <f t="shared" si="0"/>
        <v>60</v>
      </c>
      <c r="E26" s="39">
        <v>4</v>
      </c>
      <c r="F26" s="39">
        <v>2</v>
      </c>
      <c r="G26" s="40">
        <f t="shared" si="1"/>
        <v>50</v>
      </c>
      <c r="H26" s="39">
        <v>1</v>
      </c>
      <c r="I26" s="39">
        <v>0</v>
      </c>
      <c r="J26" s="40">
        <f t="shared" si="2"/>
        <v>0</v>
      </c>
      <c r="K26" s="39">
        <v>1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tr">
        <f t="shared" si="4"/>
        <v>-</v>
      </c>
      <c r="Q26" s="39">
        <v>3</v>
      </c>
      <c r="R26" s="60">
        <v>1</v>
      </c>
      <c r="S26" s="40">
        <f t="shared" si="5"/>
        <v>33.333333333333336</v>
      </c>
      <c r="T26" s="39">
        <v>3</v>
      </c>
      <c r="U26" s="60">
        <v>2</v>
      </c>
      <c r="V26" s="40">
        <f t="shared" si="6"/>
        <v>66.666666666666671</v>
      </c>
      <c r="W26" s="39">
        <v>2</v>
      </c>
      <c r="X26" s="60">
        <v>1</v>
      </c>
      <c r="Y26" s="40">
        <f t="shared" si="7"/>
        <v>50</v>
      </c>
      <c r="Z26" s="39">
        <v>1</v>
      </c>
      <c r="AA26" s="60">
        <v>1</v>
      </c>
      <c r="AB26" s="40">
        <f t="shared" si="8"/>
        <v>100</v>
      </c>
      <c r="AC26" s="37"/>
      <c r="AD26" s="41"/>
    </row>
    <row r="27" spans="1:30" s="42" customFormat="1" ht="17" customHeight="1" x14ac:dyDescent="0.25">
      <c r="A27" s="61" t="s">
        <v>54</v>
      </c>
      <c r="B27" s="39">
        <v>0</v>
      </c>
      <c r="C27" s="39">
        <v>0</v>
      </c>
      <c r="D27" s="36" t="str">
        <f t="shared" si="0"/>
        <v>-</v>
      </c>
      <c r="E27" s="39">
        <v>0</v>
      </c>
      <c r="F27" s="39">
        <v>0</v>
      </c>
      <c r="G27" s="40" t="str">
        <f t="shared" si="1"/>
        <v>-</v>
      </c>
      <c r="H27" s="39">
        <v>0</v>
      </c>
      <c r="I27" s="39">
        <v>0</v>
      </c>
      <c r="J27" s="40" t="str">
        <f t="shared" si="2"/>
        <v>-</v>
      </c>
      <c r="K27" s="39">
        <v>0</v>
      </c>
      <c r="L27" s="39">
        <v>0</v>
      </c>
      <c r="M27" s="40" t="str">
        <f t="shared" si="3"/>
        <v>-</v>
      </c>
      <c r="N27" s="39">
        <v>0</v>
      </c>
      <c r="O27" s="39">
        <v>0</v>
      </c>
      <c r="P27" s="40" t="str">
        <f t="shared" si="4"/>
        <v>-</v>
      </c>
      <c r="Q27" s="39">
        <v>0</v>
      </c>
      <c r="R27" s="60">
        <v>0</v>
      </c>
      <c r="S27" s="40" t="str">
        <f t="shared" si="5"/>
        <v>-</v>
      </c>
      <c r="T27" s="39">
        <v>0</v>
      </c>
      <c r="U27" s="60">
        <v>0</v>
      </c>
      <c r="V27" s="40" t="str">
        <f t="shared" si="6"/>
        <v>-</v>
      </c>
      <c r="W27" s="39">
        <v>0</v>
      </c>
      <c r="X27" s="60">
        <v>0</v>
      </c>
      <c r="Y27" s="40" t="str">
        <f t="shared" si="7"/>
        <v>-</v>
      </c>
      <c r="Z27" s="39">
        <v>0</v>
      </c>
      <c r="AA27" s="60">
        <v>0</v>
      </c>
      <c r="AB27" s="40" t="str">
        <f t="shared" si="8"/>
        <v>-</v>
      </c>
      <c r="AC27" s="37"/>
      <c r="AD27" s="41"/>
    </row>
    <row r="28" spans="1:30" s="42" customFormat="1" ht="17" customHeight="1" x14ac:dyDescent="0.25">
      <c r="A28" s="61" t="s">
        <v>55</v>
      </c>
      <c r="B28" s="39">
        <v>0</v>
      </c>
      <c r="C28" s="39">
        <v>0</v>
      </c>
      <c r="D28" s="36" t="str">
        <f t="shared" si="0"/>
        <v>-</v>
      </c>
      <c r="E28" s="39">
        <v>0</v>
      </c>
      <c r="F28" s="39">
        <v>0</v>
      </c>
      <c r="G28" s="40" t="str">
        <f t="shared" si="1"/>
        <v>-</v>
      </c>
      <c r="H28" s="39">
        <v>0</v>
      </c>
      <c r="I28" s="39">
        <v>0</v>
      </c>
      <c r="J28" s="40" t="str">
        <f t="shared" si="2"/>
        <v>-</v>
      </c>
      <c r="K28" s="39">
        <v>0</v>
      </c>
      <c r="L28" s="39">
        <v>0</v>
      </c>
      <c r="M28" s="40" t="str">
        <f t="shared" si="3"/>
        <v>-</v>
      </c>
      <c r="N28" s="39">
        <v>0</v>
      </c>
      <c r="O28" s="39">
        <v>0</v>
      </c>
      <c r="P28" s="40" t="str">
        <f t="shared" si="4"/>
        <v>-</v>
      </c>
      <c r="Q28" s="39">
        <v>0</v>
      </c>
      <c r="R28" s="60">
        <v>0</v>
      </c>
      <c r="S28" s="40" t="str">
        <f t="shared" si="5"/>
        <v>-</v>
      </c>
      <c r="T28" s="39">
        <v>0</v>
      </c>
      <c r="U28" s="60">
        <v>0</v>
      </c>
      <c r="V28" s="40" t="str">
        <f t="shared" si="6"/>
        <v>-</v>
      </c>
      <c r="W28" s="39">
        <v>0</v>
      </c>
      <c r="X28" s="60">
        <v>0</v>
      </c>
      <c r="Y28" s="40" t="str">
        <f t="shared" si="7"/>
        <v>-</v>
      </c>
      <c r="Z28" s="39">
        <v>0</v>
      </c>
      <c r="AA28" s="60">
        <v>0</v>
      </c>
      <c r="AB28" s="40" t="str">
        <f t="shared" si="8"/>
        <v>-</v>
      </c>
      <c r="AC28" s="37"/>
      <c r="AD28" s="41"/>
    </row>
    <row r="29" spans="1:30" s="42" customFormat="1" ht="17" customHeight="1" x14ac:dyDescent="0.25">
      <c r="A29" s="61" t="s">
        <v>56</v>
      </c>
      <c r="B29" s="39">
        <v>13</v>
      </c>
      <c r="C29" s="39">
        <v>9</v>
      </c>
      <c r="D29" s="36">
        <f t="shared" si="0"/>
        <v>69.230769230769226</v>
      </c>
      <c r="E29" s="39">
        <v>6</v>
      </c>
      <c r="F29" s="39">
        <v>2</v>
      </c>
      <c r="G29" s="40">
        <f t="shared" si="1"/>
        <v>33.333333333333336</v>
      </c>
      <c r="H29" s="39">
        <v>0</v>
      </c>
      <c r="I29" s="39">
        <v>0</v>
      </c>
      <c r="J29" s="40" t="str">
        <f t="shared" si="2"/>
        <v>-</v>
      </c>
      <c r="K29" s="39">
        <v>0</v>
      </c>
      <c r="L29" s="39">
        <v>0</v>
      </c>
      <c r="M29" s="40" t="str">
        <f t="shared" si="3"/>
        <v>-</v>
      </c>
      <c r="N29" s="39">
        <v>0</v>
      </c>
      <c r="O29" s="39">
        <v>0</v>
      </c>
      <c r="P29" s="40" t="str">
        <f t="shared" si="4"/>
        <v>-</v>
      </c>
      <c r="Q29" s="39">
        <v>5</v>
      </c>
      <c r="R29" s="60">
        <v>1</v>
      </c>
      <c r="S29" s="40">
        <f t="shared" si="5"/>
        <v>20</v>
      </c>
      <c r="T29" s="39">
        <v>12</v>
      </c>
      <c r="U29" s="60">
        <v>7</v>
      </c>
      <c r="V29" s="40">
        <f t="shared" si="6"/>
        <v>58.333333333333336</v>
      </c>
      <c r="W29" s="39">
        <v>5</v>
      </c>
      <c r="X29" s="60">
        <v>0</v>
      </c>
      <c r="Y29" s="40">
        <f t="shared" si="7"/>
        <v>0</v>
      </c>
      <c r="Z29" s="39">
        <v>4</v>
      </c>
      <c r="AA29" s="60">
        <v>0</v>
      </c>
      <c r="AB29" s="40">
        <f t="shared" si="8"/>
        <v>0</v>
      </c>
      <c r="AC29" s="37"/>
      <c r="AD29" s="41"/>
    </row>
    <row r="30" spans="1:30" s="42" customFormat="1" ht="17" customHeight="1" x14ac:dyDescent="0.25">
      <c r="A30" s="61" t="s">
        <v>57</v>
      </c>
      <c r="B30" s="39">
        <v>0</v>
      </c>
      <c r="C30" s="39">
        <v>0</v>
      </c>
      <c r="D30" s="36" t="str">
        <f t="shared" si="0"/>
        <v>-</v>
      </c>
      <c r="E30" s="39">
        <v>0</v>
      </c>
      <c r="F30" s="39">
        <v>0</v>
      </c>
      <c r="G30" s="40" t="str">
        <f t="shared" si="1"/>
        <v>-</v>
      </c>
      <c r="H30" s="39">
        <v>0</v>
      </c>
      <c r="I30" s="39">
        <v>0</v>
      </c>
      <c r="J30" s="40" t="str">
        <f t="shared" si="2"/>
        <v>-</v>
      </c>
      <c r="K30" s="39">
        <v>0</v>
      </c>
      <c r="L30" s="39">
        <v>0</v>
      </c>
      <c r="M30" s="40" t="str">
        <f t="shared" si="3"/>
        <v>-</v>
      </c>
      <c r="N30" s="39">
        <v>0</v>
      </c>
      <c r="O30" s="39">
        <v>0</v>
      </c>
      <c r="P30" s="40" t="str">
        <f t="shared" si="4"/>
        <v>-</v>
      </c>
      <c r="Q30" s="39">
        <v>0</v>
      </c>
      <c r="R30" s="60">
        <v>0</v>
      </c>
      <c r="S30" s="40" t="str">
        <f t="shared" si="5"/>
        <v>-</v>
      </c>
      <c r="T30" s="39">
        <v>0</v>
      </c>
      <c r="U30" s="60">
        <v>0</v>
      </c>
      <c r="V30" s="40" t="str">
        <f t="shared" si="6"/>
        <v>-</v>
      </c>
      <c r="W30" s="39">
        <v>0</v>
      </c>
      <c r="X30" s="60">
        <v>0</v>
      </c>
      <c r="Y30" s="40" t="str">
        <f t="shared" si="7"/>
        <v>-</v>
      </c>
      <c r="Z30" s="39">
        <v>0</v>
      </c>
      <c r="AA30" s="60">
        <v>0</v>
      </c>
      <c r="AB30" s="40" t="str">
        <f t="shared" si="8"/>
        <v>-</v>
      </c>
      <c r="AC30" s="37"/>
      <c r="AD30" s="41"/>
    </row>
    <row r="31" spans="1:30" s="42" customFormat="1" ht="17" customHeight="1" x14ac:dyDescent="0.25">
      <c r="A31" s="61" t="s">
        <v>58</v>
      </c>
      <c r="B31" s="39">
        <v>1</v>
      </c>
      <c r="C31" s="39">
        <v>1</v>
      </c>
      <c r="D31" s="36">
        <f t="shared" si="0"/>
        <v>100</v>
      </c>
      <c r="E31" s="39">
        <v>0</v>
      </c>
      <c r="F31" s="39">
        <v>0</v>
      </c>
      <c r="G31" s="40" t="str">
        <f t="shared" si="1"/>
        <v>-</v>
      </c>
      <c r="H31" s="39">
        <v>0</v>
      </c>
      <c r="I31" s="39">
        <v>0</v>
      </c>
      <c r="J31" s="40" t="str">
        <f t="shared" si="2"/>
        <v>-</v>
      </c>
      <c r="K31" s="39">
        <v>0</v>
      </c>
      <c r="L31" s="39">
        <v>0</v>
      </c>
      <c r="M31" s="40" t="str">
        <f t="shared" si="3"/>
        <v>-</v>
      </c>
      <c r="N31" s="39">
        <v>0</v>
      </c>
      <c r="O31" s="39">
        <v>0</v>
      </c>
      <c r="P31" s="40" t="str">
        <f t="shared" si="4"/>
        <v>-</v>
      </c>
      <c r="Q31" s="39">
        <v>0</v>
      </c>
      <c r="R31" s="60">
        <v>0</v>
      </c>
      <c r="S31" s="40" t="str">
        <f t="shared" si="5"/>
        <v>-</v>
      </c>
      <c r="T31" s="39">
        <v>1</v>
      </c>
      <c r="U31" s="60">
        <v>1</v>
      </c>
      <c r="V31" s="40">
        <f t="shared" si="6"/>
        <v>100</v>
      </c>
      <c r="W31" s="39">
        <v>0</v>
      </c>
      <c r="X31" s="60">
        <v>0</v>
      </c>
      <c r="Y31" s="40" t="str">
        <f t="shared" si="7"/>
        <v>-</v>
      </c>
      <c r="Z31" s="39">
        <v>0</v>
      </c>
      <c r="AA31" s="60">
        <v>0</v>
      </c>
      <c r="AB31" s="40" t="str">
        <f t="shared" si="8"/>
        <v>-</v>
      </c>
      <c r="AC31" s="37"/>
      <c r="AD31" s="41"/>
    </row>
    <row r="32" spans="1:30" s="42" customFormat="1" ht="17" customHeight="1" x14ac:dyDescent="0.25">
      <c r="A32" s="61" t="s">
        <v>59</v>
      </c>
      <c r="B32" s="39">
        <v>3</v>
      </c>
      <c r="C32" s="39">
        <v>6</v>
      </c>
      <c r="D32" s="36">
        <f t="shared" si="0"/>
        <v>200</v>
      </c>
      <c r="E32" s="39">
        <v>0</v>
      </c>
      <c r="F32" s="39">
        <v>3</v>
      </c>
      <c r="G32" s="40" t="str">
        <f t="shared" si="1"/>
        <v>-</v>
      </c>
      <c r="H32" s="39">
        <v>0</v>
      </c>
      <c r="I32" s="39">
        <v>1</v>
      </c>
      <c r="J32" s="40" t="str">
        <f t="shared" si="2"/>
        <v>-</v>
      </c>
      <c r="K32" s="39">
        <v>0</v>
      </c>
      <c r="L32" s="39">
        <v>0</v>
      </c>
      <c r="M32" s="40" t="str">
        <f t="shared" si="3"/>
        <v>-</v>
      </c>
      <c r="N32" s="39">
        <v>0</v>
      </c>
      <c r="O32" s="39">
        <v>0</v>
      </c>
      <c r="P32" s="40" t="str">
        <f t="shared" si="4"/>
        <v>-</v>
      </c>
      <c r="Q32" s="39">
        <v>0</v>
      </c>
      <c r="R32" s="60">
        <v>2</v>
      </c>
      <c r="S32" s="40" t="str">
        <f t="shared" si="5"/>
        <v>-</v>
      </c>
      <c r="T32" s="39">
        <v>3</v>
      </c>
      <c r="U32" s="60">
        <v>4</v>
      </c>
      <c r="V32" s="40">
        <f t="shared" si="6"/>
        <v>133.33333333333334</v>
      </c>
      <c r="W32" s="39">
        <v>0</v>
      </c>
      <c r="X32" s="60">
        <v>1</v>
      </c>
      <c r="Y32" s="40" t="str">
        <f t="shared" si="7"/>
        <v>-</v>
      </c>
      <c r="Z32" s="39">
        <v>0</v>
      </c>
      <c r="AA32" s="60">
        <v>0</v>
      </c>
      <c r="AB32" s="40" t="str">
        <f t="shared" si="8"/>
        <v>-</v>
      </c>
      <c r="AC32" s="37"/>
      <c r="AD32" s="41"/>
    </row>
    <row r="33" spans="1:30" s="42" customFormat="1" ht="17" customHeight="1" x14ac:dyDescent="0.25">
      <c r="A33" s="61" t="s">
        <v>60</v>
      </c>
      <c r="B33" s="39">
        <v>2</v>
      </c>
      <c r="C33" s="39">
        <v>1</v>
      </c>
      <c r="D33" s="36">
        <f t="shared" si="0"/>
        <v>50</v>
      </c>
      <c r="E33" s="39">
        <v>2</v>
      </c>
      <c r="F33" s="39">
        <v>1</v>
      </c>
      <c r="G33" s="40">
        <f t="shared" si="1"/>
        <v>50</v>
      </c>
      <c r="H33" s="39">
        <v>1</v>
      </c>
      <c r="I33" s="39">
        <v>0</v>
      </c>
      <c r="J33" s="40">
        <f t="shared" si="2"/>
        <v>0</v>
      </c>
      <c r="K33" s="39">
        <v>0</v>
      </c>
      <c r="L33" s="39">
        <v>0</v>
      </c>
      <c r="M33" s="40" t="str">
        <f t="shared" si="3"/>
        <v>-</v>
      </c>
      <c r="N33" s="39">
        <v>0</v>
      </c>
      <c r="O33" s="39">
        <v>0</v>
      </c>
      <c r="P33" s="40" t="str">
        <f t="shared" si="4"/>
        <v>-</v>
      </c>
      <c r="Q33" s="39">
        <v>2</v>
      </c>
      <c r="R33" s="60">
        <v>1</v>
      </c>
      <c r="S33" s="40">
        <f t="shared" si="5"/>
        <v>50</v>
      </c>
      <c r="T33" s="39">
        <v>1</v>
      </c>
      <c r="U33" s="60">
        <v>1</v>
      </c>
      <c r="V33" s="40">
        <f t="shared" si="6"/>
        <v>100</v>
      </c>
      <c r="W33" s="39">
        <v>1</v>
      </c>
      <c r="X33" s="60">
        <v>1</v>
      </c>
      <c r="Y33" s="40">
        <f t="shared" si="7"/>
        <v>100</v>
      </c>
      <c r="Z33" s="39">
        <v>0</v>
      </c>
      <c r="AA33" s="60">
        <v>1</v>
      </c>
      <c r="AB33" s="40" t="str">
        <f t="shared" si="8"/>
        <v>-</v>
      </c>
      <c r="AC33" s="37"/>
      <c r="AD33" s="41"/>
    </row>
    <row r="34" spans="1:30" s="42" customFormat="1" ht="17" customHeight="1" x14ac:dyDescent="0.25">
      <c r="A34" s="61" t="s">
        <v>61</v>
      </c>
      <c r="B34" s="39">
        <v>3</v>
      </c>
      <c r="C34" s="39">
        <v>1</v>
      </c>
      <c r="D34" s="36">
        <f t="shared" si="0"/>
        <v>33.333333333333336</v>
      </c>
      <c r="E34" s="39">
        <v>1</v>
      </c>
      <c r="F34" s="39">
        <v>0</v>
      </c>
      <c r="G34" s="40">
        <f t="shared" si="1"/>
        <v>0</v>
      </c>
      <c r="H34" s="39">
        <v>0</v>
      </c>
      <c r="I34" s="39">
        <v>0</v>
      </c>
      <c r="J34" s="40" t="str">
        <f t="shared" si="2"/>
        <v>-</v>
      </c>
      <c r="K34" s="39">
        <v>0</v>
      </c>
      <c r="L34" s="39">
        <v>0</v>
      </c>
      <c r="M34" s="40" t="str">
        <f t="shared" si="3"/>
        <v>-</v>
      </c>
      <c r="N34" s="39">
        <v>0</v>
      </c>
      <c r="O34" s="39">
        <v>0</v>
      </c>
      <c r="P34" s="40" t="str">
        <f t="shared" si="4"/>
        <v>-</v>
      </c>
      <c r="Q34" s="39">
        <v>1</v>
      </c>
      <c r="R34" s="60">
        <v>0</v>
      </c>
      <c r="S34" s="40">
        <f t="shared" si="5"/>
        <v>0</v>
      </c>
      <c r="T34" s="39">
        <v>2</v>
      </c>
      <c r="U34" s="60">
        <v>0</v>
      </c>
      <c r="V34" s="40">
        <f t="shared" si="6"/>
        <v>0</v>
      </c>
      <c r="W34" s="39">
        <v>1</v>
      </c>
      <c r="X34" s="60">
        <v>0</v>
      </c>
      <c r="Y34" s="40">
        <f t="shared" si="7"/>
        <v>0</v>
      </c>
      <c r="Z34" s="39">
        <v>1</v>
      </c>
      <c r="AA34" s="60">
        <v>0</v>
      </c>
      <c r="AB34" s="40">
        <f t="shared" si="8"/>
        <v>0</v>
      </c>
      <c r="AC34" s="37"/>
      <c r="AD34" s="41"/>
    </row>
    <row r="35" spans="1:30" s="42" customFormat="1" ht="17" customHeight="1" x14ac:dyDescent="0.25">
      <c r="A35" s="61" t="s">
        <v>62</v>
      </c>
      <c r="B35" s="39">
        <v>2</v>
      </c>
      <c r="C35" s="39">
        <v>0</v>
      </c>
      <c r="D35" s="36">
        <f t="shared" si="0"/>
        <v>0</v>
      </c>
      <c r="E35" s="39">
        <v>2</v>
      </c>
      <c r="F35" s="39">
        <v>0</v>
      </c>
      <c r="G35" s="40">
        <f t="shared" si="1"/>
        <v>0</v>
      </c>
      <c r="H35" s="39">
        <v>0</v>
      </c>
      <c r="I35" s="39">
        <v>0</v>
      </c>
      <c r="J35" s="40" t="str">
        <f t="shared" si="2"/>
        <v>-</v>
      </c>
      <c r="K35" s="39">
        <v>0</v>
      </c>
      <c r="L35" s="39">
        <v>0</v>
      </c>
      <c r="M35" s="40" t="str">
        <f t="shared" si="3"/>
        <v>-</v>
      </c>
      <c r="N35" s="39">
        <v>0</v>
      </c>
      <c r="O35" s="39">
        <v>0</v>
      </c>
      <c r="P35" s="40" t="str">
        <f t="shared" si="4"/>
        <v>-</v>
      </c>
      <c r="Q35" s="39">
        <v>2</v>
      </c>
      <c r="R35" s="60">
        <v>0</v>
      </c>
      <c r="S35" s="40">
        <f t="shared" si="5"/>
        <v>0</v>
      </c>
      <c r="T35" s="39">
        <v>2</v>
      </c>
      <c r="U35" s="60">
        <v>0</v>
      </c>
      <c r="V35" s="40">
        <f t="shared" si="6"/>
        <v>0</v>
      </c>
      <c r="W35" s="39">
        <v>2</v>
      </c>
      <c r="X35" s="60">
        <v>0</v>
      </c>
      <c r="Y35" s="40">
        <f t="shared" si="7"/>
        <v>0</v>
      </c>
      <c r="Z35" s="39">
        <v>2</v>
      </c>
      <c r="AA35" s="60">
        <v>0</v>
      </c>
      <c r="AB35" s="40">
        <f t="shared" si="8"/>
        <v>0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B11" sqref="B11"/>
    </sheetView>
  </sheetViews>
  <sheetFormatPr defaultColWidth="8" defaultRowHeight="13.6" x14ac:dyDescent="0.25"/>
  <cols>
    <col min="1" max="1" width="60.125" style="3" customWidth="1"/>
    <col min="2" max="3" width="16.125" style="3" customWidth="1"/>
    <col min="4" max="4" width="11" style="3" customWidth="1"/>
    <col min="5" max="5" width="11.625" style="3" customWidth="1"/>
    <col min="6" max="16384" width="8" style="3"/>
  </cols>
  <sheetData>
    <row r="1" spans="1:11" ht="27" customHeight="1" x14ac:dyDescent="0.25">
      <c r="A1" s="116" t="s">
        <v>67</v>
      </c>
      <c r="B1" s="116"/>
      <c r="C1" s="116"/>
      <c r="D1" s="116"/>
      <c r="E1" s="116"/>
    </row>
    <row r="2" spans="1:11" ht="23.3" customHeight="1" x14ac:dyDescent="0.25">
      <c r="A2" s="116" t="s">
        <v>24</v>
      </c>
      <c r="B2" s="116"/>
      <c r="C2" s="116"/>
      <c r="D2" s="116"/>
      <c r="E2" s="116"/>
    </row>
    <row r="3" spans="1:11" ht="5.95" customHeight="1" x14ac:dyDescent="0.25">
      <c r="A3" s="26"/>
    </row>
    <row r="4" spans="1:11" s="4" customFormat="1" ht="23.3" customHeight="1" x14ac:dyDescent="0.25">
      <c r="A4" s="113"/>
      <c r="B4" s="117" t="s">
        <v>72</v>
      </c>
      <c r="C4" s="117" t="s">
        <v>73</v>
      </c>
      <c r="D4" s="134" t="s">
        <v>1</v>
      </c>
      <c r="E4" s="135"/>
    </row>
    <row r="5" spans="1:11" s="4" customFormat="1" ht="32.299999999999997" customHeight="1" x14ac:dyDescent="0.25">
      <c r="A5" s="113"/>
      <c r="B5" s="118"/>
      <c r="C5" s="118"/>
      <c r="D5" s="5" t="s">
        <v>2</v>
      </c>
      <c r="E5" s="6" t="s">
        <v>26</v>
      </c>
    </row>
    <row r="6" spans="1:11" s="9" customFormat="1" ht="15.8" customHeight="1" x14ac:dyDescent="0.25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6" customHeight="1" x14ac:dyDescent="0.25">
      <c r="A7" s="10" t="s">
        <v>27</v>
      </c>
      <c r="B7" s="82">
        <f>'10-молодь-ЦЗ'!B7</f>
        <v>42111</v>
      </c>
      <c r="C7" s="82">
        <f>'10-молодь-ЦЗ'!C7</f>
        <v>43306</v>
      </c>
      <c r="D7" s="11">
        <f>C7*100/B7</f>
        <v>102.8377383581487</v>
      </c>
      <c r="E7" s="90">
        <f>C7-B7</f>
        <v>1195</v>
      </c>
      <c r="K7" s="13"/>
    </row>
    <row r="8" spans="1:11" s="4" customFormat="1" ht="31.6" customHeight="1" x14ac:dyDescent="0.25">
      <c r="A8" s="10" t="s">
        <v>28</v>
      </c>
      <c r="B8" s="82">
        <f>'10-молодь-ЦЗ'!E7</f>
        <v>11308</v>
      </c>
      <c r="C8" s="82">
        <f>'10-молодь-ЦЗ'!F7</f>
        <v>16346</v>
      </c>
      <c r="D8" s="11">
        <f t="shared" ref="D8:D12" si="0">C8*100/B8</f>
        <v>144.55252918287937</v>
      </c>
      <c r="E8" s="90">
        <f t="shared" ref="E8:E12" si="1">C8-B8</f>
        <v>5038</v>
      </c>
      <c r="K8" s="13"/>
    </row>
    <row r="9" spans="1:11" s="4" customFormat="1" ht="54.7" customHeight="1" x14ac:dyDescent="0.25">
      <c r="A9" s="14" t="s">
        <v>29</v>
      </c>
      <c r="B9" s="82">
        <f>'10-молодь-ЦЗ'!H7</f>
        <v>3690</v>
      </c>
      <c r="C9" s="82">
        <f>'10-молодь-ЦЗ'!I7</f>
        <v>3329</v>
      </c>
      <c r="D9" s="11">
        <f t="shared" si="0"/>
        <v>90.216802168021687</v>
      </c>
      <c r="E9" s="90">
        <f t="shared" si="1"/>
        <v>-361</v>
      </c>
      <c r="K9" s="13"/>
    </row>
    <row r="10" spans="1:11" s="4" customFormat="1" ht="35.35" customHeight="1" x14ac:dyDescent="0.25">
      <c r="A10" s="15" t="s">
        <v>30</v>
      </c>
      <c r="B10" s="82">
        <f>'10-молодь-ЦЗ'!K7</f>
        <v>947</v>
      </c>
      <c r="C10" s="82">
        <f>'10-молодь-ЦЗ'!L7</f>
        <v>617</v>
      </c>
      <c r="D10" s="12">
        <f t="shared" si="0"/>
        <v>65.153115100316796</v>
      </c>
      <c r="E10" s="90">
        <f t="shared" si="1"/>
        <v>-330</v>
      </c>
      <c r="K10" s="13"/>
    </row>
    <row r="11" spans="1:11" s="4" customFormat="1" ht="45.7" customHeight="1" x14ac:dyDescent="0.25">
      <c r="A11" s="15" t="s">
        <v>20</v>
      </c>
      <c r="B11" s="82">
        <f>'10-молодь-ЦЗ'!N7</f>
        <v>149</v>
      </c>
      <c r="C11" s="82">
        <f>'10-молодь-ЦЗ'!O7</f>
        <v>65</v>
      </c>
      <c r="D11" s="12">
        <f t="shared" si="0"/>
        <v>43.624161073825505</v>
      </c>
      <c r="E11" s="90">
        <f t="shared" si="1"/>
        <v>-84</v>
      </c>
      <c r="K11" s="13"/>
    </row>
    <row r="12" spans="1:11" s="4" customFormat="1" ht="55.55" customHeight="1" x14ac:dyDescent="0.25">
      <c r="A12" s="15" t="s">
        <v>31</v>
      </c>
      <c r="B12" s="82">
        <f>'10-молодь-ЦЗ'!Q7</f>
        <v>7880</v>
      </c>
      <c r="C12" s="82">
        <f>'10-молодь-ЦЗ'!R7</f>
        <v>10394</v>
      </c>
      <c r="D12" s="12">
        <f t="shared" si="0"/>
        <v>131.90355329949239</v>
      </c>
      <c r="E12" s="90">
        <f t="shared" si="1"/>
        <v>2514</v>
      </c>
      <c r="K12" s="13"/>
    </row>
    <row r="13" spans="1:11" s="4" customFormat="1" ht="12.75" customHeight="1" x14ac:dyDescent="0.25">
      <c r="A13" s="107" t="s">
        <v>4</v>
      </c>
      <c r="B13" s="108"/>
      <c r="C13" s="108"/>
      <c r="D13" s="108"/>
      <c r="E13" s="108"/>
      <c r="K13" s="13"/>
    </row>
    <row r="14" spans="1:11" s="4" customFormat="1" ht="14.95" customHeight="1" x14ac:dyDescent="0.25">
      <c r="A14" s="109"/>
      <c r="B14" s="110"/>
      <c r="C14" s="110"/>
      <c r="D14" s="110"/>
      <c r="E14" s="110"/>
      <c r="K14" s="13"/>
    </row>
    <row r="15" spans="1:11" s="4" customFormat="1" ht="20.25" customHeight="1" x14ac:dyDescent="0.25">
      <c r="A15" s="111" t="s">
        <v>0</v>
      </c>
      <c r="B15" s="113" t="s">
        <v>74</v>
      </c>
      <c r="C15" s="113" t="s">
        <v>75</v>
      </c>
      <c r="D15" s="134" t="s">
        <v>1</v>
      </c>
      <c r="E15" s="135"/>
      <c r="K15" s="13"/>
    </row>
    <row r="16" spans="1:11" ht="35.35" customHeight="1" x14ac:dyDescent="0.25">
      <c r="A16" s="112"/>
      <c r="B16" s="113"/>
      <c r="C16" s="113"/>
      <c r="D16" s="5" t="s">
        <v>2</v>
      </c>
      <c r="E16" s="6" t="s">
        <v>26</v>
      </c>
      <c r="K16" s="13"/>
    </row>
    <row r="17" spans="1:11" ht="21.25" customHeight="1" x14ac:dyDescent="0.25">
      <c r="A17" s="10" t="s">
        <v>32</v>
      </c>
      <c r="B17" s="82">
        <f>'10-молодь-ЦЗ'!T7</f>
        <v>35121</v>
      </c>
      <c r="C17" s="82">
        <f>'10-молодь-ЦЗ'!U7</f>
        <v>34427</v>
      </c>
      <c r="D17" s="17">
        <f t="shared" ref="D17:D19" si="2">C17*100/B17</f>
        <v>98.023974260413993</v>
      </c>
      <c r="E17" s="90">
        <f t="shared" ref="E17:E19" si="3">C17-B17</f>
        <v>-694</v>
      </c>
      <c r="K17" s="13"/>
    </row>
    <row r="18" spans="1:11" ht="21.25" customHeight="1" x14ac:dyDescent="0.25">
      <c r="A18" s="1" t="s">
        <v>28</v>
      </c>
      <c r="B18" s="82">
        <f>'10-молодь-ЦЗ'!W7</f>
        <v>7657</v>
      </c>
      <c r="C18" s="82">
        <f>'10-молодь-ЦЗ'!X7</f>
        <v>8553</v>
      </c>
      <c r="D18" s="17">
        <f t="shared" si="2"/>
        <v>111.70171085281441</v>
      </c>
      <c r="E18" s="90">
        <f t="shared" si="3"/>
        <v>896</v>
      </c>
      <c r="K18" s="13"/>
    </row>
    <row r="19" spans="1:11" ht="21.25" customHeight="1" x14ac:dyDescent="0.25">
      <c r="A19" s="1" t="s">
        <v>33</v>
      </c>
      <c r="B19" s="82">
        <f>'10-молодь-ЦЗ'!Z7</f>
        <v>6549</v>
      </c>
      <c r="C19" s="82">
        <f>'10-молодь-ЦЗ'!AA7</f>
        <v>7356</v>
      </c>
      <c r="D19" s="17">
        <f t="shared" si="2"/>
        <v>112.32249198350894</v>
      </c>
      <c r="E19" s="90">
        <f t="shared" si="3"/>
        <v>807</v>
      </c>
      <c r="K19" s="13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27</vt:i4>
      </vt:variant>
    </vt:vector>
  </HeadingPairs>
  <TitlesOfParts>
    <vt:vector size="44" baseType="lpstr">
      <vt:lpstr>1(5%квота)</vt:lpstr>
      <vt:lpstr>2(5%квота-ЦЗ)</vt:lpstr>
      <vt:lpstr>3(неповносправні)</vt:lpstr>
      <vt:lpstr>4(неповносправні-ЦЗ)</vt:lpstr>
      <vt:lpstr>5-АТО</vt:lpstr>
      <vt:lpstr>6-(АТО-ЦЗ)</vt:lpstr>
      <vt:lpstr>7-ВПО</vt:lpstr>
      <vt:lpstr>8-ВПО-ЦЗ</vt:lpstr>
      <vt:lpstr>9-молодь</vt:lpstr>
      <vt:lpstr>10-молодь-ЦЗ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'6-(АТО-ЦЗ)'!Заголовки_для_друку</vt:lpstr>
      <vt:lpstr>'8-ВПО-ЦЗ'!Заголовки_для_друку</vt:lpstr>
      <vt:lpstr>УСЬОГО!Заголовки_для_друку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'5-АТО'!Область_друку</vt:lpstr>
      <vt:lpstr>'6-(АТО-ЦЗ)'!Область_друку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stat1</cp:lastModifiedBy>
  <cp:lastPrinted>2021-05-11T12:27:09Z</cp:lastPrinted>
  <dcterms:created xsi:type="dcterms:W3CDTF">2020-12-10T10:35:03Z</dcterms:created>
  <dcterms:modified xsi:type="dcterms:W3CDTF">2021-05-13T11:50:25Z</dcterms:modified>
</cp:coreProperties>
</file>