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6" windowHeight="11016" activeTab="3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11-ґендер" sheetId="25" r:id="rId11"/>
    <sheet name="12-жінки-ЦЗ" sheetId="54" r:id="rId12"/>
    <sheet name="13-чоловіки-ЦЗ" sheetId="55" r:id="rId13"/>
    <sheet name="14-місце проживання" sheetId="45" r:id="rId14"/>
    <sheet name="15-місто-ЦЗ" sheetId="57" r:id="rId15"/>
    <sheet name="16-село-ЦЗ" sheetId="58" r:id="rId16"/>
    <sheet name="УСЬОГО" sheetId="56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'10-молодь-ЦЗ'!$A:$A</definedName>
    <definedName name="_xlnm.Print_Titles" localSheetId="11">'12-жінки-ЦЗ'!$A:$A</definedName>
    <definedName name="_xlnm.Print_Titles" localSheetId="12">'13-чоловіки-ЦЗ'!$A:$A</definedName>
    <definedName name="_xlnm.Print_Titles" localSheetId="14">'15-місто-ЦЗ'!$A:$A</definedName>
    <definedName name="_xlnm.Print_Titles" localSheetId="15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6">УСЬОГО!$A:$A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'1(5%квота)'!$A$1:$E$18</definedName>
    <definedName name="_xlnm.Print_Area" localSheetId="9">'10-молодь-ЦЗ'!$A$1:$AB$35</definedName>
    <definedName name="_xlnm.Print_Area" localSheetId="10">'11-ґендер'!$A$1:$I$20</definedName>
    <definedName name="_xlnm.Print_Area" localSheetId="11">'12-жінки-ЦЗ'!$A$1:$AB$35</definedName>
    <definedName name="_xlnm.Print_Area" localSheetId="12">'13-чоловіки-ЦЗ'!$A$1:$AB$35</definedName>
    <definedName name="_xlnm.Print_Area" localSheetId="13">'14-місце проживання'!$A$1:$I$20</definedName>
    <definedName name="_xlnm.Print_Area" localSheetId="14">'15-місто-ЦЗ'!$A$1:$AB$35</definedName>
    <definedName name="_xlnm.Print_Area" localSheetId="15">'16-село-ЦЗ'!$A$1:$AB$35</definedName>
    <definedName name="_xlnm.Print_Area" localSheetId="1">'2(5%квота-ЦЗ)'!$A$1:$AB$35</definedName>
    <definedName name="_xlnm.Print_Area" localSheetId="2">'3(неповносправні)'!$A$1:$E$17</definedName>
    <definedName name="_xlnm.Print_Area" localSheetId="3">'4(неповносправні-ЦЗ)'!$A$1:$AB$35</definedName>
    <definedName name="_xlnm.Print_Area" localSheetId="4">'5-АТО'!$A$1:$E$18</definedName>
    <definedName name="_xlnm.Print_Area" localSheetId="5">'6-(АТО-ЦЗ)'!$A$1:$AB$35</definedName>
    <definedName name="_xlnm.Print_Area" localSheetId="6">'7-ВПО'!$A$1:$E$18</definedName>
    <definedName name="_xlnm.Print_Area" localSheetId="7">'8-ВПО-ЦЗ'!$A$1:$AB$35</definedName>
    <definedName name="_xlnm.Print_Area" localSheetId="8">'9-молодь'!$A$1:$E$19</definedName>
    <definedName name="_xlnm.Print_Area" localSheetId="16">УСЬОГО!$A$1:$AB$35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 localSheetId="16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 localSheetId="16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 localSheetId="16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35" i="48"/>
  <c r="M34" i="48"/>
  <c r="M33" i="48"/>
  <c r="M32" i="48"/>
  <c r="M31" i="48"/>
  <c r="M30" i="48"/>
  <c r="M29" i="48"/>
  <c r="M28" i="48"/>
  <c r="M26" i="48"/>
  <c r="M25" i="48"/>
  <c r="M24" i="48"/>
  <c r="M23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9" i="48"/>
  <c r="M8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B8" i="57"/>
  <c r="C8" i="57"/>
  <c r="B9" i="57"/>
  <c r="C9" i="57"/>
  <c r="B10" i="57"/>
  <c r="C10" i="57"/>
  <c r="B11" i="57"/>
  <c r="C11" i="57"/>
  <c r="B12" i="57"/>
  <c r="C12" i="57"/>
  <c r="B13" i="57"/>
  <c r="C13" i="57"/>
  <c r="B14" i="57"/>
  <c r="C14" i="57"/>
  <c r="B15" i="57"/>
  <c r="C15" i="57"/>
  <c r="B16" i="57"/>
  <c r="C16" i="57"/>
  <c r="B17" i="57"/>
  <c r="C17" i="57"/>
  <c r="B18" i="57"/>
  <c r="C18" i="57"/>
  <c r="B19" i="57"/>
  <c r="C19" i="57"/>
  <c r="B20" i="57"/>
  <c r="C20" i="57"/>
  <c r="B21" i="57"/>
  <c r="C21" i="57"/>
  <c r="B22" i="57"/>
  <c r="C22" i="57"/>
  <c r="B23" i="57"/>
  <c r="C23" i="57"/>
  <c r="B24" i="57"/>
  <c r="C24" i="57"/>
  <c r="B25" i="57"/>
  <c r="C25" i="57"/>
  <c r="B26" i="57"/>
  <c r="C26" i="57"/>
  <c r="B27" i="57"/>
  <c r="C27" i="57"/>
  <c r="B28" i="57"/>
  <c r="C28" i="57"/>
  <c r="B29" i="57"/>
  <c r="C29" i="57"/>
  <c r="B30" i="57"/>
  <c r="C30" i="57"/>
  <c r="B31" i="57"/>
  <c r="C31" i="57"/>
  <c r="B32" i="57"/>
  <c r="C32" i="57"/>
  <c r="B33" i="57"/>
  <c r="C33" i="57"/>
  <c r="B34" i="57"/>
  <c r="C34" i="57"/>
  <c r="B35" i="57"/>
  <c r="C35" i="57"/>
  <c r="E8" i="57"/>
  <c r="F8" i="57"/>
  <c r="E9" i="57"/>
  <c r="F9" i="57"/>
  <c r="E10" i="57"/>
  <c r="F10" i="57"/>
  <c r="E11" i="57"/>
  <c r="F11" i="57"/>
  <c r="E12" i="57"/>
  <c r="F12" i="57"/>
  <c r="E13" i="57"/>
  <c r="F13" i="57"/>
  <c r="E14" i="57"/>
  <c r="F14" i="57"/>
  <c r="E15" i="57"/>
  <c r="F15" i="57"/>
  <c r="E16" i="57"/>
  <c r="F16" i="57"/>
  <c r="E17" i="57"/>
  <c r="F17" i="57"/>
  <c r="E18" i="57"/>
  <c r="F18" i="57"/>
  <c r="E19" i="57"/>
  <c r="F19" i="57"/>
  <c r="E20" i="57"/>
  <c r="F20" i="57"/>
  <c r="E21" i="57"/>
  <c r="F21" i="57"/>
  <c r="E22" i="57"/>
  <c r="F22" i="57"/>
  <c r="E23" i="57"/>
  <c r="F23" i="57"/>
  <c r="E24" i="57"/>
  <c r="F24" i="57"/>
  <c r="E25" i="57"/>
  <c r="F25" i="57"/>
  <c r="E26" i="57"/>
  <c r="F26" i="57"/>
  <c r="E27" i="57"/>
  <c r="F27" i="57"/>
  <c r="E28" i="57"/>
  <c r="F28" i="57"/>
  <c r="E29" i="57"/>
  <c r="F29" i="57"/>
  <c r="E30" i="57"/>
  <c r="F30" i="57"/>
  <c r="E31" i="57"/>
  <c r="F31" i="57"/>
  <c r="E32" i="57"/>
  <c r="F32" i="57"/>
  <c r="E33" i="57"/>
  <c r="F33" i="57"/>
  <c r="E34" i="57"/>
  <c r="F34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T8" i="57"/>
  <c r="U8" i="57"/>
  <c r="T9" i="57"/>
  <c r="U9" i="57"/>
  <c r="T10" i="57"/>
  <c r="U10" i="57"/>
  <c r="T11" i="57"/>
  <c r="U11" i="57"/>
  <c r="T12" i="57"/>
  <c r="U12" i="57"/>
  <c r="T13" i="57"/>
  <c r="U13" i="57"/>
  <c r="T14" i="57"/>
  <c r="U14" i="57"/>
  <c r="T15" i="57"/>
  <c r="U15" i="57"/>
  <c r="T16" i="57"/>
  <c r="U16" i="57"/>
  <c r="T17" i="57"/>
  <c r="U17" i="57"/>
  <c r="T18" i="57"/>
  <c r="U18" i="57"/>
  <c r="T19" i="57"/>
  <c r="U19" i="57"/>
  <c r="T20" i="57"/>
  <c r="U20" i="57"/>
  <c r="T21" i="57"/>
  <c r="U21" i="57"/>
  <c r="T22" i="57"/>
  <c r="U22" i="57"/>
  <c r="T23" i="57"/>
  <c r="U23" i="57"/>
  <c r="T24" i="57"/>
  <c r="U24" i="57"/>
  <c r="T25" i="57"/>
  <c r="U25" i="57"/>
  <c r="T26" i="57"/>
  <c r="U26" i="57"/>
  <c r="T27" i="57"/>
  <c r="U27" i="57"/>
  <c r="T28" i="57"/>
  <c r="U28" i="57"/>
  <c r="T29" i="57"/>
  <c r="U29" i="57"/>
  <c r="T30" i="57"/>
  <c r="U30" i="57"/>
  <c r="T31" i="57"/>
  <c r="U31" i="57"/>
  <c r="T32" i="57"/>
  <c r="U32" i="57"/>
  <c r="T33" i="57"/>
  <c r="U33" i="57"/>
  <c r="T34" i="57"/>
  <c r="U34" i="57"/>
  <c r="T35" i="57"/>
  <c r="U35" i="57"/>
  <c r="J11" i="48"/>
  <c r="J13" i="48"/>
  <c r="J14" i="48"/>
  <c r="J15" i="48"/>
  <c r="J16" i="48"/>
  <c r="J18" i="48"/>
  <c r="J19" i="48"/>
  <c r="J21" i="48"/>
  <c r="J22" i="48"/>
  <c r="J23" i="48"/>
  <c r="J24" i="48"/>
  <c r="J25" i="48"/>
  <c r="J26" i="48"/>
  <c r="J27" i="48"/>
  <c r="J28" i="48"/>
  <c r="J29" i="48"/>
  <c r="P10" i="56" l="1"/>
  <c r="P11" i="56"/>
  <c r="P12" i="56"/>
  <c r="P13" i="56"/>
  <c r="P14" i="56"/>
  <c r="P15" i="56"/>
  <c r="P16" i="56"/>
  <c r="P17" i="56"/>
  <c r="P18" i="56"/>
  <c r="P19" i="56"/>
  <c r="P20" i="56"/>
  <c r="P21" i="56"/>
  <c r="P22" i="56"/>
  <c r="P23" i="56"/>
  <c r="P24" i="56"/>
  <c r="P25" i="56"/>
  <c r="P26" i="56"/>
  <c r="P27" i="56"/>
  <c r="P28" i="56"/>
  <c r="P29" i="56"/>
  <c r="P30" i="56"/>
  <c r="P31" i="56"/>
  <c r="P32" i="56"/>
  <c r="P33" i="56"/>
  <c r="P34" i="56"/>
  <c r="P35" i="56"/>
  <c r="P9" i="56"/>
  <c r="P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V35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J35" i="49"/>
  <c r="J34" i="49"/>
  <c r="J33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AB35" i="50"/>
  <c r="AB34" i="50"/>
  <c r="AB33" i="50"/>
  <c r="AB32" i="50"/>
  <c r="AB31" i="50"/>
  <c r="AB30" i="50"/>
  <c r="AB29" i="50"/>
  <c r="AB28" i="50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AB8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M21" i="39" l="1"/>
  <c r="M11" i="58"/>
  <c r="M21" i="51"/>
  <c r="M22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10" i="39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V35" i="51"/>
  <c r="V34" i="51"/>
  <c r="V33" i="51"/>
  <c r="V32" i="51"/>
  <c r="V31" i="51"/>
  <c r="V30" i="51"/>
  <c r="V29" i="51"/>
  <c r="V28" i="51"/>
  <c r="V27" i="51"/>
  <c r="V26" i="51"/>
  <c r="V25" i="51"/>
  <c r="V24" i="51"/>
  <c r="V23" i="51"/>
  <c r="V22" i="51"/>
  <c r="V21" i="51"/>
  <c r="V20" i="51"/>
  <c r="V19" i="51"/>
  <c r="V18" i="51"/>
  <c r="V17" i="51"/>
  <c r="V16" i="51"/>
  <c r="V15" i="51"/>
  <c r="V14" i="51"/>
  <c r="V13" i="51"/>
  <c r="V12" i="51"/>
  <c r="V11" i="51"/>
  <c r="V10" i="51"/>
  <c r="V9" i="51"/>
  <c r="V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M8" i="51"/>
  <c r="M9" i="51"/>
  <c r="M10" i="51"/>
  <c r="M11" i="51"/>
  <c r="M12" i="51"/>
  <c r="M13" i="51"/>
  <c r="M14" i="51"/>
  <c r="M15" i="51"/>
  <c r="M16" i="51"/>
  <c r="M17" i="51"/>
  <c r="M18" i="51"/>
  <c r="M19" i="51"/>
  <c r="M20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AA35" i="57" l="1"/>
  <c r="Z35" i="57"/>
  <c r="AA34" i="57"/>
  <c r="Z34" i="57"/>
  <c r="AA33" i="57"/>
  <c r="Z33" i="57"/>
  <c r="AA32" i="57"/>
  <c r="Z32" i="57"/>
  <c r="AA31" i="57"/>
  <c r="Z31" i="57"/>
  <c r="AA30" i="57"/>
  <c r="Z30" i="57"/>
  <c r="AA29" i="57"/>
  <c r="Z29" i="57"/>
  <c r="AA28" i="57"/>
  <c r="Z28" i="57"/>
  <c r="AA27" i="57"/>
  <c r="Z27" i="57"/>
  <c r="AA26" i="57"/>
  <c r="Z26" i="57"/>
  <c r="AA25" i="57"/>
  <c r="Z25" i="57"/>
  <c r="AA24" i="57"/>
  <c r="Z24" i="57"/>
  <c r="AA23" i="57"/>
  <c r="Z23" i="57"/>
  <c r="AA22" i="57"/>
  <c r="Z22" i="57"/>
  <c r="AA21" i="57"/>
  <c r="Z21" i="57"/>
  <c r="AA20" i="57"/>
  <c r="Z20" i="57"/>
  <c r="AA19" i="57"/>
  <c r="Z19" i="57"/>
  <c r="AA18" i="57"/>
  <c r="Z18" i="57"/>
  <c r="AA17" i="57"/>
  <c r="Z17" i="57"/>
  <c r="AA16" i="57"/>
  <c r="Z16" i="57"/>
  <c r="AA15" i="57"/>
  <c r="Z15" i="57"/>
  <c r="AA14" i="57"/>
  <c r="Z14" i="57"/>
  <c r="AA13" i="57"/>
  <c r="Z13" i="57"/>
  <c r="AA12" i="57"/>
  <c r="Z12" i="57"/>
  <c r="AA11" i="57"/>
  <c r="Z11" i="57"/>
  <c r="AA10" i="57"/>
  <c r="Z10" i="57"/>
  <c r="AA9" i="57"/>
  <c r="Z9" i="57"/>
  <c r="AA8" i="57"/>
  <c r="Z8" i="57"/>
  <c r="Z7" i="57" s="1"/>
  <c r="B20" i="45" s="1"/>
  <c r="X35" i="57"/>
  <c r="W35" i="57"/>
  <c r="X34" i="57"/>
  <c r="W34" i="57"/>
  <c r="X33" i="57"/>
  <c r="W33" i="57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X25" i="57"/>
  <c r="W25" i="57"/>
  <c r="X24" i="57"/>
  <c r="W24" i="57"/>
  <c r="X23" i="57"/>
  <c r="W23" i="57"/>
  <c r="X22" i="57"/>
  <c r="W22" i="57"/>
  <c r="X21" i="57"/>
  <c r="W21" i="57"/>
  <c r="X20" i="57"/>
  <c r="W20" i="57"/>
  <c r="X19" i="57"/>
  <c r="W19" i="57"/>
  <c r="X18" i="57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11" i="57"/>
  <c r="W11" i="57"/>
  <c r="X10" i="57"/>
  <c r="W10" i="57"/>
  <c r="X9" i="57"/>
  <c r="W9" i="57"/>
  <c r="X8" i="57"/>
  <c r="X7" i="57" s="1"/>
  <c r="W8" i="57"/>
  <c r="R7" i="57"/>
  <c r="Q7" i="57"/>
  <c r="B13" i="45" s="1"/>
  <c r="N7" i="57"/>
  <c r="B12" i="45" s="1"/>
  <c r="L7" i="57"/>
  <c r="H7" i="57"/>
  <c r="B10" i="45" s="1"/>
  <c r="F7" i="57"/>
  <c r="E7" i="57"/>
  <c r="B9" i="45" s="1"/>
  <c r="D10" i="57"/>
  <c r="D12" i="57"/>
  <c r="D14" i="57"/>
  <c r="D16" i="57"/>
  <c r="D20" i="57"/>
  <c r="D22" i="57"/>
  <c r="D24" i="57"/>
  <c r="D26" i="57"/>
  <c r="D30" i="57"/>
  <c r="D34" i="57"/>
  <c r="D35" i="57"/>
  <c r="AB35" i="58"/>
  <c r="Y35" i="58"/>
  <c r="V35" i="58"/>
  <c r="S35" i="58"/>
  <c r="M35" i="58"/>
  <c r="J35" i="58"/>
  <c r="G35" i="58"/>
  <c r="D35" i="58"/>
  <c r="AB34" i="58"/>
  <c r="Y34" i="58"/>
  <c r="V34" i="58"/>
  <c r="S34" i="58"/>
  <c r="M34" i="58"/>
  <c r="J34" i="58"/>
  <c r="G34" i="58"/>
  <c r="D34" i="58"/>
  <c r="AB33" i="58"/>
  <c r="Y33" i="58"/>
  <c r="V33" i="58"/>
  <c r="S33" i="58"/>
  <c r="M33" i="58"/>
  <c r="J33" i="58"/>
  <c r="G33" i="58"/>
  <c r="D33" i="58"/>
  <c r="AB32" i="58"/>
  <c r="Y32" i="58"/>
  <c r="V32" i="58"/>
  <c r="S32" i="58"/>
  <c r="M32" i="58"/>
  <c r="J32" i="58"/>
  <c r="G32" i="58"/>
  <c r="D32" i="58"/>
  <c r="AB31" i="58"/>
  <c r="Y31" i="58"/>
  <c r="V31" i="58"/>
  <c r="S31" i="58"/>
  <c r="M31" i="58"/>
  <c r="J31" i="58"/>
  <c r="G31" i="58"/>
  <c r="D31" i="58"/>
  <c r="AB30" i="58"/>
  <c r="Y30" i="58"/>
  <c r="V30" i="58"/>
  <c r="S30" i="58"/>
  <c r="M30" i="58"/>
  <c r="J30" i="58"/>
  <c r="G30" i="58"/>
  <c r="D30" i="58"/>
  <c r="AB29" i="58"/>
  <c r="Y29" i="58"/>
  <c r="V29" i="58"/>
  <c r="S29" i="58"/>
  <c r="M29" i="58"/>
  <c r="J29" i="58"/>
  <c r="G29" i="58"/>
  <c r="D29" i="58"/>
  <c r="AB28" i="58"/>
  <c r="Y28" i="58"/>
  <c r="V28" i="58"/>
  <c r="S28" i="58"/>
  <c r="M28" i="58"/>
  <c r="J28" i="58"/>
  <c r="G28" i="58"/>
  <c r="D28" i="58"/>
  <c r="AB27" i="58"/>
  <c r="Y27" i="58"/>
  <c r="V27" i="58"/>
  <c r="S27" i="58"/>
  <c r="M27" i="58"/>
  <c r="J27" i="58"/>
  <c r="G27" i="58"/>
  <c r="D27" i="58"/>
  <c r="AB26" i="58"/>
  <c r="Y26" i="58"/>
  <c r="V26" i="58"/>
  <c r="S26" i="58"/>
  <c r="M26" i="58"/>
  <c r="J26" i="58"/>
  <c r="G26" i="58"/>
  <c r="D26" i="58"/>
  <c r="AB25" i="58"/>
  <c r="Y25" i="58"/>
  <c r="V25" i="58"/>
  <c r="S25" i="58"/>
  <c r="M25" i="58"/>
  <c r="J25" i="58"/>
  <c r="G25" i="58"/>
  <c r="D25" i="58"/>
  <c r="AB24" i="58"/>
  <c r="Y24" i="58"/>
  <c r="V24" i="58"/>
  <c r="S24" i="58"/>
  <c r="M24" i="58"/>
  <c r="J24" i="58"/>
  <c r="G24" i="58"/>
  <c r="D24" i="58"/>
  <c r="AB23" i="58"/>
  <c r="Y23" i="58"/>
  <c r="V23" i="58"/>
  <c r="S23" i="58"/>
  <c r="M23" i="58"/>
  <c r="J23" i="58"/>
  <c r="G23" i="58"/>
  <c r="D23" i="58"/>
  <c r="AB22" i="58"/>
  <c r="Y22" i="58"/>
  <c r="V22" i="58"/>
  <c r="S22" i="58"/>
  <c r="M22" i="58"/>
  <c r="J22" i="58"/>
  <c r="G22" i="58"/>
  <c r="D22" i="58"/>
  <c r="AB21" i="58"/>
  <c r="Y21" i="58"/>
  <c r="V21" i="58"/>
  <c r="S21" i="58"/>
  <c r="M21" i="58"/>
  <c r="J21" i="58"/>
  <c r="G21" i="58"/>
  <c r="D21" i="58"/>
  <c r="AB20" i="58"/>
  <c r="Y20" i="58"/>
  <c r="V20" i="58"/>
  <c r="S20" i="58"/>
  <c r="M20" i="58"/>
  <c r="J20" i="58"/>
  <c r="G20" i="58"/>
  <c r="D20" i="58"/>
  <c r="AB19" i="58"/>
  <c r="Y19" i="58"/>
  <c r="V19" i="58"/>
  <c r="S19" i="58"/>
  <c r="M19" i="58"/>
  <c r="J19" i="58"/>
  <c r="G19" i="58"/>
  <c r="D19" i="58"/>
  <c r="AB18" i="58"/>
  <c r="Y18" i="58"/>
  <c r="V18" i="58"/>
  <c r="S18" i="58"/>
  <c r="M18" i="58"/>
  <c r="J18" i="58"/>
  <c r="G18" i="58"/>
  <c r="D18" i="58"/>
  <c r="AB17" i="58"/>
  <c r="Y17" i="58"/>
  <c r="V17" i="58"/>
  <c r="S17" i="58"/>
  <c r="M17" i="58"/>
  <c r="J17" i="58"/>
  <c r="G17" i="58"/>
  <c r="D17" i="58"/>
  <c r="AB16" i="58"/>
  <c r="Y16" i="58"/>
  <c r="V16" i="58"/>
  <c r="S16" i="58"/>
  <c r="M16" i="58"/>
  <c r="J16" i="58"/>
  <c r="G16" i="58"/>
  <c r="D16" i="58"/>
  <c r="AB15" i="58"/>
  <c r="Y15" i="58"/>
  <c r="V15" i="58"/>
  <c r="S15" i="58"/>
  <c r="M15" i="58"/>
  <c r="J15" i="58"/>
  <c r="G15" i="58"/>
  <c r="D15" i="58"/>
  <c r="AB14" i="58"/>
  <c r="Y14" i="58"/>
  <c r="V14" i="58"/>
  <c r="S14" i="58"/>
  <c r="M14" i="58"/>
  <c r="J14" i="58"/>
  <c r="G14" i="58"/>
  <c r="D14" i="58"/>
  <c r="AB13" i="58"/>
  <c r="Y13" i="58"/>
  <c r="V13" i="58"/>
  <c r="S13" i="58"/>
  <c r="M13" i="58"/>
  <c r="J13" i="58"/>
  <c r="G13" i="58"/>
  <c r="D13" i="58"/>
  <c r="AB12" i="58"/>
  <c r="Y12" i="58"/>
  <c r="V12" i="58"/>
  <c r="S12" i="58"/>
  <c r="M12" i="58"/>
  <c r="J12" i="58"/>
  <c r="G12" i="58"/>
  <c r="D12" i="58"/>
  <c r="AB11" i="58"/>
  <c r="Y11" i="58"/>
  <c r="V11" i="58"/>
  <c r="S11" i="58"/>
  <c r="J11" i="58"/>
  <c r="G11" i="58"/>
  <c r="D11" i="58"/>
  <c r="AB10" i="58"/>
  <c r="Y10" i="58"/>
  <c r="V10" i="58"/>
  <c r="S10" i="58"/>
  <c r="M10" i="58"/>
  <c r="J10" i="58"/>
  <c r="G10" i="58"/>
  <c r="D10" i="58"/>
  <c r="AB9" i="58"/>
  <c r="Y9" i="58"/>
  <c r="V9" i="58"/>
  <c r="S9" i="58"/>
  <c r="M9" i="58"/>
  <c r="J9" i="58"/>
  <c r="G9" i="58"/>
  <c r="D9" i="58"/>
  <c r="AB8" i="58"/>
  <c r="Y8" i="58"/>
  <c r="V8" i="58"/>
  <c r="S8" i="58"/>
  <c r="M8" i="58"/>
  <c r="J8" i="58"/>
  <c r="G8" i="58"/>
  <c r="D8" i="58"/>
  <c r="AA7" i="58"/>
  <c r="Z7" i="58"/>
  <c r="F20" i="45" s="1"/>
  <c r="X7" i="58"/>
  <c r="G19" i="45" s="1"/>
  <c r="W7" i="58"/>
  <c r="U7" i="58"/>
  <c r="T7" i="58"/>
  <c r="F18" i="45" s="1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F8" i="45" s="1"/>
  <c r="S35" i="57"/>
  <c r="D31" i="57"/>
  <c r="D29" i="57"/>
  <c r="S27" i="57"/>
  <c r="M26" i="57"/>
  <c r="D13" i="57"/>
  <c r="W7" i="57"/>
  <c r="B19" i="45" s="1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B35" i="56"/>
  <c r="Y35" i="56"/>
  <c r="V35" i="56"/>
  <c r="S35" i="56"/>
  <c r="M35" i="56"/>
  <c r="J35" i="56"/>
  <c r="G35" i="56"/>
  <c r="D35" i="56"/>
  <c r="AB34" i="56"/>
  <c r="Y34" i="56"/>
  <c r="V34" i="56"/>
  <c r="S34" i="56"/>
  <c r="M34" i="56"/>
  <c r="J34" i="56"/>
  <c r="G34" i="56"/>
  <c r="D34" i="56"/>
  <c r="AB33" i="56"/>
  <c r="Y33" i="56"/>
  <c r="V33" i="56"/>
  <c r="S33" i="56"/>
  <c r="M33" i="56"/>
  <c r="J33" i="56"/>
  <c r="G33" i="56"/>
  <c r="D33" i="56"/>
  <c r="AB32" i="56"/>
  <c r="Y32" i="56"/>
  <c r="V32" i="56"/>
  <c r="S32" i="56"/>
  <c r="M32" i="56"/>
  <c r="J32" i="56"/>
  <c r="G32" i="56"/>
  <c r="D32" i="56"/>
  <c r="AB31" i="56"/>
  <c r="Y31" i="56"/>
  <c r="V31" i="56"/>
  <c r="S31" i="56"/>
  <c r="M31" i="56"/>
  <c r="J31" i="56"/>
  <c r="G31" i="56"/>
  <c r="D31" i="56"/>
  <c r="AB30" i="56"/>
  <c r="Y30" i="56"/>
  <c r="V30" i="56"/>
  <c r="S30" i="56"/>
  <c r="M30" i="56"/>
  <c r="J30" i="56"/>
  <c r="G30" i="56"/>
  <c r="D30" i="56"/>
  <c r="AB29" i="56"/>
  <c r="Y29" i="56"/>
  <c r="V29" i="56"/>
  <c r="S29" i="56"/>
  <c r="M29" i="56"/>
  <c r="J29" i="56"/>
  <c r="G29" i="56"/>
  <c r="D29" i="56"/>
  <c r="AB28" i="56"/>
  <c r="Y28" i="56"/>
  <c r="V28" i="56"/>
  <c r="S28" i="56"/>
  <c r="M28" i="56"/>
  <c r="J28" i="56"/>
  <c r="G28" i="56"/>
  <c r="D28" i="56"/>
  <c r="AB27" i="56"/>
  <c r="Y27" i="56"/>
  <c r="V27" i="56"/>
  <c r="S27" i="56"/>
  <c r="M27" i="56"/>
  <c r="J27" i="56"/>
  <c r="G27" i="56"/>
  <c r="D27" i="56"/>
  <c r="AB26" i="56"/>
  <c r="Y26" i="56"/>
  <c r="V26" i="56"/>
  <c r="S26" i="56"/>
  <c r="M26" i="56"/>
  <c r="J26" i="56"/>
  <c r="G26" i="56"/>
  <c r="D26" i="56"/>
  <c r="AB25" i="56"/>
  <c r="Y25" i="56"/>
  <c r="V25" i="56"/>
  <c r="S25" i="56"/>
  <c r="M25" i="56"/>
  <c r="J25" i="56"/>
  <c r="G25" i="56"/>
  <c r="D25" i="56"/>
  <c r="AB24" i="56"/>
  <c r="Y24" i="56"/>
  <c r="V24" i="56"/>
  <c r="S24" i="56"/>
  <c r="M24" i="56"/>
  <c r="J24" i="56"/>
  <c r="G24" i="56"/>
  <c r="D24" i="56"/>
  <c r="AB23" i="56"/>
  <c r="Y23" i="56"/>
  <c r="V23" i="56"/>
  <c r="S23" i="56"/>
  <c r="M23" i="56"/>
  <c r="J23" i="56"/>
  <c r="G23" i="56"/>
  <c r="D23" i="56"/>
  <c r="AB22" i="56"/>
  <c r="Y22" i="56"/>
  <c r="V22" i="56"/>
  <c r="S22" i="56"/>
  <c r="M22" i="56"/>
  <c r="J22" i="56"/>
  <c r="G22" i="56"/>
  <c r="D22" i="56"/>
  <c r="AB21" i="56"/>
  <c r="Y21" i="56"/>
  <c r="V21" i="56"/>
  <c r="S21" i="56"/>
  <c r="M21" i="56"/>
  <c r="J21" i="56"/>
  <c r="G21" i="56"/>
  <c r="D21" i="56"/>
  <c r="AB20" i="56"/>
  <c r="Y20" i="56"/>
  <c r="V20" i="56"/>
  <c r="S20" i="56"/>
  <c r="M20" i="56"/>
  <c r="J20" i="56"/>
  <c r="G20" i="56"/>
  <c r="D20" i="56"/>
  <c r="AB19" i="56"/>
  <c r="Y19" i="56"/>
  <c r="V19" i="56"/>
  <c r="S19" i="56"/>
  <c r="M19" i="56"/>
  <c r="J19" i="56"/>
  <c r="G19" i="56"/>
  <c r="D19" i="56"/>
  <c r="AB18" i="56"/>
  <c r="Y18" i="56"/>
  <c r="V18" i="56"/>
  <c r="S18" i="56"/>
  <c r="M18" i="56"/>
  <c r="J18" i="56"/>
  <c r="G18" i="56"/>
  <c r="D18" i="56"/>
  <c r="AB17" i="56"/>
  <c r="Y17" i="56"/>
  <c r="V17" i="56"/>
  <c r="S17" i="56"/>
  <c r="M17" i="56"/>
  <c r="J17" i="56"/>
  <c r="G17" i="56"/>
  <c r="D17" i="56"/>
  <c r="AB16" i="56"/>
  <c r="Y16" i="56"/>
  <c r="V16" i="56"/>
  <c r="S16" i="56"/>
  <c r="M16" i="56"/>
  <c r="J16" i="56"/>
  <c r="G16" i="56"/>
  <c r="D16" i="56"/>
  <c r="AB15" i="56"/>
  <c r="Y15" i="56"/>
  <c r="V15" i="56"/>
  <c r="S15" i="56"/>
  <c r="M15" i="56"/>
  <c r="J15" i="56"/>
  <c r="G15" i="56"/>
  <c r="D15" i="56"/>
  <c r="AB14" i="56"/>
  <c r="Y14" i="56"/>
  <c r="V14" i="56"/>
  <c r="S14" i="56"/>
  <c r="M14" i="56"/>
  <c r="J14" i="56"/>
  <c r="G14" i="56"/>
  <c r="D14" i="56"/>
  <c r="AB13" i="56"/>
  <c r="Y13" i="56"/>
  <c r="V13" i="56"/>
  <c r="S13" i="56"/>
  <c r="M13" i="56"/>
  <c r="J13" i="56"/>
  <c r="G13" i="56"/>
  <c r="D13" i="56"/>
  <c r="AB12" i="56"/>
  <c r="Y12" i="56"/>
  <c r="V12" i="56"/>
  <c r="S12" i="56"/>
  <c r="M12" i="56"/>
  <c r="J12" i="56"/>
  <c r="G12" i="56"/>
  <c r="D12" i="56"/>
  <c r="AB11" i="56"/>
  <c r="Y11" i="56"/>
  <c r="V11" i="56"/>
  <c r="S11" i="56"/>
  <c r="M11" i="56"/>
  <c r="J11" i="56"/>
  <c r="G11" i="56"/>
  <c r="D11" i="56"/>
  <c r="AB10" i="56"/>
  <c r="Y10" i="56"/>
  <c r="V10" i="56"/>
  <c r="S10" i="56"/>
  <c r="M10" i="56"/>
  <c r="J10" i="56"/>
  <c r="G10" i="56"/>
  <c r="D10" i="56"/>
  <c r="AB9" i="56"/>
  <c r="Y9" i="56"/>
  <c r="V9" i="56"/>
  <c r="S9" i="56"/>
  <c r="M9" i="56"/>
  <c r="J9" i="56"/>
  <c r="G9" i="56"/>
  <c r="D9" i="56"/>
  <c r="AB8" i="56"/>
  <c r="Y8" i="56"/>
  <c r="V8" i="56"/>
  <c r="S8" i="56"/>
  <c r="M8" i="56"/>
  <c r="J8" i="56"/>
  <c r="G8" i="56"/>
  <c r="D8" i="56"/>
  <c r="AA7" i="56"/>
  <c r="Z7" i="56"/>
  <c r="X7" i="56"/>
  <c r="W7" i="56"/>
  <c r="U7" i="56"/>
  <c r="T7" i="56"/>
  <c r="R7" i="56"/>
  <c r="Q7" i="56"/>
  <c r="O7" i="56"/>
  <c r="N7" i="56"/>
  <c r="L7" i="56"/>
  <c r="K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AA7" i="57" l="1"/>
  <c r="C20" i="45" s="1"/>
  <c r="D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V26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F8" i="25" s="1"/>
  <c r="M15" i="55"/>
  <c r="M25" i="55"/>
  <c r="S15" i="55"/>
  <c r="S19" i="55"/>
  <c r="S29" i="55"/>
  <c r="S30" i="55"/>
  <c r="S31" i="55"/>
  <c r="V30" i="57"/>
  <c r="V10" i="55"/>
  <c r="J27" i="55"/>
  <c r="J30" i="55"/>
  <c r="J33" i="55"/>
  <c r="V20" i="57"/>
  <c r="V31" i="57"/>
  <c r="V34" i="57"/>
  <c r="M9" i="55"/>
  <c r="T7" i="57"/>
  <c r="B18" i="45" s="1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1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M21" i="57"/>
  <c r="M34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0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4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B8" i="45" s="1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M9" i="57"/>
  <c r="M11" i="57"/>
  <c r="M17" i="57"/>
  <c r="M24" i="57"/>
  <c r="M27" i="57"/>
  <c r="M30" i="57"/>
  <c r="M31" i="57"/>
  <c r="M35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M7" i="56"/>
  <c r="S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7" i="40"/>
  <c r="E7" i="40" s="1"/>
  <c r="B9" i="40"/>
  <c r="D9" i="40" s="1"/>
  <c r="B11" i="40"/>
  <c r="E11" i="40" s="1"/>
  <c r="B17" i="40"/>
  <c r="E17" i="40" s="1"/>
  <c r="B19" i="40"/>
  <c r="E19" i="40" s="1"/>
  <c r="D8" i="25"/>
  <c r="D10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H18" i="45" s="1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I8" i="45"/>
  <c r="H8" i="45"/>
  <c r="D7" i="58"/>
  <c r="S7" i="55"/>
  <c r="S7" i="57"/>
  <c r="S9" i="57"/>
  <c r="S15" i="57"/>
  <c r="S16" i="57"/>
  <c r="S17" i="57"/>
  <c r="S18" i="57"/>
  <c r="S19" i="57"/>
  <c r="S23" i="57"/>
  <c r="V7" i="56"/>
  <c r="I7" i="57"/>
  <c r="C10" i="45" s="1"/>
  <c r="D10" i="45" s="1"/>
  <c r="AB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Y7" i="56"/>
  <c r="Y8" i="55"/>
  <c r="Y10" i="55"/>
  <c r="Y12" i="55"/>
  <c r="Y14" i="55"/>
  <c r="Y16" i="55"/>
  <c r="Y18" i="55"/>
  <c r="Y20" i="55"/>
  <c r="Y22" i="55"/>
  <c r="Y24" i="55"/>
  <c r="Y7" i="57"/>
  <c r="P7" i="55"/>
  <c r="P7" i="56"/>
  <c r="M8" i="57"/>
  <c r="M10" i="57"/>
  <c r="M12" i="57"/>
  <c r="M13" i="57"/>
  <c r="M14" i="57"/>
  <c r="M15" i="57"/>
  <c r="M16" i="57"/>
  <c r="M18" i="57"/>
  <c r="M19" i="57"/>
  <c r="M20" i="57"/>
  <c r="M22" i="57"/>
  <c r="M23" i="57"/>
  <c r="M25" i="57"/>
  <c r="M28" i="57"/>
  <c r="M29" i="57"/>
  <c r="M32" i="57"/>
  <c r="M33" i="57"/>
  <c r="K7" i="57"/>
  <c r="B11" i="45" s="1"/>
  <c r="J7" i="55"/>
  <c r="J7" i="56"/>
  <c r="J8" i="55"/>
  <c r="J7" i="57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AB7" i="57"/>
  <c r="C19" i="45"/>
  <c r="E19" i="45" s="1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M7" i="55"/>
  <c r="F10" i="25"/>
  <c r="I10" i="25" s="1"/>
  <c r="G9" i="25"/>
  <c r="E18" i="40"/>
  <c r="D18" i="40"/>
  <c r="E9" i="40"/>
  <c r="AA7" i="50"/>
  <c r="Z7" i="50"/>
  <c r="X7" i="50"/>
  <c r="W7" i="50"/>
  <c r="B17" i="43" s="1"/>
  <c r="U7" i="50"/>
  <c r="T7" i="50"/>
  <c r="B16" i="43" s="1"/>
  <c r="R7" i="50"/>
  <c r="Q7" i="50"/>
  <c r="B11" i="43" s="1"/>
  <c r="O7" i="50"/>
  <c r="N7" i="50"/>
  <c r="L7" i="50"/>
  <c r="K7" i="50"/>
  <c r="B9" i="43" s="1"/>
  <c r="I7" i="50"/>
  <c r="H7" i="50"/>
  <c r="B8" i="43" s="1"/>
  <c r="F7" i="50"/>
  <c r="E7" i="50"/>
  <c r="B7" i="43" s="1"/>
  <c r="C7" i="50"/>
  <c r="B7" i="50"/>
  <c r="B6" i="43" s="1"/>
  <c r="AA7" i="49"/>
  <c r="Z7" i="49"/>
  <c r="B18" i="24" s="1"/>
  <c r="X7" i="49"/>
  <c r="W7" i="49"/>
  <c r="U7" i="49"/>
  <c r="T7" i="49"/>
  <c r="B16" i="24" s="1"/>
  <c r="R7" i="49"/>
  <c r="Q7" i="49"/>
  <c r="O7" i="49"/>
  <c r="N7" i="49"/>
  <c r="B10" i="24" s="1"/>
  <c r="L7" i="49"/>
  <c r="K7" i="49"/>
  <c r="I7" i="49"/>
  <c r="H7" i="49"/>
  <c r="B8" i="24" s="1"/>
  <c r="F7" i="49"/>
  <c r="E7" i="49"/>
  <c r="C7" i="49"/>
  <c r="B7" i="49"/>
  <c r="B6" i="24" s="1"/>
  <c r="AB35" i="48"/>
  <c r="Y35" i="48"/>
  <c r="V35" i="48"/>
  <c r="S35" i="48"/>
  <c r="J35" i="48"/>
  <c r="G35" i="48"/>
  <c r="D35" i="48"/>
  <c r="AB34" i="48"/>
  <c r="Y34" i="48"/>
  <c r="V34" i="48"/>
  <c r="S34" i="48"/>
  <c r="J34" i="48"/>
  <c r="G34" i="48"/>
  <c r="D34" i="48"/>
  <c r="AB33" i="48"/>
  <c r="Y33" i="48"/>
  <c r="V33" i="48"/>
  <c r="S33" i="48"/>
  <c r="G33" i="48"/>
  <c r="D33" i="48"/>
  <c r="AB32" i="48"/>
  <c r="Y32" i="48"/>
  <c r="V32" i="48"/>
  <c r="S32" i="48"/>
  <c r="G32" i="48"/>
  <c r="D32" i="48"/>
  <c r="AB31" i="48"/>
  <c r="Y31" i="48"/>
  <c r="V31" i="48"/>
  <c r="S31" i="48"/>
  <c r="G31" i="48"/>
  <c r="D31" i="48"/>
  <c r="AB30" i="48"/>
  <c r="Y30" i="48"/>
  <c r="V30" i="48"/>
  <c r="S30" i="48"/>
  <c r="G30" i="48"/>
  <c r="D30" i="48"/>
  <c r="AB29" i="48"/>
  <c r="Y29" i="48"/>
  <c r="V29" i="48"/>
  <c r="S29" i="48"/>
  <c r="G29" i="48"/>
  <c r="D29" i="48"/>
  <c r="AB28" i="48"/>
  <c r="Y28" i="48"/>
  <c r="V28" i="48"/>
  <c r="S28" i="48"/>
  <c r="G28" i="48"/>
  <c r="D28" i="48"/>
  <c r="AB27" i="48"/>
  <c r="Y27" i="48"/>
  <c r="V27" i="48"/>
  <c r="S27" i="48"/>
  <c r="G27" i="48"/>
  <c r="D27" i="48"/>
  <c r="AB26" i="48"/>
  <c r="Y26" i="48"/>
  <c r="V26" i="48"/>
  <c r="S26" i="48"/>
  <c r="G26" i="48"/>
  <c r="D26" i="48"/>
  <c r="AB25" i="48"/>
  <c r="Y25" i="48"/>
  <c r="V25" i="48"/>
  <c r="S25" i="48"/>
  <c r="G25" i="48"/>
  <c r="D25" i="48"/>
  <c r="AB24" i="48"/>
  <c r="Y24" i="48"/>
  <c r="V24" i="48"/>
  <c r="S24" i="48"/>
  <c r="G24" i="48"/>
  <c r="D24" i="48"/>
  <c r="AB23" i="48"/>
  <c r="Y23" i="48"/>
  <c r="V23" i="48"/>
  <c r="S23" i="48"/>
  <c r="G23" i="48"/>
  <c r="D23" i="48"/>
  <c r="AB22" i="48"/>
  <c r="Y22" i="48"/>
  <c r="V22" i="48"/>
  <c r="S22" i="48"/>
  <c r="G22" i="48"/>
  <c r="D22" i="48"/>
  <c r="AB21" i="48"/>
  <c r="Y21" i="48"/>
  <c r="V21" i="48"/>
  <c r="S21" i="48"/>
  <c r="G21" i="48"/>
  <c r="D21" i="48"/>
  <c r="AB20" i="48"/>
  <c r="Y20" i="48"/>
  <c r="V20" i="48"/>
  <c r="S20" i="48"/>
  <c r="G20" i="48"/>
  <c r="D20" i="48"/>
  <c r="AB19" i="48"/>
  <c r="Y19" i="48"/>
  <c r="V19" i="48"/>
  <c r="S19" i="48"/>
  <c r="G19" i="48"/>
  <c r="D19" i="48"/>
  <c r="AB18" i="48"/>
  <c r="Y18" i="48"/>
  <c r="V18" i="48"/>
  <c r="S18" i="48"/>
  <c r="G18" i="48"/>
  <c r="D18" i="48"/>
  <c r="AB17" i="48"/>
  <c r="Y17" i="48"/>
  <c r="V17" i="48"/>
  <c r="S17" i="48"/>
  <c r="G17" i="48"/>
  <c r="D17" i="48"/>
  <c r="AB16" i="48"/>
  <c r="Y16" i="48"/>
  <c r="V16" i="48"/>
  <c r="S16" i="48"/>
  <c r="G16" i="48"/>
  <c r="D16" i="48"/>
  <c r="AB15" i="48"/>
  <c r="Y15" i="48"/>
  <c r="V15" i="48"/>
  <c r="S15" i="48"/>
  <c r="G15" i="48"/>
  <c r="D15" i="48"/>
  <c r="AB14" i="48"/>
  <c r="Y14" i="48"/>
  <c r="V14" i="48"/>
  <c r="S14" i="48"/>
  <c r="G14" i="48"/>
  <c r="D14" i="48"/>
  <c r="AB13" i="48"/>
  <c r="Y13" i="48"/>
  <c r="V13" i="48"/>
  <c r="S13" i="48"/>
  <c r="G13" i="48"/>
  <c r="D13" i="48"/>
  <c r="AB12" i="48"/>
  <c r="Y12" i="48"/>
  <c r="V12" i="48"/>
  <c r="S12" i="48"/>
  <c r="G12" i="48"/>
  <c r="D12" i="48"/>
  <c r="AB11" i="48"/>
  <c r="Y11" i="48"/>
  <c r="V11" i="48"/>
  <c r="S11" i="48"/>
  <c r="G11" i="48"/>
  <c r="D11" i="48"/>
  <c r="AB10" i="48"/>
  <c r="Y10" i="48"/>
  <c r="V10" i="48"/>
  <c r="S10" i="48"/>
  <c r="G10" i="48"/>
  <c r="D10" i="48"/>
  <c r="AB9" i="48"/>
  <c r="Y9" i="48"/>
  <c r="V9" i="48"/>
  <c r="S9" i="48"/>
  <c r="J9" i="48"/>
  <c r="G9" i="48"/>
  <c r="D9" i="48"/>
  <c r="AB8" i="48"/>
  <c r="Y8" i="48"/>
  <c r="V8" i="48"/>
  <c r="S8" i="48"/>
  <c r="J8" i="48"/>
  <c r="G8" i="48"/>
  <c r="D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P33" i="39"/>
  <c r="P30" i="39"/>
  <c r="P29" i="39"/>
  <c r="P28" i="39"/>
  <c r="P27" i="39"/>
  <c r="P23" i="39"/>
  <c r="P20" i="39"/>
  <c r="P19" i="39"/>
  <c r="P14" i="39"/>
  <c r="P12" i="39"/>
  <c r="P9" i="39"/>
  <c r="P8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C12" i="45" l="1"/>
  <c r="D12" i="45" s="1"/>
  <c r="D10" i="40"/>
  <c r="I20" i="45"/>
  <c r="E8" i="40"/>
  <c r="I18" i="45"/>
  <c r="F18" i="25"/>
  <c r="H18" i="25" s="1"/>
  <c r="E8" i="45"/>
  <c r="V7" i="57"/>
  <c r="C18" i="45"/>
  <c r="D18" i="45" s="1"/>
  <c r="M7" i="57"/>
  <c r="D19" i="40"/>
  <c r="D11" i="40"/>
  <c r="D7" i="40"/>
  <c r="D7" i="55"/>
  <c r="I8" i="25"/>
  <c r="D7" i="49"/>
  <c r="C7" i="24"/>
  <c r="G7" i="49"/>
  <c r="J7" i="49"/>
  <c r="C9" i="24"/>
  <c r="M7" i="49"/>
  <c r="P7" i="49"/>
  <c r="C11" i="24"/>
  <c r="S7" i="49"/>
  <c r="V7" i="49"/>
  <c r="C17" i="24"/>
  <c r="Y7" i="49"/>
  <c r="AB7" i="49"/>
  <c r="C6" i="43"/>
  <c r="D6" i="43" s="1"/>
  <c r="D7" i="50"/>
  <c r="G7" i="50"/>
  <c r="C8" i="43"/>
  <c r="E8" i="43" s="1"/>
  <c r="J7" i="50"/>
  <c r="M7" i="50"/>
  <c r="C10" i="43"/>
  <c r="P7" i="50"/>
  <c r="S7" i="50"/>
  <c r="C16" i="43"/>
  <c r="E16" i="43" s="1"/>
  <c r="V7" i="50"/>
  <c r="Y7" i="50"/>
  <c r="C18" i="43"/>
  <c r="AB7" i="50"/>
  <c r="P7" i="39"/>
  <c r="J7" i="39"/>
  <c r="E12" i="40"/>
  <c r="D17" i="40"/>
  <c r="I13" i="45"/>
  <c r="D7" i="48"/>
  <c r="D9" i="45"/>
  <c r="H19" i="45"/>
  <c r="I9" i="25"/>
  <c r="V7" i="48"/>
  <c r="AB7" i="48"/>
  <c r="D16" i="42"/>
  <c r="P7" i="48"/>
  <c r="J7" i="48"/>
  <c r="E16" i="42"/>
  <c r="B5" i="42"/>
  <c r="E5" i="42" s="1"/>
  <c r="B7" i="42"/>
  <c r="E7" i="42" s="1"/>
  <c r="B9" i="42"/>
  <c r="B15" i="42"/>
  <c r="D15" i="42" s="1"/>
  <c r="B17" i="42"/>
  <c r="D17" i="42" s="1"/>
  <c r="C9" i="42"/>
  <c r="B7" i="24"/>
  <c r="D7" i="24" s="1"/>
  <c r="B9" i="24"/>
  <c r="D9" i="24" s="1"/>
  <c r="B11" i="24"/>
  <c r="B17" i="24"/>
  <c r="D17" i="24" s="1"/>
  <c r="C18" i="24"/>
  <c r="D18" i="24" s="1"/>
  <c r="C16" i="24"/>
  <c r="D16" i="24" s="1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10" i="24"/>
  <c r="D10" i="24" s="1"/>
  <c r="C8" i="24"/>
  <c r="D8" i="24" s="1"/>
  <c r="C6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D11" i="43" s="1"/>
  <c r="C9" i="43"/>
  <c r="E9" i="43" s="1"/>
  <c r="B10" i="43"/>
  <c r="C7" i="43"/>
  <c r="S7" i="39"/>
  <c r="D11" i="23"/>
  <c r="E11" i="23"/>
  <c r="AB7" i="39"/>
  <c r="D18" i="23"/>
  <c r="V7" i="39"/>
  <c r="D16" i="23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8" i="45"/>
  <c r="G7" i="55"/>
  <c r="D19" i="45"/>
  <c r="D11" i="45"/>
  <c r="E10" i="45"/>
  <c r="D7" i="57"/>
  <c r="I20" i="25"/>
  <c r="H19" i="25"/>
  <c r="H11" i="25"/>
  <c r="H8" i="25"/>
  <c r="D17" i="23"/>
  <c r="E18" i="24"/>
  <c r="E16" i="23"/>
  <c r="E18" i="23"/>
  <c r="D9" i="23"/>
  <c r="D7" i="23"/>
  <c r="E6" i="23"/>
  <c r="D6" i="23"/>
  <c r="D7" i="39"/>
  <c r="E12" i="45" l="1"/>
  <c r="E6" i="43"/>
  <c r="E18" i="45"/>
  <c r="D11" i="24"/>
  <c r="E16" i="24"/>
  <c r="I18" i="25"/>
  <c r="D18" i="43"/>
  <c r="D16" i="43"/>
  <c r="D8" i="43"/>
  <c r="D10" i="23"/>
  <c r="D9" i="43"/>
  <c r="E9" i="42"/>
  <c r="E11" i="43"/>
  <c r="E6" i="24"/>
  <c r="D6" i="24"/>
  <c r="D9" i="42"/>
  <c r="E10" i="24"/>
  <c r="D8" i="42"/>
  <c r="E17" i="24"/>
  <c r="E9" i="24"/>
  <c r="E17" i="42"/>
  <c r="E15" i="42"/>
  <c r="D7" i="42"/>
  <c r="E8" i="24"/>
  <c r="D6" i="42"/>
  <c r="E11" i="24"/>
  <c r="E7" i="24"/>
  <c r="E10" i="42"/>
  <c r="D5" i="42"/>
  <c r="E18" i="43"/>
  <c r="D17" i="43"/>
  <c r="E17" i="43"/>
  <c r="E10" i="43"/>
  <c r="D10" i="43"/>
  <c r="E7" i="43"/>
  <c r="D7" i="43"/>
  <c r="D8" i="23"/>
</calcChain>
</file>

<file path=xl/sharedStrings.xml><?xml version="1.0" encoding="utf-8"?>
<sst xmlns="http://schemas.openxmlformats.org/spreadsheetml/2006/main" count="924" uniqueCount="92">
  <si>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</si>
  <si>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</si>
  <si>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</si>
  <si>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</si>
  <si>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</si>
  <si>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</si>
  <si>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</si>
  <si>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</si>
  <si>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</si>
  <si>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</si>
  <si>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</si>
  <si>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</si>
  <si>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</si>
  <si>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</si>
  <si>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</si>
  <si>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</si>
  <si>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</si>
  <si>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</si>
  <si>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</si>
  <si>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</si>
  <si>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</si>
  <si>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</si>
  <si>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</si>
  <si>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</si>
  <si>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</si>
  <si>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</si>
  <si>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</si>
  <si>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</si>
  <si>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</si>
  <si>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</si>
  <si>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</si>
  <si>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</si>
  <si>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</si>
  <si>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</si>
  <si>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</si>
  <si>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</si>
  <si>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</si>
  <si>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</si>
  <si>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</si>
  <si>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</si>
  <si>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</si>
  <si>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</si>
  <si>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</si>
  <si>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</si>
  <si>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</si>
  <si>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</si>
  <si>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</si>
  <si>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</si>
  <si>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</si>
  <si>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</si>
  <si>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</si>
  <si>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</si>
  <si>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</si>
  <si>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</si>
  <si>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</si>
  <si>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</si>
  <si>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</si>
  <si>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</si>
  <si>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</si>
  <si>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</si>
  <si>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</si>
  <si>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</si>
  <si>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</si>
  <si>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</si>
  <si>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</si>
  <si>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</si>
  <si>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</si>
  <si>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</si>
  <si>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</si>
  <si>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</si>
  <si>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t>січень -                     травень 2020 року</t>
  </si>
  <si>
    <t>січень -                травень 2021 року</t>
  </si>
  <si>
    <t xml:space="preserve">  1 червня             2020 р.</t>
  </si>
  <si>
    <t xml:space="preserve">  1 червня            2021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</si>
  <si>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травні 2020-2021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</si>
  <si>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травні 2020-2021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</si>
  <si>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 - травні 2020-2021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</si>
  <si>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травні 2020 - 2021 рр.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постанови КМУ від 01.10.2014  № 509)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</si>
  <si>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 - травні 2020 - 2021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</si>
  <si>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травні 2020 - 2021 рр.</t>
    </r>
  </si>
  <si>
    <t>Надання послуг Львівською обласною службою зайнятості чоловікам
у січні - травні 2020 - 2021 рр.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</si>
  <si>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травні 2020 - 2021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</si>
  <si>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-травні 2020 - 2021 рр.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</si>
  <si>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-травні 2020 - 2021 рр.</t>
    </r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</si>
  <si>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</si>
  <si>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</si>
  <si>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в 3р.</t>
  </si>
  <si>
    <t>в 3,8р.</t>
  </si>
  <si>
    <t>в 2,8р.</t>
  </si>
  <si>
    <t>в 4р.</t>
  </si>
  <si>
    <t>в 3,7р.</t>
  </si>
  <si>
    <t>у 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</si>
</sst>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\+#0;\-#0"/>
    <numFmt numFmtId="167" formatCode="#,##0_ ;[Red]\-#,##0\ 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</cellStyleXfs>
  <cellXfs count="156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9" applyFont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8" fillId="0" borderId="0" xfId="9" applyFont="1" applyAlignment="1">
      <alignment vertical="center" wrapText="1"/>
    </xf>
    <xf numFmtId="0" fontId="4" fillId="3" borderId="6" xfId="9" applyFont="1" applyFill="1" applyBorder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8" fillId="0" borderId="0" xfId="9" applyNumberFormat="1" applyFont="1" applyAlignment="1">
      <alignment vertical="center" wrapText="1"/>
    </xf>
    <xf numFmtId="0" fontId="4" fillId="0" borderId="6" xfId="8" applyFont="1" applyBorder="1" applyAlignment="1">
      <alignment horizontal="left" vertical="center" wrapText="1"/>
    </xf>
    <xf numFmtId="0" fontId="4" fillId="0" borderId="6" xfId="9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10" applyNumberFormat="1" applyFont="1" applyFill="1" applyBorder="1" applyAlignment="1">
      <alignment horizontal="center" vertical="center"/>
    </xf>
    <xf numFmtId="0" fontId="11" fillId="0" borderId="0" xfId="8" applyFont="1" applyFill="1"/>
    <xf numFmtId="3" fontId="11" fillId="0" borderId="0" xfId="8" applyNumberFormat="1" applyFont="1" applyFill="1"/>
    <xf numFmtId="165" fontId="5" fillId="0" borderId="6" xfId="9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8" applyNumberFormat="1" applyFont="1" applyFill="1" applyBorder="1" applyAlignment="1">
      <alignment horizontal="center" vertical="center"/>
    </xf>
    <xf numFmtId="0" fontId="24" fillId="0" borderId="0" xfId="9" applyFont="1" applyAlignment="1">
      <alignment vertical="center" wrapText="1"/>
    </xf>
    <xf numFmtId="0" fontId="24" fillId="0" borderId="0" xfId="8" applyFont="1"/>
    <xf numFmtId="165" fontId="24" fillId="0" borderId="0" xfId="9" applyNumberFormat="1" applyFont="1" applyAlignment="1">
      <alignment vertical="center" wrapText="1"/>
    </xf>
    <xf numFmtId="0" fontId="14" fillId="0" borderId="0" xfId="9" applyFont="1" applyFill="1" applyAlignment="1">
      <alignment horizontal="center" vertical="top" wrapText="1"/>
    </xf>
    <xf numFmtId="0" fontId="27" fillId="0" borderId="0" xfId="13" applyFont="1" applyFill="1" applyBorder="1" applyAlignment="1">
      <alignment vertical="top" wrapText="1"/>
    </xf>
    <xf numFmtId="0" fontId="21" fillId="0" borderId="0" xfId="13" applyFont="1" applyFill="1" applyBorder="1"/>
    <xf numFmtId="0" fontId="28" fillId="0" borderId="1" xfId="13" applyFont="1" applyFill="1" applyBorder="1" applyAlignment="1">
      <alignment horizontal="center" vertical="top"/>
    </xf>
    <xf numFmtId="0" fontId="28" fillId="0" borderId="0" xfId="13" applyFont="1" applyFill="1" applyBorder="1" applyAlignment="1">
      <alignment horizontal="center" vertical="top"/>
    </xf>
    <xf numFmtId="0" fontId="29" fillId="0" borderId="0" xfId="13" applyFont="1" applyFill="1" applyAlignment="1">
      <alignment vertical="top"/>
    </xf>
    <xf numFmtId="0" fontId="30" fillId="0" borderId="0" xfId="13" applyFont="1" applyFill="1" applyAlignment="1">
      <alignment horizontal="center" vertical="center" wrapText="1"/>
    </xf>
    <xf numFmtId="0" fontId="30" fillId="0" borderId="0" xfId="13" applyFont="1" applyFill="1" applyAlignment="1">
      <alignment vertical="center" wrapText="1"/>
    </xf>
    <xf numFmtId="0" fontId="25" fillId="0" borderId="3" xfId="13" applyFont="1" applyFill="1" applyBorder="1" applyAlignment="1">
      <alignment horizontal="left" vertical="center"/>
    </xf>
    <xf numFmtId="3" fontId="25" fillId="0" borderId="6" xfId="13" applyNumberFormat="1" applyFont="1" applyFill="1" applyBorder="1" applyAlignment="1">
      <alignment horizontal="center" vertical="center"/>
    </xf>
    <xf numFmtId="164" fontId="25" fillId="0" borderId="6" xfId="13" applyNumberFormat="1" applyFont="1" applyFill="1" applyBorder="1" applyAlignment="1">
      <alignment horizontal="center" vertical="center"/>
    </xf>
    <xf numFmtId="3" fontId="25" fillId="0" borderId="0" xfId="13" applyNumberFormat="1" applyFont="1" applyFill="1" applyAlignment="1">
      <alignment vertical="center"/>
    </xf>
    <xf numFmtId="0" fontId="25" fillId="0" borderId="0" xfId="13" applyFont="1" applyFill="1" applyAlignment="1">
      <alignment vertical="center"/>
    </xf>
    <xf numFmtId="3" fontId="23" fillId="0" borderId="6" xfId="13" applyNumberFormat="1" applyFont="1" applyFill="1" applyBorder="1" applyAlignment="1">
      <alignment horizontal="center" vertical="center"/>
    </xf>
    <xf numFmtId="164" fontId="23" fillId="0" borderId="6" xfId="13" applyNumberFormat="1" applyFont="1" applyFill="1" applyBorder="1" applyAlignment="1">
      <alignment horizontal="center" vertical="center"/>
    </xf>
    <xf numFmtId="3" fontId="23" fillId="0" borderId="0" xfId="13" applyNumberFormat="1" applyFont="1" applyFill="1"/>
    <xf numFmtId="0" fontId="23" fillId="0" borderId="0" xfId="13" applyFont="1" applyFill="1"/>
    <xf numFmtId="0" fontId="23" fillId="0" borderId="0" xfId="13" applyFont="1" applyFill="1" applyAlignment="1">
      <alignment horizontal="center" vertical="top"/>
    </xf>
    <xf numFmtId="0" fontId="29" fillId="0" borderId="0" xfId="13" applyFont="1" applyFill="1"/>
    <xf numFmtId="0" fontId="32" fillId="0" borderId="0" xfId="13" applyFont="1" applyFill="1"/>
    <xf numFmtId="0" fontId="22" fillId="0" borderId="0" xfId="15" applyFont="1" applyFill="1"/>
    <xf numFmtId="0" fontId="1" fillId="0" borderId="0" xfId="9" applyFont="1" applyFill="1" applyAlignment="1">
      <alignment vertical="center" wrapText="1"/>
    </xf>
    <xf numFmtId="0" fontId="34" fillId="0" borderId="0" xfId="13" applyFont="1" applyFill="1" applyBorder="1"/>
    <xf numFmtId="0" fontId="35" fillId="0" borderId="6" xfId="13" applyFont="1" applyFill="1" applyBorder="1" applyAlignment="1">
      <alignment horizontal="center" wrapText="1"/>
    </xf>
    <xf numFmtId="1" fontId="35" fillId="0" borderId="6" xfId="13" applyNumberFormat="1" applyFont="1" applyFill="1" applyBorder="1" applyAlignment="1">
      <alignment horizontal="center" wrapText="1"/>
    </xf>
    <xf numFmtId="0" fontId="35" fillId="0" borderId="0" xfId="13" applyFont="1" applyFill="1" applyAlignment="1">
      <alignment vertical="center" wrapText="1"/>
    </xf>
    <xf numFmtId="0" fontId="1" fillId="0" borderId="0" xfId="8" applyFont="1" applyFill="1"/>
    <xf numFmtId="0" fontId="8" fillId="0" borderId="0" xfId="9" applyFont="1" applyFill="1" applyAlignment="1">
      <alignment vertical="center" wrapText="1"/>
    </xf>
    <xf numFmtId="0" fontId="4" fillId="0" borderId="6" xfId="9" applyFont="1" applyFill="1" applyBorder="1" applyAlignment="1">
      <alignment vertical="center" wrapText="1"/>
    </xf>
    <xf numFmtId="0" fontId="17" fillId="0" borderId="0" xfId="9" applyFont="1" applyFill="1" applyAlignment="1">
      <alignment vertical="center" wrapText="1"/>
    </xf>
    <xf numFmtId="0" fontId="7" fillId="0" borderId="0" xfId="9" applyFont="1" applyFill="1" applyAlignment="1">
      <alignment vertical="center" wrapText="1"/>
    </xf>
    <xf numFmtId="0" fontId="4" fillId="0" borderId="6" xfId="8" applyFont="1" applyFill="1" applyBorder="1" applyAlignment="1">
      <alignment horizontal="left" vertical="center" wrapText="1"/>
    </xf>
    <xf numFmtId="0" fontId="7" fillId="0" borderId="0" xfId="8" applyFont="1" applyFill="1"/>
    <xf numFmtId="0" fontId="20" fillId="0" borderId="1" xfId="13" applyFont="1" applyFill="1" applyBorder="1" applyAlignment="1">
      <alignment vertical="top"/>
    </xf>
    <xf numFmtId="3" fontId="12" fillId="0" borderId="6" xfId="14" applyNumberFormat="1" applyFont="1" applyFill="1" applyBorder="1" applyAlignment="1">
      <alignment horizontal="center" vertical="center"/>
    </xf>
    <xf numFmtId="0" fontId="23" fillId="0" borderId="6" xfId="13" applyFont="1" applyFill="1" applyBorder="1" applyAlignment="1">
      <alignment horizontal="left" vertical="center"/>
    </xf>
    <xf numFmtId="0" fontId="14" fillId="0" borderId="0" xfId="8" applyFont="1" applyFill="1" applyAlignment="1">
      <alignment horizontal="center" vertical="top" wrapText="1"/>
    </xf>
    <xf numFmtId="0" fontId="2" fillId="0" borderId="0" xfId="9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 vertical="center" wrapText="1"/>
    </xf>
    <xf numFmtId="164" fontId="6" fillId="0" borderId="0" xfId="8" applyNumberFormat="1" applyFont="1" applyFill="1" applyBorder="1" applyAlignment="1">
      <alignment horizontal="center" vertical="center" wrapText="1"/>
    </xf>
    <xf numFmtId="165" fontId="8" fillId="0" borderId="0" xfId="9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4" fillId="0" borderId="0" xfId="8" applyNumberFormat="1" applyFont="1"/>
    <xf numFmtId="164" fontId="6" fillId="0" borderId="0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3" fontId="4" fillId="0" borderId="6" xfId="8" applyNumberFormat="1" applyFont="1" applyFill="1" applyBorder="1" applyAlignment="1">
      <alignment horizontal="center" vertical="center" wrapText="1"/>
    </xf>
    <xf numFmtId="166" fontId="38" fillId="2" borderId="6" xfId="17" applyNumberFormat="1" applyFont="1" applyFill="1" applyBorder="1" applyAlignment="1">
      <alignment horizontal="center" vertical="center"/>
    </xf>
    <xf numFmtId="1" fontId="4" fillId="0" borderId="4" xfId="8" applyNumberFormat="1" applyFont="1" applyBorder="1" applyAlignment="1">
      <alignment horizontal="center" vertical="center" wrapText="1"/>
    </xf>
    <xf numFmtId="1" fontId="4" fillId="0" borderId="4" xfId="8" applyNumberFormat="1" applyFont="1" applyFill="1" applyBorder="1" applyAlignment="1">
      <alignment horizontal="center" vertical="center"/>
    </xf>
    <xf numFmtId="3" fontId="4" fillId="0" borderId="4" xfId="8" applyNumberFormat="1" applyFont="1" applyBorder="1" applyAlignment="1">
      <alignment horizontal="center" vertical="center" wrapText="1"/>
    </xf>
    <xf numFmtId="3" fontId="4" fillId="0" borderId="4" xfId="9" applyNumberFormat="1" applyFont="1" applyFill="1" applyBorder="1" applyAlignment="1">
      <alignment horizontal="center" vertical="center" wrapText="1"/>
    </xf>
    <xf numFmtId="1" fontId="4" fillId="0" borderId="6" xfId="9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3" fontId="4" fillId="0" borderId="6" xfId="9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8" fillId="2" borderId="1" xfId="13" applyFont="1" applyFill="1" applyBorder="1" applyAlignment="1">
      <alignment horizontal="center" vertical="top"/>
    </xf>
    <xf numFmtId="1" fontId="35" fillId="2" borderId="6" xfId="13" applyNumberFormat="1" applyFont="1" applyFill="1" applyBorder="1" applyAlignment="1">
      <alignment horizontal="center" wrapText="1"/>
    </xf>
    <xf numFmtId="3" fontId="25" fillId="2" borderId="6" xfId="13" applyNumberFormat="1" applyFont="1" applyFill="1" applyBorder="1" applyAlignment="1">
      <alignment horizontal="center" vertical="center"/>
    </xf>
    <xf numFmtId="3" fontId="23" fillId="2" borderId="6" xfId="13" applyNumberFormat="1" applyFont="1" applyFill="1" applyBorder="1" applyAlignment="1">
      <alignment horizontal="center" vertical="center"/>
    </xf>
    <xf numFmtId="0" fontId="32" fillId="2" borderId="0" xfId="13" applyFont="1" applyFill="1"/>
    <xf numFmtId="0" fontId="29" fillId="2" borderId="0" xfId="13" applyFont="1" applyFill="1"/>
    <xf numFmtId="166" fontId="5" fillId="2" borderId="6" xfId="17" applyNumberFormat="1" applyFont="1" applyFill="1" applyBorder="1" applyAlignment="1">
      <alignment horizontal="center" vertical="center"/>
    </xf>
    <xf numFmtId="164" fontId="23" fillId="0" borderId="6" xfId="13" quotePrefix="1" applyNumberFormat="1" applyFont="1" applyFill="1" applyBorder="1" applyAlignment="1">
      <alignment horizontal="center" vertical="center"/>
    </xf>
    <xf numFmtId="3" fontId="23" fillId="0" borderId="0" xfId="13" applyNumberFormat="1" applyFont="1" applyFill="1" applyAlignment="1">
      <alignment vertical="center"/>
    </xf>
    <xf numFmtId="0" fontId="22" fillId="0" borderId="0" xfId="13" applyFont="1" applyFill="1"/>
    <xf numFmtId="0" fontId="31" fillId="0" borderId="0" xfId="13" applyFont="1" applyFill="1"/>
    <xf numFmtId="1" fontId="24" fillId="0" borderId="0" xfId="9" applyNumberFormat="1" applyFont="1" applyAlignment="1">
      <alignment vertical="center" wrapText="1"/>
    </xf>
    <xf numFmtId="1" fontId="24" fillId="0" borderId="0" xfId="8" applyNumberFormat="1" applyFont="1"/>
    <xf numFmtId="167" fontId="25" fillId="0" borderId="6" xfId="13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3" fontId="4" fillId="2" borderId="6" xfId="9" applyNumberFormat="1" applyFont="1" applyFill="1" applyBorder="1" applyAlignment="1">
      <alignment horizontal="center" vertical="center" wrapText="1"/>
    </xf>
    <xf numFmtId="3" fontId="1" fillId="0" borderId="0" xfId="8" applyNumberFormat="1" applyFont="1" applyFill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7" fontId="45" fillId="0" borderId="6" xfId="13" applyNumberFormat="1" applyFont="1" applyFill="1" applyBorder="1" applyAlignment="1">
      <alignment horizontal="center" vertical="center"/>
    </xf>
    <xf numFmtId="164" fontId="46" fillId="0" borderId="6" xfId="13" applyNumberFormat="1" applyFont="1" applyFill="1" applyBorder="1" applyAlignment="1">
      <alignment horizontal="center" vertical="center"/>
    </xf>
    <xf numFmtId="164" fontId="45" fillId="0" borderId="6" xfId="13" applyNumberFormat="1" applyFont="1" applyFill="1" applyBorder="1" applyAlignment="1">
      <alignment horizontal="center" vertical="center"/>
    </xf>
    <xf numFmtId="167" fontId="47" fillId="0" borderId="6" xfId="14" applyNumberFormat="1" applyFont="1" applyFill="1" applyBorder="1" applyAlignment="1">
      <alignment horizontal="center" vertical="center"/>
    </xf>
    <xf numFmtId="164" fontId="45" fillId="0" borderId="6" xfId="13" quotePrefix="1" applyNumberFormat="1" applyFont="1" applyFill="1" applyBorder="1" applyAlignment="1">
      <alignment horizontal="center" vertical="center"/>
    </xf>
    <xf numFmtId="3" fontId="46" fillId="0" borderId="6" xfId="13" applyNumberFormat="1" applyFont="1" applyFill="1" applyBorder="1" applyAlignment="1">
      <alignment horizontal="center" vertical="center"/>
    </xf>
    <xf numFmtId="167" fontId="46" fillId="0" borderId="6" xfId="13" applyNumberFormat="1" applyFont="1" applyFill="1" applyBorder="1" applyAlignment="1">
      <alignment horizontal="center" vertical="center"/>
    </xf>
    <xf numFmtId="0" fontId="14" fillId="0" borderId="0" xfId="8" applyFont="1" applyAlignment="1">
      <alignment horizontal="center" vertical="top" wrapText="1"/>
    </xf>
    <xf numFmtId="0" fontId="4" fillId="0" borderId="2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3" fillId="0" borderId="0" xfId="1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center" vertical="top"/>
    </xf>
    <xf numFmtId="0" fontId="19" fillId="0" borderId="6" xfId="13" applyFont="1" applyFill="1" applyBorder="1" applyAlignment="1">
      <alignment horizontal="center" vertical="center" wrapText="1"/>
    </xf>
    <xf numFmtId="0" fontId="25" fillId="0" borderId="6" xfId="13" applyFont="1" applyFill="1" applyBorder="1" applyAlignment="1">
      <alignment horizontal="center" vertical="center" wrapText="1"/>
    </xf>
    <xf numFmtId="49" fontId="31" fillId="0" borderId="6" xfId="13" applyNumberFormat="1" applyFont="1" applyFill="1" applyBorder="1" applyAlignment="1">
      <alignment horizontal="center" vertical="center" wrapText="1"/>
    </xf>
    <xf numFmtId="0" fontId="22" fillId="0" borderId="6" xfId="13" applyFont="1" applyFill="1" applyBorder="1" applyAlignment="1">
      <alignment horizontal="center" vertical="center" wrapText="1"/>
    </xf>
    <xf numFmtId="0" fontId="20" fillId="0" borderId="0" xfId="13" applyFont="1" applyFill="1" applyBorder="1" applyAlignment="1">
      <alignment horizontal="center" vertical="top"/>
    </xf>
    <xf numFmtId="0" fontId="25" fillId="0" borderId="3" xfId="13" applyFont="1" applyFill="1" applyBorder="1" applyAlignment="1">
      <alignment horizontal="center" vertical="center" wrapText="1"/>
    </xf>
    <xf numFmtId="0" fontId="25" fillId="0" borderId="11" xfId="13" applyFont="1" applyFill="1" applyBorder="1" applyAlignment="1">
      <alignment horizontal="center" vertical="center" wrapText="1"/>
    </xf>
    <xf numFmtId="0" fontId="25" fillId="0" borderId="4" xfId="1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right" vertical="top"/>
    </xf>
    <xf numFmtId="2" fontId="4" fillId="0" borderId="2" xfId="8" applyNumberFormat="1" applyFont="1" applyBorder="1" applyAlignment="1">
      <alignment horizontal="center" vertical="center" wrapText="1"/>
    </xf>
    <xf numFmtId="2" fontId="4" fillId="0" borderId="5" xfId="8" applyNumberFormat="1" applyFont="1" applyBorder="1" applyAlignment="1">
      <alignment horizontal="center" vertical="center" wrapText="1"/>
    </xf>
    <xf numFmtId="49" fontId="31" fillId="2" borderId="6" xfId="13" applyNumberFormat="1" applyFont="1" applyFill="1" applyBorder="1" applyAlignment="1">
      <alignment horizontal="center" vertical="center" wrapText="1"/>
    </xf>
    <xf numFmtId="0" fontId="22" fillId="2" borderId="6" xfId="13" applyFont="1" applyFill="1" applyBorder="1" applyAlignment="1">
      <alignment horizontal="center" vertical="center" wrapText="1"/>
    </xf>
    <xf numFmtId="0" fontId="14" fillId="0" borderId="0" xfId="9" applyFont="1" applyFill="1" applyAlignment="1">
      <alignment horizontal="center" vertical="top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7" fillId="0" borderId="1" xfId="9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37" fillId="0" borderId="0" xfId="8" applyFont="1" applyFill="1" applyAlignment="1">
      <alignment horizontal="center" vertical="top" wrapText="1"/>
    </xf>
    <xf numFmtId="0" fontId="14" fillId="0" borderId="1" xfId="9" applyFont="1" applyFill="1" applyBorder="1" applyAlignment="1">
      <alignment horizontal="center" vertical="top" wrapText="1"/>
    </xf>
    <xf numFmtId="0" fontId="2" fillId="0" borderId="3" xfId="9" applyFont="1" applyFill="1" applyBorder="1" applyAlignment="1">
      <alignment horizontal="center" vertical="center" wrapText="1"/>
    </xf>
    <xf numFmtId="0" fontId="2" fillId="0" borderId="11" xfId="9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0" fontId="25" fillId="2" borderId="3" xfId="13" applyFont="1" applyFill="1" applyBorder="1" applyAlignment="1">
      <alignment horizontal="center" vertical="center" wrapText="1"/>
    </xf>
    <xf numFmtId="0" fontId="25" fillId="2" borderId="11" xfId="13" applyFont="1" applyFill="1" applyBorder="1" applyAlignment="1">
      <alignment horizontal="center" vertical="center" wrapText="1"/>
    </xf>
    <xf numFmtId="0" fontId="25" fillId="2" borderId="4" xfId="13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/>
    </xf>
    <xf numFmtId="165" fontId="12" fillId="2" borderId="5" xfId="18" applyNumberFormat="1" applyFont="1" applyFill="1" applyBorder="1" applyAlignment="1">
      <alignment horizontal="center" vertical="center"/>
    </xf>
  </cellXfs>
  <cellStyles count="19">
    <cellStyle name="Звичайний" xfId="0" builtinId="0"/>
    <cellStyle name="Звичайний 2" xfId="17"/>
    <cellStyle name="Звичайний 2 3" xfId="12"/>
    <cellStyle name="Звичайний 3 2" xfId="4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4 категории вмесмте СОЦ_УРАЗЛИВІ__ТАБО_4 категорії Квота!!!_2014 рік" xfId="8"/>
    <cellStyle name="Обычный_5% квота (б)" xfId="18"/>
    <cellStyle name="Обычный_АктЗах_5%квот Оксана" xfId="15"/>
    <cellStyle name="Обычный_Інваліди_Лайт1111" xfId="14"/>
    <cellStyle name="Обычный_Молодь_сравн_04_14" xfId="16"/>
    <cellStyle name="Обычный_Перевірка_Молодь_до 18 років" xfId="9"/>
    <cellStyle name="Обычный_Табл. 3.15" xfId="13"/>
  </cellStyles>
  <dxfs count="0"/>
  <tableStyles count="0" defaultTableStyle="TableStyleMedium2" defaultPivotStyle="PivotStyleLight16"/>
  <colors>
    <mruColors>
      <color rgb="FF003399"/>
      <color rgb="FF0000CC"/>
      <color rgb="FFFFCCFF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view="pageBreakPreview" zoomScaleNormal="70" zoomScaleSheetLayoutView="100" workbookViewId="0">
      <selection activeCell="H10" sqref="H10"/>
    </sheetView>
  </sheetViews>
  <sheetFormatPr defaultColWidth="8" defaultRowHeight="13.2" x14ac:dyDescent="0.25"/>
  <cols>
    <col min="1" max="1" width="61.109375" style="3" customWidth="1"/>
    <col min="2" max="3" width="24.33203125" style="52" customWidth="1"/>
    <col min="4" max="5" width="11.6640625" style="3" customWidth="1"/>
    <col min="6" max="16384" width="8" style="3"/>
  </cols>
  <sheetData>
    <row r="1" spans="1:11" ht="78" customHeight="1" x14ac:dyDescent="0.25">
      <c r="A1" s="112" t="s">
        <v>25</v>
      </c>
      <c r="B1" s="112"/>
      <c r="C1" s="112"/>
      <c r="D1" s="112"/>
      <c r="E1" s="112"/>
    </row>
    <row r="2" spans="1:11" ht="17.399999999999999" customHeight="1" x14ac:dyDescent="0.3">
      <c r="A2" s="112"/>
      <c r="B2" s="112"/>
      <c r="C2" s="112"/>
      <c r="D2" s="112"/>
      <c r="E2" s="112"/>
    </row>
    <row r="3" spans="1:11" s="4" customFormat="1" ht="23.25" customHeight="1" x14ac:dyDescent="0.3">
      <c r="A3" s="117" t="s">
        <v>0</v>
      </c>
      <c r="B3" s="113" t="s">
        <v>70</v>
      </c>
      <c r="C3" s="113" t="s">
        <v>71</v>
      </c>
      <c r="D3" s="115" t="s">
        <v>1</v>
      </c>
      <c r="E3" s="116"/>
    </row>
    <row r="4" spans="1:11" s="4" customFormat="1" ht="27.75" customHeight="1" x14ac:dyDescent="0.3">
      <c r="A4" s="118"/>
      <c r="B4" s="114"/>
      <c r="C4" s="114"/>
      <c r="D4" s="5" t="s">
        <v>2</v>
      </c>
      <c r="E4" s="6" t="s">
        <v>26</v>
      </c>
    </row>
    <row r="5" spans="1:11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65" customHeight="1" x14ac:dyDescent="0.3">
      <c r="A6" s="10" t="s">
        <v>27</v>
      </c>
      <c r="B6" s="74">
        <f>'2(5%квота-ЦЗ)'!B7</f>
        <v>21868</v>
      </c>
      <c r="C6" s="74">
        <f>'2(5%квота-ЦЗ)'!C7</f>
        <v>20905</v>
      </c>
      <c r="D6" s="16">
        <f>C6*100/B6</f>
        <v>95.596305103347362</v>
      </c>
      <c r="E6" s="98">
        <f>C6-B6</f>
        <v>-963</v>
      </c>
      <c r="K6" s="13"/>
    </row>
    <row r="7" spans="1:11" s="4" customFormat="1" ht="31.65" customHeight="1" x14ac:dyDescent="0.3">
      <c r="A7" s="10" t="s">
        <v>28</v>
      </c>
      <c r="B7" s="74">
        <f>'2(5%квота-ЦЗ)'!E7</f>
        <v>9479</v>
      </c>
      <c r="C7" s="74">
        <f>'2(5%квота-ЦЗ)'!F7</f>
        <v>11287</v>
      </c>
      <c r="D7" s="16">
        <f t="shared" ref="D7:D11" si="0">C7*100/B7</f>
        <v>119.07374195590252</v>
      </c>
      <c r="E7" s="98">
        <f t="shared" ref="E7:E11" si="1">C7-B7</f>
        <v>1808</v>
      </c>
      <c r="K7" s="13"/>
    </row>
    <row r="8" spans="1:11" s="4" customFormat="1" ht="45" customHeight="1" x14ac:dyDescent="0.3">
      <c r="A8" s="14" t="s">
        <v>29</v>
      </c>
      <c r="B8" s="74">
        <f>'2(5%квота-ЦЗ)'!H7</f>
        <v>1267</v>
      </c>
      <c r="C8" s="74">
        <f>'2(5%квота-ЦЗ)'!I7</f>
        <v>1108</v>
      </c>
      <c r="D8" s="16">
        <f t="shared" si="0"/>
        <v>87.45067087608524</v>
      </c>
      <c r="E8" s="98">
        <f t="shared" si="1"/>
        <v>-159</v>
      </c>
      <c r="K8" s="13"/>
    </row>
    <row r="9" spans="1:11" s="4" customFormat="1" ht="35.4" customHeight="1" x14ac:dyDescent="0.3">
      <c r="A9" s="15" t="s">
        <v>30</v>
      </c>
      <c r="B9" s="74">
        <f>'2(5%квота-ЦЗ)'!K7</f>
        <v>634</v>
      </c>
      <c r="C9" s="74">
        <f>'2(5%квота-ЦЗ)'!L7</f>
        <v>306</v>
      </c>
      <c r="D9" s="16">
        <f t="shared" si="0"/>
        <v>48.264984227129339</v>
      </c>
      <c r="E9" s="98">
        <f t="shared" si="1"/>
        <v>-328</v>
      </c>
      <c r="K9" s="13"/>
    </row>
    <row r="10" spans="1:11" s="4" customFormat="1" ht="45.75" customHeight="1" x14ac:dyDescent="0.3">
      <c r="A10" s="15" t="s">
        <v>20</v>
      </c>
      <c r="B10" s="74">
        <f>'2(5%квота-ЦЗ)'!N7</f>
        <v>154</v>
      </c>
      <c r="C10" s="74">
        <f>'2(5%квота-ЦЗ)'!O7</f>
        <v>70</v>
      </c>
      <c r="D10" s="16">
        <f t="shared" si="0"/>
        <v>45.454545454545453</v>
      </c>
      <c r="E10" s="98">
        <f t="shared" si="1"/>
        <v>-84</v>
      </c>
      <c r="K10" s="13"/>
    </row>
    <row r="11" spans="1:11" s="4" customFormat="1" ht="55.5" customHeight="1" x14ac:dyDescent="0.3">
      <c r="A11" s="15" t="s">
        <v>31</v>
      </c>
      <c r="B11" s="74">
        <f>'2(5%квота-ЦЗ)'!Q7</f>
        <v>7395</v>
      </c>
      <c r="C11" s="74">
        <f>'2(5%квота-ЦЗ)'!R7</f>
        <v>8279</v>
      </c>
      <c r="D11" s="16">
        <f t="shared" si="0"/>
        <v>111.95402298850574</v>
      </c>
      <c r="E11" s="98">
        <f t="shared" si="1"/>
        <v>884</v>
      </c>
      <c r="K11" s="13"/>
    </row>
    <row r="12" spans="1:11" s="4" customFormat="1" ht="12.75" customHeight="1" x14ac:dyDescent="0.3">
      <c r="A12" s="119" t="s">
        <v>4</v>
      </c>
      <c r="B12" s="120"/>
      <c r="C12" s="120"/>
      <c r="D12" s="120"/>
      <c r="E12" s="120"/>
      <c r="K12" s="13"/>
    </row>
    <row r="13" spans="1:11" s="4" customFormat="1" ht="15" customHeight="1" x14ac:dyDescent="0.3">
      <c r="A13" s="121"/>
      <c r="B13" s="122"/>
      <c r="C13" s="122"/>
      <c r="D13" s="122"/>
      <c r="E13" s="122"/>
      <c r="K13" s="13"/>
    </row>
    <row r="14" spans="1:11" s="4" customFormat="1" ht="24" customHeight="1" x14ac:dyDescent="0.3">
      <c r="A14" s="117" t="s">
        <v>0</v>
      </c>
      <c r="B14" s="123" t="s">
        <v>72</v>
      </c>
      <c r="C14" s="123" t="s">
        <v>73</v>
      </c>
      <c r="D14" s="115" t="s">
        <v>1</v>
      </c>
      <c r="E14" s="116"/>
      <c r="K14" s="13" t="s">
        <v>69</v>
      </c>
    </row>
    <row r="15" spans="1:11" ht="35.4" customHeight="1" x14ac:dyDescent="0.25">
      <c r="A15" s="118"/>
      <c r="B15" s="123"/>
      <c r="C15" s="123"/>
      <c r="D15" s="5" t="s">
        <v>2</v>
      </c>
      <c r="E15" s="6" t="s">
        <v>26</v>
      </c>
      <c r="K15" s="13"/>
    </row>
    <row r="16" spans="1:11" ht="31.2" customHeight="1" x14ac:dyDescent="0.25">
      <c r="A16" s="10" t="s">
        <v>32</v>
      </c>
      <c r="B16" s="74">
        <f>'2(5%квота-ЦЗ)'!T7</f>
        <v>17142</v>
      </c>
      <c r="C16" s="74">
        <f>'2(5%квота-ЦЗ)'!U7</f>
        <v>15282</v>
      </c>
      <c r="D16" s="16">
        <f t="shared" ref="D16:D18" si="2">C16*100/B16</f>
        <v>89.14945747287365</v>
      </c>
      <c r="E16" s="98">
        <f t="shared" ref="E16:E18" si="3">C16-B16</f>
        <v>-1860</v>
      </c>
      <c r="K16" s="13"/>
    </row>
    <row r="17" spans="1:11" ht="31.2" customHeight="1" x14ac:dyDescent="0.25">
      <c r="A17" s="1" t="s">
        <v>28</v>
      </c>
      <c r="B17" s="74">
        <f>'2(5%квота-ЦЗ)'!W7</f>
        <v>5852</v>
      </c>
      <c r="C17" s="74">
        <f>'2(5%квота-ЦЗ)'!X7</f>
        <v>6004</v>
      </c>
      <c r="D17" s="16">
        <f t="shared" si="2"/>
        <v>102.59740259740259</v>
      </c>
      <c r="E17" s="98">
        <f t="shared" si="3"/>
        <v>152</v>
      </c>
      <c r="K17" s="13"/>
    </row>
    <row r="18" spans="1:11" ht="31.2" customHeight="1" x14ac:dyDescent="0.25">
      <c r="A18" s="1" t="s">
        <v>33</v>
      </c>
      <c r="B18" s="74">
        <f>'2(5%квота-ЦЗ)'!Z7</f>
        <v>5208</v>
      </c>
      <c r="C18" s="74">
        <f>'2(5%квота-ЦЗ)'!AA7</f>
        <v>5419</v>
      </c>
      <c r="D18" s="16">
        <f t="shared" si="2"/>
        <v>104.05145929339477</v>
      </c>
      <c r="E18" s="98">
        <f t="shared" si="3"/>
        <v>211</v>
      </c>
      <c r="K18" s="13"/>
    </row>
    <row r="19" spans="1:11" x14ac:dyDescent="0.25">
      <c r="C19" s="10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view="pageBreakPreview" zoomScale="51" zoomScaleNormal="75" zoomScaleSheetLayoutView="51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4" t="s">
        <v>78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7"/>
      <c r="O1" s="27"/>
      <c r="P1" s="27"/>
      <c r="Q1" s="27"/>
      <c r="R1" s="27"/>
      <c r="S1" s="27"/>
      <c r="T1" s="27"/>
      <c r="U1" s="27"/>
      <c r="V1" s="27"/>
      <c r="W1" s="27"/>
      <c r="X1" s="130"/>
      <c r="Y1" s="130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5"/>
      <c r="Y2" s="125"/>
      <c r="Z2" s="134"/>
      <c r="AA2" s="134"/>
      <c r="AB2" s="59" t="s">
        <v>7</v>
      </c>
      <c r="AC2" s="59"/>
    </row>
    <row r="3" spans="1:32" s="32" customFormat="1" ht="67.650000000000006" customHeight="1" x14ac:dyDescent="0.3">
      <c r="A3" s="126"/>
      <c r="B3" s="127" t="s">
        <v>21</v>
      </c>
      <c r="C3" s="127"/>
      <c r="D3" s="127"/>
      <c r="E3" s="127" t="s">
        <v>22</v>
      </c>
      <c r="F3" s="127"/>
      <c r="G3" s="127"/>
      <c r="H3" s="127" t="s">
        <v>13</v>
      </c>
      <c r="I3" s="127"/>
      <c r="J3" s="127"/>
      <c r="K3" s="127" t="s">
        <v>9</v>
      </c>
      <c r="L3" s="127"/>
      <c r="M3" s="127"/>
      <c r="N3" s="127" t="s">
        <v>10</v>
      </c>
      <c r="O3" s="127"/>
      <c r="P3" s="127"/>
      <c r="Q3" s="131" t="s">
        <v>8</v>
      </c>
      <c r="R3" s="132"/>
      <c r="S3" s="133"/>
      <c r="T3" s="127" t="s">
        <v>16</v>
      </c>
      <c r="U3" s="127"/>
      <c r="V3" s="127"/>
      <c r="W3" s="127" t="s">
        <v>11</v>
      </c>
      <c r="X3" s="127"/>
      <c r="Y3" s="127"/>
      <c r="Z3" s="127" t="s">
        <v>12</v>
      </c>
      <c r="AA3" s="127"/>
      <c r="AB3" s="127"/>
    </row>
    <row r="4" spans="1:32" s="33" customFormat="1" ht="19.5" customHeight="1" x14ac:dyDescent="0.3">
      <c r="A4" s="126"/>
      <c r="B4" s="128" t="s">
        <v>15</v>
      </c>
      <c r="C4" s="128" t="s">
        <v>63</v>
      </c>
      <c r="D4" s="129" t="s">
        <v>2</v>
      </c>
      <c r="E4" s="128" t="s">
        <v>15</v>
      </c>
      <c r="F4" s="128" t="s">
        <v>63</v>
      </c>
      <c r="G4" s="129" t="s">
        <v>2</v>
      </c>
      <c r="H4" s="128" t="s">
        <v>15</v>
      </c>
      <c r="I4" s="128" t="s">
        <v>63</v>
      </c>
      <c r="J4" s="129" t="s">
        <v>2</v>
      </c>
      <c r="K4" s="128" t="s">
        <v>15</v>
      </c>
      <c r="L4" s="128" t="s">
        <v>63</v>
      </c>
      <c r="M4" s="129" t="s">
        <v>2</v>
      </c>
      <c r="N4" s="128" t="s">
        <v>15</v>
      </c>
      <c r="O4" s="128" t="s">
        <v>63</v>
      </c>
      <c r="P4" s="129" t="s">
        <v>2</v>
      </c>
      <c r="Q4" s="128" t="s">
        <v>15</v>
      </c>
      <c r="R4" s="128" t="s">
        <v>63</v>
      </c>
      <c r="S4" s="129" t="s">
        <v>2</v>
      </c>
      <c r="T4" s="128" t="s">
        <v>15</v>
      </c>
      <c r="U4" s="128" t="s">
        <v>63</v>
      </c>
      <c r="V4" s="129" t="s">
        <v>2</v>
      </c>
      <c r="W4" s="128" t="s">
        <v>15</v>
      </c>
      <c r="X4" s="128" t="s">
        <v>63</v>
      </c>
      <c r="Y4" s="129" t="s">
        <v>2</v>
      </c>
      <c r="Z4" s="128" t="s">
        <v>15</v>
      </c>
      <c r="AA4" s="128" t="s">
        <v>63</v>
      </c>
      <c r="AB4" s="129" t="s">
        <v>2</v>
      </c>
    </row>
    <row r="5" spans="1:32" s="33" customFormat="1" ht="15.75" customHeight="1" x14ac:dyDescent="0.3">
      <c r="A5" s="126"/>
      <c r="B5" s="128"/>
      <c r="C5" s="128"/>
      <c r="D5" s="129"/>
      <c r="E5" s="128"/>
      <c r="F5" s="128"/>
      <c r="G5" s="129"/>
      <c r="H5" s="128"/>
      <c r="I5" s="128"/>
      <c r="J5" s="129"/>
      <c r="K5" s="128"/>
      <c r="L5" s="128"/>
      <c r="M5" s="129"/>
      <c r="N5" s="128"/>
      <c r="O5" s="128"/>
      <c r="P5" s="129"/>
      <c r="Q5" s="128"/>
      <c r="R5" s="128"/>
      <c r="S5" s="129"/>
      <c r="T5" s="128"/>
      <c r="U5" s="128"/>
      <c r="V5" s="129"/>
      <c r="W5" s="128"/>
      <c r="X5" s="128"/>
      <c r="Y5" s="129"/>
      <c r="Z5" s="128"/>
      <c r="AA5" s="128"/>
      <c r="AB5" s="129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44512</v>
      </c>
      <c r="C7" s="35">
        <f>SUM(C8:C35)</f>
        <v>44391</v>
      </c>
      <c r="D7" s="36">
        <f>C7*100/B7</f>
        <v>99.728163191948241</v>
      </c>
      <c r="E7" s="35">
        <f>SUM(E8:E35)</f>
        <v>13729</v>
      </c>
      <c r="F7" s="35">
        <f>SUM(F8:F35)</f>
        <v>17371</v>
      </c>
      <c r="G7" s="36">
        <f>F7*100/E7</f>
        <v>126.52778789423847</v>
      </c>
      <c r="H7" s="35">
        <f>SUM(H8:H35)</f>
        <v>4077</v>
      </c>
      <c r="I7" s="35">
        <f>SUM(I8:I35)</f>
        <v>3968</v>
      </c>
      <c r="J7" s="36">
        <f>I7*100/H7</f>
        <v>97.326465538386074</v>
      </c>
      <c r="K7" s="35">
        <f>SUM(K8:K35)</f>
        <v>990</v>
      </c>
      <c r="L7" s="35">
        <f>SUM(L8:L35)</f>
        <v>727</v>
      </c>
      <c r="M7" s="36">
        <f>L7*100/K7</f>
        <v>73.434343434343432</v>
      </c>
      <c r="N7" s="35">
        <f>SUM(N8:N35)</f>
        <v>157</v>
      </c>
      <c r="O7" s="35">
        <f>SUM(O8:O35)</f>
        <v>78</v>
      </c>
      <c r="P7" s="36">
        <f>IF(ISERROR(O7*100/N7),"-",(O7*100/N7))</f>
        <v>49.681528662420384</v>
      </c>
      <c r="Q7" s="35">
        <f>SUM(Q8:Q35)</f>
        <v>9656</v>
      </c>
      <c r="R7" s="35">
        <f>SUM(R8:R35)</f>
        <v>11632</v>
      </c>
      <c r="S7" s="36">
        <f>R7*100/Q7</f>
        <v>120.46396023198011</v>
      </c>
      <c r="T7" s="35">
        <f>SUM(T8:T35)</f>
        <v>40219</v>
      </c>
      <c r="U7" s="35">
        <f>SUM(U8:U35)</f>
        <v>33461</v>
      </c>
      <c r="V7" s="36">
        <f>U7*100/T7</f>
        <v>83.196996444466549</v>
      </c>
      <c r="W7" s="35">
        <f>SUM(W8:W35)</f>
        <v>9436</v>
      </c>
      <c r="X7" s="35">
        <f>SUM(X8:X35)</f>
        <v>7692</v>
      </c>
      <c r="Y7" s="36">
        <f>X7*100/W7</f>
        <v>81.517592200084778</v>
      </c>
      <c r="Z7" s="35">
        <f>SUM(Z8:Z35)</f>
        <v>8049</v>
      </c>
      <c r="AA7" s="35">
        <f>SUM(AA8:AA35)</f>
        <v>6348</v>
      </c>
      <c r="AB7" s="36">
        <f>AA7*100/Z7</f>
        <v>78.866939992545653</v>
      </c>
      <c r="AC7" s="37"/>
      <c r="AF7" s="42"/>
    </row>
    <row r="8" spans="1:32" s="42" customFormat="1" ht="16.95" customHeight="1" x14ac:dyDescent="0.25">
      <c r="A8" s="61" t="s">
        <v>35</v>
      </c>
      <c r="B8" s="39">
        <v>9592</v>
      </c>
      <c r="C8" s="39">
        <v>10613</v>
      </c>
      <c r="D8" s="40">
        <f t="shared" ref="D8:D35" si="0">C8*100/B8</f>
        <v>110.6442869057548</v>
      </c>
      <c r="E8" s="39">
        <v>3488</v>
      </c>
      <c r="F8" s="39">
        <v>4936</v>
      </c>
      <c r="G8" s="40">
        <f t="shared" ref="G8:G35" si="1">F8*100/E8</f>
        <v>141.51376146788991</v>
      </c>
      <c r="H8" s="39">
        <v>209</v>
      </c>
      <c r="I8" s="39">
        <v>337</v>
      </c>
      <c r="J8" s="36">
        <f t="shared" ref="J8:J35" si="2">I8*100/H8</f>
        <v>161.24401913875599</v>
      </c>
      <c r="K8" s="39">
        <v>126</v>
      </c>
      <c r="L8" s="39">
        <v>150</v>
      </c>
      <c r="M8" s="40">
        <f t="shared" ref="M8:M35" si="3">L8*100/K8</f>
        <v>119.04761904761905</v>
      </c>
      <c r="N8" s="39">
        <v>26</v>
      </c>
      <c r="O8" s="39">
        <v>13</v>
      </c>
      <c r="P8" s="40">
        <f>IF(ISERROR(O8*100/N8),"-",(O8*100/N8))</f>
        <v>50</v>
      </c>
      <c r="Q8" s="39">
        <v>1870</v>
      </c>
      <c r="R8" s="60">
        <v>2345</v>
      </c>
      <c r="S8" s="40">
        <f t="shared" ref="S8:S35" si="4">R8*100/Q8</f>
        <v>125.40106951871658</v>
      </c>
      <c r="T8" s="39">
        <v>8772</v>
      </c>
      <c r="U8" s="60">
        <v>8061</v>
      </c>
      <c r="V8" s="40">
        <f t="shared" ref="V8:V35" si="5">U8*100/T8</f>
        <v>91.894664842681252</v>
      </c>
      <c r="W8" s="39">
        <v>2668</v>
      </c>
      <c r="X8" s="60">
        <v>2431</v>
      </c>
      <c r="Y8" s="40">
        <f t="shared" ref="Y8:Y35" si="6">X8*100/W8</f>
        <v>91.116941529235376</v>
      </c>
      <c r="Z8" s="39">
        <v>2227</v>
      </c>
      <c r="AA8" s="60">
        <v>1984</v>
      </c>
      <c r="AB8" s="40">
        <f t="shared" ref="AB8:AB35" si="7">AA8*100/Z8</f>
        <v>89.088459811405485</v>
      </c>
      <c r="AC8" s="92"/>
      <c r="AD8" s="41"/>
    </row>
    <row r="9" spans="1:32" s="43" customFormat="1" ht="16.95" customHeight="1" x14ac:dyDescent="0.25">
      <c r="A9" s="61" t="s">
        <v>36</v>
      </c>
      <c r="B9" s="39">
        <v>1652</v>
      </c>
      <c r="C9" s="39">
        <v>1686</v>
      </c>
      <c r="D9" s="40">
        <f t="shared" si="0"/>
        <v>102.05811138014528</v>
      </c>
      <c r="E9" s="39">
        <v>548</v>
      </c>
      <c r="F9" s="39">
        <v>736</v>
      </c>
      <c r="G9" s="40">
        <f t="shared" si="1"/>
        <v>134.30656934306569</v>
      </c>
      <c r="H9" s="39">
        <v>198</v>
      </c>
      <c r="I9" s="39">
        <v>125</v>
      </c>
      <c r="J9" s="36">
        <f t="shared" si="2"/>
        <v>63.131313131313128</v>
      </c>
      <c r="K9" s="39">
        <v>22</v>
      </c>
      <c r="L9" s="39">
        <v>16</v>
      </c>
      <c r="M9" s="40">
        <f t="shared" si="3"/>
        <v>72.727272727272734</v>
      </c>
      <c r="N9" s="39">
        <v>0</v>
      </c>
      <c r="O9" s="39">
        <v>3</v>
      </c>
      <c r="P9" s="91" t="str">
        <f t="shared" ref="P9:P35" si="8">IF(ISERROR(O9*100/N9),"-",(O9*100/N9))</f>
        <v>-</v>
      </c>
      <c r="Q9" s="39">
        <v>404</v>
      </c>
      <c r="R9" s="60">
        <v>490</v>
      </c>
      <c r="S9" s="40">
        <f t="shared" si="4"/>
        <v>121.28712871287129</v>
      </c>
      <c r="T9" s="39">
        <v>1517</v>
      </c>
      <c r="U9" s="60">
        <v>1241</v>
      </c>
      <c r="V9" s="40">
        <f t="shared" si="5"/>
        <v>81.806196440342788</v>
      </c>
      <c r="W9" s="39">
        <v>413</v>
      </c>
      <c r="X9" s="60">
        <v>300</v>
      </c>
      <c r="Y9" s="40">
        <f t="shared" si="6"/>
        <v>72.639225181598064</v>
      </c>
      <c r="Z9" s="39">
        <v>339</v>
      </c>
      <c r="AA9" s="60">
        <v>192</v>
      </c>
      <c r="AB9" s="40">
        <f t="shared" si="7"/>
        <v>56.637168141592923</v>
      </c>
      <c r="AC9" s="92"/>
      <c r="AD9" s="41"/>
    </row>
    <row r="10" spans="1:32" s="42" customFormat="1" ht="16.95" customHeight="1" x14ac:dyDescent="0.25">
      <c r="A10" s="61" t="s">
        <v>37</v>
      </c>
      <c r="B10" s="39">
        <v>158</v>
      </c>
      <c r="C10" s="39">
        <v>157</v>
      </c>
      <c r="D10" s="40">
        <f t="shared" si="0"/>
        <v>99.367088607594937</v>
      </c>
      <c r="E10" s="39">
        <v>93</v>
      </c>
      <c r="F10" s="39">
        <v>107</v>
      </c>
      <c r="G10" s="40">
        <f t="shared" si="1"/>
        <v>115.05376344086021</v>
      </c>
      <c r="H10" s="39">
        <v>29</v>
      </c>
      <c r="I10" s="39">
        <v>15</v>
      </c>
      <c r="J10" s="36">
        <f t="shared" si="2"/>
        <v>51.724137931034484</v>
      </c>
      <c r="K10" s="39">
        <v>1</v>
      </c>
      <c r="L10" s="39">
        <v>2</v>
      </c>
      <c r="M10" s="40">
        <f t="shared" si="3"/>
        <v>200</v>
      </c>
      <c r="N10" s="39">
        <v>0</v>
      </c>
      <c r="O10" s="39">
        <v>9</v>
      </c>
      <c r="P10" s="91" t="str">
        <f t="shared" si="8"/>
        <v>-</v>
      </c>
      <c r="Q10" s="39">
        <v>89</v>
      </c>
      <c r="R10" s="60">
        <v>84</v>
      </c>
      <c r="S10" s="40">
        <f t="shared" si="4"/>
        <v>94.382022471910119</v>
      </c>
      <c r="T10" s="39">
        <v>131</v>
      </c>
      <c r="U10" s="60">
        <v>76</v>
      </c>
      <c r="V10" s="40">
        <f t="shared" si="5"/>
        <v>58.015267175572518</v>
      </c>
      <c r="W10" s="39">
        <v>66</v>
      </c>
      <c r="X10" s="60">
        <v>31</v>
      </c>
      <c r="Y10" s="40">
        <f t="shared" si="6"/>
        <v>46.969696969696969</v>
      </c>
      <c r="Z10" s="39">
        <v>57</v>
      </c>
      <c r="AA10" s="60">
        <v>27</v>
      </c>
      <c r="AB10" s="40">
        <f t="shared" si="7"/>
        <v>47.368421052631582</v>
      </c>
      <c r="AC10" s="92"/>
      <c r="AD10" s="41"/>
    </row>
    <row r="11" spans="1:32" s="42" customFormat="1" ht="16.95" customHeight="1" x14ac:dyDescent="0.25">
      <c r="A11" s="61" t="s">
        <v>38</v>
      </c>
      <c r="B11" s="39">
        <v>970</v>
      </c>
      <c r="C11" s="39">
        <v>878</v>
      </c>
      <c r="D11" s="40">
        <f t="shared" si="0"/>
        <v>90.515463917525778</v>
      </c>
      <c r="E11" s="39">
        <v>381</v>
      </c>
      <c r="F11" s="39">
        <v>368</v>
      </c>
      <c r="G11" s="40">
        <f t="shared" si="1"/>
        <v>96.587926509186346</v>
      </c>
      <c r="H11" s="39">
        <v>88</v>
      </c>
      <c r="I11" s="39">
        <v>70</v>
      </c>
      <c r="J11" s="36">
        <f t="shared" si="2"/>
        <v>79.545454545454547</v>
      </c>
      <c r="K11" s="39">
        <v>21</v>
      </c>
      <c r="L11" s="39">
        <v>10</v>
      </c>
      <c r="M11" s="40">
        <f t="shared" si="3"/>
        <v>47.61904761904762</v>
      </c>
      <c r="N11" s="39">
        <v>1</v>
      </c>
      <c r="O11" s="39">
        <v>1</v>
      </c>
      <c r="P11" s="40">
        <f t="shared" si="8"/>
        <v>100</v>
      </c>
      <c r="Q11" s="39">
        <v>337</v>
      </c>
      <c r="R11" s="60">
        <v>302</v>
      </c>
      <c r="S11" s="40">
        <f t="shared" si="4"/>
        <v>89.614243323442139</v>
      </c>
      <c r="T11" s="39">
        <v>877</v>
      </c>
      <c r="U11" s="60">
        <v>636</v>
      </c>
      <c r="V11" s="40">
        <f t="shared" si="5"/>
        <v>72.51995438996579</v>
      </c>
      <c r="W11" s="39">
        <v>288</v>
      </c>
      <c r="X11" s="60">
        <v>146</v>
      </c>
      <c r="Y11" s="40">
        <f t="shared" si="6"/>
        <v>50.694444444444443</v>
      </c>
      <c r="Z11" s="39">
        <v>243</v>
      </c>
      <c r="AA11" s="60">
        <v>117</v>
      </c>
      <c r="AB11" s="40">
        <f t="shared" si="7"/>
        <v>48.148148148148145</v>
      </c>
      <c r="AC11" s="92"/>
      <c r="AD11" s="41"/>
    </row>
    <row r="12" spans="1:32" s="42" customFormat="1" ht="16.95" customHeight="1" x14ac:dyDescent="0.25">
      <c r="A12" s="61" t="s">
        <v>39</v>
      </c>
      <c r="B12" s="39">
        <v>1722</v>
      </c>
      <c r="C12" s="39">
        <v>1687</v>
      </c>
      <c r="D12" s="40">
        <f t="shared" si="0"/>
        <v>97.967479674796749</v>
      </c>
      <c r="E12" s="39">
        <v>394</v>
      </c>
      <c r="F12" s="39">
        <v>489</v>
      </c>
      <c r="G12" s="40">
        <f t="shared" si="1"/>
        <v>124.11167512690355</v>
      </c>
      <c r="H12" s="39">
        <v>179</v>
      </c>
      <c r="I12" s="39">
        <v>159</v>
      </c>
      <c r="J12" s="36">
        <f t="shared" si="2"/>
        <v>88.826815642458101</v>
      </c>
      <c r="K12" s="39">
        <v>59</v>
      </c>
      <c r="L12" s="39">
        <v>36</v>
      </c>
      <c r="M12" s="40">
        <f t="shared" si="3"/>
        <v>61.016949152542374</v>
      </c>
      <c r="N12" s="39">
        <v>23</v>
      </c>
      <c r="O12" s="39">
        <v>5</v>
      </c>
      <c r="P12" s="40">
        <f t="shared" si="8"/>
        <v>21.739130434782609</v>
      </c>
      <c r="Q12" s="39">
        <v>239</v>
      </c>
      <c r="R12" s="60">
        <v>410</v>
      </c>
      <c r="S12" s="40">
        <f t="shared" si="4"/>
        <v>171.54811715481171</v>
      </c>
      <c r="T12" s="39">
        <v>1596</v>
      </c>
      <c r="U12" s="60">
        <v>1378</v>
      </c>
      <c r="V12" s="40">
        <f t="shared" si="5"/>
        <v>86.340852130325814</v>
      </c>
      <c r="W12" s="39">
        <v>268</v>
      </c>
      <c r="X12" s="60">
        <v>183</v>
      </c>
      <c r="Y12" s="40">
        <f t="shared" si="6"/>
        <v>68.28358208955224</v>
      </c>
      <c r="Z12" s="39">
        <v>215</v>
      </c>
      <c r="AA12" s="60">
        <v>143</v>
      </c>
      <c r="AB12" s="40">
        <f t="shared" si="7"/>
        <v>66.511627906976742</v>
      </c>
      <c r="AC12" s="92"/>
      <c r="AD12" s="41"/>
    </row>
    <row r="13" spans="1:32" s="42" customFormat="1" ht="16.95" customHeight="1" x14ac:dyDescent="0.25">
      <c r="A13" s="61" t="s">
        <v>40</v>
      </c>
      <c r="B13" s="39">
        <v>699</v>
      </c>
      <c r="C13" s="39">
        <v>604</v>
      </c>
      <c r="D13" s="40">
        <f t="shared" si="0"/>
        <v>86.40915593705293</v>
      </c>
      <c r="E13" s="39">
        <v>291</v>
      </c>
      <c r="F13" s="39">
        <v>299</v>
      </c>
      <c r="G13" s="40">
        <f t="shared" si="1"/>
        <v>102.74914089347079</v>
      </c>
      <c r="H13" s="39">
        <v>100</v>
      </c>
      <c r="I13" s="39">
        <v>53</v>
      </c>
      <c r="J13" s="36">
        <f t="shared" si="2"/>
        <v>53</v>
      </c>
      <c r="K13" s="39">
        <v>14</v>
      </c>
      <c r="L13" s="39">
        <v>10</v>
      </c>
      <c r="M13" s="40">
        <f t="shared" si="3"/>
        <v>71.428571428571431</v>
      </c>
      <c r="N13" s="39">
        <v>0</v>
      </c>
      <c r="O13" s="39">
        <v>0</v>
      </c>
      <c r="P13" s="91" t="str">
        <f t="shared" si="8"/>
        <v>-</v>
      </c>
      <c r="Q13" s="39">
        <v>213</v>
      </c>
      <c r="R13" s="60">
        <v>244</v>
      </c>
      <c r="S13" s="40">
        <f t="shared" si="4"/>
        <v>114.55399061032864</v>
      </c>
      <c r="T13" s="39">
        <v>612</v>
      </c>
      <c r="U13" s="60">
        <v>401</v>
      </c>
      <c r="V13" s="40">
        <f t="shared" si="5"/>
        <v>65.522875816993462</v>
      </c>
      <c r="W13" s="39">
        <v>204</v>
      </c>
      <c r="X13" s="60">
        <v>111</v>
      </c>
      <c r="Y13" s="40">
        <f t="shared" si="6"/>
        <v>54.411764705882355</v>
      </c>
      <c r="Z13" s="39">
        <v>177</v>
      </c>
      <c r="AA13" s="60">
        <v>91</v>
      </c>
      <c r="AB13" s="40">
        <f t="shared" si="7"/>
        <v>51.412429378531073</v>
      </c>
      <c r="AC13" s="92"/>
      <c r="AD13" s="41"/>
    </row>
    <row r="14" spans="1:32" s="42" customFormat="1" ht="16.95" customHeight="1" x14ac:dyDescent="0.25">
      <c r="A14" s="61" t="s">
        <v>41</v>
      </c>
      <c r="B14" s="39">
        <v>471</v>
      </c>
      <c r="C14" s="39">
        <v>445</v>
      </c>
      <c r="D14" s="40">
        <f t="shared" si="0"/>
        <v>94.479830148619953</v>
      </c>
      <c r="E14" s="39">
        <v>265</v>
      </c>
      <c r="F14" s="39">
        <v>266</v>
      </c>
      <c r="G14" s="40">
        <f t="shared" si="1"/>
        <v>100.37735849056604</v>
      </c>
      <c r="H14" s="39">
        <v>97</v>
      </c>
      <c r="I14" s="39">
        <v>48</v>
      </c>
      <c r="J14" s="36">
        <f t="shared" si="2"/>
        <v>49.484536082474229</v>
      </c>
      <c r="K14" s="39">
        <v>15</v>
      </c>
      <c r="L14" s="39">
        <v>4</v>
      </c>
      <c r="M14" s="40">
        <f t="shared" si="3"/>
        <v>26.666666666666668</v>
      </c>
      <c r="N14" s="39">
        <v>0</v>
      </c>
      <c r="O14" s="39">
        <v>1</v>
      </c>
      <c r="P14" s="91" t="str">
        <f t="shared" si="8"/>
        <v>-</v>
      </c>
      <c r="Q14" s="39">
        <v>224</v>
      </c>
      <c r="R14" s="60">
        <v>224</v>
      </c>
      <c r="S14" s="40">
        <f t="shared" si="4"/>
        <v>100</v>
      </c>
      <c r="T14" s="39">
        <v>378</v>
      </c>
      <c r="U14" s="60">
        <v>254</v>
      </c>
      <c r="V14" s="40">
        <f t="shared" si="5"/>
        <v>67.195767195767189</v>
      </c>
      <c r="W14" s="39">
        <v>172</v>
      </c>
      <c r="X14" s="60">
        <v>102</v>
      </c>
      <c r="Y14" s="40">
        <f t="shared" si="6"/>
        <v>59.302325581395351</v>
      </c>
      <c r="Z14" s="39">
        <v>138</v>
      </c>
      <c r="AA14" s="60">
        <v>75</v>
      </c>
      <c r="AB14" s="40">
        <f t="shared" si="7"/>
        <v>54.347826086956523</v>
      </c>
      <c r="AC14" s="92"/>
      <c r="AD14" s="41"/>
    </row>
    <row r="15" spans="1:32" s="42" customFormat="1" ht="16.95" customHeight="1" x14ac:dyDescent="0.25">
      <c r="A15" s="61" t="s">
        <v>42</v>
      </c>
      <c r="B15" s="39">
        <v>3729</v>
      </c>
      <c r="C15" s="39">
        <v>3528</v>
      </c>
      <c r="D15" s="40">
        <f t="shared" si="0"/>
        <v>94.609814963797263</v>
      </c>
      <c r="E15" s="39">
        <v>573</v>
      </c>
      <c r="F15" s="39">
        <v>664</v>
      </c>
      <c r="G15" s="40">
        <f t="shared" si="1"/>
        <v>115.88132635253054</v>
      </c>
      <c r="H15" s="39">
        <v>253</v>
      </c>
      <c r="I15" s="39">
        <v>252</v>
      </c>
      <c r="J15" s="36">
        <f t="shared" si="2"/>
        <v>99.604743083003953</v>
      </c>
      <c r="K15" s="39">
        <v>45</v>
      </c>
      <c r="L15" s="39">
        <v>29</v>
      </c>
      <c r="M15" s="40">
        <f t="shared" si="3"/>
        <v>64.444444444444443</v>
      </c>
      <c r="N15" s="39">
        <v>5</v>
      </c>
      <c r="O15" s="39">
        <v>0</v>
      </c>
      <c r="P15" s="91">
        <f t="shared" si="8"/>
        <v>0</v>
      </c>
      <c r="Q15" s="39">
        <v>331</v>
      </c>
      <c r="R15" s="60">
        <v>454</v>
      </c>
      <c r="S15" s="40">
        <f t="shared" si="4"/>
        <v>137.16012084592145</v>
      </c>
      <c r="T15" s="39">
        <v>3514</v>
      </c>
      <c r="U15" s="60">
        <v>2918</v>
      </c>
      <c r="V15" s="40">
        <f t="shared" si="5"/>
        <v>83.039271485486623</v>
      </c>
      <c r="W15" s="39">
        <v>358</v>
      </c>
      <c r="X15" s="60">
        <v>272</v>
      </c>
      <c r="Y15" s="40">
        <f t="shared" si="6"/>
        <v>75.977653631284923</v>
      </c>
      <c r="Z15" s="39">
        <v>304</v>
      </c>
      <c r="AA15" s="60">
        <v>217</v>
      </c>
      <c r="AB15" s="40">
        <f t="shared" si="7"/>
        <v>71.381578947368425</v>
      </c>
      <c r="AC15" s="92"/>
      <c r="AD15" s="41"/>
    </row>
    <row r="16" spans="1:32" s="42" customFormat="1" ht="16.95" customHeight="1" x14ac:dyDescent="0.25">
      <c r="A16" s="61" t="s">
        <v>43</v>
      </c>
      <c r="B16" s="39">
        <v>1842</v>
      </c>
      <c r="C16" s="39">
        <v>1715</v>
      </c>
      <c r="D16" s="40">
        <f t="shared" si="0"/>
        <v>93.105320304017368</v>
      </c>
      <c r="E16" s="39">
        <v>717</v>
      </c>
      <c r="F16" s="39">
        <v>781</v>
      </c>
      <c r="G16" s="40">
        <f t="shared" si="1"/>
        <v>108.92608089260808</v>
      </c>
      <c r="H16" s="39">
        <v>463</v>
      </c>
      <c r="I16" s="39">
        <v>331</v>
      </c>
      <c r="J16" s="36">
        <f t="shared" si="2"/>
        <v>71.490280777537791</v>
      </c>
      <c r="K16" s="39">
        <v>83</v>
      </c>
      <c r="L16" s="39">
        <v>64</v>
      </c>
      <c r="M16" s="40">
        <f t="shared" si="3"/>
        <v>77.108433734939766</v>
      </c>
      <c r="N16" s="39">
        <v>27</v>
      </c>
      <c r="O16" s="39">
        <v>21</v>
      </c>
      <c r="P16" s="40">
        <f t="shared" si="8"/>
        <v>77.777777777777771</v>
      </c>
      <c r="Q16" s="39">
        <v>555</v>
      </c>
      <c r="R16" s="60">
        <v>603</v>
      </c>
      <c r="S16" s="40">
        <f t="shared" si="4"/>
        <v>108.64864864864865</v>
      </c>
      <c r="T16" s="39">
        <v>1619</v>
      </c>
      <c r="U16" s="60">
        <v>1144</v>
      </c>
      <c r="V16" s="40">
        <f t="shared" si="5"/>
        <v>70.660901791229151</v>
      </c>
      <c r="W16" s="39">
        <v>494</v>
      </c>
      <c r="X16" s="60">
        <v>223</v>
      </c>
      <c r="Y16" s="40">
        <f t="shared" si="6"/>
        <v>45.141700404858298</v>
      </c>
      <c r="Z16" s="39">
        <v>421</v>
      </c>
      <c r="AA16" s="60">
        <v>158</v>
      </c>
      <c r="AB16" s="40">
        <f t="shared" si="7"/>
        <v>37.529691211401428</v>
      </c>
      <c r="AC16" s="92"/>
      <c r="AD16" s="41"/>
    </row>
    <row r="17" spans="1:30" s="42" customFormat="1" ht="16.95" customHeight="1" x14ac:dyDescent="0.25">
      <c r="A17" s="61" t="s">
        <v>44</v>
      </c>
      <c r="B17" s="39">
        <v>2885</v>
      </c>
      <c r="C17" s="39">
        <v>2974</v>
      </c>
      <c r="D17" s="40">
        <f t="shared" si="0"/>
        <v>103.08492201039861</v>
      </c>
      <c r="E17" s="39">
        <v>656</v>
      </c>
      <c r="F17" s="39">
        <v>897</v>
      </c>
      <c r="G17" s="40">
        <f t="shared" si="1"/>
        <v>136.73780487804879</v>
      </c>
      <c r="H17" s="39">
        <v>199</v>
      </c>
      <c r="I17" s="39">
        <v>186</v>
      </c>
      <c r="J17" s="36">
        <f t="shared" si="2"/>
        <v>93.467336683417088</v>
      </c>
      <c r="K17" s="39">
        <v>73</v>
      </c>
      <c r="L17" s="39">
        <v>43</v>
      </c>
      <c r="M17" s="40">
        <f t="shared" si="3"/>
        <v>58.904109589041099</v>
      </c>
      <c r="N17" s="39">
        <v>2</v>
      </c>
      <c r="O17" s="39">
        <v>2</v>
      </c>
      <c r="P17" s="91">
        <f t="shared" si="8"/>
        <v>100</v>
      </c>
      <c r="Q17" s="39">
        <v>427</v>
      </c>
      <c r="R17" s="60">
        <v>453</v>
      </c>
      <c r="S17" s="40">
        <f t="shared" si="4"/>
        <v>106.08899297423888</v>
      </c>
      <c r="T17" s="39">
        <v>2636</v>
      </c>
      <c r="U17" s="60">
        <v>2396</v>
      </c>
      <c r="V17" s="40">
        <f t="shared" si="5"/>
        <v>90.895295902883163</v>
      </c>
      <c r="W17" s="39">
        <v>407</v>
      </c>
      <c r="X17" s="60">
        <v>425</v>
      </c>
      <c r="Y17" s="40">
        <f t="shared" si="6"/>
        <v>104.42260442260442</v>
      </c>
      <c r="Z17" s="39">
        <v>367</v>
      </c>
      <c r="AA17" s="60">
        <v>364</v>
      </c>
      <c r="AB17" s="40">
        <f t="shared" si="7"/>
        <v>99.182561307901906</v>
      </c>
      <c r="AC17" s="92"/>
      <c r="AD17" s="41"/>
    </row>
    <row r="18" spans="1:30" s="42" customFormat="1" ht="16.95" customHeight="1" x14ac:dyDescent="0.25">
      <c r="A18" s="61" t="s">
        <v>45</v>
      </c>
      <c r="B18" s="39">
        <v>2327</v>
      </c>
      <c r="C18" s="39">
        <v>1256</v>
      </c>
      <c r="D18" s="40">
        <f t="shared" si="0"/>
        <v>53.975075204125481</v>
      </c>
      <c r="E18" s="39">
        <v>752</v>
      </c>
      <c r="F18" s="39">
        <v>718</v>
      </c>
      <c r="G18" s="40">
        <f t="shared" si="1"/>
        <v>95.478723404255319</v>
      </c>
      <c r="H18" s="39">
        <v>337</v>
      </c>
      <c r="I18" s="39">
        <v>277</v>
      </c>
      <c r="J18" s="36">
        <f t="shared" si="2"/>
        <v>82.195845697329375</v>
      </c>
      <c r="K18" s="39">
        <v>74</v>
      </c>
      <c r="L18" s="39">
        <v>20</v>
      </c>
      <c r="M18" s="40">
        <f t="shared" si="3"/>
        <v>27.027027027027028</v>
      </c>
      <c r="N18" s="39">
        <v>5</v>
      </c>
      <c r="O18" s="39">
        <v>2</v>
      </c>
      <c r="P18" s="40">
        <f t="shared" si="8"/>
        <v>40</v>
      </c>
      <c r="Q18" s="39">
        <v>592</v>
      </c>
      <c r="R18" s="60">
        <v>465</v>
      </c>
      <c r="S18" s="40">
        <f t="shared" si="4"/>
        <v>78.547297297297291</v>
      </c>
      <c r="T18" s="39">
        <v>2073</v>
      </c>
      <c r="U18" s="60">
        <v>714</v>
      </c>
      <c r="V18" s="40">
        <f t="shared" si="5"/>
        <v>34.442836468885673</v>
      </c>
      <c r="W18" s="39">
        <v>498</v>
      </c>
      <c r="X18" s="60">
        <v>229</v>
      </c>
      <c r="Y18" s="40">
        <f t="shared" si="6"/>
        <v>45.983935742971887</v>
      </c>
      <c r="Z18" s="39">
        <v>451</v>
      </c>
      <c r="AA18" s="60">
        <v>201</v>
      </c>
      <c r="AB18" s="40">
        <f t="shared" si="7"/>
        <v>44.567627494456765</v>
      </c>
      <c r="AC18" s="92"/>
      <c r="AD18" s="41"/>
    </row>
    <row r="19" spans="1:30" s="42" customFormat="1" ht="16.95" customHeight="1" x14ac:dyDescent="0.25">
      <c r="A19" s="61" t="s">
        <v>46</v>
      </c>
      <c r="B19" s="39">
        <v>1640</v>
      </c>
      <c r="C19" s="39">
        <v>1699</v>
      </c>
      <c r="D19" s="40">
        <f t="shared" si="0"/>
        <v>103.59756097560975</v>
      </c>
      <c r="E19" s="39">
        <v>420</v>
      </c>
      <c r="F19" s="39">
        <v>516</v>
      </c>
      <c r="G19" s="40">
        <f t="shared" si="1"/>
        <v>122.85714285714286</v>
      </c>
      <c r="H19" s="39">
        <v>116</v>
      </c>
      <c r="I19" s="39">
        <v>259</v>
      </c>
      <c r="J19" s="36">
        <f t="shared" si="2"/>
        <v>223.27586206896552</v>
      </c>
      <c r="K19" s="39">
        <v>64</v>
      </c>
      <c r="L19" s="39">
        <v>55</v>
      </c>
      <c r="M19" s="40">
        <f t="shared" si="3"/>
        <v>85.9375</v>
      </c>
      <c r="N19" s="39">
        <v>11</v>
      </c>
      <c r="O19" s="39">
        <v>7</v>
      </c>
      <c r="P19" s="40">
        <f t="shared" si="8"/>
        <v>63.636363636363633</v>
      </c>
      <c r="Q19" s="39">
        <v>288</v>
      </c>
      <c r="R19" s="60">
        <v>426</v>
      </c>
      <c r="S19" s="40">
        <f t="shared" si="4"/>
        <v>147.91666666666666</v>
      </c>
      <c r="T19" s="39">
        <v>1480</v>
      </c>
      <c r="U19" s="60">
        <v>1319</v>
      </c>
      <c r="V19" s="40">
        <f t="shared" si="5"/>
        <v>89.121621621621628</v>
      </c>
      <c r="W19" s="39">
        <v>260</v>
      </c>
      <c r="X19" s="60">
        <v>211</v>
      </c>
      <c r="Y19" s="40">
        <f t="shared" si="6"/>
        <v>81.15384615384616</v>
      </c>
      <c r="Z19" s="39">
        <v>217</v>
      </c>
      <c r="AA19" s="60">
        <v>171</v>
      </c>
      <c r="AB19" s="40">
        <f t="shared" si="7"/>
        <v>78.801843317972356</v>
      </c>
      <c r="AC19" s="92"/>
      <c r="AD19" s="41"/>
    </row>
    <row r="20" spans="1:30" s="42" customFormat="1" ht="16.95" customHeight="1" x14ac:dyDescent="0.25">
      <c r="A20" s="61" t="s">
        <v>47</v>
      </c>
      <c r="B20" s="39">
        <v>979</v>
      </c>
      <c r="C20" s="39">
        <v>1039</v>
      </c>
      <c r="D20" s="40">
        <f t="shared" si="0"/>
        <v>106.12870275791624</v>
      </c>
      <c r="E20" s="39">
        <v>196</v>
      </c>
      <c r="F20" s="39">
        <v>304</v>
      </c>
      <c r="G20" s="40">
        <f t="shared" si="1"/>
        <v>155.10204081632654</v>
      </c>
      <c r="H20" s="39">
        <v>59</v>
      </c>
      <c r="I20" s="39">
        <v>78</v>
      </c>
      <c r="J20" s="36">
        <f t="shared" si="2"/>
        <v>132.20338983050848</v>
      </c>
      <c r="K20" s="39">
        <v>12</v>
      </c>
      <c r="L20" s="39">
        <v>10</v>
      </c>
      <c r="M20" s="40">
        <f t="shared" si="3"/>
        <v>83.333333333333329</v>
      </c>
      <c r="N20" s="39">
        <v>6</v>
      </c>
      <c r="O20" s="39">
        <v>1</v>
      </c>
      <c r="P20" s="40">
        <f t="shared" si="8"/>
        <v>16.666666666666668</v>
      </c>
      <c r="Q20" s="39">
        <v>130</v>
      </c>
      <c r="R20" s="60">
        <v>201</v>
      </c>
      <c r="S20" s="40">
        <f t="shared" si="4"/>
        <v>154.61538461538461</v>
      </c>
      <c r="T20" s="39">
        <v>910</v>
      </c>
      <c r="U20" s="60">
        <v>882</v>
      </c>
      <c r="V20" s="40">
        <f t="shared" si="5"/>
        <v>96.92307692307692</v>
      </c>
      <c r="W20" s="39">
        <v>127</v>
      </c>
      <c r="X20" s="60">
        <v>155</v>
      </c>
      <c r="Y20" s="40">
        <f t="shared" si="6"/>
        <v>122.04724409448819</v>
      </c>
      <c r="Z20" s="39">
        <v>110</v>
      </c>
      <c r="AA20" s="60">
        <v>137</v>
      </c>
      <c r="AB20" s="40">
        <f t="shared" si="7"/>
        <v>124.54545454545455</v>
      </c>
      <c r="AC20" s="92"/>
      <c r="AD20" s="41"/>
    </row>
    <row r="21" spans="1:30" s="42" customFormat="1" ht="16.95" customHeight="1" x14ac:dyDescent="0.25">
      <c r="A21" s="61" t="s">
        <v>48</v>
      </c>
      <c r="B21" s="39">
        <v>478</v>
      </c>
      <c r="C21" s="39">
        <v>631</v>
      </c>
      <c r="D21" s="40">
        <f t="shared" si="0"/>
        <v>132.00836820083683</v>
      </c>
      <c r="E21" s="39">
        <v>160</v>
      </c>
      <c r="F21" s="39">
        <v>296</v>
      </c>
      <c r="G21" s="40">
        <f t="shared" si="1"/>
        <v>185</v>
      </c>
      <c r="H21" s="39">
        <v>64</v>
      </c>
      <c r="I21" s="39">
        <v>77</v>
      </c>
      <c r="J21" s="36">
        <f t="shared" si="2"/>
        <v>120.3125</v>
      </c>
      <c r="K21" s="39">
        <v>2</v>
      </c>
      <c r="L21" s="39">
        <v>3</v>
      </c>
      <c r="M21" s="40">
        <f t="shared" si="3"/>
        <v>150</v>
      </c>
      <c r="N21" s="39">
        <v>2</v>
      </c>
      <c r="O21" s="39">
        <v>0</v>
      </c>
      <c r="P21" s="91">
        <f t="shared" si="8"/>
        <v>0</v>
      </c>
      <c r="Q21" s="39">
        <v>107</v>
      </c>
      <c r="R21" s="60">
        <v>245</v>
      </c>
      <c r="S21" s="40">
        <f t="shared" si="4"/>
        <v>228.97196261682242</v>
      </c>
      <c r="T21" s="39">
        <v>417</v>
      </c>
      <c r="U21" s="60">
        <v>434</v>
      </c>
      <c r="V21" s="40">
        <f t="shared" si="5"/>
        <v>104.07673860911271</v>
      </c>
      <c r="W21" s="39">
        <v>99</v>
      </c>
      <c r="X21" s="60">
        <v>160</v>
      </c>
      <c r="Y21" s="40">
        <f t="shared" si="6"/>
        <v>161.61616161616161</v>
      </c>
      <c r="Z21" s="39">
        <v>94</v>
      </c>
      <c r="AA21" s="60">
        <v>139</v>
      </c>
      <c r="AB21" s="40">
        <f t="shared" si="7"/>
        <v>147.87234042553192</v>
      </c>
      <c r="AC21" s="92"/>
      <c r="AD21" s="41"/>
    </row>
    <row r="22" spans="1:30" s="42" customFormat="1" ht="16.95" customHeight="1" x14ac:dyDescent="0.25">
      <c r="A22" s="61" t="s">
        <v>49</v>
      </c>
      <c r="B22" s="39">
        <v>1524</v>
      </c>
      <c r="C22" s="39">
        <v>1615</v>
      </c>
      <c r="D22" s="40">
        <f t="shared" si="0"/>
        <v>105.97112860892389</v>
      </c>
      <c r="E22" s="39">
        <v>532</v>
      </c>
      <c r="F22" s="39">
        <v>597</v>
      </c>
      <c r="G22" s="40">
        <f t="shared" si="1"/>
        <v>112.21804511278195</v>
      </c>
      <c r="H22" s="39">
        <v>189</v>
      </c>
      <c r="I22" s="39">
        <v>208</v>
      </c>
      <c r="J22" s="36">
        <f t="shared" si="2"/>
        <v>110.05291005291005</v>
      </c>
      <c r="K22" s="39">
        <v>51</v>
      </c>
      <c r="L22" s="39">
        <v>23</v>
      </c>
      <c r="M22" s="40">
        <f t="shared" si="3"/>
        <v>45.098039215686278</v>
      </c>
      <c r="N22" s="39">
        <v>2</v>
      </c>
      <c r="O22" s="39">
        <v>0</v>
      </c>
      <c r="P22" s="91">
        <f t="shared" si="8"/>
        <v>0</v>
      </c>
      <c r="Q22" s="39">
        <v>469</v>
      </c>
      <c r="R22" s="60">
        <v>470</v>
      </c>
      <c r="S22" s="40">
        <f t="shared" si="4"/>
        <v>100.2132196162047</v>
      </c>
      <c r="T22" s="39">
        <v>1325</v>
      </c>
      <c r="U22" s="60">
        <v>1211</v>
      </c>
      <c r="V22" s="40">
        <f t="shared" si="5"/>
        <v>91.396226415094333</v>
      </c>
      <c r="W22" s="39">
        <v>333</v>
      </c>
      <c r="X22" s="60">
        <v>244</v>
      </c>
      <c r="Y22" s="40">
        <f t="shared" si="6"/>
        <v>73.273273273273276</v>
      </c>
      <c r="Z22" s="39">
        <v>268</v>
      </c>
      <c r="AA22" s="60">
        <v>204</v>
      </c>
      <c r="AB22" s="40">
        <f t="shared" si="7"/>
        <v>76.119402985074629</v>
      </c>
      <c r="AC22" s="92"/>
      <c r="AD22" s="41"/>
    </row>
    <row r="23" spans="1:30" s="42" customFormat="1" ht="16.95" customHeight="1" x14ac:dyDescent="0.25">
      <c r="A23" s="61" t="s">
        <v>50</v>
      </c>
      <c r="B23" s="39">
        <v>798</v>
      </c>
      <c r="C23" s="39">
        <v>985</v>
      </c>
      <c r="D23" s="40">
        <f t="shared" si="0"/>
        <v>123.43358395989975</v>
      </c>
      <c r="E23" s="39">
        <v>461</v>
      </c>
      <c r="F23" s="39">
        <v>704</v>
      </c>
      <c r="G23" s="40">
        <f t="shared" si="1"/>
        <v>152.71149674620389</v>
      </c>
      <c r="H23" s="39">
        <v>106</v>
      </c>
      <c r="I23" s="39">
        <v>113</v>
      </c>
      <c r="J23" s="36">
        <f t="shared" si="2"/>
        <v>106.60377358490567</v>
      </c>
      <c r="K23" s="39">
        <v>22</v>
      </c>
      <c r="L23" s="39">
        <v>23</v>
      </c>
      <c r="M23" s="40">
        <f t="shared" si="3"/>
        <v>104.54545454545455</v>
      </c>
      <c r="N23" s="39">
        <v>2</v>
      </c>
      <c r="O23" s="39">
        <v>0</v>
      </c>
      <c r="P23" s="40">
        <f t="shared" si="8"/>
        <v>0</v>
      </c>
      <c r="Q23" s="39">
        <v>414</v>
      </c>
      <c r="R23" s="60">
        <v>557</v>
      </c>
      <c r="S23" s="40">
        <f t="shared" si="4"/>
        <v>134.54106280193236</v>
      </c>
      <c r="T23" s="39">
        <v>660</v>
      </c>
      <c r="U23" s="60">
        <v>621</v>
      </c>
      <c r="V23" s="40">
        <f t="shared" si="5"/>
        <v>94.090909090909093</v>
      </c>
      <c r="W23" s="39">
        <v>323</v>
      </c>
      <c r="X23" s="60">
        <v>346</v>
      </c>
      <c r="Y23" s="40">
        <f t="shared" si="6"/>
        <v>107.12074303405572</v>
      </c>
      <c r="Z23" s="39">
        <v>279</v>
      </c>
      <c r="AA23" s="60">
        <v>284</v>
      </c>
      <c r="AB23" s="40">
        <f t="shared" si="7"/>
        <v>101.7921146953405</v>
      </c>
      <c r="AC23" s="92"/>
      <c r="AD23" s="41"/>
    </row>
    <row r="24" spans="1:30" s="42" customFormat="1" ht="16.95" customHeight="1" x14ac:dyDescent="0.25">
      <c r="A24" s="61" t="s">
        <v>51</v>
      </c>
      <c r="B24" s="39">
        <v>1102</v>
      </c>
      <c r="C24" s="39">
        <v>846</v>
      </c>
      <c r="D24" s="40">
        <f t="shared" si="0"/>
        <v>76.769509981851186</v>
      </c>
      <c r="E24" s="39">
        <v>434</v>
      </c>
      <c r="F24" s="39">
        <v>549</v>
      </c>
      <c r="G24" s="40">
        <f t="shared" si="1"/>
        <v>126.49769585253456</v>
      </c>
      <c r="H24" s="39">
        <v>134</v>
      </c>
      <c r="I24" s="39">
        <v>136</v>
      </c>
      <c r="J24" s="36">
        <f t="shared" si="2"/>
        <v>101.49253731343283</v>
      </c>
      <c r="K24" s="39">
        <v>26</v>
      </c>
      <c r="L24" s="39">
        <v>16</v>
      </c>
      <c r="M24" s="40">
        <f t="shared" si="3"/>
        <v>61.53846153846154</v>
      </c>
      <c r="N24" s="39">
        <v>1</v>
      </c>
      <c r="O24" s="39">
        <v>0</v>
      </c>
      <c r="P24" s="91">
        <f t="shared" si="8"/>
        <v>0</v>
      </c>
      <c r="Q24" s="39">
        <v>305</v>
      </c>
      <c r="R24" s="60">
        <v>457</v>
      </c>
      <c r="S24" s="40">
        <f t="shared" si="4"/>
        <v>149.8360655737705</v>
      </c>
      <c r="T24" s="39">
        <v>969</v>
      </c>
      <c r="U24" s="60">
        <v>466</v>
      </c>
      <c r="V24" s="40">
        <f t="shared" si="5"/>
        <v>48.090815273477816</v>
      </c>
      <c r="W24" s="39">
        <v>301</v>
      </c>
      <c r="X24" s="60">
        <v>228</v>
      </c>
      <c r="Y24" s="40">
        <f t="shared" si="6"/>
        <v>75.747508305647841</v>
      </c>
      <c r="Z24" s="39">
        <v>254</v>
      </c>
      <c r="AA24" s="60">
        <v>205</v>
      </c>
      <c r="AB24" s="40">
        <f t="shared" si="7"/>
        <v>80.70866141732283</v>
      </c>
      <c r="AC24" s="92"/>
      <c r="AD24" s="41"/>
    </row>
    <row r="25" spans="1:30" s="42" customFormat="1" ht="16.95" customHeight="1" x14ac:dyDescent="0.25">
      <c r="A25" s="61" t="s">
        <v>52</v>
      </c>
      <c r="B25" s="39">
        <v>2311</v>
      </c>
      <c r="C25" s="39">
        <v>2134</v>
      </c>
      <c r="D25" s="40">
        <f t="shared" si="0"/>
        <v>92.340977931631329</v>
      </c>
      <c r="E25" s="39">
        <v>183</v>
      </c>
      <c r="F25" s="39">
        <v>275</v>
      </c>
      <c r="G25" s="40">
        <f t="shared" si="1"/>
        <v>150.27322404371586</v>
      </c>
      <c r="H25" s="39">
        <v>131</v>
      </c>
      <c r="I25" s="39">
        <v>142</v>
      </c>
      <c r="J25" s="36">
        <f t="shared" si="2"/>
        <v>108.3969465648855</v>
      </c>
      <c r="K25" s="39">
        <v>15</v>
      </c>
      <c r="L25" s="39">
        <v>19</v>
      </c>
      <c r="M25" s="40">
        <f t="shared" si="3"/>
        <v>126.66666666666667</v>
      </c>
      <c r="N25" s="39">
        <v>2</v>
      </c>
      <c r="O25" s="39">
        <v>0</v>
      </c>
      <c r="P25" s="91">
        <f t="shared" si="8"/>
        <v>0</v>
      </c>
      <c r="Q25" s="39">
        <v>130</v>
      </c>
      <c r="R25" s="60">
        <v>202</v>
      </c>
      <c r="S25" s="40">
        <f t="shared" si="4"/>
        <v>155.38461538461539</v>
      </c>
      <c r="T25" s="39">
        <v>2244</v>
      </c>
      <c r="U25" s="60">
        <v>1888</v>
      </c>
      <c r="V25" s="40">
        <f t="shared" si="5"/>
        <v>84.135472370766493</v>
      </c>
      <c r="W25" s="39">
        <v>116</v>
      </c>
      <c r="X25" s="60">
        <v>116</v>
      </c>
      <c r="Y25" s="40">
        <f t="shared" si="6"/>
        <v>100</v>
      </c>
      <c r="Z25" s="39">
        <v>99</v>
      </c>
      <c r="AA25" s="60">
        <v>91</v>
      </c>
      <c r="AB25" s="40">
        <f t="shared" si="7"/>
        <v>91.919191919191917</v>
      </c>
      <c r="AC25" s="92"/>
      <c r="AD25" s="41"/>
    </row>
    <row r="26" spans="1:30" s="42" customFormat="1" ht="16.95" customHeight="1" x14ac:dyDescent="0.25">
      <c r="A26" s="61" t="s">
        <v>53</v>
      </c>
      <c r="B26" s="39">
        <v>1018</v>
      </c>
      <c r="C26" s="39">
        <v>1026</v>
      </c>
      <c r="D26" s="40">
        <f t="shared" si="0"/>
        <v>100.78585461689588</v>
      </c>
      <c r="E26" s="39">
        <v>425</v>
      </c>
      <c r="F26" s="39">
        <v>489</v>
      </c>
      <c r="G26" s="40">
        <f t="shared" si="1"/>
        <v>115.05882352941177</v>
      </c>
      <c r="H26" s="39">
        <v>127</v>
      </c>
      <c r="I26" s="39">
        <v>105</v>
      </c>
      <c r="J26" s="36">
        <f t="shared" si="2"/>
        <v>82.677165354330711</v>
      </c>
      <c r="K26" s="39">
        <v>34</v>
      </c>
      <c r="L26" s="39">
        <v>13</v>
      </c>
      <c r="M26" s="40">
        <f t="shared" si="3"/>
        <v>38.235294117647058</v>
      </c>
      <c r="N26" s="39">
        <v>1</v>
      </c>
      <c r="O26" s="39">
        <v>0</v>
      </c>
      <c r="P26" s="91">
        <f t="shared" si="8"/>
        <v>0</v>
      </c>
      <c r="Q26" s="39">
        <v>321</v>
      </c>
      <c r="R26" s="60">
        <v>360</v>
      </c>
      <c r="S26" s="40">
        <f t="shared" si="4"/>
        <v>112.14953271028037</v>
      </c>
      <c r="T26" s="39">
        <v>876</v>
      </c>
      <c r="U26" s="60">
        <v>759</v>
      </c>
      <c r="V26" s="40">
        <f t="shared" si="5"/>
        <v>86.643835616438352</v>
      </c>
      <c r="W26" s="39">
        <v>283</v>
      </c>
      <c r="X26" s="60">
        <v>222</v>
      </c>
      <c r="Y26" s="40">
        <f t="shared" si="6"/>
        <v>78.445229681978802</v>
      </c>
      <c r="Z26" s="39">
        <v>246</v>
      </c>
      <c r="AA26" s="60">
        <v>184</v>
      </c>
      <c r="AB26" s="40">
        <f t="shared" si="7"/>
        <v>74.796747967479675</v>
      </c>
      <c r="AC26" s="92"/>
      <c r="AD26" s="41"/>
    </row>
    <row r="27" spans="1:30" s="42" customFormat="1" ht="16.95" customHeight="1" x14ac:dyDescent="0.25">
      <c r="A27" s="61" t="s">
        <v>54</v>
      </c>
      <c r="B27" s="39">
        <v>680</v>
      </c>
      <c r="C27" s="39">
        <v>802</v>
      </c>
      <c r="D27" s="40">
        <f t="shared" si="0"/>
        <v>117.94117647058823</v>
      </c>
      <c r="E27" s="39">
        <v>210</v>
      </c>
      <c r="F27" s="39">
        <v>305</v>
      </c>
      <c r="G27" s="40">
        <f t="shared" si="1"/>
        <v>145.23809523809524</v>
      </c>
      <c r="H27" s="39">
        <v>66</v>
      </c>
      <c r="I27" s="39">
        <v>81</v>
      </c>
      <c r="J27" s="36">
        <f t="shared" si="2"/>
        <v>122.72727272727273</v>
      </c>
      <c r="K27" s="39">
        <v>15</v>
      </c>
      <c r="L27" s="39">
        <v>41</v>
      </c>
      <c r="M27" s="40">
        <f t="shared" si="3"/>
        <v>273.33333333333331</v>
      </c>
      <c r="N27" s="39">
        <v>0</v>
      </c>
      <c r="O27" s="39">
        <v>0</v>
      </c>
      <c r="P27" s="91" t="str">
        <f t="shared" si="8"/>
        <v>-</v>
      </c>
      <c r="Q27" s="39">
        <v>173</v>
      </c>
      <c r="R27" s="60">
        <v>222</v>
      </c>
      <c r="S27" s="40">
        <f t="shared" si="4"/>
        <v>128.32369942196533</v>
      </c>
      <c r="T27" s="39">
        <v>622</v>
      </c>
      <c r="U27" s="60">
        <v>610</v>
      </c>
      <c r="V27" s="40">
        <f t="shared" si="5"/>
        <v>98.070739549839232</v>
      </c>
      <c r="W27" s="39">
        <v>152</v>
      </c>
      <c r="X27" s="60">
        <v>134</v>
      </c>
      <c r="Y27" s="40">
        <f t="shared" si="6"/>
        <v>88.15789473684211</v>
      </c>
      <c r="Z27" s="39">
        <v>136</v>
      </c>
      <c r="AA27" s="60">
        <v>121</v>
      </c>
      <c r="AB27" s="40">
        <f t="shared" si="7"/>
        <v>88.970588235294116</v>
      </c>
      <c r="AC27" s="92"/>
      <c r="AD27" s="41"/>
    </row>
    <row r="28" spans="1:30" s="42" customFormat="1" ht="16.95" customHeight="1" x14ac:dyDescent="0.25">
      <c r="A28" s="61" t="s">
        <v>55</v>
      </c>
      <c r="B28" s="39">
        <v>769</v>
      </c>
      <c r="C28" s="39">
        <v>688</v>
      </c>
      <c r="D28" s="40">
        <f t="shared" si="0"/>
        <v>89.466840052015598</v>
      </c>
      <c r="E28" s="39">
        <v>199</v>
      </c>
      <c r="F28" s="39">
        <v>226</v>
      </c>
      <c r="G28" s="40">
        <f t="shared" si="1"/>
        <v>113.5678391959799</v>
      </c>
      <c r="H28" s="39">
        <v>127</v>
      </c>
      <c r="I28" s="39">
        <v>93</v>
      </c>
      <c r="J28" s="36">
        <f t="shared" si="2"/>
        <v>73.228346456692918</v>
      </c>
      <c r="K28" s="39">
        <v>15</v>
      </c>
      <c r="L28" s="39">
        <v>8</v>
      </c>
      <c r="M28" s="40">
        <f t="shared" si="3"/>
        <v>53.333333333333336</v>
      </c>
      <c r="N28" s="39">
        <v>5</v>
      </c>
      <c r="O28" s="39">
        <v>0</v>
      </c>
      <c r="P28" s="40">
        <f t="shared" si="8"/>
        <v>0</v>
      </c>
      <c r="Q28" s="39">
        <v>167</v>
      </c>
      <c r="R28" s="60">
        <v>204</v>
      </c>
      <c r="S28" s="40">
        <f t="shared" si="4"/>
        <v>122.1556886227545</v>
      </c>
      <c r="T28" s="39">
        <v>691</v>
      </c>
      <c r="U28" s="60">
        <v>527</v>
      </c>
      <c r="V28" s="40">
        <f t="shared" si="5"/>
        <v>76.266280752532566</v>
      </c>
      <c r="W28" s="39">
        <v>121</v>
      </c>
      <c r="X28" s="60">
        <v>115</v>
      </c>
      <c r="Y28" s="40">
        <f t="shared" si="6"/>
        <v>95.04132231404958</v>
      </c>
      <c r="Z28" s="39">
        <v>110</v>
      </c>
      <c r="AA28" s="60">
        <v>103</v>
      </c>
      <c r="AB28" s="40">
        <f t="shared" si="7"/>
        <v>93.63636363636364</v>
      </c>
      <c r="AC28" s="92"/>
      <c r="AD28" s="41"/>
    </row>
    <row r="29" spans="1:30" s="42" customFormat="1" ht="16.95" customHeight="1" x14ac:dyDescent="0.25">
      <c r="A29" s="61" t="s">
        <v>56</v>
      </c>
      <c r="B29" s="39">
        <v>717</v>
      </c>
      <c r="C29" s="39">
        <v>820</v>
      </c>
      <c r="D29" s="40">
        <f t="shared" si="0"/>
        <v>114.36541143654114</v>
      </c>
      <c r="E29" s="39">
        <v>379</v>
      </c>
      <c r="F29" s="39">
        <v>461</v>
      </c>
      <c r="G29" s="40">
        <f t="shared" si="1"/>
        <v>121.63588390501319</v>
      </c>
      <c r="H29" s="39">
        <v>64</v>
      </c>
      <c r="I29" s="39">
        <v>73</v>
      </c>
      <c r="J29" s="36">
        <f t="shared" si="2"/>
        <v>114.0625</v>
      </c>
      <c r="K29" s="39">
        <v>47</v>
      </c>
      <c r="L29" s="39">
        <v>31</v>
      </c>
      <c r="M29" s="40">
        <f t="shared" si="3"/>
        <v>65.957446808510639</v>
      </c>
      <c r="N29" s="39">
        <v>16</v>
      </c>
      <c r="O29" s="39">
        <v>0</v>
      </c>
      <c r="P29" s="40">
        <f t="shared" si="8"/>
        <v>0</v>
      </c>
      <c r="Q29" s="39">
        <v>245</v>
      </c>
      <c r="R29" s="60">
        <v>335</v>
      </c>
      <c r="S29" s="40">
        <f t="shared" si="4"/>
        <v>136.73469387755102</v>
      </c>
      <c r="T29" s="39">
        <v>606</v>
      </c>
      <c r="U29" s="60">
        <v>528</v>
      </c>
      <c r="V29" s="40">
        <f t="shared" si="5"/>
        <v>87.128712871287135</v>
      </c>
      <c r="W29" s="39">
        <v>268</v>
      </c>
      <c r="X29" s="60">
        <v>222</v>
      </c>
      <c r="Y29" s="40">
        <f t="shared" si="6"/>
        <v>82.835820895522389</v>
      </c>
      <c r="Z29" s="39">
        <v>226</v>
      </c>
      <c r="AA29" s="60">
        <v>202</v>
      </c>
      <c r="AB29" s="40">
        <f t="shared" si="7"/>
        <v>89.380530973451329</v>
      </c>
      <c r="AC29" s="92"/>
      <c r="AD29" s="41"/>
    </row>
    <row r="30" spans="1:30" s="42" customFormat="1" ht="16.95" customHeight="1" x14ac:dyDescent="0.25">
      <c r="A30" s="61" t="s">
        <v>57</v>
      </c>
      <c r="B30" s="39">
        <v>1093</v>
      </c>
      <c r="C30" s="39">
        <v>1112</v>
      </c>
      <c r="D30" s="40">
        <f t="shared" si="0"/>
        <v>101.73833485818847</v>
      </c>
      <c r="E30" s="39">
        <v>157</v>
      </c>
      <c r="F30" s="39">
        <v>231</v>
      </c>
      <c r="G30" s="40">
        <f t="shared" si="1"/>
        <v>147.13375796178343</v>
      </c>
      <c r="H30" s="39">
        <v>81</v>
      </c>
      <c r="I30" s="39">
        <v>84</v>
      </c>
      <c r="J30" s="36">
        <f t="shared" si="2"/>
        <v>103.70370370370371</v>
      </c>
      <c r="K30" s="39">
        <v>22</v>
      </c>
      <c r="L30" s="39">
        <v>18</v>
      </c>
      <c r="M30" s="40">
        <f t="shared" si="3"/>
        <v>81.818181818181813</v>
      </c>
      <c r="N30" s="39">
        <v>2</v>
      </c>
      <c r="O30" s="39">
        <v>4</v>
      </c>
      <c r="P30" s="91">
        <f t="shared" si="8"/>
        <v>200</v>
      </c>
      <c r="Q30" s="39">
        <v>149</v>
      </c>
      <c r="R30" s="60">
        <v>207</v>
      </c>
      <c r="S30" s="40">
        <f t="shared" si="4"/>
        <v>138.92617449664431</v>
      </c>
      <c r="T30" s="39">
        <v>1040</v>
      </c>
      <c r="U30" s="60">
        <v>997</v>
      </c>
      <c r="V30" s="40">
        <f t="shared" si="5"/>
        <v>95.865384615384613</v>
      </c>
      <c r="W30" s="39">
        <v>104</v>
      </c>
      <c r="X30" s="60">
        <v>118</v>
      </c>
      <c r="Y30" s="40">
        <f t="shared" si="6"/>
        <v>113.46153846153847</v>
      </c>
      <c r="Z30" s="39">
        <v>92</v>
      </c>
      <c r="AA30" s="60">
        <v>104</v>
      </c>
      <c r="AB30" s="40">
        <f t="shared" si="7"/>
        <v>113.04347826086956</v>
      </c>
      <c r="AC30" s="92"/>
      <c r="AD30" s="41"/>
    </row>
    <row r="31" spans="1:30" s="42" customFormat="1" ht="16.95" customHeight="1" x14ac:dyDescent="0.25">
      <c r="A31" s="61" t="s">
        <v>58</v>
      </c>
      <c r="B31" s="39">
        <v>1247</v>
      </c>
      <c r="C31" s="39">
        <v>1184</v>
      </c>
      <c r="D31" s="40">
        <f t="shared" si="0"/>
        <v>94.947874899759427</v>
      </c>
      <c r="E31" s="39">
        <v>239</v>
      </c>
      <c r="F31" s="39">
        <v>307</v>
      </c>
      <c r="G31" s="40">
        <f t="shared" si="1"/>
        <v>128.45188284518829</v>
      </c>
      <c r="H31" s="39">
        <v>137</v>
      </c>
      <c r="I31" s="39">
        <v>156</v>
      </c>
      <c r="J31" s="36">
        <f t="shared" si="2"/>
        <v>113.86861313868613</v>
      </c>
      <c r="K31" s="39">
        <v>17</v>
      </c>
      <c r="L31" s="39">
        <v>15</v>
      </c>
      <c r="M31" s="40">
        <f t="shared" si="3"/>
        <v>88.235294117647058</v>
      </c>
      <c r="N31" s="39">
        <v>1</v>
      </c>
      <c r="O31" s="39">
        <v>4</v>
      </c>
      <c r="P31" s="91">
        <f t="shared" si="8"/>
        <v>400</v>
      </c>
      <c r="Q31" s="39">
        <v>178</v>
      </c>
      <c r="R31" s="60">
        <v>264</v>
      </c>
      <c r="S31" s="40">
        <f t="shared" si="4"/>
        <v>148.31460674157304</v>
      </c>
      <c r="T31" s="39">
        <v>1170</v>
      </c>
      <c r="U31" s="60">
        <v>955</v>
      </c>
      <c r="V31" s="40">
        <f t="shared" si="5"/>
        <v>81.623931623931625</v>
      </c>
      <c r="W31" s="39">
        <v>162</v>
      </c>
      <c r="X31" s="60">
        <v>146</v>
      </c>
      <c r="Y31" s="40">
        <f t="shared" si="6"/>
        <v>90.123456790123456</v>
      </c>
      <c r="Z31" s="39">
        <v>148</v>
      </c>
      <c r="AA31" s="60">
        <v>128</v>
      </c>
      <c r="AB31" s="40">
        <f t="shared" si="7"/>
        <v>86.486486486486484</v>
      </c>
      <c r="AC31" s="92"/>
      <c r="AD31" s="41"/>
    </row>
    <row r="32" spans="1:30" s="42" customFormat="1" ht="16.95" customHeight="1" x14ac:dyDescent="0.25">
      <c r="A32" s="61" t="s">
        <v>59</v>
      </c>
      <c r="B32" s="39">
        <v>1598</v>
      </c>
      <c r="C32" s="39">
        <v>1546</v>
      </c>
      <c r="D32" s="40">
        <f t="shared" si="0"/>
        <v>96.745932415519405</v>
      </c>
      <c r="E32" s="39">
        <v>348</v>
      </c>
      <c r="F32" s="39">
        <v>351</v>
      </c>
      <c r="G32" s="40">
        <f t="shared" si="1"/>
        <v>100.86206896551724</v>
      </c>
      <c r="H32" s="39">
        <v>163</v>
      </c>
      <c r="I32" s="39">
        <v>148</v>
      </c>
      <c r="J32" s="36">
        <f t="shared" si="2"/>
        <v>90.797546012269933</v>
      </c>
      <c r="K32" s="39">
        <v>37</v>
      </c>
      <c r="L32" s="39">
        <v>28</v>
      </c>
      <c r="M32" s="40">
        <f t="shared" si="3"/>
        <v>75.675675675675677</v>
      </c>
      <c r="N32" s="39">
        <v>3</v>
      </c>
      <c r="O32" s="39">
        <v>3</v>
      </c>
      <c r="P32" s="91">
        <f t="shared" si="8"/>
        <v>100</v>
      </c>
      <c r="Q32" s="39">
        <v>322</v>
      </c>
      <c r="R32" s="60">
        <v>249</v>
      </c>
      <c r="S32" s="40">
        <f t="shared" si="4"/>
        <v>77.329192546583855</v>
      </c>
      <c r="T32" s="39">
        <v>1479</v>
      </c>
      <c r="U32" s="60">
        <v>1193</v>
      </c>
      <c r="V32" s="40">
        <f t="shared" si="5"/>
        <v>80.662609871534826</v>
      </c>
      <c r="W32" s="39">
        <v>229</v>
      </c>
      <c r="X32" s="60">
        <v>102</v>
      </c>
      <c r="Y32" s="40">
        <f t="shared" si="6"/>
        <v>44.541484716157207</v>
      </c>
      <c r="Z32" s="39">
        <v>207</v>
      </c>
      <c r="AA32" s="60">
        <v>85</v>
      </c>
      <c r="AB32" s="40">
        <f t="shared" si="7"/>
        <v>41.062801932367151</v>
      </c>
      <c r="AC32" s="92"/>
      <c r="AD32" s="41"/>
    </row>
    <row r="33" spans="1:30" s="42" customFormat="1" ht="16.95" customHeight="1" x14ac:dyDescent="0.25">
      <c r="A33" s="61" t="s">
        <v>60</v>
      </c>
      <c r="B33" s="39">
        <v>982</v>
      </c>
      <c r="C33" s="39">
        <v>1053</v>
      </c>
      <c r="D33" s="40">
        <f t="shared" si="0"/>
        <v>107.23014256619145</v>
      </c>
      <c r="E33" s="39">
        <v>529</v>
      </c>
      <c r="F33" s="39">
        <v>616</v>
      </c>
      <c r="G33" s="40">
        <f t="shared" si="1"/>
        <v>116.4461247637051</v>
      </c>
      <c r="H33" s="39">
        <v>108</v>
      </c>
      <c r="I33" s="39">
        <v>136</v>
      </c>
      <c r="J33" s="36">
        <f t="shared" si="2"/>
        <v>125.92592592592592</v>
      </c>
      <c r="K33" s="39">
        <v>37</v>
      </c>
      <c r="L33" s="39">
        <v>23</v>
      </c>
      <c r="M33" s="40">
        <f t="shared" si="3"/>
        <v>62.162162162162161</v>
      </c>
      <c r="N33" s="39">
        <v>2</v>
      </c>
      <c r="O33" s="39">
        <v>1</v>
      </c>
      <c r="P33" s="40">
        <f t="shared" si="8"/>
        <v>50</v>
      </c>
      <c r="Q33" s="39">
        <v>422</v>
      </c>
      <c r="R33" s="60">
        <v>525</v>
      </c>
      <c r="S33" s="40">
        <f t="shared" si="4"/>
        <v>124.40758293838863</v>
      </c>
      <c r="T33" s="39">
        <v>781</v>
      </c>
      <c r="U33" s="60">
        <v>672</v>
      </c>
      <c r="V33" s="40">
        <f t="shared" si="5"/>
        <v>86.043533930857876</v>
      </c>
      <c r="W33" s="39">
        <v>328</v>
      </c>
      <c r="X33" s="60">
        <v>283</v>
      </c>
      <c r="Y33" s="40">
        <f t="shared" si="6"/>
        <v>86.280487804878049</v>
      </c>
      <c r="Z33" s="39">
        <v>272</v>
      </c>
      <c r="AA33" s="60">
        <v>247</v>
      </c>
      <c r="AB33" s="40">
        <f t="shared" si="7"/>
        <v>90.808823529411768</v>
      </c>
      <c r="AC33" s="92"/>
      <c r="AD33" s="41"/>
    </row>
    <row r="34" spans="1:30" s="42" customFormat="1" ht="16.95" customHeight="1" x14ac:dyDescent="0.25">
      <c r="A34" s="61" t="s">
        <v>61</v>
      </c>
      <c r="B34" s="39">
        <v>974</v>
      </c>
      <c r="C34" s="39">
        <v>1037</v>
      </c>
      <c r="D34" s="40">
        <f t="shared" si="0"/>
        <v>106.46817248459959</v>
      </c>
      <c r="E34" s="39">
        <v>453</v>
      </c>
      <c r="F34" s="39">
        <v>590</v>
      </c>
      <c r="G34" s="40">
        <f t="shared" si="1"/>
        <v>130.24282560706402</v>
      </c>
      <c r="H34" s="39">
        <v>141</v>
      </c>
      <c r="I34" s="39">
        <v>156</v>
      </c>
      <c r="J34" s="36">
        <f t="shared" si="2"/>
        <v>110.63829787234043</v>
      </c>
      <c r="K34" s="39">
        <v>15</v>
      </c>
      <c r="L34" s="39">
        <v>6</v>
      </c>
      <c r="M34" s="40">
        <f t="shared" si="3"/>
        <v>40</v>
      </c>
      <c r="N34" s="39">
        <v>7</v>
      </c>
      <c r="O34" s="39">
        <v>1</v>
      </c>
      <c r="P34" s="91">
        <f t="shared" si="8"/>
        <v>14.285714285714286</v>
      </c>
      <c r="Q34" s="39">
        <v>368</v>
      </c>
      <c r="R34" s="60">
        <v>462</v>
      </c>
      <c r="S34" s="40">
        <f t="shared" si="4"/>
        <v>125.54347826086956</v>
      </c>
      <c r="T34" s="39">
        <v>776</v>
      </c>
      <c r="U34" s="60">
        <v>716</v>
      </c>
      <c r="V34" s="40">
        <f t="shared" si="5"/>
        <v>92.268041237113408</v>
      </c>
      <c r="W34" s="39">
        <v>255</v>
      </c>
      <c r="X34" s="60">
        <v>309</v>
      </c>
      <c r="Y34" s="40">
        <f t="shared" si="6"/>
        <v>121.17647058823529</v>
      </c>
      <c r="Z34" s="39">
        <v>226</v>
      </c>
      <c r="AA34" s="60">
        <v>267</v>
      </c>
      <c r="AB34" s="40">
        <f t="shared" si="7"/>
        <v>118.14159292035399</v>
      </c>
      <c r="AC34" s="92"/>
      <c r="AD34" s="41"/>
    </row>
    <row r="35" spans="1:30" s="42" customFormat="1" ht="16.95" customHeight="1" x14ac:dyDescent="0.25">
      <c r="A35" s="61" t="s">
        <v>62</v>
      </c>
      <c r="B35" s="39">
        <v>555</v>
      </c>
      <c r="C35" s="39">
        <v>631</v>
      </c>
      <c r="D35" s="40">
        <f t="shared" si="0"/>
        <v>113.69369369369369</v>
      </c>
      <c r="E35" s="39">
        <v>246</v>
      </c>
      <c r="F35" s="39">
        <v>293</v>
      </c>
      <c r="G35" s="40">
        <f t="shared" si="1"/>
        <v>119.10569105691057</v>
      </c>
      <c r="H35" s="39">
        <v>112</v>
      </c>
      <c r="I35" s="39">
        <v>70</v>
      </c>
      <c r="J35" s="36">
        <f t="shared" si="2"/>
        <v>62.5</v>
      </c>
      <c r="K35" s="39">
        <v>26</v>
      </c>
      <c r="L35" s="39">
        <v>11</v>
      </c>
      <c r="M35" s="40">
        <f t="shared" si="3"/>
        <v>42.307692307692307</v>
      </c>
      <c r="N35" s="39">
        <v>5</v>
      </c>
      <c r="O35" s="39">
        <v>0</v>
      </c>
      <c r="P35" s="40">
        <f t="shared" si="8"/>
        <v>0</v>
      </c>
      <c r="Q35" s="39">
        <v>187</v>
      </c>
      <c r="R35" s="60">
        <v>172</v>
      </c>
      <c r="S35" s="40">
        <f t="shared" si="4"/>
        <v>91.978609625668454</v>
      </c>
      <c r="T35" s="39">
        <v>448</v>
      </c>
      <c r="U35" s="60">
        <v>464</v>
      </c>
      <c r="V35" s="40">
        <f t="shared" si="5"/>
        <v>103.57142857142857</v>
      </c>
      <c r="W35" s="39">
        <v>139</v>
      </c>
      <c r="X35" s="60">
        <v>128</v>
      </c>
      <c r="Y35" s="40">
        <f t="shared" si="6"/>
        <v>92.086330935251794</v>
      </c>
      <c r="Z35" s="39">
        <v>126</v>
      </c>
      <c r="AA35" s="60">
        <v>107</v>
      </c>
      <c r="AB35" s="40">
        <f t="shared" si="7"/>
        <v>84.920634920634924</v>
      </c>
      <c r="AC35" s="92"/>
      <c r="AD35" s="41"/>
    </row>
    <row r="36" spans="1:30" s="94" customFormat="1" ht="13.95" x14ac:dyDescent="0.3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s="94" customFormat="1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4" customFormat="1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4" customFormat="1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4" customFormat="1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4" customFormat="1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4" customFormat="1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4" customFormat="1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4" customFormat="1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4" customFormat="1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4" customFormat="1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4" customFormat="1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4" customFormat="1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4" customFormat="1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4" customFormat="1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4" customFormat="1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4" customFormat="1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4" customFormat="1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4" customFormat="1" ht="13.9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4" customFormat="1" ht="13.9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4" customFormat="1" ht="13.9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4" customFormat="1" ht="13.9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4" customFormat="1" ht="13.9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4" customFormat="1" ht="13.9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4" customFormat="1" ht="13.9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4" customFormat="1" ht="13.9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4" customFormat="1" ht="13.9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4" customFormat="1" ht="13.9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4" customFormat="1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4" customFormat="1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4" customFormat="1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4" customFormat="1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4" customFormat="1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4" customFormat="1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4" customFormat="1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4" customFormat="1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4" customFormat="1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4" customFormat="1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4" customFormat="1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4" customFormat="1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4" customFormat="1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4" customFormat="1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4" customFormat="1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4" customFormat="1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4" customFormat="1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B9" sqref="B9"/>
    </sheetView>
  </sheetViews>
  <sheetFormatPr defaultColWidth="8" defaultRowHeight="13.2" x14ac:dyDescent="0.25"/>
  <cols>
    <col min="1" max="1" width="52.6640625" style="3" customWidth="1"/>
    <col min="2" max="2" width="14.44140625" style="18" customWidth="1"/>
    <col min="3" max="3" width="14.6640625" style="18" customWidth="1"/>
    <col min="4" max="4" width="9.6640625" style="3" customWidth="1"/>
    <col min="5" max="5" width="12.21875" style="3" customWidth="1"/>
    <col min="6" max="6" width="14.44140625" style="3" customWidth="1"/>
    <col min="7" max="7" width="14.332031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33203125" style="3" bestFit="1" customWidth="1"/>
    <col min="12" max="16384" width="8" style="3"/>
  </cols>
  <sheetData>
    <row r="1" spans="1:11" ht="27" customHeight="1" x14ac:dyDescent="0.25">
      <c r="A1" s="112" t="s">
        <v>66</v>
      </c>
      <c r="B1" s="112"/>
      <c r="C1" s="112"/>
      <c r="D1" s="112"/>
      <c r="E1" s="112"/>
      <c r="F1" s="112"/>
      <c r="G1" s="112"/>
      <c r="H1" s="112"/>
      <c r="I1" s="112"/>
    </row>
    <row r="2" spans="1:11" ht="23.25" customHeight="1" x14ac:dyDescent="0.25">
      <c r="A2" s="112" t="s">
        <v>67</v>
      </c>
      <c r="B2" s="112"/>
      <c r="C2" s="112"/>
      <c r="D2" s="112"/>
      <c r="E2" s="112"/>
      <c r="F2" s="112"/>
      <c r="G2" s="112"/>
      <c r="H2" s="112"/>
      <c r="I2" s="112"/>
    </row>
    <row r="3" spans="1:11" ht="3.6" customHeight="1" x14ac:dyDescent="0.2">
      <c r="A3" s="139"/>
      <c r="B3" s="139"/>
      <c r="C3" s="139"/>
      <c r="D3" s="139"/>
      <c r="E3" s="139"/>
    </row>
    <row r="4" spans="1:11" s="4" customFormat="1" ht="25.5" customHeight="1" x14ac:dyDescent="0.3">
      <c r="A4" s="117" t="s">
        <v>0</v>
      </c>
      <c r="B4" s="144" t="s">
        <v>5</v>
      </c>
      <c r="C4" s="144"/>
      <c r="D4" s="144"/>
      <c r="E4" s="144"/>
      <c r="F4" s="144" t="s">
        <v>6</v>
      </c>
      <c r="G4" s="144"/>
      <c r="H4" s="144"/>
      <c r="I4" s="144"/>
    </row>
    <row r="5" spans="1:11" s="4" customFormat="1" ht="23.25" customHeight="1" x14ac:dyDescent="0.3">
      <c r="A5" s="143"/>
      <c r="B5" s="113" t="s">
        <v>70</v>
      </c>
      <c r="C5" s="113" t="s">
        <v>71</v>
      </c>
      <c r="D5" s="140" t="s">
        <v>1</v>
      </c>
      <c r="E5" s="141"/>
      <c r="F5" s="113" t="s">
        <v>70</v>
      </c>
      <c r="G5" s="113" t="s">
        <v>71</v>
      </c>
      <c r="H5" s="140" t="s">
        <v>1</v>
      </c>
      <c r="I5" s="141"/>
    </row>
    <row r="6" spans="1:11" s="4" customFormat="1" ht="31.2" customHeight="1" x14ac:dyDescent="0.3">
      <c r="A6" s="118"/>
      <c r="B6" s="114"/>
      <c r="C6" s="114"/>
      <c r="D6" s="5" t="s">
        <v>2</v>
      </c>
      <c r="E6" s="6" t="s">
        <v>26</v>
      </c>
      <c r="F6" s="114"/>
      <c r="G6" s="114"/>
      <c r="H6" s="5" t="s">
        <v>2</v>
      </c>
      <c r="I6" s="6" t="s">
        <v>26</v>
      </c>
    </row>
    <row r="7" spans="1:11" s="9" customFormat="1" ht="15.75" customHeight="1" x14ac:dyDescent="0.3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27</v>
      </c>
      <c r="B8" s="82">
        <f>'12-жінки-ЦЗ'!B7</f>
        <v>57251</v>
      </c>
      <c r="C8" s="82">
        <f>'12-жінки-ЦЗ'!C7</f>
        <v>63658</v>
      </c>
      <c r="D8" s="11">
        <f>C8*100/B8</f>
        <v>111.19107089832492</v>
      </c>
      <c r="E8" s="90">
        <f>C8-B8</f>
        <v>6407</v>
      </c>
      <c r="F8" s="74">
        <f>'13-чоловіки-ЦЗ'!B7</f>
        <v>57947</v>
      </c>
      <c r="G8" s="74">
        <f>'13-чоловіки-ЦЗ'!C7</f>
        <v>58799</v>
      </c>
      <c r="H8" s="11">
        <f>G8*100/F8</f>
        <v>101.47030907553454</v>
      </c>
      <c r="I8" s="90">
        <f>G8-F8</f>
        <v>852</v>
      </c>
      <c r="J8" s="25"/>
      <c r="K8" s="23"/>
    </row>
    <row r="9" spans="1:11" s="4" customFormat="1" ht="28.5" customHeight="1" x14ac:dyDescent="0.3">
      <c r="A9" s="10" t="s">
        <v>28</v>
      </c>
      <c r="B9" s="99">
        <f>'12-жінки-ЦЗ'!E7</f>
        <v>21237</v>
      </c>
      <c r="C9" s="74">
        <f>'12-жінки-ЦЗ'!F7</f>
        <v>29703</v>
      </c>
      <c r="D9" s="11">
        <f t="shared" ref="D9:D13" si="0">C9*100/B9</f>
        <v>139.86438762537082</v>
      </c>
      <c r="E9" s="90">
        <f t="shared" ref="E9:E13" si="1">C9-B9</f>
        <v>8466</v>
      </c>
      <c r="F9" s="74">
        <f>'13-чоловіки-ЦЗ'!E7</f>
        <v>16452</v>
      </c>
      <c r="G9" s="74">
        <f>'13-чоловіки-ЦЗ'!F7</f>
        <v>19618</v>
      </c>
      <c r="H9" s="11">
        <f t="shared" ref="H9:H13" si="2">G9*100/F9</f>
        <v>119.24386092876246</v>
      </c>
      <c r="I9" s="90">
        <f t="shared" ref="I9:I13" si="3">G9-F9</f>
        <v>3166</v>
      </c>
      <c r="J9" s="23"/>
      <c r="K9" s="23"/>
    </row>
    <row r="10" spans="1:11" s="4" customFormat="1" ht="52.5" customHeight="1" x14ac:dyDescent="0.3">
      <c r="A10" s="14" t="s">
        <v>29</v>
      </c>
      <c r="B10" s="99">
        <f>'12-жінки-ЦЗ'!H7</f>
        <v>5783</v>
      </c>
      <c r="C10" s="74">
        <f>'12-жінки-ЦЗ'!I7</f>
        <v>6165</v>
      </c>
      <c r="D10" s="11">
        <f t="shared" si="0"/>
        <v>106.60556804426768</v>
      </c>
      <c r="E10" s="90">
        <f t="shared" si="1"/>
        <v>382</v>
      </c>
      <c r="F10" s="74">
        <f>'13-чоловіки-ЦЗ'!H7</f>
        <v>5633</v>
      </c>
      <c r="G10" s="74">
        <f>'13-чоловіки-ЦЗ'!I7</f>
        <v>6920</v>
      </c>
      <c r="H10" s="11">
        <f t="shared" si="2"/>
        <v>122.84750576957217</v>
      </c>
      <c r="I10" s="90">
        <f t="shared" si="3"/>
        <v>1287</v>
      </c>
      <c r="J10" s="23"/>
      <c r="K10" s="23"/>
    </row>
    <row r="11" spans="1:11" s="4" customFormat="1" ht="31.65" customHeight="1" x14ac:dyDescent="0.3">
      <c r="A11" s="15" t="s">
        <v>30</v>
      </c>
      <c r="B11" s="99">
        <f>'12-жінки-ЦЗ'!K7</f>
        <v>1586</v>
      </c>
      <c r="C11" s="74">
        <f>'12-жінки-ЦЗ'!L7</f>
        <v>1426</v>
      </c>
      <c r="D11" s="11">
        <f t="shared" si="0"/>
        <v>89.911727616645649</v>
      </c>
      <c r="E11" s="90">
        <f t="shared" si="1"/>
        <v>-160</v>
      </c>
      <c r="F11" s="74">
        <f>'13-чоловіки-ЦЗ'!K7</f>
        <v>1119</v>
      </c>
      <c r="G11" s="74">
        <f>'13-чоловіки-ЦЗ'!L7</f>
        <v>725</v>
      </c>
      <c r="H11" s="11">
        <f t="shared" si="2"/>
        <v>64.789991063449506</v>
      </c>
      <c r="I11" s="90">
        <f t="shared" si="3"/>
        <v>-394</v>
      </c>
      <c r="J11" s="23"/>
      <c r="K11" s="23"/>
    </row>
    <row r="12" spans="1:11" s="4" customFormat="1" ht="45.75" customHeight="1" x14ac:dyDescent="0.3">
      <c r="A12" s="15" t="s">
        <v>20</v>
      </c>
      <c r="B12" s="99">
        <f>'12-жінки-ЦЗ'!N7</f>
        <v>298</v>
      </c>
      <c r="C12" s="74">
        <f>'12-жінки-ЦЗ'!O7</f>
        <v>137</v>
      </c>
      <c r="D12" s="11">
        <f t="shared" si="0"/>
        <v>45.973154362416111</v>
      </c>
      <c r="E12" s="90">
        <f t="shared" si="1"/>
        <v>-161</v>
      </c>
      <c r="F12" s="74">
        <f>'13-чоловіки-ЦЗ'!N7</f>
        <v>344</v>
      </c>
      <c r="G12" s="74">
        <f>'13-чоловіки-ЦЗ'!O7</f>
        <v>141</v>
      </c>
      <c r="H12" s="11">
        <f t="shared" si="2"/>
        <v>40.988372093023258</v>
      </c>
      <c r="I12" s="90">
        <f t="shared" si="3"/>
        <v>-203</v>
      </c>
      <c r="J12" s="23"/>
      <c r="K12" s="23"/>
    </row>
    <row r="13" spans="1:11" s="4" customFormat="1" ht="55.5" customHeight="1" x14ac:dyDescent="0.3">
      <c r="A13" s="15" t="s">
        <v>31</v>
      </c>
      <c r="B13" s="99">
        <f>'12-жінки-ЦЗ'!Q7</f>
        <v>14983</v>
      </c>
      <c r="C13" s="74">
        <f>'12-жінки-ЦЗ'!R7</f>
        <v>20467</v>
      </c>
      <c r="D13" s="11">
        <f t="shared" si="0"/>
        <v>136.60148167923646</v>
      </c>
      <c r="E13" s="90">
        <f t="shared" si="1"/>
        <v>5484</v>
      </c>
      <c r="F13" s="74">
        <f>'13-чоловіки-ЦЗ'!Q7</f>
        <v>12008</v>
      </c>
      <c r="G13" s="74">
        <f>'13-чоловіки-ЦЗ'!R7</f>
        <v>13733</v>
      </c>
      <c r="H13" s="11">
        <f t="shared" si="2"/>
        <v>114.36542305129913</v>
      </c>
      <c r="I13" s="90">
        <f t="shared" si="3"/>
        <v>1725</v>
      </c>
      <c r="J13" s="23"/>
      <c r="K13" s="23"/>
    </row>
    <row r="14" spans="1:11" s="4" customFormat="1" ht="12.75" customHeight="1" x14ac:dyDescent="0.3">
      <c r="A14" s="119" t="s">
        <v>4</v>
      </c>
      <c r="B14" s="120"/>
      <c r="C14" s="120"/>
      <c r="D14" s="120"/>
      <c r="E14" s="120"/>
      <c r="F14" s="120"/>
      <c r="G14" s="120"/>
      <c r="H14" s="120"/>
      <c r="I14" s="120"/>
      <c r="J14" s="23"/>
      <c r="K14" s="23"/>
    </row>
    <row r="15" spans="1:11" s="4" customFormat="1" ht="18" customHeight="1" x14ac:dyDescent="0.3">
      <c r="A15" s="121"/>
      <c r="B15" s="122"/>
      <c r="C15" s="122"/>
      <c r="D15" s="122"/>
      <c r="E15" s="122"/>
      <c r="F15" s="122"/>
      <c r="G15" s="122"/>
      <c r="H15" s="122"/>
      <c r="I15" s="122"/>
      <c r="J15" s="23"/>
      <c r="K15" s="23"/>
    </row>
    <row r="16" spans="1:11" s="4" customFormat="1" ht="20.25" customHeight="1" x14ac:dyDescent="0.3">
      <c r="A16" s="117" t="s">
        <v>0</v>
      </c>
      <c r="B16" s="123" t="s">
        <v>72</v>
      </c>
      <c r="C16" s="123" t="s">
        <v>73</v>
      </c>
      <c r="D16" s="140" t="s">
        <v>1</v>
      </c>
      <c r="E16" s="141"/>
      <c r="F16" s="123" t="s">
        <v>72</v>
      </c>
      <c r="G16" s="123" t="s">
        <v>73</v>
      </c>
      <c r="H16" s="140" t="s">
        <v>1</v>
      </c>
      <c r="I16" s="141"/>
      <c r="J16" s="23"/>
      <c r="K16" s="23"/>
    </row>
    <row r="17" spans="1:11" ht="35.4" customHeight="1" x14ac:dyDescent="0.4">
      <c r="A17" s="118"/>
      <c r="B17" s="123"/>
      <c r="C17" s="123"/>
      <c r="D17" s="21" t="s">
        <v>2</v>
      </c>
      <c r="E17" s="6" t="s">
        <v>26</v>
      </c>
      <c r="F17" s="123"/>
      <c r="G17" s="123"/>
      <c r="H17" s="21" t="s">
        <v>2</v>
      </c>
      <c r="I17" s="6" t="s">
        <v>26</v>
      </c>
      <c r="J17" s="24"/>
      <c r="K17" s="24"/>
    </row>
    <row r="18" spans="1:11" ht="24" customHeight="1" x14ac:dyDescent="0.4">
      <c r="A18" s="10" t="s">
        <v>32</v>
      </c>
      <c r="B18" s="82">
        <f>'12-жінки-ЦЗ'!T7</f>
        <v>47319</v>
      </c>
      <c r="C18" s="82">
        <f>'12-жінки-ЦЗ'!U7</f>
        <v>47262</v>
      </c>
      <c r="D18" s="17">
        <f t="shared" ref="D18:D20" si="4">C18*100/B18</f>
        <v>99.879540987763903</v>
      </c>
      <c r="E18" s="90">
        <f t="shared" ref="E18:E20" si="5">C18-B18</f>
        <v>-57</v>
      </c>
      <c r="F18" s="83">
        <f>'13-чоловіки-ЦЗ'!T7</f>
        <v>48522</v>
      </c>
      <c r="G18" s="83">
        <f>'13-чоловіки-ЦЗ'!U7</f>
        <v>46920</v>
      </c>
      <c r="H18" s="16">
        <f t="shared" ref="H18:H20" si="6">G18*100/F18</f>
        <v>96.698404847285772</v>
      </c>
      <c r="I18" s="90">
        <f t="shared" ref="I18:I20" si="7">G18-F18</f>
        <v>-1602</v>
      </c>
      <c r="J18" s="24"/>
      <c r="K18" s="24"/>
    </row>
    <row r="19" spans="1:11" ht="25.5" customHeight="1" x14ac:dyDescent="0.4">
      <c r="A19" s="1" t="s">
        <v>28</v>
      </c>
      <c r="B19" s="100">
        <f>'12-жінки-ЦЗ'!W7</f>
        <v>15378</v>
      </c>
      <c r="C19" s="82">
        <f>'12-жінки-ЦЗ'!X7</f>
        <v>14947</v>
      </c>
      <c r="D19" s="17">
        <f t="shared" si="4"/>
        <v>97.197294836779818</v>
      </c>
      <c r="E19" s="90">
        <f t="shared" si="5"/>
        <v>-431</v>
      </c>
      <c r="F19" s="83">
        <f>'13-чоловіки-ЦЗ'!W7</f>
        <v>11750</v>
      </c>
      <c r="G19" s="83">
        <f>'13-чоловіки-ЦЗ'!X7</f>
        <v>9400</v>
      </c>
      <c r="H19" s="16">
        <f t="shared" si="6"/>
        <v>80</v>
      </c>
      <c r="I19" s="90">
        <f t="shared" si="7"/>
        <v>-2350</v>
      </c>
      <c r="J19" s="24"/>
      <c r="K19" s="24"/>
    </row>
    <row r="20" spans="1:11" ht="21" x14ac:dyDescent="0.4">
      <c r="A20" s="1" t="s">
        <v>33</v>
      </c>
      <c r="B20" s="100">
        <f>'12-жінки-ЦЗ'!Z7</f>
        <v>13198</v>
      </c>
      <c r="C20" s="82">
        <f>'12-жінки-ЦЗ'!AA7</f>
        <v>12993</v>
      </c>
      <c r="D20" s="17">
        <f t="shared" si="4"/>
        <v>98.446734353689948</v>
      </c>
      <c r="E20" s="90">
        <f t="shared" si="5"/>
        <v>-205</v>
      </c>
      <c r="F20" s="83">
        <f>'13-чоловіки-ЦЗ'!Z7</f>
        <v>10299</v>
      </c>
      <c r="G20" s="83">
        <f>'13-чоловіки-ЦЗ'!AA7</f>
        <v>8258</v>
      </c>
      <c r="H20" s="16">
        <f t="shared" si="6"/>
        <v>80.182541994368378</v>
      </c>
      <c r="I20" s="90">
        <f t="shared" si="7"/>
        <v>-2041</v>
      </c>
      <c r="J20" s="24"/>
      <c r="K20" s="24"/>
    </row>
    <row r="21" spans="1:11" ht="20.55" x14ac:dyDescent="0.45">
      <c r="C21" s="19"/>
      <c r="J21" s="24"/>
      <c r="K21" s="2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58" zoomScaleNormal="75" zoomScaleSheetLayoutView="58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4" t="s">
        <v>79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7"/>
      <c r="O1" s="27"/>
      <c r="P1" s="27"/>
      <c r="Q1" s="27"/>
      <c r="R1" s="27"/>
      <c r="S1" s="27"/>
      <c r="T1" s="27"/>
      <c r="U1" s="27"/>
      <c r="V1" s="27"/>
      <c r="W1" s="27"/>
      <c r="X1" s="130"/>
      <c r="Y1" s="130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5"/>
      <c r="Y2" s="125"/>
      <c r="Z2" s="134"/>
      <c r="AA2" s="134"/>
      <c r="AB2" s="59" t="s">
        <v>7</v>
      </c>
      <c r="AC2" s="59"/>
    </row>
    <row r="3" spans="1:32" s="32" customFormat="1" ht="67.650000000000006" customHeight="1" x14ac:dyDescent="0.3">
      <c r="A3" s="126"/>
      <c r="B3" s="127" t="s">
        <v>21</v>
      </c>
      <c r="C3" s="127"/>
      <c r="D3" s="127"/>
      <c r="E3" s="127" t="s">
        <v>22</v>
      </c>
      <c r="F3" s="127"/>
      <c r="G3" s="127"/>
      <c r="H3" s="127" t="s">
        <v>13</v>
      </c>
      <c r="I3" s="127"/>
      <c r="J3" s="127"/>
      <c r="K3" s="127" t="s">
        <v>9</v>
      </c>
      <c r="L3" s="127"/>
      <c r="M3" s="127"/>
      <c r="N3" s="127" t="s">
        <v>10</v>
      </c>
      <c r="O3" s="127"/>
      <c r="P3" s="127"/>
      <c r="Q3" s="131" t="s">
        <v>8</v>
      </c>
      <c r="R3" s="132"/>
      <c r="S3" s="133"/>
      <c r="T3" s="127" t="s">
        <v>16</v>
      </c>
      <c r="U3" s="127"/>
      <c r="V3" s="127"/>
      <c r="W3" s="127" t="s">
        <v>11</v>
      </c>
      <c r="X3" s="127"/>
      <c r="Y3" s="127"/>
      <c r="Z3" s="127" t="s">
        <v>12</v>
      </c>
      <c r="AA3" s="127"/>
      <c r="AB3" s="127"/>
    </row>
    <row r="4" spans="1:32" s="33" customFormat="1" ht="19.5" customHeight="1" x14ac:dyDescent="0.3">
      <c r="A4" s="126"/>
      <c r="B4" s="128" t="s">
        <v>15</v>
      </c>
      <c r="C4" s="128" t="s">
        <v>63</v>
      </c>
      <c r="D4" s="129" t="s">
        <v>2</v>
      </c>
      <c r="E4" s="128" t="s">
        <v>15</v>
      </c>
      <c r="F4" s="128" t="s">
        <v>63</v>
      </c>
      <c r="G4" s="129" t="s">
        <v>2</v>
      </c>
      <c r="H4" s="128" t="s">
        <v>15</v>
      </c>
      <c r="I4" s="128" t="s">
        <v>63</v>
      </c>
      <c r="J4" s="129" t="s">
        <v>2</v>
      </c>
      <c r="K4" s="128" t="s">
        <v>15</v>
      </c>
      <c r="L4" s="128" t="s">
        <v>63</v>
      </c>
      <c r="M4" s="129" t="s">
        <v>2</v>
      </c>
      <c r="N4" s="128" t="s">
        <v>15</v>
      </c>
      <c r="O4" s="128" t="s">
        <v>63</v>
      </c>
      <c r="P4" s="129" t="s">
        <v>2</v>
      </c>
      <c r="Q4" s="128" t="s">
        <v>15</v>
      </c>
      <c r="R4" s="128" t="s">
        <v>63</v>
      </c>
      <c r="S4" s="129" t="s">
        <v>2</v>
      </c>
      <c r="T4" s="128" t="s">
        <v>15</v>
      </c>
      <c r="U4" s="128" t="s">
        <v>63</v>
      </c>
      <c r="V4" s="129" t="s">
        <v>2</v>
      </c>
      <c r="W4" s="128" t="s">
        <v>15</v>
      </c>
      <c r="X4" s="128" t="s">
        <v>63</v>
      </c>
      <c r="Y4" s="129" t="s">
        <v>2</v>
      </c>
      <c r="Z4" s="128" t="s">
        <v>15</v>
      </c>
      <c r="AA4" s="128" t="s">
        <v>63</v>
      </c>
      <c r="AB4" s="129" t="s">
        <v>2</v>
      </c>
    </row>
    <row r="5" spans="1:32" s="33" customFormat="1" ht="15.75" customHeight="1" x14ac:dyDescent="0.3">
      <c r="A5" s="126"/>
      <c r="B5" s="128"/>
      <c r="C5" s="128"/>
      <c r="D5" s="129"/>
      <c r="E5" s="128"/>
      <c r="F5" s="128"/>
      <c r="G5" s="129"/>
      <c r="H5" s="128"/>
      <c r="I5" s="128"/>
      <c r="J5" s="129"/>
      <c r="K5" s="128"/>
      <c r="L5" s="128"/>
      <c r="M5" s="129"/>
      <c r="N5" s="128"/>
      <c r="O5" s="128"/>
      <c r="P5" s="129"/>
      <c r="Q5" s="128"/>
      <c r="R5" s="128"/>
      <c r="S5" s="129"/>
      <c r="T5" s="128"/>
      <c r="U5" s="128"/>
      <c r="V5" s="129"/>
      <c r="W5" s="128"/>
      <c r="X5" s="128"/>
      <c r="Y5" s="129"/>
      <c r="Z5" s="128"/>
      <c r="AA5" s="128"/>
      <c r="AB5" s="129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57251</v>
      </c>
      <c r="C7" s="35">
        <f>SUM(C8:C35)</f>
        <v>63658</v>
      </c>
      <c r="D7" s="36">
        <f>C7*100/B7</f>
        <v>111.19107089832492</v>
      </c>
      <c r="E7" s="35">
        <f>SUM(E8:E35)</f>
        <v>21237</v>
      </c>
      <c r="F7" s="35">
        <f>SUM(F8:F35)</f>
        <v>29703</v>
      </c>
      <c r="G7" s="36">
        <f>F7*100/E7</f>
        <v>139.86438762537082</v>
      </c>
      <c r="H7" s="35">
        <f>SUM(H8:H35)</f>
        <v>5783</v>
      </c>
      <c r="I7" s="35">
        <f>SUM(I8:I35)</f>
        <v>6165</v>
      </c>
      <c r="J7" s="36">
        <f>I7*100/H7</f>
        <v>106.60556804426768</v>
      </c>
      <c r="K7" s="35">
        <f>SUM(K8:K35)</f>
        <v>1586</v>
      </c>
      <c r="L7" s="35">
        <f>SUM(L8:L35)</f>
        <v>1426</v>
      </c>
      <c r="M7" s="36">
        <f>L7*100/K7</f>
        <v>89.911727616645649</v>
      </c>
      <c r="N7" s="35">
        <f>SUM(N8:N35)</f>
        <v>298</v>
      </c>
      <c r="O7" s="35">
        <f>SUM(O8:O35)</f>
        <v>137</v>
      </c>
      <c r="P7" s="36">
        <f>O7*100/N7</f>
        <v>45.973154362416111</v>
      </c>
      <c r="Q7" s="35">
        <f>SUM(Q8:Q35)</f>
        <v>14983</v>
      </c>
      <c r="R7" s="35">
        <f>SUM(R8:R35)</f>
        <v>20467</v>
      </c>
      <c r="S7" s="36">
        <f>R7*100/Q7</f>
        <v>136.60148167923646</v>
      </c>
      <c r="T7" s="35">
        <f>SUM(T8:T35)</f>
        <v>47319</v>
      </c>
      <c r="U7" s="35">
        <f>SUM(U8:U35)</f>
        <v>47262</v>
      </c>
      <c r="V7" s="36">
        <f>U7*100/T7</f>
        <v>99.879540987763903</v>
      </c>
      <c r="W7" s="35">
        <f>SUM(W8:W35)</f>
        <v>15378</v>
      </c>
      <c r="X7" s="35">
        <f>SUM(X8:X35)</f>
        <v>14947</v>
      </c>
      <c r="Y7" s="36">
        <f>X7*100/W7</f>
        <v>97.197294836779818</v>
      </c>
      <c r="Z7" s="35">
        <f>SUM(Z8:Z35)</f>
        <v>13198</v>
      </c>
      <c r="AA7" s="35">
        <f>SUM(AA8:AA35)</f>
        <v>12993</v>
      </c>
      <c r="AB7" s="36">
        <f>AA7*100/Z7</f>
        <v>98.446734353689948</v>
      </c>
      <c r="AC7" s="37"/>
      <c r="AF7" s="42"/>
    </row>
    <row r="8" spans="1:32" s="42" customFormat="1" ht="16.95" customHeight="1" x14ac:dyDescent="0.25">
      <c r="A8" s="61" t="s">
        <v>35</v>
      </c>
      <c r="B8" s="39">
        <v>13275</v>
      </c>
      <c r="C8" s="39">
        <v>16067</v>
      </c>
      <c r="D8" s="40">
        <f t="shared" ref="D8:D35" si="0">C8*100/B8</f>
        <v>121.03201506591337</v>
      </c>
      <c r="E8" s="39">
        <v>5356</v>
      </c>
      <c r="F8" s="39">
        <v>8234</v>
      </c>
      <c r="G8" s="40">
        <f t="shared" ref="G8:G35" si="1">F8*100/E8</f>
        <v>153.73412994772218</v>
      </c>
      <c r="H8" s="39">
        <v>561</v>
      </c>
      <c r="I8" s="39">
        <v>670</v>
      </c>
      <c r="J8" s="40">
        <f t="shared" ref="J8:J35" si="2">I8*100/H8</f>
        <v>119.4295900178253</v>
      </c>
      <c r="K8" s="39">
        <v>275</v>
      </c>
      <c r="L8" s="39">
        <v>373</v>
      </c>
      <c r="M8" s="40">
        <f t="shared" ref="M8:M35" si="3">L8*100/K8</f>
        <v>135.63636363636363</v>
      </c>
      <c r="N8" s="39">
        <v>61</v>
      </c>
      <c r="O8" s="39">
        <v>29</v>
      </c>
      <c r="P8" s="91">
        <f>IF(ISERROR(O8*100/N8),"-",(O8*100/N8))</f>
        <v>47.540983606557376</v>
      </c>
      <c r="Q8" s="39">
        <v>3043</v>
      </c>
      <c r="R8" s="60">
        <v>3865</v>
      </c>
      <c r="S8" s="40">
        <f t="shared" ref="S8:S35" si="4">R8*100/Q8</f>
        <v>127.01281629970424</v>
      </c>
      <c r="T8" s="39">
        <v>11970</v>
      </c>
      <c r="U8" s="60">
        <v>11956</v>
      </c>
      <c r="V8" s="40">
        <f t="shared" ref="V8:V35" si="5">U8*100/T8</f>
        <v>99.883040935672511</v>
      </c>
      <c r="W8" s="39">
        <v>4207</v>
      </c>
      <c r="X8" s="60">
        <v>4211</v>
      </c>
      <c r="Y8" s="40">
        <f t="shared" ref="Y8:Y35" si="6">X8*100/W8</f>
        <v>100.09507962918944</v>
      </c>
      <c r="Z8" s="39">
        <v>3483</v>
      </c>
      <c r="AA8" s="60">
        <v>3532</v>
      </c>
      <c r="AB8" s="40">
        <f t="shared" ref="AB8:AB35" si="7">AA8*100/Z8</f>
        <v>101.40683318977892</v>
      </c>
      <c r="AC8" s="37"/>
      <c r="AD8" s="41"/>
    </row>
    <row r="9" spans="1:32" s="43" customFormat="1" ht="16.95" customHeight="1" x14ac:dyDescent="0.25">
      <c r="A9" s="61" t="s">
        <v>36</v>
      </c>
      <c r="B9" s="39">
        <v>2235</v>
      </c>
      <c r="C9" s="39">
        <v>2379</v>
      </c>
      <c r="D9" s="40">
        <f t="shared" si="0"/>
        <v>106.44295302013423</v>
      </c>
      <c r="E9" s="39">
        <v>877</v>
      </c>
      <c r="F9" s="39">
        <v>1138</v>
      </c>
      <c r="G9" s="40">
        <f t="shared" si="1"/>
        <v>129.7605473204105</v>
      </c>
      <c r="H9" s="39">
        <v>274</v>
      </c>
      <c r="I9" s="39">
        <v>210</v>
      </c>
      <c r="J9" s="40">
        <f t="shared" si="2"/>
        <v>76.642335766423358</v>
      </c>
      <c r="K9" s="39">
        <v>47</v>
      </c>
      <c r="L9" s="39">
        <v>34</v>
      </c>
      <c r="M9" s="40">
        <f t="shared" si="3"/>
        <v>72.340425531914889</v>
      </c>
      <c r="N9" s="39">
        <v>4</v>
      </c>
      <c r="O9" s="39">
        <v>1</v>
      </c>
      <c r="P9" s="40">
        <f t="shared" ref="P9:P35" si="8">IF(ISERROR(O9*100/N9),"-",(O9*100/N9))</f>
        <v>25</v>
      </c>
      <c r="Q9" s="39">
        <v>635</v>
      </c>
      <c r="R9" s="60">
        <v>808</v>
      </c>
      <c r="S9" s="40">
        <f t="shared" si="4"/>
        <v>127.24409448818898</v>
      </c>
      <c r="T9" s="39">
        <v>1894</v>
      </c>
      <c r="U9" s="60">
        <v>1780</v>
      </c>
      <c r="V9" s="40">
        <f t="shared" si="5"/>
        <v>93.980992608236534</v>
      </c>
      <c r="W9" s="39">
        <v>691</v>
      </c>
      <c r="X9" s="60">
        <v>555</v>
      </c>
      <c r="Y9" s="40">
        <f t="shared" si="6"/>
        <v>80.318379160636752</v>
      </c>
      <c r="Z9" s="39">
        <v>572</v>
      </c>
      <c r="AA9" s="60">
        <v>383</v>
      </c>
      <c r="AB9" s="40">
        <f t="shared" si="7"/>
        <v>66.95804195804196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257</v>
      </c>
      <c r="C10" s="39">
        <v>284</v>
      </c>
      <c r="D10" s="40">
        <f t="shared" si="0"/>
        <v>110.50583657587549</v>
      </c>
      <c r="E10" s="39">
        <v>151</v>
      </c>
      <c r="F10" s="39">
        <v>195</v>
      </c>
      <c r="G10" s="40">
        <f t="shared" si="1"/>
        <v>129.13907284768212</v>
      </c>
      <c r="H10" s="39">
        <v>38</v>
      </c>
      <c r="I10" s="39">
        <v>29</v>
      </c>
      <c r="J10" s="40">
        <f t="shared" si="2"/>
        <v>76.315789473684205</v>
      </c>
      <c r="K10" s="39">
        <v>5</v>
      </c>
      <c r="L10" s="39">
        <v>4</v>
      </c>
      <c r="M10" s="40">
        <f t="shared" si="3"/>
        <v>80</v>
      </c>
      <c r="N10" s="39">
        <v>0</v>
      </c>
      <c r="O10" s="39">
        <v>15</v>
      </c>
      <c r="P10" s="91" t="str">
        <f t="shared" si="8"/>
        <v>-</v>
      </c>
      <c r="Q10" s="39">
        <v>144</v>
      </c>
      <c r="R10" s="60">
        <v>157</v>
      </c>
      <c r="S10" s="40">
        <f t="shared" si="4"/>
        <v>109.02777777777777</v>
      </c>
      <c r="T10" s="39">
        <v>202</v>
      </c>
      <c r="U10" s="60">
        <v>148</v>
      </c>
      <c r="V10" s="40">
        <f t="shared" si="5"/>
        <v>73.267326732673268</v>
      </c>
      <c r="W10" s="39">
        <v>123</v>
      </c>
      <c r="X10" s="60">
        <v>67</v>
      </c>
      <c r="Y10" s="40">
        <f t="shared" si="6"/>
        <v>54.471544715447152</v>
      </c>
      <c r="Z10" s="39">
        <v>107</v>
      </c>
      <c r="AA10" s="60">
        <v>60</v>
      </c>
      <c r="AB10" s="40">
        <f t="shared" si="7"/>
        <v>56.074766355140184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1221</v>
      </c>
      <c r="C11" s="39">
        <v>1147</v>
      </c>
      <c r="D11" s="40">
        <f t="shared" si="0"/>
        <v>93.939393939393938</v>
      </c>
      <c r="E11" s="39">
        <v>472</v>
      </c>
      <c r="F11" s="39">
        <v>491</v>
      </c>
      <c r="G11" s="40">
        <f t="shared" si="1"/>
        <v>104.02542372881356</v>
      </c>
      <c r="H11" s="39">
        <v>163</v>
      </c>
      <c r="I11" s="39">
        <v>131</v>
      </c>
      <c r="J11" s="40">
        <f t="shared" si="2"/>
        <v>80.368098159509202</v>
      </c>
      <c r="K11" s="39">
        <v>32</v>
      </c>
      <c r="L11" s="39">
        <v>17</v>
      </c>
      <c r="M11" s="40">
        <f t="shared" si="3"/>
        <v>53.125</v>
      </c>
      <c r="N11" s="39">
        <v>1</v>
      </c>
      <c r="O11" s="39">
        <v>2</v>
      </c>
      <c r="P11" s="40">
        <f t="shared" si="8"/>
        <v>200</v>
      </c>
      <c r="Q11" s="39">
        <v>400</v>
      </c>
      <c r="R11" s="60">
        <v>425</v>
      </c>
      <c r="S11" s="40">
        <f t="shared" si="4"/>
        <v>106.25</v>
      </c>
      <c r="T11" s="39">
        <v>960</v>
      </c>
      <c r="U11" s="60">
        <v>845</v>
      </c>
      <c r="V11" s="40">
        <f t="shared" si="5"/>
        <v>88.020833333333329</v>
      </c>
      <c r="W11" s="39">
        <v>351</v>
      </c>
      <c r="X11" s="60">
        <v>230</v>
      </c>
      <c r="Y11" s="40">
        <f t="shared" si="6"/>
        <v>65.527065527065531</v>
      </c>
      <c r="Z11" s="39">
        <v>282</v>
      </c>
      <c r="AA11" s="60">
        <v>194</v>
      </c>
      <c r="AB11" s="40">
        <f t="shared" si="7"/>
        <v>68.794326241134755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2262</v>
      </c>
      <c r="C12" s="39">
        <v>2464</v>
      </c>
      <c r="D12" s="40">
        <f t="shared" si="0"/>
        <v>108.93015030946066</v>
      </c>
      <c r="E12" s="39">
        <v>617</v>
      </c>
      <c r="F12" s="39">
        <v>858</v>
      </c>
      <c r="G12" s="40">
        <f t="shared" si="1"/>
        <v>139.05996758508914</v>
      </c>
      <c r="H12" s="39">
        <v>243</v>
      </c>
      <c r="I12" s="39">
        <v>292</v>
      </c>
      <c r="J12" s="40">
        <f t="shared" si="2"/>
        <v>120.16460905349794</v>
      </c>
      <c r="K12" s="39">
        <v>115</v>
      </c>
      <c r="L12" s="39">
        <v>104</v>
      </c>
      <c r="M12" s="40">
        <f t="shared" si="3"/>
        <v>90.434782608695656</v>
      </c>
      <c r="N12" s="39">
        <v>35</v>
      </c>
      <c r="O12" s="39">
        <v>4</v>
      </c>
      <c r="P12" s="91">
        <f t="shared" si="8"/>
        <v>11.428571428571429</v>
      </c>
      <c r="Q12" s="39">
        <v>387</v>
      </c>
      <c r="R12" s="60">
        <v>717</v>
      </c>
      <c r="S12" s="40">
        <f t="shared" si="4"/>
        <v>185.27131782945736</v>
      </c>
      <c r="T12" s="39">
        <v>1988</v>
      </c>
      <c r="U12" s="60">
        <v>1965</v>
      </c>
      <c r="V12" s="40">
        <f t="shared" si="5"/>
        <v>98.843058350100605</v>
      </c>
      <c r="W12" s="39">
        <v>452</v>
      </c>
      <c r="X12" s="60">
        <v>366</v>
      </c>
      <c r="Y12" s="40">
        <f t="shared" si="6"/>
        <v>80.973451327433622</v>
      </c>
      <c r="Z12" s="39">
        <v>374</v>
      </c>
      <c r="AA12" s="60">
        <v>302</v>
      </c>
      <c r="AB12" s="40">
        <f t="shared" si="7"/>
        <v>80.748663101604279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949</v>
      </c>
      <c r="C13" s="39">
        <v>926</v>
      </c>
      <c r="D13" s="40">
        <f t="shared" si="0"/>
        <v>97.57639620653319</v>
      </c>
      <c r="E13" s="39">
        <v>396</v>
      </c>
      <c r="F13" s="39">
        <v>442</v>
      </c>
      <c r="G13" s="40">
        <f t="shared" si="1"/>
        <v>111.61616161616162</v>
      </c>
      <c r="H13" s="39">
        <v>146</v>
      </c>
      <c r="I13" s="39">
        <v>88</v>
      </c>
      <c r="J13" s="40">
        <f t="shared" si="2"/>
        <v>60.273972602739725</v>
      </c>
      <c r="K13" s="39">
        <v>22</v>
      </c>
      <c r="L13" s="39">
        <v>16</v>
      </c>
      <c r="M13" s="40">
        <f t="shared" si="3"/>
        <v>72.727272727272734</v>
      </c>
      <c r="N13" s="39">
        <v>0</v>
      </c>
      <c r="O13" s="39">
        <v>2</v>
      </c>
      <c r="P13" s="91" t="str">
        <f t="shared" si="8"/>
        <v>-</v>
      </c>
      <c r="Q13" s="39">
        <v>268</v>
      </c>
      <c r="R13" s="60">
        <v>373</v>
      </c>
      <c r="S13" s="40">
        <f t="shared" si="4"/>
        <v>139.17910447761193</v>
      </c>
      <c r="T13" s="39">
        <v>748</v>
      </c>
      <c r="U13" s="60">
        <v>629</v>
      </c>
      <c r="V13" s="40">
        <f t="shared" si="5"/>
        <v>84.090909090909093</v>
      </c>
      <c r="W13" s="39">
        <v>269</v>
      </c>
      <c r="X13" s="60">
        <v>180</v>
      </c>
      <c r="Y13" s="40">
        <f t="shared" si="6"/>
        <v>66.914498141263934</v>
      </c>
      <c r="Z13" s="39">
        <v>232</v>
      </c>
      <c r="AA13" s="60">
        <v>159</v>
      </c>
      <c r="AB13" s="40">
        <f t="shared" si="7"/>
        <v>68.534482758620683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690</v>
      </c>
      <c r="C14" s="39">
        <v>677</v>
      </c>
      <c r="D14" s="40">
        <f t="shared" si="0"/>
        <v>98.115942028985501</v>
      </c>
      <c r="E14" s="39">
        <v>365</v>
      </c>
      <c r="F14" s="39">
        <v>402</v>
      </c>
      <c r="G14" s="40">
        <f t="shared" si="1"/>
        <v>110.13698630136986</v>
      </c>
      <c r="H14" s="39">
        <v>135</v>
      </c>
      <c r="I14" s="39">
        <v>75</v>
      </c>
      <c r="J14" s="40">
        <f t="shared" si="2"/>
        <v>55.555555555555557</v>
      </c>
      <c r="K14" s="39">
        <v>17</v>
      </c>
      <c r="L14" s="39">
        <v>7</v>
      </c>
      <c r="M14" s="40">
        <f t="shared" si="3"/>
        <v>41.176470588235297</v>
      </c>
      <c r="N14" s="39">
        <v>4</v>
      </c>
      <c r="O14" s="39">
        <v>0</v>
      </c>
      <c r="P14" s="40">
        <f t="shared" si="8"/>
        <v>0</v>
      </c>
      <c r="Q14" s="39">
        <v>296</v>
      </c>
      <c r="R14" s="60">
        <v>349</v>
      </c>
      <c r="S14" s="40">
        <f t="shared" si="4"/>
        <v>117.9054054054054</v>
      </c>
      <c r="T14" s="39">
        <v>502</v>
      </c>
      <c r="U14" s="60">
        <v>412</v>
      </c>
      <c r="V14" s="40">
        <f t="shared" si="5"/>
        <v>82.071713147410364</v>
      </c>
      <c r="W14" s="39">
        <v>263</v>
      </c>
      <c r="X14" s="60">
        <v>175</v>
      </c>
      <c r="Y14" s="40">
        <f t="shared" si="6"/>
        <v>66.539923954372625</v>
      </c>
      <c r="Z14" s="39">
        <v>208</v>
      </c>
      <c r="AA14" s="60">
        <v>134</v>
      </c>
      <c r="AB14" s="40">
        <f t="shared" si="7"/>
        <v>64.42307692307692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4148</v>
      </c>
      <c r="C15" s="39">
        <v>4181</v>
      </c>
      <c r="D15" s="40">
        <f t="shared" si="0"/>
        <v>100.79556412729026</v>
      </c>
      <c r="E15" s="39">
        <v>845</v>
      </c>
      <c r="F15" s="39">
        <v>1137</v>
      </c>
      <c r="G15" s="40">
        <f t="shared" si="1"/>
        <v>134.55621301775147</v>
      </c>
      <c r="H15" s="39">
        <v>292</v>
      </c>
      <c r="I15" s="39">
        <v>242</v>
      </c>
      <c r="J15" s="40">
        <f t="shared" si="2"/>
        <v>82.876712328767127</v>
      </c>
      <c r="K15" s="39">
        <v>86</v>
      </c>
      <c r="L15" s="39">
        <v>67</v>
      </c>
      <c r="M15" s="40">
        <f t="shared" si="3"/>
        <v>77.906976744186053</v>
      </c>
      <c r="N15" s="39">
        <v>2</v>
      </c>
      <c r="O15" s="39">
        <v>1</v>
      </c>
      <c r="P15" s="91">
        <f t="shared" si="8"/>
        <v>50</v>
      </c>
      <c r="Q15" s="39">
        <v>473</v>
      </c>
      <c r="R15" s="60">
        <v>779</v>
      </c>
      <c r="S15" s="40">
        <f t="shared" si="4"/>
        <v>164.69344608879493</v>
      </c>
      <c r="T15" s="39">
        <v>3759</v>
      </c>
      <c r="U15" s="60">
        <v>3325</v>
      </c>
      <c r="V15" s="40">
        <f t="shared" si="5"/>
        <v>88.454376163873377</v>
      </c>
      <c r="W15" s="39">
        <v>607</v>
      </c>
      <c r="X15" s="60">
        <v>501</v>
      </c>
      <c r="Y15" s="40">
        <f t="shared" si="6"/>
        <v>82.53706754530478</v>
      </c>
      <c r="Z15" s="39">
        <v>531</v>
      </c>
      <c r="AA15" s="60">
        <v>410</v>
      </c>
      <c r="AB15" s="40">
        <f t="shared" si="7"/>
        <v>77.212806026365342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2481</v>
      </c>
      <c r="C16" s="39">
        <v>2454</v>
      </c>
      <c r="D16" s="40">
        <f t="shared" si="0"/>
        <v>98.911729141475206</v>
      </c>
      <c r="E16" s="39">
        <v>1175</v>
      </c>
      <c r="F16" s="39">
        <v>1250</v>
      </c>
      <c r="G16" s="40">
        <f t="shared" si="1"/>
        <v>106.38297872340425</v>
      </c>
      <c r="H16" s="39">
        <v>585</v>
      </c>
      <c r="I16" s="39">
        <v>427</v>
      </c>
      <c r="J16" s="40">
        <f t="shared" si="2"/>
        <v>72.991452991452988</v>
      </c>
      <c r="K16" s="39">
        <v>131</v>
      </c>
      <c r="L16" s="39">
        <v>103</v>
      </c>
      <c r="M16" s="40">
        <f t="shared" si="3"/>
        <v>78.625954198473281</v>
      </c>
      <c r="N16" s="39">
        <v>50</v>
      </c>
      <c r="O16" s="39">
        <v>32</v>
      </c>
      <c r="P16" s="40">
        <f t="shared" si="8"/>
        <v>64</v>
      </c>
      <c r="Q16" s="39">
        <v>879</v>
      </c>
      <c r="R16" s="60">
        <v>1022</v>
      </c>
      <c r="S16" s="40">
        <f t="shared" si="4"/>
        <v>116.26848691695108</v>
      </c>
      <c r="T16" s="39">
        <v>1704</v>
      </c>
      <c r="U16" s="60">
        <v>1628</v>
      </c>
      <c r="V16" s="40">
        <f t="shared" si="5"/>
        <v>95.539906103286384</v>
      </c>
      <c r="W16" s="39">
        <v>843</v>
      </c>
      <c r="X16" s="60">
        <v>437</v>
      </c>
      <c r="Y16" s="40">
        <f t="shared" si="6"/>
        <v>51.83867141162515</v>
      </c>
      <c r="Z16" s="39">
        <v>740</v>
      </c>
      <c r="AA16" s="60">
        <v>358</v>
      </c>
      <c r="AB16" s="40">
        <f t="shared" si="7"/>
        <v>48.378378378378379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4116</v>
      </c>
      <c r="C17" s="39">
        <v>4503</v>
      </c>
      <c r="D17" s="40">
        <f t="shared" si="0"/>
        <v>109.40233236151603</v>
      </c>
      <c r="E17" s="39">
        <v>971</v>
      </c>
      <c r="F17" s="39">
        <v>1476</v>
      </c>
      <c r="G17" s="40">
        <f t="shared" si="1"/>
        <v>152.00823892893925</v>
      </c>
      <c r="H17" s="39">
        <v>316</v>
      </c>
      <c r="I17" s="39">
        <v>270</v>
      </c>
      <c r="J17" s="40">
        <f t="shared" si="2"/>
        <v>85.443037974683548</v>
      </c>
      <c r="K17" s="39">
        <v>120</v>
      </c>
      <c r="L17" s="39">
        <v>64</v>
      </c>
      <c r="M17" s="40">
        <f t="shared" si="3"/>
        <v>53.333333333333336</v>
      </c>
      <c r="N17" s="39">
        <v>5</v>
      </c>
      <c r="O17" s="39">
        <v>2</v>
      </c>
      <c r="P17" s="91">
        <f t="shared" si="8"/>
        <v>40</v>
      </c>
      <c r="Q17" s="39">
        <v>626</v>
      </c>
      <c r="R17" s="60">
        <v>782</v>
      </c>
      <c r="S17" s="40">
        <f t="shared" si="4"/>
        <v>124.92012779552715</v>
      </c>
      <c r="T17" s="39">
        <v>3654</v>
      </c>
      <c r="U17" s="60">
        <v>3741</v>
      </c>
      <c r="V17" s="40">
        <f t="shared" si="5"/>
        <v>102.38095238095238</v>
      </c>
      <c r="W17" s="39">
        <v>667</v>
      </c>
      <c r="X17" s="60">
        <v>854</v>
      </c>
      <c r="Y17" s="40">
        <f t="shared" si="6"/>
        <v>128.03598200899549</v>
      </c>
      <c r="Z17" s="39">
        <v>583</v>
      </c>
      <c r="AA17" s="60">
        <v>763</v>
      </c>
      <c r="AB17" s="40">
        <f t="shared" si="7"/>
        <v>130.87478559176674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2523</v>
      </c>
      <c r="C18" s="39">
        <v>1702</v>
      </c>
      <c r="D18" s="40">
        <f t="shared" si="0"/>
        <v>67.45937376139517</v>
      </c>
      <c r="E18" s="39">
        <v>1076</v>
      </c>
      <c r="F18" s="39">
        <v>1113</v>
      </c>
      <c r="G18" s="40">
        <f t="shared" si="1"/>
        <v>103.43866171003718</v>
      </c>
      <c r="H18" s="39">
        <v>388</v>
      </c>
      <c r="I18" s="39">
        <v>363</v>
      </c>
      <c r="J18" s="40">
        <f t="shared" si="2"/>
        <v>93.55670103092784</v>
      </c>
      <c r="K18" s="39">
        <v>111</v>
      </c>
      <c r="L18" s="39">
        <v>43</v>
      </c>
      <c r="M18" s="40">
        <f t="shared" si="3"/>
        <v>38.738738738738739</v>
      </c>
      <c r="N18" s="39">
        <v>8</v>
      </c>
      <c r="O18" s="39">
        <v>4</v>
      </c>
      <c r="P18" s="40">
        <f t="shared" si="8"/>
        <v>50</v>
      </c>
      <c r="Q18" s="39">
        <v>857</v>
      </c>
      <c r="R18" s="60">
        <v>765</v>
      </c>
      <c r="S18" s="40">
        <f t="shared" si="4"/>
        <v>89.264877479579937</v>
      </c>
      <c r="T18" s="39">
        <v>1134</v>
      </c>
      <c r="U18" s="60">
        <v>985</v>
      </c>
      <c r="V18" s="40">
        <f t="shared" si="5"/>
        <v>86.860670194003532</v>
      </c>
      <c r="W18" s="39">
        <v>753</v>
      </c>
      <c r="X18" s="60">
        <v>468</v>
      </c>
      <c r="Y18" s="40">
        <f t="shared" si="6"/>
        <v>62.151394422310759</v>
      </c>
      <c r="Z18" s="39">
        <v>679</v>
      </c>
      <c r="AA18" s="60">
        <v>430</v>
      </c>
      <c r="AB18" s="40">
        <f t="shared" si="7"/>
        <v>63.328424153166424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2128</v>
      </c>
      <c r="C19" s="39">
        <v>2435</v>
      </c>
      <c r="D19" s="40">
        <f t="shared" si="0"/>
        <v>114.42669172932331</v>
      </c>
      <c r="E19" s="39">
        <v>688</v>
      </c>
      <c r="F19" s="39">
        <v>907</v>
      </c>
      <c r="G19" s="40">
        <f t="shared" si="1"/>
        <v>131.83139534883722</v>
      </c>
      <c r="H19" s="39">
        <v>193</v>
      </c>
      <c r="I19" s="39">
        <v>385</v>
      </c>
      <c r="J19" s="40">
        <f t="shared" si="2"/>
        <v>199.48186528497411</v>
      </c>
      <c r="K19" s="39">
        <v>83</v>
      </c>
      <c r="L19" s="39">
        <v>57</v>
      </c>
      <c r="M19" s="40">
        <f t="shared" si="3"/>
        <v>68.674698795180717</v>
      </c>
      <c r="N19" s="39">
        <v>9</v>
      </c>
      <c r="O19" s="39">
        <v>14</v>
      </c>
      <c r="P19" s="40">
        <f t="shared" si="8"/>
        <v>155.55555555555554</v>
      </c>
      <c r="Q19" s="39">
        <v>474</v>
      </c>
      <c r="R19" s="60">
        <v>738</v>
      </c>
      <c r="S19" s="40">
        <f t="shared" si="4"/>
        <v>155.69620253164558</v>
      </c>
      <c r="T19" s="39">
        <v>1902</v>
      </c>
      <c r="U19" s="60">
        <v>1880</v>
      </c>
      <c r="V19" s="40">
        <f t="shared" si="5"/>
        <v>98.843322818086222</v>
      </c>
      <c r="W19" s="39">
        <v>466</v>
      </c>
      <c r="X19" s="60">
        <v>446</v>
      </c>
      <c r="Y19" s="40">
        <f t="shared" si="6"/>
        <v>95.708154506437765</v>
      </c>
      <c r="Z19" s="39">
        <v>386</v>
      </c>
      <c r="AA19" s="60">
        <v>373</v>
      </c>
      <c r="AB19" s="40">
        <f t="shared" si="7"/>
        <v>96.632124352331601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1072</v>
      </c>
      <c r="C20" s="39">
        <v>1326</v>
      </c>
      <c r="D20" s="40">
        <f t="shared" si="0"/>
        <v>123.69402985074628</v>
      </c>
      <c r="E20" s="39">
        <v>308</v>
      </c>
      <c r="F20" s="39">
        <v>536</v>
      </c>
      <c r="G20" s="40">
        <f t="shared" si="1"/>
        <v>174.02597402597402</v>
      </c>
      <c r="H20" s="39">
        <v>69</v>
      </c>
      <c r="I20" s="39">
        <v>88</v>
      </c>
      <c r="J20" s="40">
        <f t="shared" si="2"/>
        <v>127.53623188405797</v>
      </c>
      <c r="K20" s="39">
        <v>16</v>
      </c>
      <c r="L20" s="39">
        <v>6</v>
      </c>
      <c r="M20" s="40">
        <f t="shared" si="3"/>
        <v>37.5</v>
      </c>
      <c r="N20" s="39">
        <v>10</v>
      </c>
      <c r="O20" s="39">
        <v>1</v>
      </c>
      <c r="P20" s="40">
        <f t="shared" si="8"/>
        <v>10</v>
      </c>
      <c r="Q20" s="39">
        <v>207</v>
      </c>
      <c r="R20" s="60">
        <v>345</v>
      </c>
      <c r="S20" s="40">
        <f t="shared" si="4"/>
        <v>166.66666666666666</v>
      </c>
      <c r="T20" s="39">
        <v>977</v>
      </c>
      <c r="U20" s="60">
        <v>1092</v>
      </c>
      <c r="V20" s="40">
        <f t="shared" si="5"/>
        <v>111.77072671443193</v>
      </c>
      <c r="W20" s="39">
        <v>221</v>
      </c>
      <c r="X20" s="60">
        <v>311</v>
      </c>
      <c r="Y20" s="40">
        <f t="shared" si="6"/>
        <v>140.72398190045249</v>
      </c>
      <c r="Z20" s="39">
        <v>196</v>
      </c>
      <c r="AA20" s="60">
        <v>281</v>
      </c>
      <c r="AB20" s="40">
        <f t="shared" si="7"/>
        <v>143.36734693877551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698</v>
      </c>
      <c r="C21" s="39">
        <v>1046</v>
      </c>
      <c r="D21" s="40">
        <f t="shared" si="0"/>
        <v>149.85673352435529</v>
      </c>
      <c r="E21" s="39">
        <v>315</v>
      </c>
      <c r="F21" s="39">
        <v>617</v>
      </c>
      <c r="G21" s="40">
        <f t="shared" si="1"/>
        <v>195.87301587301587</v>
      </c>
      <c r="H21" s="39">
        <v>126</v>
      </c>
      <c r="I21" s="39">
        <v>120</v>
      </c>
      <c r="J21" s="40">
        <f t="shared" si="2"/>
        <v>95.238095238095241</v>
      </c>
      <c r="K21" s="39">
        <v>7</v>
      </c>
      <c r="L21" s="39">
        <v>23</v>
      </c>
      <c r="M21" s="40">
        <f t="shared" si="3"/>
        <v>328.57142857142856</v>
      </c>
      <c r="N21" s="39">
        <v>2</v>
      </c>
      <c r="O21" s="39">
        <v>0</v>
      </c>
      <c r="P21" s="91">
        <f t="shared" si="8"/>
        <v>0</v>
      </c>
      <c r="Q21" s="39">
        <v>232</v>
      </c>
      <c r="R21" s="60">
        <v>534</v>
      </c>
      <c r="S21" s="40">
        <f t="shared" si="4"/>
        <v>230.17241379310346</v>
      </c>
      <c r="T21" s="39">
        <v>517</v>
      </c>
      <c r="U21" s="60">
        <v>739</v>
      </c>
      <c r="V21" s="40">
        <f t="shared" si="5"/>
        <v>142.94003868471953</v>
      </c>
      <c r="W21" s="39">
        <v>202</v>
      </c>
      <c r="X21" s="60">
        <v>371</v>
      </c>
      <c r="Y21" s="40">
        <f t="shared" si="6"/>
        <v>183.66336633663366</v>
      </c>
      <c r="Z21" s="39">
        <v>195</v>
      </c>
      <c r="AA21" s="60">
        <v>349</v>
      </c>
      <c r="AB21" s="40">
        <f t="shared" si="7"/>
        <v>178.97435897435898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2022</v>
      </c>
      <c r="C22" s="39">
        <v>2327</v>
      </c>
      <c r="D22" s="40">
        <f t="shared" si="0"/>
        <v>115.08407517309594</v>
      </c>
      <c r="E22" s="39">
        <v>815</v>
      </c>
      <c r="F22" s="39">
        <v>1038</v>
      </c>
      <c r="G22" s="40">
        <f t="shared" si="1"/>
        <v>127.36196319018404</v>
      </c>
      <c r="H22" s="39">
        <v>238</v>
      </c>
      <c r="I22" s="39">
        <v>362</v>
      </c>
      <c r="J22" s="40">
        <f t="shared" si="2"/>
        <v>152.10084033613447</v>
      </c>
      <c r="K22" s="39">
        <v>73</v>
      </c>
      <c r="L22" s="39">
        <v>46</v>
      </c>
      <c r="M22" s="40">
        <f t="shared" si="3"/>
        <v>63.013698630136986</v>
      </c>
      <c r="N22" s="39">
        <v>4</v>
      </c>
      <c r="O22" s="39">
        <v>2</v>
      </c>
      <c r="P22" s="91">
        <f t="shared" si="8"/>
        <v>50</v>
      </c>
      <c r="Q22" s="39">
        <v>723</v>
      </c>
      <c r="R22" s="60">
        <v>841</v>
      </c>
      <c r="S22" s="40">
        <f t="shared" si="4"/>
        <v>116.32088520055325</v>
      </c>
      <c r="T22" s="39">
        <v>1762</v>
      </c>
      <c r="U22" s="60">
        <v>1713</v>
      </c>
      <c r="V22" s="40">
        <f t="shared" si="5"/>
        <v>97.21906923950057</v>
      </c>
      <c r="W22" s="39">
        <v>559</v>
      </c>
      <c r="X22" s="60">
        <v>495</v>
      </c>
      <c r="Y22" s="40">
        <f t="shared" si="6"/>
        <v>88.550983899821105</v>
      </c>
      <c r="Z22" s="39">
        <v>455</v>
      </c>
      <c r="AA22" s="60">
        <v>436</v>
      </c>
      <c r="AB22" s="40">
        <f t="shared" si="7"/>
        <v>95.824175824175825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1083</v>
      </c>
      <c r="C23" s="39">
        <v>1613</v>
      </c>
      <c r="D23" s="40">
        <f t="shared" si="0"/>
        <v>148.93813481071098</v>
      </c>
      <c r="E23" s="39">
        <v>750</v>
      </c>
      <c r="F23" s="39">
        <v>1306</v>
      </c>
      <c r="G23" s="40">
        <f t="shared" si="1"/>
        <v>174.13333333333333</v>
      </c>
      <c r="H23" s="39">
        <v>183</v>
      </c>
      <c r="I23" s="39">
        <v>210</v>
      </c>
      <c r="J23" s="40">
        <f t="shared" si="2"/>
        <v>114.75409836065573</v>
      </c>
      <c r="K23" s="39">
        <v>47</v>
      </c>
      <c r="L23" s="39">
        <v>57</v>
      </c>
      <c r="M23" s="40">
        <f t="shared" si="3"/>
        <v>121.27659574468085</v>
      </c>
      <c r="N23" s="39">
        <v>12</v>
      </c>
      <c r="O23" s="39">
        <v>0</v>
      </c>
      <c r="P23" s="40">
        <f t="shared" si="8"/>
        <v>0</v>
      </c>
      <c r="Q23" s="39">
        <v>683</v>
      </c>
      <c r="R23" s="60">
        <v>1055</v>
      </c>
      <c r="S23" s="40">
        <f t="shared" si="4"/>
        <v>154.46559297218155</v>
      </c>
      <c r="T23" s="39">
        <v>809</v>
      </c>
      <c r="U23" s="60">
        <v>1039</v>
      </c>
      <c r="V23" s="40">
        <f t="shared" si="5"/>
        <v>128.43016069221261</v>
      </c>
      <c r="W23" s="39">
        <v>536</v>
      </c>
      <c r="X23" s="60">
        <v>740</v>
      </c>
      <c r="Y23" s="40">
        <f t="shared" si="6"/>
        <v>138.0597014925373</v>
      </c>
      <c r="Z23" s="39">
        <v>458</v>
      </c>
      <c r="AA23" s="60">
        <v>643</v>
      </c>
      <c r="AB23" s="40">
        <f t="shared" si="7"/>
        <v>140.39301310043669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1472</v>
      </c>
      <c r="C24" s="39">
        <v>1394</v>
      </c>
      <c r="D24" s="40">
        <f t="shared" si="0"/>
        <v>94.701086956521735</v>
      </c>
      <c r="E24" s="39">
        <v>755</v>
      </c>
      <c r="F24" s="39">
        <v>1004</v>
      </c>
      <c r="G24" s="40">
        <f t="shared" si="1"/>
        <v>132.98013245033113</v>
      </c>
      <c r="H24" s="39">
        <v>165</v>
      </c>
      <c r="I24" s="39">
        <v>236</v>
      </c>
      <c r="J24" s="40">
        <f t="shared" si="2"/>
        <v>143.03030303030303</v>
      </c>
      <c r="K24" s="39">
        <v>39</v>
      </c>
      <c r="L24" s="39">
        <v>46</v>
      </c>
      <c r="M24" s="40">
        <f t="shared" si="3"/>
        <v>117.94871794871794</v>
      </c>
      <c r="N24" s="39">
        <v>2</v>
      </c>
      <c r="O24" s="39">
        <v>2</v>
      </c>
      <c r="P24" s="91">
        <f t="shared" si="8"/>
        <v>100</v>
      </c>
      <c r="Q24" s="39">
        <v>515</v>
      </c>
      <c r="R24" s="60">
        <v>887</v>
      </c>
      <c r="S24" s="40">
        <f t="shared" si="4"/>
        <v>172.23300970873785</v>
      </c>
      <c r="T24" s="39">
        <v>1048</v>
      </c>
      <c r="U24" s="60">
        <v>779</v>
      </c>
      <c r="V24" s="40">
        <f t="shared" si="5"/>
        <v>74.332061068702288</v>
      </c>
      <c r="W24" s="39">
        <v>573</v>
      </c>
      <c r="X24" s="60">
        <v>489</v>
      </c>
      <c r="Y24" s="40">
        <f t="shared" si="6"/>
        <v>85.340314136125656</v>
      </c>
      <c r="Z24" s="39">
        <v>512</v>
      </c>
      <c r="AA24" s="60">
        <v>460</v>
      </c>
      <c r="AB24" s="40">
        <f t="shared" si="7"/>
        <v>89.84375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2289</v>
      </c>
      <c r="C25" s="39">
        <v>2369</v>
      </c>
      <c r="D25" s="40">
        <f t="shared" si="0"/>
        <v>103.49497597204019</v>
      </c>
      <c r="E25" s="39">
        <v>288</v>
      </c>
      <c r="F25" s="39">
        <v>523</v>
      </c>
      <c r="G25" s="40">
        <f t="shared" si="1"/>
        <v>181.59722222222223</v>
      </c>
      <c r="H25" s="39">
        <v>138</v>
      </c>
      <c r="I25" s="39">
        <v>182</v>
      </c>
      <c r="J25" s="40">
        <f t="shared" si="2"/>
        <v>131.8840579710145</v>
      </c>
      <c r="K25" s="39">
        <v>16</v>
      </c>
      <c r="L25" s="39">
        <v>22</v>
      </c>
      <c r="M25" s="40">
        <f t="shared" si="3"/>
        <v>137.5</v>
      </c>
      <c r="N25" s="39">
        <v>11</v>
      </c>
      <c r="O25" s="39">
        <v>0</v>
      </c>
      <c r="P25" s="91">
        <f t="shared" si="8"/>
        <v>0</v>
      </c>
      <c r="Q25" s="39">
        <v>189</v>
      </c>
      <c r="R25" s="60">
        <v>398</v>
      </c>
      <c r="S25" s="40">
        <f t="shared" si="4"/>
        <v>210.58201058201058</v>
      </c>
      <c r="T25" s="39">
        <v>2034</v>
      </c>
      <c r="U25" s="60">
        <v>2022</v>
      </c>
      <c r="V25" s="40">
        <f t="shared" si="5"/>
        <v>99.410029498525077</v>
      </c>
      <c r="W25" s="39">
        <v>200</v>
      </c>
      <c r="X25" s="60">
        <v>273</v>
      </c>
      <c r="Y25" s="40">
        <f t="shared" si="6"/>
        <v>136.5</v>
      </c>
      <c r="Z25" s="39">
        <v>180</v>
      </c>
      <c r="AA25" s="60">
        <v>251</v>
      </c>
      <c r="AB25" s="40">
        <f t="shared" si="7"/>
        <v>139.44444444444446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1151</v>
      </c>
      <c r="C26" s="39">
        <v>1273</v>
      </c>
      <c r="D26" s="40">
        <f t="shared" si="0"/>
        <v>110.59947871416159</v>
      </c>
      <c r="E26" s="39">
        <v>545</v>
      </c>
      <c r="F26" s="39">
        <v>666</v>
      </c>
      <c r="G26" s="40">
        <f t="shared" si="1"/>
        <v>122.20183486238533</v>
      </c>
      <c r="H26" s="39">
        <v>143</v>
      </c>
      <c r="I26" s="39">
        <v>121</v>
      </c>
      <c r="J26" s="40">
        <f t="shared" si="2"/>
        <v>84.615384615384613</v>
      </c>
      <c r="K26" s="39">
        <v>38</v>
      </c>
      <c r="L26" s="39">
        <v>21</v>
      </c>
      <c r="M26" s="40">
        <f t="shared" si="3"/>
        <v>55.263157894736842</v>
      </c>
      <c r="N26" s="39">
        <v>0</v>
      </c>
      <c r="O26" s="39">
        <v>0</v>
      </c>
      <c r="P26" s="91" t="str">
        <f t="shared" si="8"/>
        <v>-</v>
      </c>
      <c r="Q26" s="39">
        <v>409</v>
      </c>
      <c r="R26" s="60">
        <v>509</v>
      </c>
      <c r="S26" s="40">
        <f t="shared" si="4"/>
        <v>124.44987775061125</v>
      </c>
      <c r="T26" s="39">
        <v>950</v>
      </c>
      <c r="U26" s="60">
        <v>971</v>
      </c>
      <c r="V26" s="40">
        <f t="shared" si="5"/>
        <v>102.21052631578948</v>
      </c>
      <c r="W26" s="39">
        <v>399</v>
      </c>
      <c r="X26" s="60">
        <v>372</v>
      </c>
      <c r="Y26" s="40">
        <f t="shared" si="6"/>
        <v>93.233082706766922</v>
      </c>
      <c r="Z26" s="39">
        <v>350</v>
      </c>
      <c r="AA26" s="60">
        <v>313</v>
      </c>
      <c r="AB26" s="40">
        <f t="shared" si="7"/>
        <v>89.428571428571431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931</v>
      </c>
      <c r="C27" s="39">
        <v>1315</v>
      </c>
      <c r="D27" s="40">
        <f t="shared" si="0"/>
        <v>141.24597207303975</v>
      </c>
      <c r="E27" s="39">
        <v>325</v>
      </c>
      <c r="F27" s="39">
        <v>638</v>
      </c>
      <c r="G27" s="40">
        <f t="shared" si="1"/>
        <v>196.30769230769232</v>
      </c>
      <c r="H27" s="39">
        <v>130</v>
      </c>
      <c r="I27" s="39">
        <v>163</v>
      </c>
      <c r="J27" s="40">
        <f t="shared" si="2"/>
        <v>125.38461538461539</v>
      </c>
      <c r="K27" s="39">
        <v>53</v>
      </c>
      <c r="L27" s="39">
        <v>68</v>
      </c>
      <c r="M27" s="40">
        <f t="shared" si="3"/>
        <v>128.30188679245282</v>
      </c>
      <c r="N27" s="39">
        <v>0</v>
      </c>
      <c r="O27" s="39">
        <v>3</v>
      </c>
      <c r="P27" s="91" t="str">
        <f t="shared" si="8"/>
        <v>-</v>
      </c>
      <c r="Q27" s="39">
        <v>249</v>
      </c>
      <c r="R27" s="60">
        <v>471</v>
      </c>
      <c r="S27" s="40">
        <f t="shared" si="4"/>
        <v>189.15662650602408</v>
      </c>
      <c r="T27" s="39">
        <v>806</v>
      </c>
      <c r="U27" s="60">
        <v>949</v>
      </c>
      <c r="V27" s="40">
        <f t="shared" si="5"/>
        <v>117.74193548387096</v>
      </c>
      <c r="W27" s="39">
        <v>227</v>
      </c>
      <c r="X27" s="60">
        <v>326</v>
      </c>
      <c r="Y27" s="40">
        <f t="shared" si="6"/>
        <v>143.6123348017621</v>
      </c>
      <c r="Z27" s="39">
        <v>201</v>
      </c>
      <c r="AA27" s="60">
        <v>315</v>
      </c>
      <c r="AB27" s="40">
        <f t="shared" si="7"/>
        <v>156.71641791044777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980</v>
      </c>
      <c r="C28" s="39">
        <v>1006</v>
      </c>
      <c r="D28" s="40">
        <f t="shared" si="0"/>
        <v>102.65306122448979</v>
      </c>
      <c r="E28" s="39">
        <v>415</v>
      </c>
      <c r="F28" s="39">
        <v>479</v>
      </c>
      <c r="G28" s="40">
        <f t="shared" si="1"/>
        <v>115.42168674698796</v>
      </c>
      <c r="H28" s="39">
        <v>170</v>
      </c>
      <c r="I28" s="39">
        <v>187</v>
      </c>
      <c r="J28" s="40">
        <f t="shared" si="2"/>
        <v>110</v>
      </c>
      <c r="K28" s="39">
        <v>24</v>
      </c>
      <c r="L28" s="39">
        <v>22</v>
      </c>
      <c r="M28" s="40">
        <f t="shared" si="3"/>
        <v>91.666666666666671</v>
      </c>
      <c r="N28" s="39">
        <v>8</v>
      </c>
      <c r="O28" s="39">
        <v>0</v>
      </c>
      <c r="P28" s="40">
        <f t="shared" si="8"/>
        <v>0</v>
      </c>
      <c r="Q28" s="39">
        <v>355</v>
      </c>
      <c r="R28" s="60">
        <v>440</v>
      </c>
      <c r="S28" s="40">
        <f t="shared" si="4"/>
        <v>123.94366197183099</v>
      </c>
      <c r="T28" s="39">
        <v>734</v>
      </c>
      <c r="U28" s="60">
        <v>684</v>
      </c>
      <c r="V28" s="40">
        <f t="shared" si="5"/>
        <v>93.188010899182558</v>
      </c>
      <c r="W28" s="39">
        <v>277</v>
      </c>
      <c r="X28" s="60">
        <v>259</v>
      </c>
      <c r="Y28" s="40">
        <f t="shared" si="6"/>
        <v>93.501805054151617</v>
      </c>
      <c r="Z28" s="39">
        <v>258</v>
      </c>
      <c r="AA28" s="60">
        <v>243</v>
      </c>
      <c r="AB28" s="40">
        <f t="shared" si="7"/>
        <v>94.186046511627907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1135</v>
      </c>
      <c r="C29" s="39">
        <v>1452</v>
      </c>
      <c r="D29" s="40">
        <f t="shared" si="0"/>
        <v>127.92951541850221</v>
      </c>
      <c r="E29" s="39">
        <v>656</v>
      </c>
      <c r="F29" s="39">
        <v>958</v>
      </c>
      <c r="G29" s="40">
        <f t="shared" si="1"/>
        <v>146.03658536585365</v>
      </c>
      <c r="H29" s="39">
        <v>151</v>
      </c>
      <c r="I29" s="39">
        <v>122</v>
      </c>
      <c r="J29" s="40">
        <f t="shared" si="2"/>
        <v>80.794701986754973</v>
      </c>
      <c r="K29" s="39">
        <v>68</v>
      </c>
      <c r="L29" s="39">
        <v>64</v>
      </c>
      <c r="M29" s="40">
        <f t="shared" si="3"/>
        <v>94.117647058823536</v>
      </c>
      <c r="N29" s="39">
        <v>26</v>
      </c>
      <c r="O29" s="39">
        <v>1</v>
      </c>
      <c r="P29" s="40">
        <f t="shared" si="8"/>
        <v>3.8461538461538463</v>
      </c>
      <c r="Q29" s="39">
        <v>430</v>
      </c>
      <c r="R29" s="60">
        <v>720</v>
      </c>
      <c r="S29" s="40">
        <f t="shared" si="4"/>
        <v>167.44186046511629</v>
      </c>
      <c r="T29" s="39">
        <v>893</v>
      </c>
      <c r="U29" s="60">
        <v>944</v>
      </c>
      <c r="V29" s="40">
        <f t="shared" si="5"/>
        <v>105.7110862262038</v>
      </c>
      <c r="W29" s="39">
        <v>478</v>
      </c>
      <c r="X29" s="60">
        <v>491</v>
      </c>
      <c r="Y29" s="40">
        <f t="shared" si="6"/>
        <v>102.71966527196653</v>
      </c>
      <c r="Z29" s="39">
        <v>424</v>
      </c>
      <c r="AA29" s="60">
        <v>455</v>
      </c>
      <c r="AB29" s="40">
        <f t="shared" si="7"/>
        <v>107.31132075471699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1354</v>
      </c>
      <c r="C30" s="39">
        <v>1538</v>
      </c>
      <c r="D30" s="40">
        <f t="shared" si="0"/>
        <v>113.58936484490398</v>
      </c>
      <c r="E30" s="39">
        <v>267</v>
      </c>
      <c r="F30" s="39">
        <v>441</v>
      </c>
      <c r="G30" s="40">
        <f t="shared" si="1"/>
        <v>165.16853932584269</v>
      </c>
      <c r="H30" s="39">
        <v>78</v>
      </c>
      <c r="I30" s="39">
        <v>130</v>
      </c>
      <c r="J30" s="40">
        <f t="shared" si="2"/>
        <v>166.66666666666666</v>
      </c>
      <c r="K30" s="39">
        <v>18</v>
      </c>
      <c r="L30" s="39">
        <v>12</v>
      </c>
      <c r="M30" s="40">
        <f t="shared" si="3"/>
        <v>66.666666666666671</v>
      </c>
      <c r="N30" s="39">
        <v>1</v>
      </c>
      <c r="O30" s="39">
        <v>0</v>
      </c>
      <c r="P30" s="91">
        <f t="shared" si="8"/>
        <v>0</v>
      </c>
      <c r="Q30" s="39">
        <v>248</v>
      </c>
      <c r="R30" s="60">
        <v>396</v>
      </c>
      <c r="S30" s="40">
        <f t="shared" si="4"/>
        <v>159.67741935483872</v>
      </c>
      <c r="T30" s="39">
        <v>1267</v>
      </c>
      <c r="U30" s="60">
        <v>1349</v>
      </c>
      <c r="V30" s="40">
        <f t="shared" si="5"/>
        <v>106.47198105761642</v>
      </c>
      <c r="W30" s="39">
        <v>184</v>
      </c>
      <c r="X30" s="60">
        <v>253</v>
      </c>
      <c r="Y30" s="40">
        <f t="shared" si="6"/>
        <v>137.5</v>
      </c>
      <c r="Z30" s="39">
        <v>165</v>
      </c>
      <c r="AA30" s="60">
        <v>234</v>
      </c>
      <c r="AB30" s="40">
        <f t="shared" si="7"/>
        <v>141.81818181818181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1559</v>
      </c>
      <c r="C31" s="39">
        <v>1670</v>
      </c>
      <c r="D31" s="40">
        <f t="shared" si="0"/>
        <v>107.11994868505452</v>
      </c>
      <c r="E31" s="39">
        <v>351</v>
      </c>
      <c r="F31" s="39">
        <v>588</v>
      </c>
      <c r="G31" s="40">
        <f t="shared" si="1"/>
        <v>167.52136752136752</v>
      </c>
      <c r="H31" s="39">
        <v>156</v>
      </c>
      <c r="I31" s="39">
        <v>219</v>
      </c>
      <c r="J31" s="40">
        <f t="shared" si="2"/>
        <v>140.38461538461539</v>
      </c>
      <c r="K31" s="39">
        <v>14</v>
      </c>
      <c r="L31" s="39">
        <v>21</v>
      </c>
      <c r="M31" s="40">
        <f t="shared" si="3"/>
        <v>150</v>
      </c>
      <c r="N31" s="39">
        <v>1</v>
      </c>
      <c r="O31" s="39">
        <v>8</v>
      </c>
      <c r="P31" s="91">
        <f t="shared" si="8"/>
        <v>800</v>
      </c>
      <c r="Q31" s="39">
        <v>253</v>
      </c>
      <c r="R31" s="60">
        <v>533</v>
      </c>
      <c r="S31" s="40">
        <f t="shared" si="4"/>
        <v>210.67193675889328</v>
      </c>
      <c r="T31" s="39">
        <v>1173</v>
      </c>
      <c r="U31" s="60">
        <v>1343</v>
      </c>
      <c r="V31" s="40">
        <f t="shared" si="5"/>
        <v>114.49275362318841</v>
      </c>
      <c r="W31" s="39">
        <v>242</v>
      </c>
      <c r="X31" s="60">
        <v>342</v>
      </c>
      <c r="Y31" s="40">
        <f t="shared" si="6"/>
        <v>141.32231404958677</v>
      </c>
      <c r="Z31" s="39">
        <v>226</v>
      </c>
      <c r="AA31" s="60">
        <v>322</v>
      </c>
      <c r="AB31" s="40">
        <f t="shared" si="7"/>
        <v>142.47787610619469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1796</v>
      </c>
      <c r="C32" s="39">
        <v>1956</v>
      </c>
      <c r="D32" s="40">
        <f t="shared" si="0"/>
        <v>108.9086859688196</v>
      </c>
      <c r="E32" s="39">
        <v>516</v>
      </c>
      <c r="F32" s="39">
        <v>652</v>
      </c>
      <c r="G32" s="40">
        <f t="shared" si="1"/>
        <v>126.35658914728683</v>
      </c>
      <c r="H32" s="39">
        <v>179</v>
      </c>
      <c r="I32" s="39">
        <v>215</v>
      </c>
      <c r="J32" s="40">
        <f t="shared" si="2"/>
        <v>120.11173184357541</v>
      </c>
      <c r="K32" s="39">
        <v>43</v>
      </c>
      <c r="L32" s="39">
        <v>68</v>
      </c>
      <c r="M32" s="40">
        <f t="shared" si="3"/>
        <v>158.13953488372093</v>
      </c>
      <c r="N32" s="39">
        <v>11</v>
      </c>
      <c r="O32" s="39">
        <v>8</v>
      </c>
      <c r="P32" s="91">
        <f t="shared" si="8"/>
        <v>72.727272727272734</v>
      </c>
      <c r="Q32" s="39">
        <v>467</v>
      </c>
      <c r="R32" s="60">
        <v>500</v>
      </c>
      <c r="S32" s="40">
        <f t="shared" si="4"/>
        <v>107.06638115631692</v>
      </c>
      <c r="T32" s="39">
        <v>1543</v>
      </c>
      <c r="U32" s="60">
        <v>1471</v>
      </c>
      <c r="V32" s="40">
        <f t="shared" si="5"/>
        <v>95.333765392093326</v>
      </c>
      <c r="W32" s="39">
        <v>367</v>
      </c>
      <c r="X32" s="60">
        <v>266</v>
      </c>
      <c r="Y32" s="40">
        <f t="shared" si="6"/>
        <v>72.479564032697553</v>
      </c>
      <c r="Z32" s="39">
        <v>335</v>
      </c>
      <c r="AA32" s="60">
        <v>246</v>
      </c>
      <c r="AB32" s="40">
        <f t="shared" si="7"/>
        <v>73.432835820895519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1503</v>
      </c>
      <c r="C33" s="39">
        <v>1718</v>
      </c>
      <c r="D33" s="40">
        <f t="shared" si="0"/>
        <v>114.30472388556221</v>
      </c>
      <c r="E33" s="39">
        <v>879</v>
      </c>
      <c r="F33" s="39">
        <v>1074</v>
      </c>
      <c r="G33" s="40">
        <f t="shared" si="1"/>
        <v>122.18430034129693</v>
      </c>
      <c r="H33" s="39">
        <v>148</v>
      </c>
      <c r="I33" s="39">
        <v>236</v>
      </c>
      <c r="J33" s="40">
        <f t="shared" si="2"/>
        <v>159.45945945945945</v>
      </c>
      <c r="K33" s="39">
        <v>41</v>
      </c>
      <c r="L33" s="39">
        <v>17</v>
      </c>
      <c r="M33" s="40">
        <f t="shared" si="3"/>
        <v>41.463414634146339</v>
      </c>
      <c r="N33" s="39">
        <v>9</v>
      </c>
      <c r="O33" s="39">
        <v>1</v>
      </c>
      <c r="P33" s="40">
        <f t="shared" si="8"/>
        <v>11.111111111111111</v>
      </c>
      <c r="Q33" s="39">
        <v>705</v>
      </c>
      <c r="R33" s="60">
        <v>932</v>
      </c>
      <c r="S33" s="40">
        <f t="shared" si="4"/>
        <v>132.19858156028369</v>
      </c>
      <c r="T33" s="39">
        <v>1133</v>
      </c>
      <c r="U33" s="60">
        <v>1150</v>
      </c>
      <c r="V33" s="40">
        <f t="shared" si="5"/>
        <v>101.50044130626655</v>
      </c>
      <c r="W33" s="39">
        <v>576</v>
      </c>
      <c r="X33" s="60">
        <v>596</v>
      </c>
      <c r="Y33" s="40">
        <f t="shared" si="6"/>
        <v>103.47222222222223</v>
      </c>
      <c r="Z33" s="39">
        <v>482</v>
      </c>
      <c r="AA33" s="60">
        <v>545</v>
      </c>
      <c r="AB33" s="40">
        <f t="shared" si="7"/>
        <v>113.07053941908714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1098</v>
      </c>
      <c r="C34" s="39">
        <v>1387</v>
      </c>
      <c r="D34" s="40">
        <f t="shared" si="0"/>
        <v>126.32058287795992</v>
      </c>
      <c r="E34" s="39">
        <v>640</v>
      </c>
      <c r="F34" s="39">
        <v>933</v>
      </c>
      <c r="G34" s="40">
        <f t="shared" si="1"/>
        <v>145.78125</v>
      </c>
      <c r="H34" s="39">
        <v>194</v>
      </c>
      <c r="I34" s="39">
        <v>244</v>
      </c>
      <c r="J34" s="40">
        <f t="shared" si="2"/>
        <v>125.77319587628865</v>
      </c>
      <c r="K34" s="39">
        <v>18</v>
      </c>
      <c r="L34" s="39">
        <v>11</v>
      </c>
      <c r="M34" s="40">
        <f t="shared" si="3"/>
        <v>61.111111111111114</v>
      </c>
      <c r="N34" s="39">
        <v>13</v>
      </c>
      <c r="O34" s="39">
        <v>3</v>
      </c>
      <c r="P34" s="91">
        <f t="shared" si="8"/>
        <v>23.076923076923077</v>
      </c>
      <c r="Q34" s="39">
        <v>533</v>
      </c>
      <c r="R34" s="60">
        <v>773</v>
      </c>
      <c r="S34" s="40">
        <f t="shared" si="4"/>
        <v>145.0281425891182</v>
      </c>
      <c r="T34" s="39">
        <v>722</v>
      </c>
      <c r="U34" s="60">
        <v>1018</v>
      </c>
      <c r="V34" s="40">
        <f t="shared" si="5"/>
        <v>140.99722991689751</v>
      </c>
      <c r="W34" s="39">
        <v>378</v>
      </c>
      <c r="X34" s="60">
        <v>602</v>
      </c>
      <c r="Y34" s="40">
        <f t="shared" si="6"/>
        <v>159.25925925925927</v>
      </c>
      <c r="Z34" s="39">
        <v>342</v>
      </c>
      <c r="AA34" s="60">
        <v>560</v>
      </c>
      <c r="AB34" s="40">
        <f t="shared" si="7"/>
        <v>163.74269005847952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823</v>
      </c>
      <c r="C35" s="39">
        <v>1049</v>
      </c>
      <c r="D35" s="40">
        <f t="shared" si="0"/>
        <v>127.46051032806804</v>
      </c>
      <c r="E35" s="39">
        <v>423</v>
      </c>
      <c r="F35" s="39">
        <v>607</v>
      </c>
      <c r="G35" s="40">
        <f t="shared" si="1"/>
        <v>143.49881796690306</v>
      </c>
      <c r="H35" s="39">
        <v>181</v>
      </c>
      <c r="I35" s="39">
        <v>148</v>
      </c>
      <c r="J35" s="40">
        <f t="shared" si="2"/>
        <v>81.767955801104975</v>
      </c>
      <c r="K35" s="39">
        <v>27</v>
      </c>
      <c r="L35" s="39">
        <v>33</v>
      </c>
      <c r="M35" s="40">
        <f t="shared" si="3"/>
        <v>122.22222222222223</v>
      </c>
      <c r="N35" s="39">
        <v>9</v>
      </c>
      <c r="O35" s="39">
        <v>2</v>
      </c>
      <c r="P35" s="40">
        <f t="shared" si="8"/>
        <v>22.222222222222221</v>
      </c>
      <c r="Q35" s="39">
        <v>303</v>
      </c>
      <c r="R35" s="60">
        <v>353</v>
      </c>
      <c r="S35" s="40">
        <f t="shared" si="4"/>
        <v>116.5016501650165</v>
      </c>
      <c r="T35" s="39">
        <v>534</v>
      </c>
      <c r="U35" s="60">
        <v>705</v>
      </c>
      <c r="V35" s="40">
        <f t="shared" si="5"/>
        <v>132.02247191011236</v>
      </c>
      <c r="W35" s="39">
        <v>267</v>
      </c>
      <c r="X35" s="60">
        <v>271</v>
      </c>
      <c r="Y35" s="40">
        <f t="shared" si="6"/>
        <v>101.49812734082397</v>
      </c>
      <c r="Z35" s="39">
        <v>242</v>
      </c>
      <c r="AA35" s="60">
        <v>242</v>
      </c>
      <c r="AB35" s="40">
        <f t="shared" si="7"/>
        <v>100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ht="13.9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ht="13.9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ht="13.9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ht="13.9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8"/>
  <sheetViews>
    <sheetView view="pageBreakPreview" zoomScaleNormal="75" zoomScaleSheetLayoutView="10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8" sqref="B8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4" t="s">
        <v>80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7"/>
      <c r="O1" s="27"/>
      <c r="P1" s="27"/>
      <c r="Q1" s="27"/>
      <c r="R1" s="27"/>
      <c r="S1" s="27"/>
      <c r="T1" s="27"/>
      <c r="U1" s="27"/>
      <c r="V1" s="27"/>
      <c r="W1" s="27"/>
      <c r="X1" s="130"/>
      <c r="Y1" s="130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5"/>
      <c r="Y2" s="125"/>
      <c r="Z2" s="134"/>
      <c r="AA2" s="134"/>
      <c r="AB2" s="59" t="s">
        <v>7</v>
      </c>
      <c r="AC2" s="59"/>
    </row>
    <row r="3" spans="1:32" s="32" customFormat="1" ht="67.650000000000006" customHeight="1" x14ac:dyDescent="0.3">
      <c r="A3" s="126"/>
      <c r="B3" s="127" t="s">
        <v>21</v>
      </c>
      <c r="C3" s="127"/>
      <c r="D3" s="127"/>
      <c r="E3" s="127" t="s">
        <v>22</v>
      </c>
      <c r="F3" s="127"/>
      <c r="G3" s="127"/>
      <c r="H3" s="127" t="s">
        <v>13</v>
      </c>
      <c r="I3" s="127"/>
      <c r="J3" s="127"/>
      <c r="K3" s="127" t="s">
        <v>9</v>
      </c>
      <c r="L3" s="127"/>
      <c r="M3" s="127"/>
      <c r="N3" s="127" t="s">
        <v>10</v>
      </c>
      <c r="O3" s="127"/>
      <c r="P3" s="127"/>
      <c r="Q3" s="131" t="s">
        <v>8</v>
      </c>
      <c r="R3" s="132"/>
      <c r="S3" s="133"/>
      <c r="T3" s="127" t="s">
        <v>16</v>
      </c>
      <c r="U3" s="127"/>
      <c r="V3" s="127"/>
      <c r="W3" s="127" t="s">
        <v>11</v>
      </c>
      <c r="X3" s="127"/>
      <c r="Y3" s="127"/>
      <c r="Z3" s="127" t="s">
        <v>12</v>
      </c>
      <c r="AA3" s="127"/>
      <c r="AB3" s="127"/>
    </row>
    <row r="4" spans="1:32" s="33" customFormat="1" ht="19.5" customHeight="1" x14ac:dyDescent="0.3">
      <c r="A4" s="126"/>
      <c r="B4" s="128" t="s">
        <v>15</v>
      </c>
      <c r="C4" s="128" t="s">
        <v>63</v>
      </c>
      <c r="D4" s="129" t="s">
        <v>2</v>
      </c>
      <c r="E4" s="128" t="s">
        <v>15</v>
      </c>
      <c r="F4" s="128" t="s">
        <v>63</v>
      </c>
      <c r="G4" s="129" t="s">
        <v>2</v>
      </c>
      <c r="H4" s="128" t="s">
        <v>15</v>
      </c>
      <c r="I4" s="128" t="s">
        <v>63</v>
      </c>
      <c r="J4" s="129" t="s">
        <v>2</v>
      </c>
      <c r="K4" s="128" t="s">
        <v>15</v>
      </c>
      <c r="L4" s="128" t="s">
        <v>63</v>
      </c>
      <c r="M4" s="129" t="s">
        <v>2</v>
      </c>
      <c r="N4" s="128" t="s">
        <v>15</v>
      </c>
      <c r="O4" s="128" t="s">
        <v>63</v>
      </c>
      <c r="P4" s="129" t="s">
        <v>2</v>
      </c>
      <c r="Q4" s="128" t="s">
        <v>15</v>
      </c>
      <c r="R4" s="128" t="s">
        <v>63</v>
      </c>
      <c r="S4" s="129" t="s">
        <v>2</v>
      </c>
      <c r="T4" s="128" t="s">
        <v>15</v>
      </c>
      <c r="U4" s="128" t="s">
        <v>63</v>
      </c>
      <c r="V4" s="129" t="s">
        <v>2</v>
      </c>
      <c r="W4" s="128" t="s">
        <v>15</v>
      </c>
      <c r="X4" s="128" t="s">
        <v>63</v>
      </c>
      <c r="Y4" s="129" t="s">
        <v>2</v>
      </c>
      <c r="Z4" s="128" t="s">
        <v>15</v>
      </c>
      <c r="AA4" s="128" t="s">
        <v>63</v>
      </c>
      <c r="AB4" s="129" t="s">
        <v>2</v>
      </c>
    </row>
    <row r="5" spans="1:32" s="33" customFormat="1" ht="15.75" customHeight="1" x14ac:dyDescent="0.3">
      <c r="A5" s="126"/>
      <c r="B5" s="128"/>
      <c r="C5" s="128"/>
      <c r="D5" s="129"/>
      <c r="E5" s="128"/>
      <c r="F5" s="128"/>
      <c r="G5" s="129"/>
      <c r="H5" s="128"/>
      <c r="I5" s="128"/>
      <c r="J5" s="129"/>
      <c r="K5" s="128"/>
      <c r="L5" s="128"/>
      <c r="M5" s="129"/>
      <c r="N5" s="128"/>
      <c r="O5" s="128"/>
      <c r="P5" s="129"/>
      <c r="Q5" s="128"/>
      <c r="R5" s="128"/>
      <c r="S5" s="129"/>
      <c r="T5" s="128"/>
      <c r="U5" s="128"/>
      <c r="V5" s="129"/>
      <c r="W5" s="128"/>
      <c r="X5" s="128"/>
      <c r="Y5" s="129"/>
      <c r="Z5" s="128"/>
      <c r="AA5" s="128"/>
      <c r="AB5" s="129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97">
        <f>SUM(B8:B35)</f>
        <v>57947</v>
      </c>
      <c r="C7" s="97">
        <f>SUM(C8:C35)</f>
        <v>58799</v>
      </c>
      <c r="D7" s="36">
        <f>C7*100/B7</f>
        <v>101.47030907553454</v>
      </c>
      <c r="E7" s="97">
        <f>SUM(E8:E35)</f>
        <v>16452</v>
      </c>
      <c r="F7" s="97">
        <f>SUM(F8:F35)</f>
        <v>19618</v>
      </c>
      <c r="G7" s="36">
        <f>F7*100/E7</f>
        <v>119.24386092876246</v>
      </c>
      <c r="H7" s="97">
        <f>SUM(H8:H35)</f>
        <v>5633</v>
      </c>
      <c r="I7" s="97">
        <f>SUM(I8:I35)</f>
        <v>6920</v>
      </c>
      <c r="J7" s="36">
        <f>I7*100/H7</f>
        <v>122.84750576957217</v>
      </c>
      <c r="K7" s="97">
        <f>SUM(K8:K35)</f>
        <v>1119</v>
      </c>
      <c r="L7" s="97">
        <f>SUM(L8:L35)</f>
        <v>725</v>
      </c>
      <c r="M7" s="36">
        <f>L7*100/K7</f>
        <v>64.789991063449506</v>
      </c>
      <c r="N7" s="97">
        <f>SUM(N8:N35)</f>
        <v>344</v>
      </c>
      <c r="O7" s="97">
        <f>SUM(O8:O35)</f>
        <v>141</v>
      </c>
      <c r="P7" s="36">
        <f>O7*100/N7</f>
        <v>40.988372093023258</v>
      </c>
      <c r="Q7" s="97">
        <f>SUM(Q8:Q35)</f>
        <v>12008</v>
      </c>
      <c r="R7" s="97">
        <f>SUM(R8:R35)</f>
        <v>13733</v>
      </c>
      <c r="S7" s="36">
        <f>R7*100/Q7</f>
        <v>114.36542305129913</v>
      </c>
      <c r="T7" s="97">
        <f>SUM(T8:T35)</f>
        <v>48522</v>
      </c>
      <c r="U7" s="97">
        <f>SUM(U8:U35)</f>
        <v>46920</v>
      </c>
      <c r="V7" s="36">
        <f>U7*100/T7</f>
        <v>96.698404847285772</v>
      </c>
      <c r="W7" s="97">
        <f>SUM(W8:W35)</f>
        <v>11750</v>
      </c>
      <c r="X7" s="97">
        <f>SUM(X8:X35)</f>
        <v>9400</v>
      </c>
      <c r="Y7" s="36">
        <f>X7*100/W7</f>
        <v>80</v>
      </c>
      <c r="Z7" s="97">
        <f>SUM(Z8:Z35)</f>
        <v>10299</v>
      </c>
      <c r="AA7" s="97">
        <f>SUM(AA8:AA35)</f>
        <v>8258</v>
      </c>
      <c r="AB7" s="36">
        <f>AA7*100/Z7</f>
        <v>80.182541994368378</v>
      </c>
      <c r="AC7" s="37"/>
      <c r="AF7" s="42"/>
    </row>
    <row r="8" spans="1:32" s="42" customFormat="1" ht="16.95" customHeight="1" x14ac:dyDescent="0.25">
      <c r="A8" s="61" t="s">
        <v>35</v>
      </c>
      <c r="B8" s="105">
        <f>УСЬОГО!B8-'12-жінки-ЦЗ'!B8</f>
        <v>11485</v>
      </c>
      <c r="C8" s="105">
        <f>УСЬОГО!C8-'12-жінки-ЦЗ'!C8</f>
        <v>13040</v>
      </c>
      <c r="D8" s="106">
        <f t="shared" ref="D8:D35" si="0">C8*100/B8</f>
        <v>113.53939921636918</v>
      </c>
      <c r="E8" s="105">
        <f>УСЬОГО!E8-'12-жінки-ЦЗ'!E8</f>
        <v>3679</v>
      </c>
      <c r="F8" s="105">
        <f>УСЬОГО!F8-'12-жінки-ЦЗ'!F8</f>
        <v>5171</v>
      </c>
      <c r="G8" s="107">
        <f t="shared" ref="G8:G35" si="1">F8*100/E8</f>
        <v>140.55449850502853</v>
      </c>
      <c r="H8" s="105">
        <f>УСЬОГО!H8-'12-жінки-ЦЗ'!H8</f>
        <v>399</v>
      </c>
      <c r="I8" s="105">
        <f>УСЬОГО!I8-'12-жінки-ЦЗ'!I8</f>
        <v>1203</v>
      </c>
      <c r="J8" s="107">
        <f t="shared" ref="J8:J35" si="2">I8*100/H8</f>
        <v>301.50375939849624</v>
      </c>
      <c r="K8" s="105">
        <f>УСЬОГО!K8-'12-жінки-ЦЗ'!K8</f>
        <v>155</v>
      </c>
      <c r="L8" s="105">
        <f>УСЬОГО!L8-'12-жінки-ЦЗ'!L8</f>
        <v>158</v>
      </c>
      <c r="M8" s="107">
        <f t="shared" ref="M8:M35" si="3">L8*100/K8</f>
        <v>101.93548387096774</v>
      </c>
      <c r="N8" s="105">
        <f>УСЬОГО!N8-'12-жінки-ЦЗ'!N8</f>
        <v>34</v>
      </c>
      <c r="O8" s="105">
        <f>УСЬОГО!O8-'12-жінки-ЦЗ'!O8</f>
        <v>15</v>
      </c>
      <c r="P8" s="107">
        <f>IF(ISERROR(O8*100/N8),"-",(O8*100/N8))</f>
        <v>44.117647058823529</v>
      </c>
      <c r="Q8" s="105">
        <f>УСЬОГО!Q8-'12-жінки-ЦЗ'!Q8</f>
        <v>2108</v>
      </c>
      <c r="R8" s="108">
        <f>УСЬОГО!R8-'12-жінки-ЦЗ'!R8</f>
        <v>2567</v>
      </c>
      <c r="S8" s="107">
        <f t="shared" ref="S8:S35" si="4">R8*100/Q8</f>
        <v>121.7741935483871</v>
      </c>
      <c r="T8" s="105">
        <f>УСЬОГО!T8-'12-жінки-ЦЗ'!T8</f>
        <v>10540</v>
      </c>
      <c r="U8" s="108">
        <f>УСЬОГО!U8-'12-жінки-ЦЗ'!U8</f>
        <v>10454</v>
      </c>
      <c r="V8" s="107">
        <f t="shared" ref="V8:V35" si="5">U8*100/T8</f>
        <v>99.184060721062622</v>
      </c>
      <c r="W8" s="105">
        <f>УСЬОГО!W8-'12-жінки-ЦЗ'!W8</f>
        <v>2886</v>
      </c>
      <c r="X8" s="108">
        <f>УСЬОГО!X8-'12-жінки-ЦЗ'!X8</f>
        <v>2650</v>
      </c>
      <c r="Y8" s="107">
        <f t="shared" ref="Y8:Y35" si="6">X8*100/W8</f>
        <v>91.822591822591818</v>
      </c>
      <c r="Z8" s="105">
        <f>УСЬОГО!Z8-'12-жінки-ЦЗ'!Z8</f>
        <v>2417</v>
      </c>
      <c r="AA8" s="108">
        <f>УСЬОГО!AA8-'12-жінки-ЦЗ'!AA8</f>
        <v>2255</v>
      </c>
      <c r="AB8" s="107">
        <f t="shared" ref="AB8:AB35" si="7">AA8*100/Z8</f>
        <v>93.297476210177905</v>
      </c>
      <c r="AC8" s="37"/>
      <c r="AD8" s="41"/>
    </row>
    <row r="9" spans="1:32" s="43" customFormat="1" ht="16.95" customHeight="1" x14ac:dyDescent="0.25">
      <c r="A9" s="61" t="s">
        <v>36</v>
      </c>
      <c r="B9" s="105">
        <f>УСЬОГО!B9-'12-жінки-ЦЗ'!B9</f>
        <v>2236</v>
      </c>
      <c r="C9" s="105">
        <f>УСЬОГО!C9-'12-жінки-ЦЗ'!C9</f>
        <v>2259</v>
      </c>
      <c r="D9" s="106">
        <f t="shared" si="0"/>
        <v>101.02862254025045</v>
      </c>
      <c r="E9" s="105">
        <f>УСЬОГО!E9-'12-жінки-ЦЗ'!E9</f>
        <v>640</v>
      </c>
      <c r="F9" s="105">
        <f>УСЬОГО!F9-'12-жінки-ЦЗ'!F9</f>
        <v>725</v>
      </c>
      <c r="G9" s="107">
        <f t="shared" si="1"/>
        <v>113.28125</v>
      </c>
      <c r="H9" s="105">
        <f>УСЬОГО!H9-'12-жінки-ЦЗ'!H9</f>
        <v>218</v>
      </c>
      <c r="I9" s="105">
        <f>УСЬОГО!I9-'12-жінки-ЦЗ'!I9</f>
        <v>193</v>
      </c>
      <c r="J9" s="107">
        <f t="shared" si="2"/>
        <v>88.532110091743121</v>
      </c>
      <c r="K9" s="105">
        <f>УСЬОГО!K9-'12-жінки-ЦЗ'!K9</f>
        <v>8</v>
      </c>
      <c r="L9" s="105">
        <f>УСЬОГО!L9-'12-жінки-ЦЗ'!L9</f>
        <v>4</v>
      </c>
      <c r="M9" s="107">
        <f t="shared" si="3"/>
        <v>50</v>
      </c>
      <c r="N9" s="105">
        <f>УСЬОГО!N9-'12-жінки-ЦЗ'!N9</f>
        <v>3</v>
      </c>
      <c r="O9" s="105">
        <f>УСЬОГО!O9-'12-жінки-ЦЗ'!O9</f>
        <v>3</v>
      </c>
      <c r="P9" s="107">
        <f t="shared" ref="P9:P35" si="8">IF(ISERROR(O9*100/N9),"-",(O9*100/N9))</f>
        <v>100</v>
      </c>
      <c r="Q9" s="105">
        <f>УСЬОГО!Q9-'12-жінки-ЦЗ'!Q9</f>
        <v>451</v>
      </c>
      <c r="R9" s="108">
        <f>УСЬОГО!R9-'12-жінки-ЦЗ'!R9</f>
        <v>483</v>
      </c>
      <c r="S9" s="107">
        <f t="shared" si="4"/>
        <v>107.09534368070953</v>
      </c>
      <c r="T9" s="105">
        <f>УСЬОГО!T9-'12-жінки-ЦЗ'!T9</f>
        <v>1945</v>
      </c>
      <c r="U9" s="108">
        <f>УСЬОГО!U9-'12-жінки-ЦЗ'!U9</f>
        <v>1836</v>
      </c>
      <c r="V9" s="107">
        <f t="shared" si="5"/>
        <v>94.395886889460158</v>
      </c>
      <c r="W9" s="105">
        <f>УСЬОГО!W9-'12-жінки-ЦЗ'!W9</f>
        <v>481</v>
      </c>
      <c r="X9" s="108">
        <f>УСЬОГО!X9-'12-жінки-ЦЗ'!X9</f>
        <v>322</v>
      </c>
      <c r="Y9" s="107">
        <f t="shared" si="6"/>
        <v>66.943866943866951</v>
      </c>
      <c r="Z9" s="105">
        <f>УСЬОГО!Z9-'12-жінки-ЦЗ'!Z9</f>
        <v>380</v>
      </c>
      <c r="AA9" s="108">
        <f>УСЬОГО!AA9-'12-жінки-ЦЗ'!AA9</f>
        <v>221</v>
      </c>
      <c r="AB9" s="107">
        <f t="shared" si="7"/>
        <v>58.157894736842103</v>
      </c>
      <c r="AC9" s="37"/>
      <c r="AD9" s="41"/>
    </row>
    <row r="10" spans="1:32" s="42" customFormat="1" ht="16.95" customHeight="1" x14ac:dyDescent="0.25">
      <c r="A10" s="61" t="s">
        <v>37</v>
      </c>
      <c r="B10" s="105">
        <f>УСЬОГО!B10-'12-жінки-ЦЗ'!B10</f>
        <v>235</v>
      </c>
      <c r="C10" s="105">
        <f>УСЬОГО!C10-'12-жінки-ЦЗ'!C10</f>
        <v>240</v>
      </c>
      <c r="D10" s="106">
        <f t="shared" si="0"/>
        <v>102.12765957446808</v>
      </c>
      <c r="E10" s="105">
        <f>УСЬОГО!E10-'12-жінки-ЦЗ'!E10</f>
        <v>122</v>
      </c>
      <c r="F10" s="105">
        <f>УСЬОГО!F10-'12-жінки-ЦЗ'!F10</f>
        <v>130</v>
      </c>
      <c r="G10" s="107">
        <f t="shared" si="1"/>
        <v>106.55737704918033</v>
      </c>
      <c r="H10" s="105">
        <f>УСЬОГО!H10-'12-жінки-ЦЗ'!H10</f>
        <v>31</v>
      </c>
      <c r="I10" s="105">
        <f>УСЬОГО!I10-'12-жінки-ЦЗ'!I10</f>
        <v>36</v>
      </c>
      <c r="J10" s="107">
        <f t="shared" si="2"/>
        <v>116.12903225806451</v>
      </c>
      <c r="K10" s="105">
        <f>УСЬОГО!K10-'12-жінки-ЦЗ'!K10</f>
        <v>1</v>
      </c>
      <c r="L10" s="105">
        <f>УСЬОГО!L10-'12-жінки-ЦЗ'!L10</f>
        <v>2</v>
      </c>
      <c r="M10" s="107">
        <f t="shared" si="3"/>
        <v>200</v>
      </c>
      <c r="N10" s="105">
        <f>УСЬОГО!N10-'12-жінки-ЦЗ'!N10</f>
        <v>0</v>
      </c>
      <c r="O10" s="105">
        <f>УСЬОГО!O10-'12-жінки-ЦЗ'!O10</f>
        <v>7</v>
      </c>
      <c r="P10" s="109" t="str">
        <f t="shared" si="8"/>
        <v>-</v>
      </c>
      <c r="Q10" s="105">
        <f>УСЬОГО!Q10-'12-жінки-ЦЗ'!Q10</f>
        <v>117</v>
      </c>
      <c r="R10" s="108">
        <f>УСЬОГО!R10-'12-жінки-ЦЗ'!R10</f>
        <v>107</v>
      </c>
      <c r="S10" s="107">
        <f t="shared" si="4"/>
        <v>91.452991452991455</v>
      </c>
      <c r="T10" s="105">
        <f>УСЬОГО!T10-'12-жінки-ЦЗ'!T10</f>
        <v>186</v>
      </c>
      <c r="U10" s="108">
        <f>УСЬОГО!U10-'12-жінки-ЦЗ'!U10</f>
        <v>146</v>
      </c>
      <c r="V10" s="107">
        <f t="shared" si="5"/>
        <v>78.494623655913983</v>
      </c>
      <c r="W10" s="105">
        <f>УСЬОГО!W10-'12-жінки-ЦЗ'!W10</f>
        <v>94</v>
      </c>
      <c r="X10" s="108">
        <f>УСЬОГО!X10-'12-жінки-ЦЗ'!X10</f>
        <v>45</v>
      </c>
      <c r="Y10" s="107">
        <f t="shared" si="6"/>
        <v>47.872340425531917</v>
      </c>
      <c r="Z10" s="105">
        <f>УСЬОГО!Z10-'12-жінки-ЦЗ'!Z10</f>
        <v>84</v>
      </c>
      <c r="AA10" s="108">
        <f>УСЬОГО!AA10-'12-жінки-ЦЗ'!AA10</f>
        <v>41</v>
      </c>
      <c r="AB10" s="107">
        <f t="shared" si="7"/>
        <v>48.80952380952381</v>
      </c>
      <c r="AC10" s="37"/>
      <c r="AD10" s="41"/>
    </row>
    <row r="11" spans="1:32" s="42" customFormat="1" ht="16.95" customHeight="1" x14ac:dyDescent="0.25">
      <c r="A11" s="61" t="s">
        <v>38</v>
      </c>
      <c r="B11" s="105">
        <f>УСЬОГО!B11-'12-жінки-ЦЗ'!B11</f>
        <v>1219</v>
      </c>
      <c r="C11" s="105">
        <f>УСЬОГО!C11-'12-жінки-ЦЗ'!C11</f>
        <v>1023</v>
      </c>
      <c r="D11" s="106">
        <f t="shared" si="0"/>
        <v>83.921246923707955</v>
      </c>
      <c r="E11" s="105">
        <f>УСЬОГО!E11-'12-жінки-ЦЗ'!E11</f>
        <v>546</v>
      </c>
      <c r="F11" s="105">
        <f>УСЬОГО!F11-'12-жінки-ЦЗ'!F11</f>
        <v>414</v>
      </c>
      <c r="G11" s="107">
        <f t="shared" si="1"/>
        <v>75.824175824175825</v>
      </c>
      <c r="H11" s="105">
        <f>УСЬОГО!H11-'12-жінки-ЦЗ'!H11</f>
        <v>137</v>
      </c>
      <c r="I11" s="105">
        <f>УСЬОГО!I11-'12-жінки-ЦЗ'!I11</f>
        <v>102</v>
      </c>
      <c r="J11" s="107">
        <f t="shared" si="2"/>
        <v>74.452554744525543</v>
      </c>
      <c r="K11" s="105">
        <f>УСЬОГО!K11-'12-жінки-ЦЗ'!K11</f>
        <v>46</v>
      </c>
      <c r="L11" s="105">
        <f>УСЬОГО!L11-'12-жінки-ЦЗ'!L11</f>
        <v>2</v>
      </c>
      <c r="M11" s="107">
        <f t="shared" si="3"/>
        <v>4.3478260869565215</v>
      </c>
      <c r="N11" s="105">
        <f>УСЬОГО!N11-'12-жінки-ЦЗ'!N11</f>
        <v>1</v>
      </c>
      <c r="O11" s="105">
        <f>УСЬОГО!O11-'12-жінки-ЦЗ'!O11</f>
        <v>0</v>
      </c>
      <c r="P11" s="109">
        <f t="shared" si="8"/>
        <v>0</v>
      </c>
      <c r="Q11" s="105">
        <f>УСЬОГО!Q11-'12-жінки-ЦЗ'!Q11</f>
        <v>483</v>
      </c>
      <c r="R11" s="108">
        <f>УСЬОГО!R11-'12-жінки-ЦЗ'!R11</f>
        <v>325</v>
      </c>
      <c r="S11" s="107">
        <f t="shared" si="4"/>
        <v>67.287784679089029</v>
      </c>
      <c r="T11" s="105">
        <f>УСЬОГО!T11-'12-жінки-ЦЗ'!T11</f>
        <v>992</v>
      </c>
      <c r="U11" s="108">
        <f>УСЬОГО!U11-'12-жінки-ЦЗ'!U11</f>
        <v>739</v>
      </c>
      <c r="V11" s="107">
        <f t="shared" si="5"/>
        <v>74.495967741935488</v>
      </c>
      <c r="W11" s="105">
        <f>УСЬОГО!W11-'12-жінки-ЦЗ'!W11</f>
        <v>406</v>
      </c>
      <c r="X11" s="108">
        <f>УСЬОГО!X11-'12-жінки-ЦЗ'!X11</f>
        <v>158</v>
      </c>
      <c r="Y11" s="107">
        <f t="shared" si="6"/>
        <v>38.916256157635466</v>
      </c>
      <c r="Z11" s="105">
        <f>УСЬОГО!Z11-'12-жінки-ЦЗ'!Z11</f>
        <v>350</v>
      </c>
      <c r="AA11" s="108">
        <f>УСЬОГО!AA11-'12-жінки-ЦЗ'!AA11</f>
        <v>130</v>
      </c>
      <c r="AB11" s="107">
        <f t="shared" si="7"/>
        <v>37.142857142857146</v>
      </c>
      <c r="AC11" s="37"/>
      <c r="AD11" s="41"/>
    </row>
    <row r="12" spans="1:32" s="42" customFormat="1" ht="16.95" customHeight="1" x14ac:dyDescent="0.25">
      <c r="A12" s="61" t="s">
        <v>39</v>
      </c>
      <c r="B12" s="105">
        <f>УСЬОГО!B12-'12-жінки-ЦЗ'!B12</f>
        <v>2271</v>
      </c>
      <c r="C12" s="105">
        <f>УСЬОГО!C12-'12-жінки-ЦЗ'!C12</f>
        <v>2265</v>
      </c>
      <c r="D12" s="106">
        <f t="shared" si="0"/>
        <v>99.735799207397619</v>
      </c>
      <c r="E12" s="105">
        <f>УСЬОГО!E12-'12-жінки-ЦЗ'!E12</f>
        <v>382</v>
      </c>
      <c r="F12" s="105">
        <f>УСЬОГО!F12-'12-жінки-ЦЗ'!F12</f>
        <v>410</v>
      </c>
      <c r="G12" s="107">
        <f t="shared" si="1"/>
        <v>107.32984293193718</v>
      </c>
      <c r="H12" s="105">
        <f>УСЬОГО!H12-'12-жінки-ЦЗ'!H12</f>
        <v>240</v>
      </c>
      <c r="I12" s="105">
        <f>УСЬОГО!I12-'12-жінки-ЦЗ'!I12</f>
        <v>177</v>
      </c>
      <c r="J12" s="107">
        <f t="shared" si="2"/>
        <v>73.75</v>
      </c>
      <c r="K12" s="105">
        <f>УСЬОГО!K12-'12-жінки-ЦЗ'!K12</f>
        <v>26</v>
      </c>
      <c r="L12" s="105">
        <f>УСЬОГО!L12-'12-жінки-ЦЗ'!L12</f>
        <v>18</v>
      </c>
      <c r="M12" s="107">
        <f t="shared" si="3"/>
        <v>69.230769230769226</v>
      </c>
      <c r="N12" s="105">
        <f>УСЬОГО!N12-'12-жінки-ЦЗ'!N12</f>
        <v>39</v>
      </c>
      <c r="O12" s="105">
        <f>УСЬОГО!O12-'12-жінки-ЦЗ'!O12</f>
        <v>5</v>
      </c>
      <c r="P12" s="107">
        <f t="shared" si="8"/>
        <v>12.820512820512821</v>
      </c>
      <c r="Q12" s="105">
        <f>УСЬОГО!Q12-'12-жінки-ЦЗ'!Q12</f>
        <v>239</v>
      </c>
      <c r="R12" s="108">
        <f>УСЬОГО!R12-'12-жінки-ЦЗ'!R12</f>
        <v>325</v>
      </c>
      <c r="S12" s="107">
        <f t="shared" si="4"/>
        <v>135.98326359832635</v>
      </c>
      <c r="T12" s="105">
        <f>УСЬОГО!T12-'12-жінки-ЦЗ'!T12</f>
        <v>2036</v>
      </c>
      <c r="U12" s="108">
        <f>УСЬОГО!U12-'12-жінки-ЦЗ'!U12</f>
        <v>2017</v>
      </c>
      <c r="V12" s="107">
        <f t="shared" si="5"/>
        <v>99.066797642436143</v>
      </c>
      <c r="W12" s="105">
        <f>УСЬОГО!W12-'12-жінки-ЦЗ'!W12</f>
        <v>267</v>
      </c>
      <c r="X12" s="108">
        <f>УСЬОГО!X12-'12-жінки-ЦЗ'!X12</f>
        <v>168</v>
      </c>
      <c r="Y12" s="107">
        <f t="shared" si="6"/>
        <v>62.921348314606739</v>
      </c>
      <c r="Z12" s="105">
        <f>УСЬОГО!Z12-'12-жінки-ЦЗ'!Z12</f>
        <v>222</v>
      </c>
      <c r="AA12" s="108">
        <f>УСЬОГО!AA12-'12-жінки-ЦЗ'!AA12</f>
        <v>132</v>
      </c>
      <c r="AB12" s="107">
        <f t="shared" si="7"/>
        <v>59.45945945945946</v>
      </c>
      <c r="AC12" s="37"/>
      <c r="AD12" s="41"/>
    </row>
    <row r="13" spans="1:32" s="42" customFormat="1" ht="16.95" customHeight="1" x14ac:dyDescent="0.25">
      <c r="A13" s="61" t="s">
        <v>40</v>
      </c>
      <c r="B13" s="105">
        <f>УСЬОГО!B13-'12-жінки-ЦЗ'!B13</f>
        <v>780</v>
      </c>
      <c r="C13" s="105">
        <f>УСЬОГО!C13-'12-жінки-ЦЗ'!C13</f>
        <v>717</v>
      </c>
      <c r="D13" s="106">
        <f t="shared" si="0"/>
        <v>91.92307692307692</v>
      </c>
      <c r="E13" s="105">
        <f>УСЬОГО!E13-'12-жінки-ЦЗ'!E13</f>
        <v>293</v>
      </c>
      <c r="F13" s="105">
        <f>УСЬОГО!F13-'12-жінки-ЦЗ'!F13</f>
        <v>301</v>
      </c>
      <c r="G13" s="107">
        <f t="shared" si="1"/>
        <v>102.73037542662117</v>
      </c>
      <c r="H13" s="105">
        <f>УСЬОГО!H13-'12-жінки-ЦЗ'!H13</f>
        <v>91</v>
      </c>
      <c r="I13" s="105">
        <f>УСЬОГО!I13-'12-жінки-ЦЗ'!I13</f>
        <v>87</v>
      </c>
      <c r="J13" s="107">
        <f t="shared" si="2"/>
        <v>95.604395604395606</v>
      </c>
      <c r="K13" s="105">
        <f>УСЬОГО!K13-'12-жінки-ЦЗ'!K13</f>
        <v>18</v>
      </c>
      <c r="L13" s="105">
        <f>УСЬОГО!L13-'12-жінки-ЦЗ'!L13</f>
        <v>11</v>
      </c>
      <c r="M13" s="107">
        <f t="shared" si="3"/>
        <v>61.111111111111114</v>
      </c>
      <c r="N13" s="105">
        <f>УСЬОГО!N13-'12-жінки-ЦЗ'!N13</f>
        <v>0</v>
      </c>
      <c r="O13" s="105">
        <f>УСЬОГО!O13-'12-жінки-ЦЗ'!O13</f>
        <v>2</v>
      </c>
      <c r="P13" s="109" t="str">
        <f t="shared" si="8"/>
        <v>-</v>
      </c>
      <c r="Q13" s="105">
        <f>УСЬОГО!Q13-'12-жінки-ЦЗ'!Q13</f>
        <v>205</v>
      </c>
      <c r="R13" s="108">
        <f>УСЬОГО!R13-'12-жінки-ЦЗ'!R13</f>
        <v>259</v>
      </c>
      <c r="S13" s="107">
        <f t="shared" si="4"/>
        <v>126.34146341463415</v>
      </c>
      <c r="T13" s="105">
        <f>УСЬОГО!T13-'12-жінки-ЦЗ'!T13</f>
        <v>637</v>
      </c>
      <c r="U13" s="108">
        <f>УСЬОГО!U13-'12-жінки-ЦЗ'!U13</f>
        <v>507</v>
      </c>
      <c r="V13" s="107">
        <f t="shared" si="5"/>
        <v>79.591836734693871</v>
      </c>
      <c r="W13" s="105">
        <f>УСЬОГО!W13-'12-жінки-ЦЗ'!W13</f>
        <v>218</v>
      </c>
      <c r="X13" s="108">
        <f>УСЬОГО!X13-'12-жінки-ЦЗ'!X13</f>
        <v>112</v>
      </c>
      <c r="Y13" s="107">
        <f t="shared" si="6"/>
        <v>51.376146788990823</v>
      </c>
      <c r="Z13" s="105">
        <f>УСЬОГО!Z13-'12-жінки-ЦЗ'!Z13</f>
        <v>186</v>
      </c>
      <c r="AA13" s="108">
        <f>УСЬОГО!AA13-'12-жінки-ЦЗ'!AA13</f>
        <v>96</v>
      </c>
      <c r="AB13" s="107">
        <f t="shared" si="7"/>
        <v>51.612903225806448</v>
      </c>
      <c r="AC13" s="37"/>
      <c r="AD13" s="41"/>
    </row>
    <row r="14" spans="1:32" s="42" customFormat="1" ht="16.95" customHeight="1" x14ac:dyDescent="0.25">
      <c r="A14" s="61" t="s">
        <v>41</v>
      </c>
      <c r="B14" s="105">
        <f>УСЬОГО!B14-'12-жінки-ЦЗ'!B14</f>
        <v>558</v>
      </c>
      <c r="C14" s="105">
        <f>УСЬОГО!C14-'12-жінки-ЦЗ'!C14</f>
        <v>564</v>
      </c>
      <c r="D14" s="106">
        <f t="shared" si="0"/>
        <v>101.0752688172043</v>
      </c>
      <c r="E14" s="105">
        <f>УСЬОГО!E14-'12-жінки-ЦЗ'!E14</f>
        <v>296</v>
      </c>
      <c r="F14" s="105">
        <f>УСЬОГО!F14-'12-жінки-ЦЗ'!F14</f>
        <v>298</v>
      </c>
      <c r="G14" s="107">
        <f t="shared" si="1"/>
        <v>100.67567567567568</v>
      </c>
      <c r="H14" s="105">
        <f>УСЬОГО!H14-'12-жінки-ЦЗ'!H14</f>
        <v>84</v>
      </c>
      <c r="I14" s="105">
        <f>УСЬОГО!I14-'12-жінки-ЦЗ'!I14</f>
        <v>71</v>
      </c>
      <c r="J14" s="107">
        <f t="shared" si="2"/>
        <v>84.523809523809518</v>
      </c>
      <c r="K14" s="105">
        <f>УСЬОГО!K14-'12-жінки-ЦЗ'!K14</f>
        <v>7</v>
      </c>
      <c r="L14" s="105">
        <f>УСЬОГО!L14-'12-жінки-ЦЗ'!L14</f>
        <v>3</v>
      </c>
      <c r="M14" s="107">
        <f t="shared" si="3"/>
        <v>42.857142857142854</v>
      </c>
      <c r="N14" s="105">
        <f>УСЬОГО!N14-'12-жінки-ЦЗ'!N14</f>
        <v>0</v>
      </c>
      <c r="O14" s="105">
        <f>УСЬОГО!O14-'12-жінки-ЦЗ'!O14</f>
        <v>2</v>
      </c>
      <c r="P14" s="109" t="str">
        <f t="shared" si="8"/>
        <v>-</v>
      </c>
      <c r="Q14" s="105">
        <f>УСЬОГО!Q14-'12-жінки-ЦЗ'!Q14</f>
        <v>252</v>
      </c>
      <c r="R14" s="108">
        <f>УСЬОГО!R14-'12-жінки-ЦЗ'!R14</f>
        <v>265</v>
      </c>
      <c r="S14" s="107">
        <f t="shared" si="4"/>
        <v>105.15873015873017</v>
      </c>
      <c r="T14" s="105">
        <f>УСЬОГО!T14-'12-жінки-ЦЗ'!T14</f>
        <v>433</v>
      </c>
      <c r="U14" s="108">
        <f>УСЬОГО!U14-'12-жінки-ЦЗ'!U14</f>
        <v>354</v>
      </c>
      <c r="V14" s="107">
        <f t="shared" si="5"/>
        <v>81.755196304849889</v>
      </c>
      <c r="W14" s="105">
        <f>УСЬОГО!W14-'12-жінки-ЦЗ'!W14</f>
        <v>218</v>
      </c>
      <c r="X14" s="108">
        <f>УСЬОГО!X14-'12-жінки-ЦЗ'!X14</f>
        <v>111</v>
      </c>
      <c r="Y14" s="107">
        <f t="shared" si="6"/>
        <v>50.917431192660551</v>
      </c>
      <c r="Z14" s="105">
        <f>УСЬОГО!Z14-'12-жінки-ЦЗ'!Z14</f>
        <v>175</v>
      </c>
      <c r="AA14" s="108">
        <f>УСЬОГО!AA14-'12-жінки-ЦЗ'!AA14</f>
        <v>87</v>
      </c>
      <c r="AB14" s="107">
        <f t="shared" si="7"/>
        <v>49.714285714285715</v>
      </c>
      <c r="AC14" s="37"/>
      <c r="AD14" s="41"/>
    </row>
    <row r="15" spans="1:32" s="42" customFormat="1" ht="16.95" customHeight="1" x14ac:dyDescent="0.25">
      <c r="A15" s="61" t="s">
        <v>42</v>
      </c>
      <c r="B15" s="105">
        <f>УСЬОГО!B15-'12-жінки-ЦЗ'!B15</f>
        <v>4843</v>
      </c>
      <c r="C15" s="105">
        <f>УСЬОГО!C15-'12-жінки-ЦЗ'!C15</f>
        <v>4755</v>
      </c>
      <c r="D15" s="106">
        <f t="shared" si="0"/>
        <v>98.182944455915759</v>
      </c>
      <c r="E15" s="105">
        <f>УСЬОГО!E15-'12-жінки-ЦЗ'!E15</f>
        <v>515</v>
      </c>
      <c r="F15" s="105">
        <f>УСЬОГО!F15-'12-жінки-ЦЗ'!F15</f>
        <v>512</v>
      </c>
      <c r="G15" s="107">
        <f t="shared" si="1"/>
        <v>99.417475728155338</v>
      </c>
      <c r="H15" s="105">
        <f>УСЬОГО!H15-'12-жінки-ЦЗ'!H15</f>
        <v>339</v>
      </c>
      <c r="I15" s="105">
        <f>УСЬОГО!I15-'12-жінки-ЦЗ'!I15</f>
        <v>376</v>
      </c>
      <c r="J15" s="107">
        <f t="shared" si="2"/>
        <v>110.91445427728614</v>
      </c>
      <c r="K15" s="105">
        <f>УСЬОГО!K15-'12-жінки-ЦЗ'!K15</f>
        <v>21</v>
      </c>
      <c r="L15" s="105">
        <f>УСЬОГО!L15-'12-жінки-ЦЗ'!L15</f>
        <v>11</v>
      </c>
      <c r="M15" s="107">
        <f t="shared" si="3"/>
        <v>52.38095238095238</v>
      </c>
      <c r="N15" s="105">
        <f>УСЬОГО!N15-'12-жінки-ЦЗ'!N15</f>
        <v>5</v>
      </c>
      <c r="O15" s="105">
        <f>УСЬОГО!O15-'12-жінки-ЦЗ'!O15</f>
        <v>4</v>
      </c>
      <c r="P15" s="109">
        <f t="shared" si="8"/>
        <v>80</v>
      </c>
      <c r="Q15" s="105">
        <f>УСЬОГО!Q15-'12-жінки-ЦЗ'!Q15</f>
        <v>290</v>
      </c>
      <c r="R15" s="108">
        <f>УСЬОГО!R15-'12-жінки-ЦЗ'!R15</f>
        <v>353</v>
      </c>
      <c r="S15" s="107">
        <f t="shared" si="4"/>
        <v>121.72413793103448</v>
      </c>
      <c r="T15" s="105">
        <f>УСЬОГО!T15-'12-жінки-ЦЗ'!T15</f>
        <v>4494</v>
      </c>
      <c r="U15" s="108">
        <f>УСЬОГО!U15-'12-жінки-ЦЗ'!U15</f>
        <v>4159</v>
      </c>
      <c r="V15" s="107">
        <f t="shared" si="5"/>
        <v>92.545616377392079</v>
      </c>
      <c r="W15" s="105">
        <f>УСЬОГО!W15-'12-жінки-ЦЗ'!W15</f>
        <v>318</v>
      </c>
      <c r="X15" s="108">
        <f>УСЬОГО!X15-'12-жінки-ЦЗ'!X15</f>
        <v>218</v>
      </c>
      <c r="Y15" s="107">
        <f t="shared" si="6"/>
        <v>68.55345911949685</v>
      </c>
      <c r="Z15" s="105">
        <f>УСЬОГО!Z15-'12-жінки-ЦЗ'!Z15</f>
        <v>277</v>
      </c>
      <c r="AA15" s="108">
        <f>УСЬОГО!AA15-'12-жінки-ЦЗ'!AA15</f>
        <v>185</v>
      </c>
      <c r="AB15" s="107">
        <f t="shared" si="7"/>
        <v>66.7870036101083</v>
      </c>
      <c r="AC15" s="37"/>
      <c r="AD15" s="41"/>
    </row>
    <row r="16" spans="1:32" s="42" customFormat="1" ht="16.95" customHeight="1" x14ac:dyDescent="0.25">
      <c r="A16" s="61" t="s">
        <v>43</v>
      </c>
      <c r="B16" s="105">
        <f>УСЬОГО!B16-'12-жінки-ЦЗ'!B16</f>
        <v>2405</v>
      </c>
      <c r="C16" s="105">
        <f>УСЬОГО!C16-'12-жінки-ЦЗ'!C16</f>
        <v>2267</v>
      </c>
      <c r="D16" s="106">
        <f t="shared" si="0"/>
        <v>94.261954261954259</v>
      </c>
      <c r="E16" s="105">
        <f>УСЬОГО!E16-'12-жінки-ЦЗ'!E16</f>
        <v>754</v>
      </c>
      <c r="F16" s="105">
        <f>УСЬОГО!F16-'12-жінки-ЦЗ'!F16</f>
        <v>797</v>
      </c>
      <c r="G16" s="107">
        <f t="shared" si="1"/>
        <v>105.70291777188329</v>
      </c>
      <c r="H16" s="105">
        <f>УСЬОГО!H16-'12-жінки-ЦЗ'!H16</f>
        <v>567</v>
      </c>
      <c r="I16" s="105">
        <f>УСЬОГО!I16-'12-жінки-ЦЗ'!I16</f>
        <v>480</v>
      </c>
      <c r="J16" s="107">
        <f t="shared" si="2"/>
        <v>84.656084656084658</v>
      </c>
      <c r="K16" s="105">
        <f>УСЬОГО!K16-'12-жінки-ЦЗ'!K16</f>
        <v>71</v>
      </c>
      <c r="L16" s="105">
        <f>УСЬОГО!L16-'12-жінки-ЦЗ'!L16</f>
        <v>45</v>
      </c>
      <c r="M16" s="107">
        <f t="shared" si="3"/>
        <v>63.380281690140848</v>
      </c>
      <c r="N16" s="105">
        <f>УСЬОГО!N16-'12-жінки-ЦЗ'!N16</f>
        <v>23</v>
      </c>
      <c r="O16" s="105">
        <f>УСЬОГО!O16-'12-жінки-ЦЗ'!O16</f>
        <v>17</v>
      </c>
      <c r="P16" s="107">
        <f t="shared" si="8"/>
        <v>73.913043478260875</v>
      </c>
      <c r="Q16" s="105">
        <f>УСЬОГО!Q16-'12-жінки-ЦЗ'!Q16</f>
        <v>574</v>
      </c>
      <c r="R16" s="108">
        <f>УСЬОГО!R16-'12-жінки-ЦЗ'!R16</f>
        <v>643</v>
      </c>
      <c r="S16" s="107">
        <f t="shared" si="4"/>
        <v>112.02090592334494</v>
      </c>
      <c r="T16" s="105">
        <f>УСЬОГО!T16-'12-жінки-ЦЗ'!T16</f>
        <v>1580</v>
      </c>
      <c r="U16" s="108">
        <f>УСЬОГО!U16-'12-жінки-ЦЗ'!U16</f>
        <v>1693</v>
      </c>
      <c r="V16" s="107">
        <f t="shared" si="5"/>
        <v>107.15189873417721</v>
      </c>
      <c r="W16" s="105">
        <f>УСЬОГО!W16-'12-жінки-ЦЗ'!W16</f>
        <v>553</v>
      </c>
      <c r="X16" s="108">
        <f>УСЬОГО!X16-'12-жінки-ЦЗ'!X16</f>
        <v>241</v>
      </c>
      <c r="Y16" s="107">
        <f t="shared" si="6"/>
        <v>43.580470162748647</v>
      </c>
      <c r="Z16" s="105">
        <f>УСЬОГО!Z16-'12-жінки-ЦЗ'!Z16</f>
        <v>478</v>
      </c>
      <c r="AA16" s="108">
        <f>УСЬОГО!AA16-'12-жінки-ЦЗ'!AA16</f>
        <v>199</v>
      </c>
      <c r="AB16" s="107">
        <f t="shared" si="7"/>
        <v>41.631799163179913</v>
      </c>
      <c r="AC16" s="37"/>
      <c r="AD16" s="41"/>
    </row>
    <row r="17" spans="1:30" s="42" customFormat="1" ht="16.95" customHeight="1" x14ac:dyDescent="0.25">
      <c r="A17" s="61" t="s">
        <v>44</v>
      </c>
      <c r="B17" s="105">
        <f>УСЬОГО!B17-'12-жінки-ЦЗ'!B17</f>
        <v>3968</v>
      </c>
      <c r="C17" s="105">
        <f>УСЬОГО!C17-'12-жінки-ЦЗ'!C17</f>
        <v>4129</v>
      </c>
      <c r="D17" s="106">
        <f t="shared" si="0"/>
        <v>104.05745967741936</v>
      </c>
      <c r="E17" s="105">
        <f>УСЬОГО!E17-'12-жінки-ЦЗ'!E17</f>
        <v>761</v>
      </c>
      <c r="F17" s="105">
        <f>УСЬОГО!F17-'12-жінки-ЦЗ'!F17</f>
        <v>948</v>
      </c>
      <c r="G17" s="107">
        <f t="shared" si="1"/>
        <v>124.57293035479633</v>
      </c>
      <c r="H17" s="105">
        <f>УСЬОГО!H17-'12-жінки-ЦЗ'!H17</f>
        <v>305</v>
      </c>
      <c r="I17" s="105">
        <f>УСЬОГО!I17-'12-жінки-ЦЗ'!I17</f>
        <v>324</v>
      </c>
      <c r="J17" s="107">
        <f t="shared" si="2"/>
        <v>106.22950819672131</v>
      </c>
      <c r="K17" s="105">
        <f>УСЬОГО!K17-'12-жінки-ЦЗ'!K17</f>
        <v>87</v>
      </c>
      <c r="L17" s="105">
        <f>УСЬОГО!L17-'12-жінки-ЦЗ'!L17</f>
        <v>41</v>
      </c>
      <c r="M17" s="107">
        <f t="shared" si="3"/>
        <v>47.126436781609193</v>
      </c>
      <c r="N17" s="105">
        <f>УСЬОГО!N17-'12-жінки-ЦЗ'!N17</f>
        <v>32</v>
      </c>
      <c r="O17" s="105">
        <f>УСЬОГО!O17-'12-жінки-ЦЗ'!O17</f>
        <v>5</v>
      </c>
      <c r="P17" s="109">
        <f t="shared" si="8"/>
        <v>15.625</v>
      </c>
      <c r="Q17" s="105">
        <f>УСЬОГО!Q17-'12-жінки-ЦЗ'!Q17</f>
        <v>520</v>
      </c>
      <c r="R17" s="108">
        <f>УСЬОГО!R17-'12-жінки-ЦЗ'!R17</f>
        <v>515</v>
      </c>
      <c r="S17" s="107">
        <f t="shared" si="4"/>
        <v>99.038461538461533</v>
      </c>
      <c r="T17" s="105">
        <f>УСЬОГО!T17-'12-жінки-ЦЗ'!T17</f>
        <v>3580</v>
      </c>
      <c r="U17" s="108">
        <f>УСЬОГО!U17-'12-жінки-ЦЗ'!U17</f>
        <v>3507</v>
      </c>
      <c r="V17" s="107">
        <f t="shared" si="5"/>
        <v>97.960893854748605</v>
      </c>
      <c r="W17" s="105">
        <f>УСЬОГО!W17-'12-жінки-ЦЗ'!W17</f>
        <v>509</v>
      </c>
      <c r="X17" s="108">
        <f>УСЬОГО!X17-'12-жінки-ЦЗ'!X17</f>
        <v>463</v>
      </c>
      <c r="Y17" s="107">
        <f t="shared" si="6"/>
        <v>90.962671905697448</v>
      </c>
      <c r="Z17" s="105">
        <f>УСЬОГО!Z17-'12-жінки-ЦЗ'!Z17</f>
        <v>482</v>
      </c>
      <c r="AA17" s="108">
        <f>УСЬОГО!AA17-'12-жінки-ЦЗ'!AA17</f>
        <v>423</v>
      </c>
      <c r="AB17" s="107">
        <f t="shared" si="7"/>
        <v>87.759336099585056</v>
      </c>
      <c r="AC17" s="37"/>
      <c r="AD17" s="41"/>
    </row>
    <row r="18" spans="1:30" s="42" customFormat="1" ht="16.95" customHeight="1" x14ac:dyDescent="0.25">
      <c r="A18" s="61" t="s">
        <v>45</v>
      </c>
      <c r="B18" s="105">
        <f>УСЬОГО!B18-'12-жінки-ЦЗ'!B18</f>
        <v>2921</v>
      </c>
      <c r="C18" s="105">
        <f>УСЬОГО!C18-'12-жінки-ЦЗ'!C18</f>
        <v>1589</v>
      </c>
      <c r="D18" s="106">
        <f t="shared" si="0"/>
        <v>54.399178363574116</v>
      </c>
      <c r="E18" s="105">
        <f>УСЬОГО!E18-'12-жінки-ЦЗ'!E18</f>
        <v>849</v>
      </c>
      <c r="F18" s="105">
        <f>УСЬОГО!F18-'12-жінки-ЦЗ'!F18</f>
        <v>849</v>
      </c>
      <c r="G18" s="107">
        <f t="shared" si="1"/>
        <v>100</v>
      </c>
      <c r="H18" s="105">
        <f>УСЬОГО!H18-'12-жінки-ЦЗ'!H18</f>
        <v>414</v>
      </c>
      <c r="I18" s="105">
        <f>УСЬОГО!I18-'12-жінки-ЦЗ'!I18</f>
        <v>351</v>
      </c>
      <c r="J18" s="107">
        <f t="shared" si="2"/>
        <v>84.782608695652172</v>
      </c>
      <c r="K18" s="105">
        <f>УСЬОГО!K18-'12-жінки-ЦЗ'!K18</f>
        <v>96</v>
      </c>
      <c r="L18" s="105">
        <f>УСЬОГО!L18-'12-жінки-ЦЗ'!L18</f>
        <v>15</v>
      </c>
      <c r="M18" s="107">
        <f t="shared" si="3"/>
        <v>15.625</v>
      </c>
      <c r="N18" s="105">
        <f>УСЬОГО!N18-'12-жінки-ЦЗ'!N18</f>
        <v>6</v>
      </c>
      <c r="O18" s="105">
        <f>УСЬОГО!O18-'12-жінки-ЦЗ'!O18</f>
        <v>4</v>
      </c>
      <c r="P18" s="107">
        <f t="shared" si="8"/>
        <v>66.666666666666671</v>
      </c>
      <c r="Q18" s="105">
        <f>УСЬОГО!Q18-'12-жінки-ЦЗ'!Q18</f>
        <v>686</v>
      </c>
      <c r="R18" s="108">
        <f>УСЬОГО!R18-'12-жінки-ЦЗ'!R18</f>
        <v>546</v>
      </c>
      <c r="S18" s="107">
        <f t="shared" si="4"/>
        <v>79.591836734693871</v>
      </c>
      <c r="T18" s="105">
        <f>УСЬОГО!T18-'12-жінки-ЦЗ'!T18</f>
        <v>1079</v>
      </c>
      <c r="U18" s="108">
        <f>УСЬОГО!U18-'12-жінки-ЦЗ'!U18</f>
        <v>1010</v>
      </c>
      <c r="V18" s="107">
        <f t="shared" si="5"/>
        <v>93.605189990732157</v>
      </c>
      <c r="W18" s="105">
        <f>УСЬОГО!W18-'12-жінки-ЦЗ'!W18</f>
        <v>593</v>
      </c>
      <c r="X18" s="108">
        <f>УСЬОГО!X18-'12-жінки-ЦЗ'!X18</f>
        <v>314</v>
      </c>
      <c r="Y18" s="107">
        <f t="shared" si="6"/>
        <v>52.951096121416526</v>
      </c>
      <c r="Z18" s="105">
        <f>УСЬОГО!Z18-'12-жінки-ЦЗ'!Z18</f>
        <v>539</v>
      </c>
      <c r="AA18" s="108">
        <f>УСЬОГО!AA18-'12-жінки-ЦЗ'!AA18</f>
        <v>289</v>
      </c>
      <c r="AB18" s="107">
        <f t="shared" si="7"/>
        <v>53.617810760667901</v>
      </c>
      <c r="AC18" s="37"/>
      <c r="AD18" s="41"/>
    </row>
    <row r="19" spans="1:30" s="42" customFormat="1" ht="16.95" customHeight="1" x14ac:dyDescent="0.25">
      <c r="A19" s="61" t="s">
        <v>46</v>
      </c>
      <c r="B19" s="105">
        <f>УСЬОГО!B19-'12-жінки-ЦЗ'!B19</f>
        <v>2292</v>
      </c>
      <c r="C19" s="105">
        <f>УСЬОГО!C19-'12-жінки-ЦЗ'!C19</f>
        <v>2424</v>
      </c>
      <c r="D19" s="106">
        <f t="shared" si="0"/>
        <v>105.75916230366492</v>
      </c>
      <c r="E19" s="105">
        <f>УСЬОГО!E19-'12-жінки-ЦЗ'!E19</f>
        <v>671</v>
      </c>
      <c r="F19" s="105">
        <f>УСЬОГО!F19-'12-жінки-ЦЗ'!F19</f>
        <v>747</v>
      </c>
      <c r="G19" s="107">
        <f t="shared" si="1"/>
        <v>111.32637853949329</v>
      </c>
      <c r="H19" s="105">
        <f>УСЬОГО!H19-'12-жінки-ЦЗ'!H19</f>
        <v>155</v>
      </c>
      <c r="I19" s="105">
        <f>УСЬОГО!I19-'12-жінки-ЦЗ'!I19</f>
        <v>406</v>
      </c>
      <c r="J19" s="107">
        <f t="shared" si="2"/>
        <v>261.93548387096774</v>
      </c>
      <c r="K19" s="105">
        <f>УСЬОГО!K19-'12-жінки-ЦЗ'!K19</f>
        <v>56</v>
      </c>
      <c r="L19" s="105">
        <f>УСЬОГО!L19-'12-жінки-ЦЗ'!L19</f>
        <v>43</v>
      </c>
      <c r="M19" s="107">
        <f t="shared" si="3"/>
        <v>76.785714285714292</v>
      </c>
      <c r="N19" s="105">
        <f>УСЬОГО!N19-'12-жінки-ЦЗ'!N19</f>
        <v>37</v>
      </c>
      <c r="O19" s="105">
        <f>УСЬОГО!O19-'12-жінки-ЦЗ'!O19</f>
        <v>0</v>
      </c>
      <c r="P19" s="107">
        <f t="shared" si="8"/>
        <v>0</v>
      </c>
      <c r="Q19" s="105">
        <f>УСЬОГО!Q19-'12-жінки-ЦЗ'!Q19</f>
        <v>463</v>
      </c>
      <c r="R19" s="108">
        <f>УСЬОГО!R19-'12-жінки-ЦЗ'!R19</f>
        <v>642</v>
      </c>
      <c r="S19" s="107">
        <f t="shared" si="4"/>
        <v>138.66090712742979</v>
      </c>
      <c r="T19" s="105">
        <f>УСЬОГО!T19-'12-жінки-ЦЗ'!T19</f>
        <v>2098</v>
      </c>
      <c r="U19" s="108">
        <f>УСЬОГО!U19-'12-жінки-ЦЗ'!U19</f>
        <v>1933</v>
      </c>
      <c r="V19" s="107">
        <f t="shared" si="5"/>
        <v>92.135367016205905</v>
      </c>
      <c r="W19" s="105">
        <f>УСЬОГО!W19-'12-жінки-ЦЗ'!W19</f>
        <v>483</v>
      </c>
      <c r="X19" s="108">
        <f>УСЬОГО!X19-'12-жінки-ЦЗ'!X19</f>
        <v>367</v>
      </c>
      <c r="Y19" s="107">
        <f t="shared" si="6"/>
        <v>75.983436853002075</v>
      </c>
      <c r="Z19" s="105">
        <f>УСЬОГО!Z19-'12-жінки-ЦЗ'!Z19</f>
        <v>432</v>
      </c>
      <c r="AA19" s="108">
        <f>УСЬОГО!AA19-'12-жінки-ЦЗ'!AA19</f>
        <v>339</v>
      </c>
      <c r="AB19" s="107">
        <f t="shared" si="7"/>
        <v>78.472222222222229</v>
      </c>
      <c r="AC19" s="37"/>
      <c r="AD19" s="41"/>
    </row>
    <row r="20" spans="1:30" s="42" customFormat="1" ht="16.95" customHeight="1" x14ac:dyDescent="0.25">
      <c r="A20" s="61" t="s">
        <v>47</v>
      </c>
      <c r="B20" s="105">
        <f>УСЬОГО!B20-'12-жінки-ЦЗ'!B20</f>
        <v>1315</v>
      </c>
      <c r="C20" s="105">
        <f>УСЬОГО!C20-'12-жінки-ЦЗ'!C20</f>
        <v>1483</v>
      </c>
      <c r="D20" s="106">
        <f t="shared" si="0"/>
        <v>112.77566539923954</v>
      </c>
      <c r="E20" s="105">
        <f>УСЬОГО!E20-'12-жінки-ЦЗ'!E20</f>
        <v>294</v>
      </c>
      <c r="F20" s="105">
        <f>УСЬОГО!F20-'12-жінки-ЦЗ'!F20</f>
        <v>404</v>
      </c>
      <c r="G20" s="107">
        <f t="shared" si="1"/>
        <v>137.41496598639455</v>
      </c>
      <c r="H20" s="105">
        <f>УСЬОГО!H20-'12-жінки-ЦЗ'!H20</f>
        <v>87</v>
      </c>
      <c r="I20" s="105">
        <f>УСЬОГО!I20-'12-жінки-ЦЗ'!I20</f>
        <v>191</v>
      </c>
      <c r="J20" s="107">
        <f t="shared" si="2"/>
        <v>219.54022988505747</v>
      </c>
      <c r="K20" s="105">
        <f>УСЬОГО!K20-'12-жінки-ЦЗ'!K20</f>
        <v>24</v>
      </c>
      <c r="L20" s="105">
        <f>УСЬОГО!L20-'12-жінки-ЦЗ'!L20</f>
        <v>33</v>
      </c>
      <c r="M20" s="107">
        <f t="shared" si="3"/>
        <v>137.5</v>
      </c>
      <c r="N20" s="105">
        <f>УСЬОГО!N20-'12-жінки-ЦЗ'!N20</f>
        <v>8</v>
      </c>
      <c r="O20" s="105">
        <f>УСЬОГО!O20-'12-жінки-ЦЗ'!O20</f>
        <v>1</v>
      </c>
      <c r="P20" s="107">
        <f t="shared" si="8"/>
        <v>12.5</v>
      </c>
      <c r="Q20" s="105">
        <f>УСЬОГО!Q20-'12-жінки-ЦЗ'!Q20</f>
        <v>209</v>
      </c>
      <c r="R20" s="108">
        <f>УСЬОГО!R20-'12-жінки-ЦЗ'!R20</f>
        <v>273</v>
      </c>
      <c r="S20" s="107">
        <f t="shared" si="4"/>
        <v>130.62200956937798</v>
      </c>
      <c r="T20" s="105">
        <f>УСЬОГО!T20-'12-жінки-ЦЗ'!T20</f>
        <v>1220</v>
      </c>
      <c r="U20" s="108">
        <f>УСЬОГО!U20-'12-жінки-ЦЗ'!U20</f>
        <v>1279</v>
      </c>
      <c r="V20" s="107">
        <f t="shared" si="5"/>
        <v>104.8360655737705</v>
      </c>
      <c r="W20" s="105">
        <f>УСЬОГО!W20-'12-жінки-ЦЗ'!W20</f>
        <v>208</v>
      </c>
      <c r="X20" s="108">
        <f>УСЬОГО!X20-'12-жінки-ЦЗ'!X20</f>
        <v>209</v>
      </c>
      <c r="Y20" s="107">
        <f t="shared" si="6"/>
        <v>100.48076923076923</v>
      </c>
      <c r="Z20" s="105">
        <f>УСЬОГО!Z20-'12-жінки-ЦЗ'!Z20</f>
        <v>195</v>
      </c>
      <c r="AA20" s="108">
        <f>УСЬОГО!AA20-'12-жінки-ЦЗ'!AA20</f>
        <v>190</v>
      </c>
      <c r="AB20" s="107">
        <f t="shared" si="7"/>
        <v>97.435897435897431</v>
      </c>
      <c r="AC20" s="37"/>
      <c r="AD20" s="41"/>
    </row>
    <row r="21" spans="1:30" s="42" customFormat="1" ht="16.95" customHeight="1" x14ac:dyDescent="0.25">
      <c r="A21" s="61" t="s">
        <v>48</v>
      </c>
      <c r="B21" s="105">
        <f>УСЬОГО!B21-'12-жінки-ЦЗ'!B21</f>
        <v>701</v>
      </c>
      <c r="C21" s="105">
        <f>УСЬОГО!C21-'12-жінки-ЦЗ'!C21</f>
        <v>909</v>
      </c>
      <c r="D21" s="106">
        <f t="shared" si="0"/>
        <v>129.6718972895863</v>
      </c>
      <c r="E21" s="105">
        <f>УСЬОГО!E21-'12-жінки-ЦЗ'!E21</f>
        <v>262</v>
      </c>
      <c r="F21" s="105">
        <f>УСЬОГО!F21-'12-жінки-ЦЗ'!F21</f>
        <v>427</v>
      </c>
      <c r="G21" s="107">
        <f t="shared" si="1"/>
        <v>162.97709923664121</v>
      </c>
      <c r="H21" s="105">
        <f>УСЬОГО!H21-'12-жінки-ЦЗ'!H21</f>
        <v>112</v>
      </c>
      <c r="I21" s="105">
        <f>УСЬОГО!I21-'12-жінки-ЦЗ'!I21</f>
        <v>157</v>
      </c>
      <c r="J21" s="107">
        <f t="shared" si="2"/>
        <v>140.17857142857142</v>
      </c>
      <c r="K21" s="105">
        <f>УСЬОГО!K21-'12-жінки-ЦЗ'!K21</f>
        <v>2</v>
      </c>
      <c r="L21" s="105">
        <f>УСЬОГО!L21-'12-жінки-ЦЗ'!L21</f>
        <v>20</v>
      </c>
      <c r="M21" s="107">
        <f t="shared" si="3"/>
        <v>1000</v>
      </c>
      <c r="N21" s="105">
        <f>УСЬОГО!N21-'12-жінки-ЦЗ'!N21</f>
        <v>4</v>
      </c>
      <c r="O21" s="105">
        <f>УСЬОГО!O21-'12-жінки-ЦЗ'!O21</f>
        <v>0</v>
      </c>
      <c r="P21" s="109">
        <f t="shared" si="8"/>
        <v>0</v>
      </c>
      <c r="Q21" s="105">
        <f>УСЬОГО!Q21-'12-жінки-ЦЗ'!Q21</f>
        <v>179</v>
      </c>
      <c r="R21" s="108">
        <f>УСЬОГО!R21-'12-жінки-ЦЗ'!R21</f>
        <v>368</v>
      </c>
      <c r="S21" s="107">
        <f t="shared" si="4"/>
        <v>205.58659217877096</v>
      </c>
      <c r="T21" s="105">
        <f>УСЬОГО!T21-'12-жінки-ЦЗ'!T21</f>
        <v>554</v>
      </c>
      <c r="U21" s="108">
        <f>УСЬОГО!U21-'12-жінки-ЦЗ'!U21</f>
        <v>662</v>
      </c>
      <c r="V21" s="107">
        <f t="shared" si="5"/>
        <v>119.49458483754513</v>
      </c>
      <c r="W21" s="105">
        <f>УСЬОГО!W21-'12-жінки-ЦЗ'!W21</f>
        <v>179</v>
      </c>
      <c r="X21" s="108">
        <f>УСЬОГО!X21-'12-жінки-ЦЗ'!X21</f>
        <v>248</v>
      </c>
      <c r="Y21" s="107">
        <f t="shared" si="6"/>
        <v>138.54748603351956</v>
      </c>
      <c r="Z21" s="105">
        <f>УСЬОГО!Z21-'12-жінки-ЦЗ'!Z21</f>
        <v>173</v>
      </c>
      <c r="AA21" s="108">
        <f>УСЬОГО!AA21-'12-жінки-ЦЗ'!AA21</f>
        <v>228</v>
      </c>
      <c r="AB21" s="107">
        <f t="shared" si="7"/>
        <v>131.79190751445086</v>
      </c>
      <c r="AC21" s="37"/>
      <c r="AD21" s="41"/>
    </row>
    <row r="22" spans="1:30" s="42" customFormat="1" ht="16.95" customHeight="1" x14ac:dyDescent="0.25">
      <c r="A22" s="61" t="s">
        <v>49</v>
      </c>
      <c r="B22" s="105">
        <f>УСЬОГО!B22-'12-жінки-ЦЗ'!B22</f>
        <v>2547</v>
      </c>
      <c r="C22" s="105">
        <f>УСЬОГО!C22-'12-жінки-ЦЗ'!C22</f>
        <v>2630</v>
      </c>
      <c r="D22" s="106">
        <f t="shared" si="0"/>
        <v>103.25873576756969</v>
      </c>
      <c r="E22" s="105">
        <f>УСЬОГО!E22-'12-жінки-ЦЗ'!E22</f>
        <v>769</v>
      </c>
      <c r="F22" s="105">
        <f>УСЬОГО!F22-'12-жінки-ЦЗ'!F22</f>
        <v>826</v>
      </c>
      <c r="G22" s="107">
        <f t="shared" si="1"/>
        <v>107.41222366710014</v>
      </c>
      <c r="H22" s="105">
        <f>УСЬОГО!H22-'12-жінки-ЦЗ'!H22</f>
        <v>305</v>
      </c>
      <c r="I22" s="105">
        <f>УСЬОГО!I22-'12-жінки-ЦЗ'!I22</f>
        <v>404</v>
      </c>
      <c r="J22" s="107">
        <f t="shared" si="2"/>
        <v>132.45901639344262</v>
      </c>
      <c r="K22" s="105">
        <f>УСЬОГО!K22-'12-жінки-ЦЗ'!K22</f>
        <v>84</v>
      </c>
      <c r="L22" s="105">
        <f>УСЬОГО!L22-'12-жінки-ЦЗ'!L22</f>
        <v>25</v>
      </c>
      <c r="M22" s="107">
        <f t="shared" si="3"/>
        <v>29.761904761904763</v>
      </c>
      <c r="N22" s="105">
        <f>УСЬОГО!N22-'12-жінки-ЦЗ'!N22</f>
        <v>4</v>
      </c>
      <c r="O22" s="105">
        <f>УСЬОГО!O22-'12-жінки-ЦЗ'!O22</f>
        <v>2</v>
      </c>
      <c r="P22" s="107">
        <f t="shared" si="8"/>
        <v>50</v>
      </c>
      <c r="Q22" s="105">
        <f>УСЬОГО!Q22-'12-жінки-ЦЗ'!Q22</f>
        <v>691</v>
      </c>
      <c r="R22" s="108">
        <f>УСЬОГО!R22-'12-жінки-ЦЗ'!R22</f>
        <v>670</v>
      </c>
      <c r="S22" s="107">
        <f t="shared" si="4"/>
        <v>96.96092619392185</v>
      </c>
      <c r="T22" s="105">
        <f>УСЬОГО!T22-'12-жінки-ЦЗ'!T22</f>
        <v>2266</v>
      </c>
      <c r="U22" s="108">
        <f>УСЬОГО!U22-'12-жінки-ЦЗ'!U22</f>
        <v>2062</v>
      </c>
      <c r="V22" s="107">
        <f t="shared" si="5"/>
        <v>90.997352162400702</v>
      </c>
      <c r="W22" s="105">
        <f>УСЬОГО!W22-'12-жінки-ЦЗ'!W22</f>
        <v>498</v>
      </c>
      <c r="X22" s="108">
        <f>УСЬОГО!X22-'12-жінки-ЦЗ'!X22</f>
        <v>373</v>
      </c>
      <c r="Y22" s="107">
        <f t="shared" si="6"/>
        <v>74.899598393574294</v>
      </c>
      <c r="Z22" s="105">
        <f>УСЬОГО!Z22-'12-жінки-ЦЗ'!Z22</f>
        <v>414</v>
      </c>
      <c r="AA22" s="108">
        <f>УСЬОГО!AA22-'12-жінки-ЦЗ'!AA22</f>
        <v>320</v>
      </c>
      <c r="AB22" s="107">
        <f t="shared" si="7"/>
        <v>77.294685990338166</v>
      </c>
      <c r="AC22" s="37"/>
      <c r="AD22" s="41"/>
    </row>
    <row r="23" spans="1:30" s="42" customFormat="1" ht="16.95" customHeight="1" x14ac:dyDescent="0.25">
      <c r="A23" s="61" t="s">
        <v>50</v>
      </c>
      <c r="B23" s="105">
        <f>УСЬОГО!B23-'12-жінки-ЦЗ'!B23</f>
        <v>1044</v>
      </c>
      <c r="C23" s="105">
        <f>УСЬОГО!C23-'12-жінки-ЦЗ'!C23</f>
        <v>1218</v>
      </c>
      <c r="D23" s="106">
        <f t="shared" si="0"/>
        <v>116.66666666666667</v>
      </c>
      <c r="E23" s="105">
        <f>УСЬОГО!E23-'12-жінки-ЦЗ'!E23</f>
        <v>605</v>
      </c>
      <c r="F23" s="105">
        <f>УСЬОГО!F23-'12-жінки-ЦЗ'!F23</f>
        <v>813</v>
      </c>
      <c r="G23" s="107">
        <f t="shared" si="1"/>
        <v>134.38016528925621</v>
      </c>
      <c r="H23" s="105">
        <f>УСЬОГО!H23-'12-жінки-ЦЗ'!H23</f>
        <v>130</v>
      </c>
      <c r="I23" s="105">
        <f>УСЬОГО!I23-'12-жінки-ЦЗ'!I23</f>
        <v>157</v>
      </c>
      <c r="J23" s="107">
        <f t="shared" si="2"/>
        <v>120.76923076923077</v>
      </c>
      <c r="K23" s="105">
        <f>УСЬОГО!K23-'12-жінки-ЦЗ'!K23</f>
        <v>33</v>
      </c>
      <c r="L23" s="105">
        <f>УСЬОГО!L23-'12-жінки-ЦЗ'!L23</f>
        <v>19</v>
      </c>
      <c r="M23" s="107">
        <f t="shared" si="3"/>
        <v>57.575757575757578</v>
      </c>
      <c r="N23" s="105">
        <f>УСЬОГО!N23-'12-жінки-ЦЗ'!N23</f>
        <v>21</v>
      </c>
      <c r="O23" s="105">
        <f>УСЬОГО!O23-'12-жінки-ЦЗ'!O23</f>
        <v>2</v>
      </c>
      <c r="P23" s="107">
        <f t="shared" si="8"/>
        <v>9.5238095238095237</v>
      </c>
      <c r="Q23" s="105">
        <f>УСЬОГО!Q23-'12-жінки-ЦЗ'!Q23</f>
        <v>554</v>
      </c>
      <c r="R23" s="108">
        <f>УСЬОГО!R23-'12-жінки-ЦЗ'!R23</f>
        <v>627</v>
      </c>
      <c r="S23" s="107">
        <f t="shared" si="4"/>
        <v>113.17689530685921</v>
      </c>
      <c r="T23" s="105">
        <f>УСЬОГО!T23-'12-жінки-ЦЗ'!T23</f>
        <v>841</v>
      </c>
      <c r="U23" s="108">
        <f>УСЬОГО!U23-'12-жінки-ЦЗ'!U23</f>
        <v>821</v>
      </c>
      <c r="V23" s="107">
        <f t="shared" si="5"/>
        <v>97.621878715814503</v>
      </c>
      <c r="W23" s="105">
        <f>УСЬОГО!W23-'12-жінки-ЦЗ'!W23</f>
        <v>460</v>
      </c>
      <c r="X23" s="108">
        <f>УСЬОГО!X23-'12-жінки-ЦЗ'!X23</f>
        <v>427</v>
      </c>
      <c r="Y23" s="107">
        <f t="shared" si="6"/>
        <v>92.826086956521735</v>
      </c>
      <c r="Z23" s="105">
        <f>УСЬОГО!Z23-'12-жінки-ЦЗ'!Z23</f>
        <v>402</v>
      </c>
      <c r="AA23" s="108">
        <f>УСЬОГО!AA23-'12-жінки-ЦЗ'!AA23</f>
        <v>371</v>
      </c>
      <c r="AB23" s="107">
        <f t="shared" si="7"/>
        <v>92.288557213930346</v>
      </c>
      <c r="AC23" s="37"/>
      <c r="AD23" s="41"/>
    </row>
    <row r="24" spans="1:30" s="42" customFormat="1" ht="16.95" customHeight="1" x14ac:dyDescent="0.25">
      <c r="A24" s="61" t="s">
        <v>51</v>
      </c>
      <c r="B24" s="105">
        <f>УСЬОГО!B24-'12-жінки-ЦЗ'!B24</f>
        <v>1514</v>
      </c>
      <c r="C24" s="105">
        <f>УСЬОГО!C24-'12-жінки-ЦЗ'!C24</f>
        <v>1128</v>
      </c>
      <c r="D24" s="106">
        <f t="shared" si="0"/>
        <v>74.504623513870541</v>
      </c>
      <c r="E24" s="105">
        <f>УСЬОГО!E24-'12-жінки-ЦЗ'!E24</f>
        <v>586</v>
      </c>
      <c r="F24" s="105">
        <f>УСЬОГО!F24-'12-жінки-ЦЗ'!F24</f>
        <v>667</v>
      </c>
      <c r="G24" s="107">
        <f t="shared" si="1"/>
        <v>113.82252559726962</v>
      </c>
      <c r="H24" s="105">
        <f>УСЬОГО!H24-'12-жінки-ЦЗ'!H24</f>
        <v>198</v>
      </c>
      <c r="I24" s="105">
        <f>УСЬОГО!I24-'12-жінки-ЦЗ'!I24</f>
        <v>262</v>
      </c>
      <c r="J24" s="107">
        <f t="shared" si="2"/>
        <v>132.32323232323233</v>
      </c>
      <c r="K24" s="105">
        <f>УСЬОГО!K24-'12-жінки-ЦЗ'!K24</f>
        <v>39</v>
      </c>
      <c r="L24" s="105">
        <f>УСЬОГО!L24-'12-жінки-ЦЗ'!L24</f>
        <v>32</v>
      </c>
      <c r="M24" s="107">
        <f t="shared" si="3"/>
        <v>82.051282051282058</v>
      </c>
      <c r="N24" s="105">
        <f>УСЬОГО!N24-'12-жінки-ЦЗ'!N24</f>
        <v>9</v>
      </c>
      <c r="O24" s="105">
        <f>УСЬОГО!O24-'12-жінки-ЦЗ'!O24</f>
        <v>3</v>
      </c>
      <c r="P24" s="109">
        <f t="shared" si="8"/>
        <v>33.333333333333336</v>
      </c>
      <c r="Q24" s="105">
        <f>УСЬОГО!Q24-'12-жінки-ЦЗ'!Q24</f>
        <v>392</v>
      </c>
      <c r="R24" s="108">
        <f>УСЬОГО!R24-'12-жінки-ЦЗ'!R24</f>
        <v>591</v>
      </c>
      <c r="S24" s="107">
        <f t="shared" si="4"/>
        <v>150.76530612244898</v>
      </c>
      <c r="T24" s="105">
        <f>УСЬОГО!T24-'12-жінки-ЦЗ'!T24</f>
        <v>1113</v>
      </c>
      <c r="U24" s="108">
        <f>УСЬОГО!U24-'12-жінки-ЦЗ'!U24</f>
        <v>698</v>
      </c>
      <c r="V24" s="107">
        <f t="shared" si="5"/>
        <v>62.713387241689126</v>
      </c>
      <c r="W24" s="105">
        <f>УСЬОГО!W24-'12-жінки-ЦЗ'!W24</f>
        <v>436</v>
      </c>
      <c r="X24" s="108">
        <f>УСЬОГО!X24-'12-жінки-ЦЗ'!X24</f>
        <v>317</v>
      </c>
      <c r="Y24" s="107">
        <f t="shared" si="6"/>
        <v>72.706422018348619</v>
      </c>
      <c r="Z24" s="105">
        <f>УСЬОГО!Z24-'12-жінки-ЦЗ'!Z24</f>
        <v>396</v>
      </c>
      <c r="AA24" s="108">
        <f>УСЬОГО!AA24-'12-жінки-ЦЗ'!AA24</f>
        <v>309</v>
      </c>
      <c r="AB24" s="107">
        <f t="shared" si="7"/>
        <v>78.030303030303031</v>
      </c>
      <c r="AC24" s="37"/>
      <c r="AD24" s="41"/>
    </row>
    <row r="25" spans="1:30" s="42" customFormat="1" ht="16.95" customHeight="1" x14ac:dyDescent="0.25">
      <c r="A25" s="61" t="s">
        <v>52</v>
      </c>
      <c r="B25" s="105">
        <f>УСЬОГО!B25-'12-жінки-ЦЗ'!B25</f>
        <v>3193</v>
      </c>
      <c r="C25" s="105">
        <f>УСЬОГО!C25-'12-жінки-ЦЗ'!C25</f>
        <v>3097</v>
      </c>
      <c r="D25" s="106">
        <f t="shared" si="0"/>
        <v>96.993423113059819</v>
      </c>
      <c r="E25" s="105">
        <f>УСЬОГО!E25-'12-жінки-ЦЗ'!E25</f>
        <v>234</v>
      </c>
      <c r="F25" s="105">
        <f>УСЬОГО!F25-'12-жінки-ЦЗ'!F25</f>
        <v>349</v>
      </c>
      <c r="G25" s="107">
        <f t="shared" si="1"/>
        <v>149.14529914529913</v>
      </c>
      <c r="H25" s="105">
        <f>УСЬОГО!H25-'12-жінки-ЦЗ'!H25</f>
        <v>167</v>
      </c>
      <c r="I25" s="105">
        <f>УСЬОГО!I25-'12-жінки-ЦЗ'!I25</f>
        <v>165</v>
      </c>
      <c r="J25" s="107">
        <f t="shared" si="2"/>
        <v>98.802395209580837</v>
      </c>
      <c r="K25" s="105">
        <f>УСЬОГО!K25-'12-жінки-ЦЗ'!K25</f>
        <v>13</v>
      </c>
      <c r="L25" s="105">
        <f>УСЬОГО!L25-'12-жінки-ЦЗ'!L25</f>
        <v>11</v>
      </c>
      <c r="M25" s="107">
        <f t="shared" si="3"/>
        <v>84.615384615384613</v>
      </c>
      <c r="N25" s="105">
        <f>УСЬОГО!N25-'12-жінки-ЦЗ'!N25</f>
        <v>4</v>
      </c>
      <c r="O25" s="105">
        <f>УСЬОГО!O25-'12-жінки-ЦЗ'!O25</f>
        <v>2</v>
      </c>
      <c r="P25" s="109">
        <f t="shared" si="8"/>
        <v>50</v>
      </c>
      <c r="Q25" s="105">
        <f>УСЬОГО!Q25-'12-жінки-ЦЗ'!Q25</f>
        <v>154</v>
      </c>
      <c r="R25" s="108">
        <f>УСЬОГО!R25-'12-жінки-ЦЗ'!R25</f>
        <v>270</v>
      </c>
      <c r="S25" s="107">
        <f t="shared" si="4"/>
        <v>175.32467532467533</v>
      </c>
      <c r="T25" s="105">
        <f>УСЬОГО!T25-'12-жінки-ЦЗ'!T25</f>
        <v>2916</v>
      </c>
      <c r="U25" s="108">
        <f>УСЬОГО!U25-'12-жінки-ЦЗ'!U25</f>
        <v>2837</v>
      </c>
      <c r="V25" s="107">
        <f t="shared" si="5"/>
        <v>97.290809327846361</v>
      </c>
      <c r="W25" s="105">
        <f>УСЬОГО!W25-'12-жінки-ЦЗ'!W25</f>
        <v>157</v>
      </c>
      <c r="X25" s="108">
        <f>УСЬОГО!X25-'12-жінки-ЦЗ'!X25</f>
        <v>171</v>
      </c>
      <c r="Y25" s="107">
        <f t="shared" si="6"/>
        <v>108.9171974522293</v>
      </c>
      <c r="Z25" s="105">
        <f>УСЬОГО!Z25-'12-жінки-ЦЗ'!Z25</f>
        <v>144</v>
      </c>
      <c r="AA25" s="108">
        <f>УСЬОГО!AA25-'12-жінки-ЦЗ'!AA25</f>
        <v>148</v>
      </c>
      <c r="AB25" s="107">
        <f t="shared" si="7"/>
        <v>102.77777777777777</v>
      </c>
      <c r="AC25" s="37"/>
      <c r="AD25" s="41"/>
    </row>
    <row r="26" spans="1:30" s="42" customFormat="1" ht="16.95" customHeight="1" x14ac:dyDescent="0.25">
      <c r="A26" s="61" t="s">
        <v>53</v>
      </c>
      <c r="B26" s="105">
        <f>УСЬОГО!B26-'12-жінки-ЦЗ'!B26</f>
        <v>1376</v>
      </c>
      <c r="C26" s="105">
        <f>УСЬОГО!C26-'12-жінки-ЦЗ'!C26</f>
        <v>1505</v>
      </c>
      <c r="D26" s="106">
        <f t="shared" si="0"/>
        <v>109.375</v>
      </c>
      <c r="E26" s="105">
        <f>УСЬОГО!E26-'12-жінки-ЦЗ'!E26</f>
        <v>547</v>
      </c>
      <c r="F26" s="105">
        <f>УСЬОГО!F26-'12-жінки-ЦЗ'!F26</f>
        <v>642</v>
      </c>
      <c r="G26" s="107">
        <f t="shared" si="1"/>
        <v>117.36745886654479</v>
      </c>
      <c r="H26" s="105">
        <f>УСЬОГО!H26-'12-жінки-ЦЗ'!H26</f>
        <v>210</v>
      </c>
      <c r="I26" s="105">
        <f>УСЬОГО!I26-'12-жінки-ЦЗ'!I26</f>
        <v>219</v>
      </c>
      <c r="J26" s="107">
        <f t="shared" si="2"/>
        <v>104.28571428571429</v>
      </c>
      <c r="K26" s="105">
        <f>УСЬОГО!K26-'12-жінки-ЦЗ'!K26</f>
        <v>26</v>
      </c>
      <c r="L26" s="105">
        <f>УСЬОГО!L26-'12-жінки-ЦЗ'!L26</f>
        <v>10</v>
      </c>
      <c r="M26" s="107">
        <f t="shared" si="3"/>
        <v>38.46153846153846</v>
      </c>
      <c r="N26" s="105">
        <f>УСЬОГО!N26-'12-жінки-ЦЗ'!N26</f>
        <v>7</v>
      </c>
      <c r="O26" s="105">
        <f>УСЬОГО!O26-'12-жінки-ЦЗ'!O26</f>
        <v>0</v>
      </c>
      <c r="P26" s="107">
        <f t="shared" si="8"/>
        <v>0</v>
      </c>
      <c r="Q26" s="105">
        <f>УСЬОГО!Q26-'12-жінки-ЦЗ'!Q26</f>
        <v>438</v>
      </c>
      <c r="R26" s="108">
        <f>УСЬОГО!R26-'12-жінки-ЦЗ'!R26</f>
        <v>505</v>
      </c>
      <c r="S26" s="107">
        <f t="shared" si="4"/>
        <v>115.29680365296804</v>
      </c>
      <c r="T26" s="105">
        <f>УСЬОГО!T26-'12-жінки-ЦЗ'!T26</f>
        <v>1112</v>
      </c>
      <c r="U26" s="108">
        <f>УСЬОГО!U26-'12-жінки-ЦЗ'!U26</f>
        <v>1174</v>
      </c>
      <c r="V26" s="107">
        <f t="shared" si="5"/>
        <v>105.57553956834532</v>
      </c>
      <c r="W26" s="105">
        <f>УСЬОГО!W26-'12-жінки-ЦЗ'!W26</f>
        <v>364</v>
      </c>
      <c r="X26" s="108">
        <f>УСЬОГО!X26-'12-жінки-ЦЗ'!X26</f>
        <v>320</v>
      </c>
      <c r="Y26" s="107">
        <f t="shared" si="6"/>
        <v>87.912087912087912</v>
      </c>
      <c r="Z26" s="105">
        <f>УСЬОГО!Z26-'12-жінки-ЦЗ'!Z26</f>
        <v>331</v>
      </c>
      <c r="AA26" s="108">
        <f>УСЬОГО!AA26-'12-жінки-ЦЗ'!AA26</f>
        <v>277</v>
      </c>
      <c r="AB26" s="107">
        <f t="shared" si="7"/>
        <v>83.685800604229613</v>
      </c>
      <c r="AC26" s="37"/>
      <c r="AD26" s="41"/>
    </row>
    <row r="27" spans="1:30" s="42" customFormat="1" ht="16.95" customHeight="1" x14ac:dyDescent="0.25">
      <c r="A27" s="61" t="s">
        <v>54</v>
      </c>
      <c r="B27" s="105">
        <f>УСЬОГО!B27-'12-жінки-ЦЗ'!B27</f>
        <v>714</v>
      </c>
      <c r="C27" s="105">
        <f>УСЬОГО!C27-'12-жінки-ЦЗ'!C27</f>
        <v>892</v>
      </c>
      <c r="D27" s="106">
        <f t="shared" si="0"/>
        <v>124.92997198879551</v>
      </c>
      <c r="E27" s="105">
        <f>УСЬОГО!E27-'12-жінки-ЦЗ'!E27</f>
        <v>247</v>
      </c>
      <c r="F27" s="105">
        <f>УСЬОГО!F27-'12-жінки-ЦЗ'!F27</f>
        <v>362</v>
      </c>
      <c r="G27" s="107">
        <f t="shared" si="1"/>
        <v>146.55870445344129</v>
      </c>
      <c r="H27" s="105">
        <f>УСЬОГО!H27-'12-жінки-ЦЗ'!H27</f>
        <v>89</v>
      </c>
      <c r="I27" s="105">
        <f>УСЬОГО!I27-'12-жінки-ЦЗ'!I27</f>
        <v>136</v>
      </c>
      <c r="J27" s="107">
        <f t="shared" si="2"/>
        <v>152.80898876404495</v>
      </c>
      <c r="K27" s="105">
        <f>УСЬОГО!K27-'12-жінки-ЦЗ'!K27</f>
        <v>19</v>
      </c>
      <c r="L27" s="105">
        <f>УСЬОГО!L27-'12-жінки-ЦЗ'!L27</f>
        <v>34</v>
      </c>
      <c r="M27" s="107">
        <f t="shared" si="3"/>
        <v>178.94736842105263</v>
      </c>
      <c r="N27" s="105">
        <f>УСЬОГО!N27-'12-жінки-ЦЗ'!N27</f>
        <v>49</v>
      </c>
      <c r="O27" s="105">
        <f>УСЬОГО!O27-'12-жінки-ЦЗ'!O27</f>
        <v>39</v>
      </c>
      <c r="P27" s="107">
        <f t="shared" si="8"/>
        <v>79.591836734693871</v>
      </c>
      <c r="Q27" s="105">
        <f>УСЬОГО!Q27-'12-жінки-ЦЗ'!Q27</f>
        <v>218</v>
      </c>
      <c r="R27" s="108">
        <f>УСЬОГО!R27-'12-жінки-ЦЗ'!R27</f>
        <v>283</v>
      </c>
      <c r="S27" s="107">
        <f t="shared" si="4"/>
        <v>129.81651376146789</v>
      </c>
      <c r="T27" s="105">
        <f>УСЬОГО!T27-'12-жінки-ЦЗ'!T27</f>
        <v>614</v>
      </c>
      <c r="U27" s="108">
        <f>УСЬОГО!U27-'12-жінки-ЦЗ'!U27</f>
        <v>672</v>
      </c>
      <c r="V27" s="107">
        <f t="shared" si="5"/>
        <v>109.44625407166124</v>
      </c>
      <c r="W27" s="105">
        <f>УСЬОГО!W27-'12-жінки-ЦЗ'!W27</f>
        <v>169</v>
      </c>
      <c r="X27" s="108">
        <f>УСЬОГО!X27-'12-жінки-ЦЗ'!X27</f>
        <v>169</v>
      </c>
      <c r="Y27" s="107">
        <f t="shared" si="6"/>
        <v>100</v>
      </c>
      <c r="Z27" s="105">
        <f>УСЬОГО!Z27-'12-жінки-ЦЗ'!Z27</f>
        <v>152</v>
      </c>
      <c r="AA27" s="108">
        <f>УСЬОГО!AA27-'12-жінки-ЦЗ'!AA27</f>
        <v>148</v>
      </c>
      <c r="AB27" s="107">
        <f t="shared" si="7"/>
        <v>97.368421052631575</v>
      </c>
      <c r="AC27" s="37"/>
      <c r="AD27" s="41"/>
    </row>
    <row r="28" spans="1:30" s="42" customFormat="1" ht="16.95" customHeight="1" x14ac:dyDescent="0.25">
      <c r="A28" s="61" t="s">
        <v>55</v>
      </c>
      <c r="B28" s="105">
        <f>УСЬОГО!B28-'12-жінки-ЦЗ'!B28</f>
        <v>841</v>
      </c>
      <c r="C28" s="105">
        <f>УСЬОГО!C28-'12-жінки-ЦЗ'!C28</f>
        <v>794</v>
      </c>
      <c r="D28" s="106">
        <f t="shared" si="0"/>
        <v>94.411414982164089</v>
      </c>
      <c r="E28" s="105">
        <f>УСЬОГО!E28-'12-жінки-ЦЗ'!E28</f>
        <v>335</v>
      </c>
      <c r="F28" s="105">
        <f>УСЬОГО!F28-'12-жінки-ЦЗ'!F28</f>
        <v>358</v>
      </c>
      <c r="G28" s="107">
        <f t="shared" si="1"/>
        <v>106.86567164179104</v>
      </c>
      <c r="H28" s="105">
        <f>УСЬОГО!H28-'12-жінки-ЦЗ'!H28</f>
        <v>165</v>
      </c>
      <c r="I28" s="105">
        <f>УСЬОГО!I28-'12-жінки-ЦЗ'!I28</f>
        <v>142</v>
      </c>
      <c r="J28" s="107">
        <f t="shared" si="2"/>
        <v>86.060606060606062</v>
      </c>
      <c r="K28" s="105">
        <f>УСЬОГО!K28-'12-жінки-ЦЗ'!K28</f>
        <v>22</v>
      </c>
      <c r="L28" s="105">
        <f>УСЬОГО!L28-'12-жінки-ЦЗ'!L28</f>
        <v>11</v>
      </c>
      <c r="M28" s="107">
        <f t="shared" si="3"/>
        <v>50</v>
      </c>
      <c r="N28" s="105">
        <f>УСЬОГО!N28-'12-жінки-ЦЗ'!N28</f>
        <v>12</v>
      </c>
      <c r="O28" s="105">
        <f>УСЬОГО!O28-'12-жінки-ЦЗ'!O28</f>
        <v>4</v>
      </c>
      <c r="P28" s="107">
        <f t="shared" si="8"/>
        <v>33.333333333333336</v>
      </c>
      <c r="Q28" s="105">
        <f>УСЬОГО!Q28-'12-жінки-ЦЗ'!Q28</f>
        <v>295</v>
      </c>
      <c r="R28" s="108">
        <f>УСЬОГО!R28-'12-жінки-ЦЗ'!R28</f>
        <v>337</v>
      </c>
      <c r="S28" s="107">
        <f t="shared" si="4"/>
        <v>114.23728813559322</v>
      </c>
      <c r="T28" s="105">
        <f>УСЬОГО!T28-'12-жінки-ЦЗ'!T28</f>
        <v>619</v>
      </c>
      <c r="U28" s="108">
        <f>УСЬОГО!U28-'12-жінки-ЦЗ'!U28</f>
        <v>563</v>
      </c>
      <c r="V28" s="107">
        <f t="shared" si="5"/>
        <v>90.95315024232633</v>
      </c>
      <c r="W28" s="105">
        <f>УСЬОГО!W28-'12-жінки-ЦЗ'!W28</f>
        <v>232</v>
      </c>
      <c r="X28" s="108">
        <f>УСЬОГО!X28-'12-жінки-ЦЗ'!X28</f>
        <v>205</v>
      </c>
      <c r="Y28" s="107">
        <f t="shared" si="6"/>
        <v>88.362068965517238</v>
      </c>
      <c r="Z28" s="105">
        <f>УСЬОГО!Z28-'12-жінки-ЦЗ'!Z28</f>
        <v>226</v>
      </c>
      <c r="AA28" s="108">
        <f>УСЬОГО!AA28-'12-жінки-ЦЗ'!AA28</f>
        <v>198</v>
      </c>
      <c r="AB28" s="107">
        <f t="shared" si="7"/>
        <v>87.610619469026545</v>
      </c>
      <c r="AC28" s="37"/>
      <c r="AD28" s="41"/>
    </row>
    <row r="29" spans="1:30" s="42" customFormat="1" ht="16.95" customHeight="1" x14ac:dyDescent="0.25">
      <c r="A29" s="61" t="s">
        <v>56</v>
      </c>
      <c r="B29" s="105">
        <f>УСЬОГО!B29-'12-жінки-ЦЗ'!B29</f>
        <v>1069</v>
      </c>
      <c r="C29" s="105">
        <f>УСЬОГО!C29-'12-жінки-ЦЗ'!C29</f>
        <v>1131</v>
      </c>
      <c r="D29" s="106">
        <f t="shared" si="0"/>
        <v>105.79981290926099</v>
      </c>
      <c r="E29" s="105">
        <f>УСЬОГО!E29-'12-жінки-ЦЗ'!E29</f>
        <v>501</v>
      </c>
      <c r="F29" s="105">
        <f>УСЬОГО!F29-'12-жінки-ЦЗ'!F29</f>
        <v>524</v>
      </c>
      <c r="G29" s="107">
        <f t="shared" si="1"/>
        <v>104.59081836327346</v>
      </c>
      <c r="H29" s="105">
        <f>УСЬОГО!H29-'12-жінки-ЦЗ'!H29</f>
        <v>133</v>
      </c>
      <c r="I29" s="105">
        <f>УСЬОГО!I29-'12-жінки-ЦЗ'!I29</f>
        <v>202</v>
      </c>
      <c r="J29" s="107">
        <f t="shared" si="2"/>
        <v>151.87969924812029</v>
      </c>
      <c r="K29" s="105">
        <f>УСЬОГО!K29-'12-жінки-ЦЗ'!K29</f>
        <v>35</v>
      </c>
      <c r="L29" s="105">
        <f>УСЬОГО!L29-'12-жінки-ЦЗ'!L29</f>
        <v>22</v>
      </c>
      <c r="M29" s="107">
        <f t="shared" si="3"/>
        <v>62.857142857142854</v>
      </c>
      <c r="N29" s="105">
        <f>УСЬОГО!N29-'12-жінки-ЦЗ'!N29</f>
        <v>6</v>
      </c>
      <c r="O29" s="105">
        <f>УСЬОГО!O29-'12-жінки-ЦЗ'!O29</f>
        <v>0</v>
      </c>
      <c r="P29" s="107">
        <f t="shared" si="8"/>
        <v>0</v>
      </c>
      <c r="Q29" s="105">
        <f>УСЬОГО!Q29-'12-жінки-ЦЗ'!Q29</f>
        <v>355</v>
      </c>
      <c r="R29" s="108">
        <f>УСЬОГО!R29-'12-жінки-ЦЗ'!R29</f>
        <v>395</v>
      </c>
      <c r="S29" s="107">
        <f t="shared" si="4"/>
        <v>111.26760563380282</v>
      </c>
      <c r="T29" s="105">
        <f>УСЬОГО!T29-'12-жінки-ЦЗ'!T29</f>
        <v>866</v>
      </c>
      <c r="U29" s="108">
        <f>УСЬОГО!U29-'12-жінки-ЦЗ'!U29</f>
        <v>810</v>
      </c>
      <c r="V29" s="107">
        <f t="shared" si="5"/>
        <v>93.533487297921482</v>
      </c>
      <c r="W29" s="105">
        <f>УСЬОГО!W29-'12-жінки-ЦЗ'!W29</f>
        <v>376</v>
      </c>
      <c r="X29" s="108">
        <f>УСЬОГО!X29-'12-жінки-ЦЗ'!X29</f>
        <v>266</v>
      </c>
      <c r="Y29" s="107">
        <f t="shared" si="6"/>
        <v>70.744680851063833</v>
      </c>
      <c r="Z29" s="105">
        <f>УСЬОГО!Z29-'12-жінки-ЦЗ'!Z29</f>
        <v>341</v>
      </c>
      <c r="AA29" s="108">
        <f>УСЬОГО!AA29-'12-жінки-ЦЗ'!AA29</f>
        <v>254</v>
      </c>
      <c r="AB29" s="107">
        <f t="shared" si="7"/>
        <v>74.486803519061581</v>
      </c>
      <c r="AC29" s="37"/>
      <c r="AD29" s="41"/>
    </row>
    <row r="30" spans="1:30" s="42" customFormat="1" ht="16.95" customHeight="1" x14ac:dyDescent="0.25">
      <c r="A30" s="61" t="s">
        <v>57</v>
      </c>
      <c r="B30" s="105">
        <f>УСЬОГО!B30-'12-жінки-ЦЗ'!B30</f>
        <v>1740</v>
      </c>
      <c r="C30" s="105">
        <f>УСЬОГО!C30-'12-жінки-ЦЗ'!C30</f>
        <v>1862</v>
      </c>
      <c r="D30" s="106">
        <f t="shared" si="0"/>
        <v>107.01149425287356</v>
      </c>
      <c r="E30" s="105">
        <f>УСЬОГО!E30-'12-жінки-ЦЗ'!E30</f>
        <v>292</v>
      </c>
      <c r="F30" s="105">
        <f>УСЬОГО!F30-'12-жінки-ЦЗ'!F30</f>
        <v>414</v>
      </c>
      <c r="G30" s="107">
        <f t="shared" si="1"/>
        <v>141.78082191780823</v>
      </c>
      <c r="H30" s="105">
        <f>УСЬОГО!H30-'12-жінки-ЦЗ'!H30</f>
        <v>152</v>
      </c>
      <c r="I30" s="105">
        <f>УСЬОГО!I30-'12-жінки-ЦЗ'!I30</f>
        <v>177</v>
      </c>
      <c r="J30" s="107">
        <f t="shared" si="2"/>
        <v>116.44736842105263</v>
      </c>
      <c r="K30" s="105">
        <f>УСЬОГО!K30-'12-жінки-ЦЗ'!K30</f>
        <v>56</v>
      </c>
      <c r="L30" s="105">
        <f>УСЬОГО!L30-'12-жінки-ЦЗ'!L30</f>
        <v>70</v>
      </c>
      <c r="M30" s="109" t="s">
        <v>68</v>
      </c>
      <c r="N30" s="105">
        <f>УСЬОГО!N30-'12-жінки-ЦЗ'!N30</f>
        <v>10</v>
      </c>
      <c r="O30" s="105">
        <f>УСЬОГО!O30-'12-жінки-ЦЗ'!O30</f>
        <v>8</v>
      </c>
      <c r="P30" s="107">
        <f t="shared" si="8"/>
        <v>80</v>
      </c>
      <c r="Q30" s="105">
        <f>УСЬОГО!Q30-'12-жінки-ЦЗ'!Q30</f>
        <v>283</v>
      </c>
      <c r="R30" s="108">
        <f>УСЬОГО!R30-'12-жінки-ЦЗ'!R30</f>
        <v>361</v>
      </c>
      <c r="S30" s="107">
        <f t="shared" si="4"/>
        <v>127.56183745583039</v>
      </c>
      <c r="T30" s="105">
        <f>УСЬОГО!T30-'12-жінки-ЦЗ'!T30</f>
        <v>1626</v>
      </c>
      <c r="U30" s="108">
        <f>УСЬОГО!U30-'12-жінки-ЦЗ'!U30</f>
        <v>1659</v>
      </c>
      <c r="V30" s="107">
        <f t="shared" si="5"/>
        <v>102.02952029520296</v>
      </c>
      <c r="W30" s="105">
        <f>УСЬОГО!W30-'12-жінки-ЦЗ'!W30</f>
        <v>179</v>
      </c>
      <c r="X30" s="108">
        <f>УСЬОГО!X30-'12-жінки-ЦЗ'!X30</f>
        <v>215</v>
      </c>
      <c r="Y30" s="107">
        <f t="shared" si="6"/>
        <v>120.11173184357541</v>
      </c>
      <c r="Z30" s="105">
        <f>УСЬОГО!Z30-'12-жінки-ЦЗ'!Z30</f>
        <v>164</v>
      </c>
      <c r="AA30" s="108">
        <f>УСЬОГО!AA30-'12-жінки-ЦЗ'!AA30</f>
        <v>200</v>
      </c>
      <c r="AB30" s="107">
        <f t="shared" si="7"/>
        <v>121.95121951219512</v>
      </c>
      <c r="AC30" s="37"/>
      <c r="AD30" s="41"/>
    </row>
    <row r="31" spans="1:30" s="42" customFormat="1" ht="16.95" customHeight="1" x14ac:dyDescent="0.25">
      <c r="A31" s="61" t="s">
        <v>58</v>
      </c>
      <c r="B31" s="105">
        <f>УСЬОГО!B31-'12-жінки-ЦЗ'!B31</f>
        <v>1615</v>
      </c>
      <c r="C31" s="105">
        <f>УСЬОГО!C31-'12-жінки-ЦЗ'!C31</f>
        <v>1511</v>
      </c>
      <c r="D31" s="106">
        <f t="shared" si="0"/>
        <v>93.56037151702786</v>
      </c>
      <c r="E31" s="105">
        <f>УСЬОГО!E31-'12-жінки-ЦЗ'!E31</f>
        <v>356</v>
      </c>
      <c r="F31" s="105">
        <f>УСЬОГО!F31-'12-жінки-ЦЗ'!F31</f>
        <v>398</v>
      </c>
      <c r="G31" s="107">
        <f t="shared" si="1"/>
        <v>111.79775280898876</v>
      </c>
      <c r="H31" s="105">
        <f>УСЬОГО!H31-'12-жінки-ЦЗ'!H31</f>
        <v>191</v>
      </c>
      <c r="I31" s="105">
        <f>УСЬОГО!I31-'12-жінки-ЦЗ'!I31</f>
        <v>207</v>
      </c>
      <c r="J31" s="107">
        <f t="shared" si="2"/>
        <v>108.37696335078535</v>
      </c>
      <c r="K31" s="105">
        <f>УСЬОГО!K31-'12-жінки-ЦЗ'!K31</f>
        <v>24</v>
      </c>
      <c r="L31" s="105">
        <f>УСЬОГО!L31-'12-жінки-ЦЗ'!L31</f>
        <v>6</v>
      </c>
      <c r="M31" s="107">
        <f t="shared" si="3"/>
        <v>25</v>
      </c>
      <c r="N31" s="105">
        <f>УСЬОГО!N31-'12-жінки-ЦЗ'!N31</f>
        <v>0</v>
      </c>
      <c r="O31" s="105">
        <f>УСЬОГО!O31-'12-жінки-ЦЗ'!O31</f>
        <v>7</v>
      </c>
      <c r="P31" s="109" t="str">
        <f t="shared" si="8"/>
        <v>-</v>
      </c>
      <c r="Q31" s="105">
        <f>УСЬОГО!Q31-'12-жінки-ЦЗ'!Q31</f>
        <v>251</v>
      </c>
      <c r="R31" s="108">
        <f>УСЬОГО!R31-'12-жінки-ЦЗ'!R31</f>
        <v>350</v>
      </c>
      <c r="S31" s="107">
        <f t="shared" si="4"/>
        <v>139.44223107569721</v>
      </c>
      <c r="T31" s="105">
        <f>УСЬОГО!T31-'12-жінки-ЦЗ'!T31</f>
        <v>1227</v>
      </c>
      <c r="U31" s="108">
        <f>УСЬОГО!U31-'12-жінки-ЦЗ'!U31</f>
        <v>1257</v>
      </c>
      <c r="V31" s="107">
        <f t="shared" si="5"/>
        <v>102.44498777506112</v>
      </c>
      <c r="W31" s="105">
        <f>УСЬОГО!W31-'12-жінки-ЦЗ'!W31</f>
        <v>256</v>
      </c>
      <c r="X31" s="108">
        <f>УСЬОГО!X31-'12-жінки-ЦЗ'!X31</f>
        <v>216</v>
      </c>
      <c r="Y31" s="107">
        <f t="shared" si="6"/>
        <v>84.375</v>
      </c>
      <c r="Z31" s="105">
        <f>УСЬОГО!Z31-'12-жінки-ЦЗ'!Z31</f>
        <v>239</v>
      </c>
      <c r="AA31" s="108">
        <f>УСЬОГО!AA31-'12-жінки-ЦЗ'!AA31</f>
        <v>194</v>
      </c>
      <c r="AB31" s="107">
        <f t="shared" si="7"/>
        <v>81.171548117154813</v>
      </c>
      <c r="AC31" s="37"/>
      <c r="AD31" s="41"/>
    </row>
    <row r="32" spans="1:30" s="42" customFormat="1" ht="16.95" customHeight="1" x14ac:dyDescent="0.25">
      <c r="A32" s="61" t="s">
        <v>59</v>
      </c>
      <c r="B32" s="105">
        <f>УСЬОГО!B32-'12-жінки-ЦЗ'!B32</f>
        <v>2095</v>
      </c>
      <c r="C32" s="105">
        <f>УСЬОГО!C32-'12-жінки-ЦЗ'!C32</f>
        <v>2022</v>
      </c>
      <c r="D32" s="106">
        <f t="shared" si="0"/>
        <v>96.515513126491641</v>
      </c>
      <c r="E32" s="105">
        <f>УСЬОГО!E32-'12-жінки-ЦЗ'!E32</f>
        <v>440</v>
      </c>
      <c r="F32" s="105">
        <f>УСЬОГО!F32-'12-жінки-ЦЗ'!F32</f>
        <v>395</v>
      </c>
      <c r="G32" s="107">
        <f t="shared" si="1"/>
        <v>89.772727272727266</v>
      </c>
      <c r="H32" s="105">
        <f>УСЬОГО!H32-'12-жінки-ЦЗ'!H32</f>
        <v>275</v>
      </c>
      <c r="I32" s="105">
        <f>УСЬОГО!I32-'12-жінки-ЦЗ'!I32</f>
        <v>182</v>
      </c>
      <c r="J32" s="107">
        <f t="shared" si="2"/>
        <v>66.181818181818187</v>
      </c>
      <c r="K32" s="105">
        <f>УСЬОГО!K32-'12-жінки-ЦЗ'!K32</f>
        <v>56</v>
      </c>
      <c r="L32" s="105">
        <f>УСЬОГО!L32-'12-жінки-ЦЗ'!L32</f>
        <v>34</v>
      </c>
      <c r="M32" s="107">
        <f t="shared" si="3"/>
        <v>60.714285714285715</v>
      </c>
      <c r="N32" s="105">
        <f>УСЬОГО!N32-'12-жінки-ЦЗ'!N32</f>
        <v>6</v>
      </c>
      <c r="O32" s="105">
        <f>УСЬОГО!O32-'12-жінки-ЦЗ'!O32</f>
        <v>8</v>
      </c>
      <c r="P32" s="109">
        <f t="shared" si="8"/>
        <v>133.33333333333334</v>
      </c>
      <c r="Q32" s="105">
        <f>УСЬОГО!Q32-'12-жінки-ЦЗ'!Q32</f>
        <v>426</v>
      </c>
      <c r="R32" s="108">
        <f>УСЬОГО!R32-'12-жінки-ЦЗ'!R32</f>
        <v>306</v>
      </c>
      <c r="S32" s="107">
        <f t="shared" si="4"/>
        <v>71.83098591549296</v>
      </c>
      <c r="T32" s="105">
        <f>УСЬОГО!T32-'12-жінки-ЦЗ'!T32</f>
        <v>1781</v>
      </c>
      <c r="U32" s="108">
        <f>УСЬОГО!U32-'12-жінки-ЦЗ'!U32</f>
        <v>1642</v>
      </c>
      <c r="V32" s="107">
        <f t="shared" si="5"/>
        <v>92.195395845030887</v>
      </c>
      <c r="W32" s="105">
        <f>УСЬОГО!W32-'12-жінки-ЦЗ'!W32</f>
        <v>272</v>
      </c>
      <c r="X32" s="108">
        <f>УСЬОГО!X32-'12-жінки-ЦЗ'!X32</f>
        <v>132</v>
      </c>
      <c r="Y32" s="107">
        <f t="shared" si="6"/>
        <v>48.529411764705884</v>
      </c>
      <c r="Z32" s="105">
        <f>УСЬОГО!Z32-'12-жінки-ЦЗ'!Z32</f>
        <v>254</v>
      </c>
      <c r="AA32" s="108">
        <f>УСЬОГО!AA32-'12-жінки-ЦЗ'!AA32</f>
        <v>120</v>
      </c>
      <c r="AB32" s="107">
        <f t="shared" si="7"/>
        <v>47.244094488188978</v>
      </c>
      <c r="AC32" s="37"/>
      <c r="AD32" s="41"/>
    </row>
    <row r="33" spans="1:30" s="42" customFormat="1" ht="16.95" customHeight="1" x14ac:dyDescent="0.25">
      <c r="A33" s="61" t="s">
        <v>60</v>
      </c>
      <c r="B33" s="105">
        <f>УСЬОГО!B33-'12-жінки-ЦЗ'!B33</f>
        <v>1113</v>
      </c>
      <c r="C33" s="105">
        <f>УСЬОГО!C33-'12-жінки-ЦЗ'!C33</f>
        <v>1239</v>
      </c>
      <c r="D33" s="106">
        <f t="shared" si="0"/>
        <v>111.32075471698113</v>
      </c>
      <c r="E33" s="105">
        <f>УСЬОГО!E33-'12-жінки-ЦЗ'!E33</f>
        <v>612</v>
      </c>
      <c r="F33" s="105">
        <f>УСЬОГО!F33-'12-жінки-ЦЗ'!F33</f>
        <v>703</v>
      </c>
      <c r="G33" s="107">
        <f t="shared" si="1"/>
        <v>114.86928104575163</v>
      </c>
      <c r="H33" s="105">
        <f>УСЬОГО!H33-'12-жінки-ЦЗ'!H33</f>
        <v>140</v>
      </c>
      <c r="I33" s="105">
        <f>УСЬОГО!I33-'12-жінки-ЦЗ'!I33</f>
        <v>186</v>
      </c>
      <c r="J33" s="107">
        <f t="shared" si="2"/>
        <v>132.85714285714286</v>
      </c>
      <c r="K33" s="105">
        <f>УСЬОГО!K33-'12-жінки-ЦЗ'!K33</f>
        <v>58</v>
      </c>
      <c r="L33" s="105">
        <f>УСЬОГО!L33-'12-жінки-ЦЗ'!L33</f>
        <v>40</v>
      </c>
      <c r="M33" s="107">
        <f t="shared" si="3"/>
        <v>68.965517241379317</v>
      </c>
      <c r="N33" s="105">
        <f>УСЬОГО!N33-'12-жінки-ЦЗ'!N33</f>
        <v>9</v>
      </c>
      <c r="O33" s="105">
        <f>УСЬОГО!O33-'12-жінки-ЦЗ'!O33</f>
        <v>1</v>
      </c>
      <c r="P33" s="109">
        <f t="shared" si="8"/>
        <v>11.111111111111111</v>
      </c>
      <c r="Q33" s="105">
        <f>УСЬОГО!Q33-'12-жінки-ЦЗ'!Q33</f>
        <v>499</v>
      </c>
      <c r="R33" s="108">
        <f>УСЬОГО!R33-'12-жінки-ЦЗ'!R33</f>
        <v>610</v>
      </c>
      <c r="S33" s="107">
        <f t="shared" si="4"/>
        <v>122.24448897795591</v>
      </c>
      <c r="T33" s="105">
        <f>УСЬОГО!T33-'12-жінки-ЦЗ'!T33</f>
        <v>841</v>
      </c>
      <c r="U33" s="108">
        <f>УСЬОГО!U33-'12-жінки-ЦЗ'!U33</f>
        <v>867</v>
      </c>
      <c r="V33" s="107">
        <f t="shared" si="5"/>
        <v>103.09155766944114</v>
      </c>
      <c r="W33" s="105">
        <f>УСЬОГО!W33-'12-жінки-ЦЗ'!W33</f>
        <v>391</v>
      </c>
      <c r="X33" s="108">
        <f>УСЬОГО!X33-'12-жінки-ЦЗ'!X33</f>
        <v>395</v>
      </c>
      <c r="Y33" s="107">
        <f t="shared" si="6"/>
        <v>101.02301790281329</v>
      </c>
      <c r="Z33" s="105">
        <f>УСЬОГО!Z33-'12-жінки-ЦЗ'!Z33</f>
        <v>335</v>
      </c>
      <c r="AA33" s="108">
        <f>УСЬОГО!AA33-'12-жінки-ЦЗ'!AA33</f>
        <v>367</v>
      </c>
      <c r="AB33" s="107">
        <f t="shared" si="7"/>
        <v>109.55223880597015</v>
      </c>
      <c r="AC33" s="37"/>
      <c r="AD33" s="41"/>
    </row>
    <row r="34" spans="1:30" s="42" customFormat="1" ht="16.95" customHeight="1" x14ac:dyDescent="0.25">
      <c r="A34" s="61" t="s">
        <v>61</v>
      </c>
      <c r="B34" s="105">
        <f>УСЬОГО!B34-'12-жінки-ЦЗ'!B34</f>
        <v>1212</v>
      </c>
      <c r="C34" s="105">
        <f>УСЬОГО!C34-'12-жінки-ЦЗ'!C34</f>
        <v>1344</v>
      </c>
      <c r="D34" s="106">
        <f t="shared" si="0"/>
        <v>110.89108910891089</v>
      </c>
      <c r="E34" s="105">
        <f>УСЬОГО!E34-'12-жінки-ЦЗ'!E34</f>
        <v>546</v>
      </c>
      <c r="F34" s="105">
        <f>УСЬОГО!F34-'12-жінки-ЦЗ'!F34</f>
        <v>692</v>
      </c>
      <c r="G34" s="107">
        <f t="shared" si="1"/>
        <v>126.73992673992674</v>
      </c>
      <c r="H34" s="105">
        <f>УСЬОГО!H34-'12-жінки-ЦЗ'!H34</f>
        <v>167</v>
      </c>
      <c r="I34" s="105">
        <f>УСЬОГО!I34-'12-жінки-ЦЗ'!I34</f>
        <v>216</v>
      </c>
      <c r="J34" s="107">
        <f t="shared" si="2"/>
        <v>129.34131736526948</v>
      </c>
      <c r="K34" s="105">
        <f>УСЬОГО!K34-'12-жінки-ЦЗ'!K34</f>
        <v>12</v>
      </c>
      <c r="L34" s="105">
        <f>УСЬОГО!L34-'12-жінки-ЦЗ'!L34</f>
        <v>0</v>
      </c>
      <c r="M34" s="107">
        <f t="shared" si="3"/>
        <v>0</v>
      </c>
      <c r="N34" s="105">
        <f>УСЬОГО!N34-'12-жінки-ЦЗ'!N34</f>
        <v>10</v>
      </c>
      <c r="O34" s="105">
        <f>УСЬОГО!O34-'12-жінки-ЦЗ'!O34</f>
        <v>0</v>
      </c>
      <c r="P34" s="109">
        <f t="shared" si="8"/>
        <v>0</v>
      </c>
      <c r="Q34" s="105">
        <f>УСЬОГО!Q34-'12-жінки-ЦЗ'!Q34</f>
        <v>436</v>
      </c>
      <c r="R34" s="108">
        <f>УСЬОГО!R34-'12-жінки-ЦЗ'!R34</f>
        <v>564</v>
      </c>
      <c r="S34" s="107">
        <f t="shared" si="4"/>
        <v>129.35779816513761</v>
      </c>
      <c r="T34" s="105">
        <f>УСЬОГО!T34-'12-жінки-ЦЗ'!T34</f>
        <v>870</v>
      </c>
      <c r="U34" s="108">
        <f>УСЬОГО!U34-'12-жінки-ЦЗ'!U34</f>
        <v>976</v>
      </c>
      <c r="V34" s="107">
        <f t="shared" si="5"/>
        <v>112.18390804597701</v>
      </c>
      <c r="W34" s="105">
        <f>УСЬОГО!W34-'12-жінки-ЦЗ'!W34</f>
        <v>357</v>
      </c>
      <c r="X34" s="108">
        <f>УСЬОГО!X34-'12-жінки-ЦЗ'!X34</f>
        <v>396</v>
      </c>
      <c r="Y34" s="107">
        <f t="shared" si="6"/>
        <v>110.92436974789916</v>
      </c>
      <c r="Z34" s="105">
        <f>УСЬОГО!Z34-'12-жінки-ЦЗ'!Z34</f>
        <v>332</v>
      </c>
      <c r="AA34" s="108">
        <f>УСЬОГО!AA34-'12-жінки-ЦЗ'!AA34</f>
        <v>378</v>
      </c>
      <c r="AB34" s="107">
        <f t="shared" si="7"/>
        <v>113.85542168674699</v>
      </c>
      <c r="AC34" s="37"/>
      <c r="AD34" s="41"/>
    </row>
    <row r="35" spans="1:30" s="42" customFormat="1" ht="16.95" customHeight="1" x14ac:dyDescent="0.25">
      <c r="A35" s="61" t="s">
        <v>62</v>
      </c>
      <c r="B35" s="105">
        <f>УСЬОГО!B35-'12-жінки-ЦЗ'!B35</f>
        <v>645</v>
      </c>
      <c r="C35" s="105">
        <f>УСЬОГО!C35-'12-жінки-ЦЗ'!C35</f>
        <v>762</v>
      </c>
      <c r="D35" s="106">
        <f t="shared" si="0"/>
        <v>118.13953488372093</v>
      </c>
      <c r="E35" s="105">
        <f>УСЬОГО!E35-'12-жінки-ЦЗ'!E35</f>
        <v>318</v>
      </c>
      <c r="F35" s="105">
        <f>УСЬОГО!F35-'12-жінки-ЦЗ'!F35</f>
        <v>342</v>
      </c>
      <c r="G35" s="107">
        <f t="shared" si="1"/>
        <v>107.54716981132076</v>
      </c>
      <c r="H35" s="105">
        <f>УСЬОГО!H35-'12-жінки-ЦЗ'!H35</f>
        <v>132</v>
      </c>
      <c r="I35" s="105">
        <f>УСЬОГО!I35-'12-жінки-ЦЗ'!I35</f>
        <v>111</v>
      </c>
      <c r="J35" s="107">
        <f t="shared" si="2"/>
        <v>84.090909090909093</v>
      </c>
      <c r="K35" s="105">
        <f>УСЬОГО!K35-'12-жінки-ЦЗ'!K35</f>
        <v>24</v>
      </c>
      <c r="L35" s="105">
        <f>УСЬОГО!L35-'12-жінки-ЦЗ'!L35</f>
        <v>5</v>
      </c>
      <c r="M35" s="107">
        <f t="shared" si="3"/>
        <v>20.833333333333332</v>
      </c>
      <c r="N35" s="105">
        <f>УСЬОГО!N35-'12-жінки-ЦЗ'!N35</f>
        <v>5</v>
      </c>
      <c r="O35" s="105">
        <f>УСЬОГО!O35-'12-жінки-ЦЗ'!O35</f>
        <v>0</v>
      </c>
      <c r="P35" s="107">
        <f t="shared" si="8"/>
        <v>0</v>
      </c>
      <c r="Q35" s="105">
        <f>УСЬОГО!Q35-'12-жінки-ЦЗ'!Q35</f>
        <v>240</v>
      </c>
      <c r="R35" s="108">
        <f>УСЬОГО!R35-'12-жінки-ЦЗ'!R35</f>
        <v>193</v>
      </c>
      <c r="S35" s="107">
        <f t="shared" si="4"/>
        <v>80.416666666666671</v>
      </c>
      <c r="T35" s="105">
        <f>УСЬОГО!T35-'12-жінки-ЦЗ'!T35</f>
        <v>456</v>
      </c>
      <c r="U35" s="108">
        <f>УСЬОГО!U35-'12-жінки-ЦЗ'!U35</f>
        <v>586</v>
      </c>
      <c r="V35" s="107">
        <f t="shared" si="5"/>
        <v>128.50877192982455</v>
      </c>
      <c r="W35" s="105">
        <f>УСЬОГО!W35-'12-жінки-ЦЗ'!W35</f>
        <v>190</v>
      </c>
      <c r="X35" s="108">
        <f>УСЬОГО!X35-'12-жінки-ЦЗ'!X35</f>
        <v>172</v>
      </c>
      <c r="Y35" s="107">
        <f t="shared" si="6"/>
        <v>90.526315789473685</v>
      </c>
      <c r="Z35" s="105">
        <f>УСЬОГО!Z35-'12-жінки-ЦЗ'!Z35</f>
        <v>179</v>
      </c>
      <c r="AA35" s="108">
        <f>УСЬОГО!AA35-'12-жінки-ЦЗ'!AA35</f>
        <v>159</v>
      </c>
      <c r="AB35" s="107">
        <f t="shared" si="7"/>
        <v>88.826815642458101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F16" sqref="F16:G17"/>
    </sheetView>
  </sheetViews>
  <sheetFormatPr defaultColWidth="8" defaultRowHeight="13.2" x14ac:dyDescent="0.25"/>
  <cols>
    <col min="1" max="1" width="57.33203125" style="52" customWidth="1"/>
    <col min="2" max="3" width="13.88671875" style="18" customWidth="1"/>
    <col min="4" max="4" width="8.88671875" style="52" customWidth="1"/>
    <col min="5" max="5" width="9.88671875" style="52" customWidth="1"/>
    <col min="6" max="7" width="13.88671875" style="52" customWidth="1"/>
    <col min="8" max="8" width="8.88671875" style="52" customWidth="1"/>
    <col min="9" max="10" width="10.88671875" style="52" customWidth="1"/>
    <col min="11" max="11" width="11.109375" style="52" customWidth="1"/>
    <col min="12" max="12" width="11.88671875" style="52" customWidth="1"/>
    <col min="13" max="16384" width="8" style="52"/>
  </cols>
  <sheetData>
    <row r="1" spans="1:19" ht="27" customHeight="1" x14ac:dyDescent="0.25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62"/>
    </row>
    <row r="2" spans="1:19" ht="23.25" customHeight="1" x14ac:dyDescent="0.25">
      <c r="A2" s="146" t="s">
        <v>17</v>
      </c>
      <c r="B2" s="145"/>
      <c r="C2" s="145"/>
      <c r="D2" s="145"/>
      <c r="E2" s="145"/>
      <c r="F2" s="145"/>
      <c r="G2" s="145"/>
      <c r="H2" s="145"/>
      <c r="I2" s="145"/>
      <c r="J2" s="62"/>
    </row>
    <row r="3" spans="1:19" ht="13.65" customHeight="1" x14ac:dyDescent="0.2">
      <c r="A3" s="147"/>
      <c r="B3" s="147"/>
      <c r="C3" s="147"/>
      <c r="D3" s="147"/>
      <c r="E3" s="147"/>
    </row>
    <row r="4" spans="1:19" s="47" customFormat="1" ht="30.75" customHeight="1" x14ac:dyDescent="0.3">
      <c r="A4" s="117" t="s">
        <v>0</v>
      </c>
      <c r="B4" s="148" t="s">
        <v>18</v>
      </c>
      <c r="C4" s="149"/>
      <c r="D4" s="149"/>
      <c r="E4" s="150"/>
      <c r="F4" s="148" t="s">
        <v>19</v>
      </c>
      <c r="G4" s="149"/>
      <c r="H4" s="149"/>
      <c r="I4" s="150"/>
      <c r="J4" s="63"/>
    </row>
    <row r="5" spans="1:19" s="47" customFormat="1" ht="23.25" customHeight="1" x14ac:dyDescent="0.3">
      <c r="A5" s="143"/>
      <c r="B5" s="113" t="s">
        <v>70</v>
      </c>
      <c r="C5" s="113" t="s">
        <v>71</v>
      </c>
      <c r="D5" s="115" t="s">
        <v>1</v>
      </c>
      <c r="E5" s="116"/>
      <c r="F5" s="113" t="s">
        <v>70</v>
      </c>
      <c r="G5" s="113" t="s">
        <v>71</v>
      </c>
      <c r="H5" s="115" t="s">
        <v>1</v>
      </c>
      <c r="I5" s="116"/>
      <c r="J5" s="64"/>
    </row>
    <row r="6" spans="1:19" s="47" customFormat="1" ht="36.75" customHeight="1" x14ac:dyDescent="0.3">
      <c r="A6" s="118"/>
      <c r="B6" s="114"/>
      <c r="C6" s="114"/>
      <c r="D6" s="5" t="s">
        <v>2</v>
      </c>
      <c r="E6" s="6" t="s">
        <v>26</v>
      </c>
      <c r="F6" s="114"/>
      <c r="G6" s="114"/>
      <c r="H6" s="5" t="s">
        <v>2</v>
      </c>
      <c r="I6" s="6" t="s">
        <v>26</v>
      </c>
      <c r="J6" s="65"/>
    </row>
    <row r="7" spans="1:19" s="53" customFormat="1" ht="15.75" customHeight="1" x14ac:dyDescent="0.3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38.1" customHeight="1" x14ac:dyDescent="0.3">
      <c r="A8" s="54" t="s">
        <v>27</v>
      </c>
      <c r="B8" s="82">
        <f>'15-місто-ЦЗ'!B7</f>
        <v>69202</v>
      </c>
      <c r="C8" s="82">
        <f>'15-місто-ЦЗ'!C7</f>
        <v>73944</v>
      </c>
      <c r="D8" s="11">
        <f>C8*100/B8</f>
        <v>106.85240310973671</v>
      </c>
      <c r="E8" s="75">
        <f>C8-B8</f>
        <v>4742</v>
      </c>
      <c r="F8" s="74">
        <f>'16-село-ЦЗ'!B7</f>
        <v>45996</v>
      </c>
      <c r="G8" s="74">
        <f>'16-село-ЦЗ'!C7</f>
        <v>48513</v>
      </c>
      <c r="H8" s="11">
        <f>G8*100/F8</f>
        <v>105.47221497521524</v>
      </c>
      <c r="I8" s="75">
        <f>G8-F8</f>
        <v>2517</v>
      </c>
      <c r="J8" s="67"/>
      <c r="K8" s="95"/>
      <c r="L8" s="95"/>
      <c r="M8" s="55"/>
      <c r="R8" s="68"/>
      <c r="S8" s="68"/>
    </row>
    <row r="9" spans="1:19" s="47" customFormat="1" ht="38.1" customHeight="1" x14ac:dyDescent="0.3">
      <c r="A9" s="54" t="s">
        <v>28</v>
      </c>
      <c r="B9" s="74">
        <f>'15-місто-ЦЗ'!E7</f>
        <v>23291</v>
      </c>
      <c r="C9" s="74">
        <f>'15-місто-ЦЗ'!F7</f>
        <v>29943</v>
      </c>
      <c r="D9" s="11">
        <f t="shared" ref="D9:D13" si="0">C9*100/B9</f>
        <v>128.56038813275515</v>
      </c>
      <c r="E9" s="90">
        <f t="shared" ref="E9:E13" si="1">C9-B9</f>
        <v>6652</v>
      </c>
      <c r="F9" s="74">
        <f>'16-село-ЦЗ'!E7</f>
        <v>14398</v>
      </c>
      <c r="G9" s="74">
        <f>'16-село-ЦЗ'!F7</f>
        <v>19378</v>
      </c>
      <c r="H9" s="11">
        <f t="shared" ref="H9:H13" si="2">G9*100/F9</f>
        <v>134.5881372412835</v>
      </c>
      <c r="I9" s="75">
        <f t="shared" ref="I9:I13" si="3">G9-F9</f>
        <v>4980</v>
      </c>
      <c r="J9" s="67"/>
      <c r="K9" s="95"/>
      <c r="L9" s="95"/>
      <c r="M9" s="56"/>
      <c r="R9" s="68"/>
      <c r="S9" s="68"/>
    </row>
    <row r="10" spans="1:19" s="47" customFormat="1" ht="45" customHeight="1" x14ac:dyDescent="0.3">
      <c r="A10" s="57" t="s">
        <v>29</v>
      </c>
      <c r="B10" s="74">
        <f>'15-місто-ЦЗ'!H7</f>
        <v>6689</v>
      </c>
      <c r="C10" s="74">
        <f>'15-місто-ЦЗ'!I7</f>
        <v>7802</v>
      </c>
      <c r="D10" s="11">
        <f t="shared" si="0"/>
        <v>116.63925848407834</v>
      </c>
      <c r="E10" s="75">
        <f t="shared" si="1"/>
        <v>1113</v>
      </c>
      <c r="F10" s="74">
        <f>'16-село-ЦЗ'!H7</f>
        <v>4727</v>
      </c>
      <c r="G10" s="74">
        <f>'16-село-ЦЗ'!I7</f>
        <v>5283</v>
      </c>
      <c r="H10" s="11">
        <f t="shared" si="2"/>
        <v>111.76221705098371</v>
      </c>
      <c r="I10" s="75">
        <f t="shared" si="3"/>
        <v>556</v>
      </c>
      <c r="J10" s="67"/>
      <c r="K10" s="95"/>
      <c r="L10" s="95"/>
      <c r="M10" s="56"/>
      <c r="R10" s="68"/>
      <c r="S10" s="68"/>
    </row>
    <row r="11" spans="1:19" s="47" customFormat="1" ht="38.1" customHeight="1" x14ac:dyDescent="0.3">
      <c r="A11" s="54" t="s">
        <v>30</v>
      </c>
      <c r="B11" s="74">
        <f>'15-місто-ЦЗ'!K7</f>
        <v>1578</v>
      </c>
      <c r="C11" s="74">
        <f>'15-місто-ЦЗ'!L7</f>
        <v>1266</v>
      </c>
      <c r="D11" s="11">
        <f t="shared" si="0"/>
        <v>80.228136882129277</v>
      </c>
      <c r="E11" s="75">
        <f t="shared" si="1"/>
        <v>-312</v>
      </c>
      <c r="F11" s="74">
        <f>'16-село-ЦЗ'!K7</f>
        <v>1127</v>
      </c>
      <c r="G11" s="74">
        <f>'16-село-ЦЗ'!L7</f>
        <v>885</v>
      </c>
      <c r="H11" s="11">
        <f t="shared" si="2"/>
        <v>78.527062999112687</v>
      </c>
      <c r="I11" s="75">
        <f t="shared" si="3"/>
        <v>-242</v>
      </c>
      <c r="J11" s="67"/>
      <c r="K11" s="95"/>
      <c r="L11" s="95"/>
      <c r="M11" s="56"/>
      <c r="R11" s="68"/>
      <c r="S11" s="68"/>
    </row>
    <row r="12" spans="1:19" s="47" customFormat="1" ht="45.75" customHeight="1" x14ac:dyDescent="0.3">
      <c r="A12" s="54" t="s">
        <v>20</v>
      </c>
      <c r="B12" s="74">
        <f>'15-місто-ЦЗ'!N7</f>
        <v>321</v>
      </c>
      <c r="C12" s="74">
        <f>'15-місто-ЦЗ'!O7</f>
        <v>141</v>
      </c>
      <c r="D12" s="11">
        <f t="shared" si="0"/>
        <v>43.925233644859816</v>
      </c>
      <c r="E12" s="75">
        <f t="shared" si="1"/>
        <v>-180</v>
      </c>
      <c r="F12" s="74">
        <f>'16-село-ЦЗ'!N7</f>
        <v>321</v>
      </c>
      <c r="G12" s="74">
        <f>'16-село-ЦЗ'!O7</f>
        <v>137</v>
      </c>
      <c r="H12" s="11">
        <f t="shared" si="2"/>
        <v>42.679127725856695</v>
      </c>
      <c r="I12" s="75">
        <f t="shared" si="3"/>
        <v>-184</v>
      </c>
      <c r="J12" s="67"/>
      <c r="K12" s="95"/>
      <c r="L12" s="95"/>
      <c r="M12" s="56"/>
      <c r="R12" s="68"/>
      <c r="S12" s="68"/>
    </row>
    <row r="13" spans="1:19" s="47" customFormat="1" ht="49.65" customHeight="1" x14ac:dyDescent="0.3">
      <c r="A13" s="54" t="s">
        <v>31</v>
      </c>
      <c r="B13" s="74">
        <f>'15-місто-ЦЗ'!Q7</f>
        <v>15973</v>
      </c>
      <c r="C13" s="74">
        <f>'15-місто-ЦЗ'!R7</f>
        <v>19461</v>
      </c>
      <c r="D13" s="11">
        <f t="shared" si="0"/>
        <v>121.83684968384148</v>
      </c>
      <c r="E13" s="75">
        <f t="shared" si="1"/>
        <v>3488</v>
      </c>
      <c r="F13" s="74">
        <f>'16-село-ЦЗ'!Q7</f>
        <v>11018</v>
      </c>
      <c r="G13" s="74">
        <f>'16-село-ЦЗ'!R7</f>
        <v>14739</v>
      </c>
      <c r="H13" s="11">
        <f t="shared" si="2"/>
        <v>133.77200943909966</v>
      </c>
      <c r="I13" s="75">
        <f t="shared" si="3"/>
        <v>3721</v>
      </c>
      <c r="J13" s="67"/>
      <c r="K13" s="95"/>
      <c r="L13" s="95"/>
      <c r="M13" s="56"/>
      <c r="R13" s="68"/>
      <c r="S13" s="68"/>
    </row>
    <row r="14" spans="1:19" s="47" customFormat="1" ht="12.75" customHeight="1" x14ac:dyDescent="0.3">
      <c r="A14" s="119" t="s">
        <v>4</v>
      </c>
      <c r="B14" s="120"/>
      <c r="C14" s="120"/>
      <c r="D14" s="120"/>
      <c r="E14" s="120"/>
      <c r="F14" s="120"/>
      <c r="G14" s="120"/>
      <c r="H14" s="120"/>
      <c r="I14" s="120"/>
      <c r="J14" s="69"/>
      <c r="K14" s="25"/>
      <c r="L14" s="25"/>
      <c r="M14" s="56"/>
    </row>
    <row r="15" spans="1:19" s="47" customFormat="1" ht="18" customHeight="1" x14ac:dyDescent="0.3">
      <c r="A15" s="121"/>
      <c r="B15" s="122"/>
      <c r="C15" s="122"/>
      <c r="D15" s="122"/>
      <c r="E15" s="122"/>
      <c r="F15" s="122"/>
      <c r="G15" s="122"/>
      <c r="H15" s="122"/>
      <c r="I15" s="122"/>
      <c r="J15" s="69"/>
      <c r="K15" s="25"/>
      <c r="L15" s="25"/>
      <c r="M15" s="56"/>
    </row>
    <row r="16" spans="1:19" s="47" customFormat="1" ht="20.25" customHeight="1" x14ac:dyDescent="0.3">
      <c r="A16" s="117" t="s">
        <v>0</v>
      </c>
      <c r="B16" s="117" t="s">
        <v>72</v>
      </c>
      <c r="C16" s="117" t="s">
        <v>73</v>
      </c>
      <c r="D16" s="115" t="s">
        <v>1</v>
      </c>
      <c r="E16" s="116"/>
      <c r="F16" s="117" t="s">
        <v>72</v>
      </c>
      <c r="G16" s="117" t="s">
        <v>73</v>
      </c>
      <c r="H16" s="115" t="s">
        <v>1</v>
      </c>
      <c r="I16" s="116"/>
      <c r="J16" s="64"/>
      <c r="K16" s="25"/>
      <c r="L16" s="25"/>
      <c r="M16" s="56"/>
    </row>
    <row r="17" spans="1:13" ht="27" customHeight="1" x14ac:dyDescent="0.4">
      <c r="A17" s="118"/>
      <c r="B17" s="118"/>
      <c r="C17" s="118"/>
      <c r="D17" s="21" t="s">
        <v>2</v>
      </c>
      <c r="E17" s="6" t="s">
        <v>26</v>
      </c>
      <c r="F17" s="118"/>
      <c r="G17" s="118"/>
      <c r="H17" s="21" t="s">
        <v>2</v>
      </c>
      <c r="I17" s="6" t="s">
        <v>26</v>
      </c>
      <c r="J17" s="65"/>
      <c r="K17" s="70"/>
      <c r="L17" s="70"/>
      <c r="M17" s="58"/>
    </row>
    <row r="18" spans="1:13" ht="21" x14ac:dyDescent="0.4">
      <c r="A18" s="54" t="s">
        <v>32</v>
      </c>
      <c r="B18" s="82">
        <f>'15-місто-ЦЗ'!T7</f>
        <v>58346</v>
      </c>
      <c r="C18" s="82">
        <f>'15-місто-ЦЗ'!U7</f>
        <v>56656</v>
      </c>
      <c r="D18" s="17">
        <f t="shared" ref="D18:D20" si="4">C18*100/B18</f>
        <v>97.103486100161106</v>
      </c>
      <c r="E18" s="75">
        <f t="shared" ref="E18:E20" si="5">C18-B18</f>
        <v>-1690</v>
      </c>
      <c r="F18" s="82">
        <f>'16-село-ЦЗ'!T7</f>
        <v>37495</v>
      </c>
      <c r="G18" s="82">
        <f>'16-село-ЦЗ'!U7</f>
        <v>37526</v>
      </c>
      <c r="H18" s="16">
        <f t="shared" ref="H18:H20" si="6">G18*100/F18</f>
        <v>100.08267769035871</v>
      </c>
      <c r="I18" s="75">
        <f t="shared" ref="I18:I20" si="7">G18-F18</f>
        <v>31</v>
      </c>
      <c r="J18" s="71"/>
      <c r="K18" s="96"/>
      <c r="L18" s="96"/>
      <c r="M18" s="58"/>
    </row>
    <row r="19" spans="1:13" ht="21" x14ac:dyDescent="0.4">
      <c r="A19" s="2" t="s">
        <v>28</v>
      </c>
      <c r="B19" s="82">
        <f>'15-місто-ЦЗ'!W7</f>
        <v>17147</v>
      </c>
      <c r="C19" s="82">
        <f>'15-місто-ЦЗ'!X7</f>
        <v>14388</v>
      </c>
      <c r="D19" s="17">
        <f t="shared" si="4"/>
        <v>83.909721817227506</v>
      </c>
      <c r="E19" s="75">
        <f t="shared" si="5"/>
        <v>-2759</v>
      </c>
      <c r="F19" s="82">
        <f>'16-село-ЦЗ'!W7</f>
        <v>9981</v>
      </c>
      <c r="G19" s="82">
        <f>'16-село-ЦЗ'!X7</f>
        <v>9959</v>
      </c>
      <c r="H19" s="16">
        <f t="shared" si="6"/>
        <v>99.779581204288149</v>
      </c>
      <c r="I19" s="75">
        <f t="shared" si="7"/>
        <v>-22</v>
      </c>
      <c r="J19" s="71"/>
      <c r="K19" s="96"/>
      <c r="L19" s="96"/>
      <c r="M19" s="58"/>
    </row>
    <row r="20" spans="1:13" ht="21" x14ac:dyDescent="0.4">
      <c r="A20" s="2" t="s">
        <v>33</v>
      </c>
      <c r="B20" s="82">
        <f>'15-місто-ЦЗ'!Z7</f>
        <v>14546</v>
      </c>
      <c r="C20" s="82">
        <f>'15-місто-ЦЗ'!AA7</f>
        <v>12203</v>
      </c>
      <c r="D20" s="17">
        <f t="shared" si="4"/>
        <v>83.892479032036292</v>
      </c>
      <c r="E20" s="75">
        <f t="shared" si="5"/>
        <v>-2343</v>
      </c>
      <c r="F20" s="82">
        <f>'16-село-ЦЗ'!Z7</f>
        <v>8951</v>
      </c>
      <c r="G20" s="82">
        <f>'16-село-ЦЗ'!AA7</f>
        <v>9048</v>
      </c>
      <c r="H20" s="16">
        <f t="shared" si="6"/>
        <v>101.08367780136298</v>
      </c>
      <c r="I20" s="75">
        <f t="shared" si="7"/>
        <v>97</v>
      </c>
      <c r="J20" s="72"/>
      <c r="K20" s="96"/>
      <c r="L20" s="96"/>
      <c r="M20" s="58"/>
    </row>
    <row r="21" spans="1:13" ht="21" x14ac:dyDescent="0.4">
      <c r="C21" s="19"/>
      <c r="K21" s="70"/>
      <c r="L21" s="70"/>
      <c r="M21" s="58"/>
    </row>
    <row r="22" spans="1:13" x14ac:dyDescent="0.25">
      <c r="K22" s="18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10" sqref="P10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4" t="s">
        <v>81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7"/>
      <c r="O1" s="27"/>
      <c r="P1" s="27"/>
      <c r="Q1" s="27"/>
      <c r="R1" s="27"/>
      <c r="S1" s="27"/>
      <c r="T1" s="27"/>
      <c r="U1" s="27"/>
      <c r="V1" s="27"/>
      <c r="W1" s="27"/>
      <c r="X1" s="130"/>
      <c r="Y1" s="130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5"/>
      <c r="Y2" s="125"/>
      <c r="Z2" s="134"/>
      <c r="AA2" s="134"/>
      <c r="AB2" s="59" t="s">
        <v>7</v>
      </c>
      <c r="AC2" s="59"/>
    </row>
    <row r="3" spans="1:32" s="32" customFormat="1" ht="67.650000000000006" customHeight="1" x14ac:dyDescent="0.3">
      <c r="A3" s="126"/>
      <c r="B3" s="127" t="s">
        <v>21</v>
      </c>
      <c r="C3" s="127"/>
      <c r="D3" s="127"/>
      <c r="E3" s="127" t="s">
        <v>22</v>
      </c>
      <c r="F3" s="127"/>
      <c r="G3" s="127"/>
      <c r="H3" s="127" t="s">
        <v>13</v>
      </c>
      <c r="I3" s="127"/>
      <c r="J3" s="127"/>
      <c r="K3" s="127" t="s">
        <v>9</v>
      </c>
      <c r="L3" s="127"/>
      <c r="M3" s="127"/>
      <c r="N3" s="127" t="s">
        <v>10</v>
      </c>
      <c r="O3" s="127"/>
      <c r="P3" s="127"/>
      <c r="Q3" s="131" t="s">
        <v>8</v>
      </c>
      <c r="R3" s="132"/>
      <c r="S3" s="133"/>
      <c r="T3" s="127" t="s">
        <v>16</v>
      </c>
      <c r="U3" s="127"/>
      <c r="V3" s="127"/>
      <c r="W3" s="127" t="s">
        <v>11</v>
      </c>
      <c r="X3" s="127"/>
      <c r="Y3" s="127"/>
      <c r="Z3" s="127" t="s">
        <v>12</v>
      </c>
      <c r="AA3" s="127"/>
      <c r="AB3" s="127"/>
    </row>
    <row r="4" spans="1:32" s="33" customFormat="1" ht="19.5" customHeight="1" x14ac:dyDescent="0.3">
      <c r="A4" s="126"/>
      <c r="B4" s="128" t="s">
        <v>15</v>
      </c>
      <c r="C4" s="128" t="s">
        <v>63</v>
      </c>
      <c r="D4" s="129" t="s">
        <v>2</v>
      </c>
      <c r="E4" s="128" t="s">
        <v>15</v>
      </c>
      <c r="F4" s="128" t="s">
        <v>63</v>
      </c>
      <c r="G4" s="129" t="s">
        <v>2</v>
      </c>
      <c r="H4" s="128" t="s">
        <v>15</v>
      </c>
      <c r="I4" s="128" t="s">
        <v>63</v>
      </c>
      <c r="J4" s="129" t="s">
        <v>2</v>
      </c>
      <c r="K4" s="128" t="s">
        <v>15</v>
      </c>
      <c r="L4" s="128" t="s">
        <v>63</v>
      </c>
      <c r="M4" s="129" t="s">
        <v>2</v>
      </c>
      <c r="N4" s="128" t="s">
        <v>15</v>
      </c>
      <c r="O4" s="128" t="s">
        <v>63</v>
      </c>
      <c r="P4" s="129" t="s">
        <v>2</v>
      </c>
      <c r="Q4" s="128" t="s">
        <v>15</v>
      </c>
      <c r="R4" s="128" t="s">
        <v>63</v>
      </c>
      <c r="S4" s="129" t="s">
        <v>2</v>
      </c>
      <c r="T4" s="128" t="s">
        <v>15</v>
      </c>
      <c r="U4" s="128" t="s">
        <v>63</v>
      </c>
      <c r="V4" s="129" t="s">
        <v>2</v>
      </c>
      <c r="W4" s="128" t="s">
        <v>15</v>
      </c>
      <c r="X4" s="128" t="s">
        <v>63</v>
      </c>
      <c r="Y4" s="129" t="s">
        <v>2</v>
      </c>
      <c r="Z4" s="128" t="s">
        <v>15</v>
      </c>
      <c r="AA4" s="128" t="s">
        <v>63</v>
      </c>
      <c r="AB4" s="129" t="s">
        <v>2</v>
      </c>
    </row>
    <row r="5" spans="1:32" s="33" customFormat="1" ht="15.75" customHeight="1" x14ac:dyDescent="0.3">
      <c r="A5" s="126"/>
      <c r="B5" s="128"/>
      <c r="C5" s="128"/>
      <c r="D5" s="129"/>
      <c r="E5" s="128"/>
      <c r="F5" s="128"/>
      <c r="G5" s="129"/>
      <c r="H5" s="128"/>
      <c r="I5" s="128"/>
      <c r="J5" s="129"/>
      <c r="K5" s="128"/>
      <c r="L5" s="128"/>
      <c r="M5" s="129"/>
      <c r="N5" s="128"/>
      <c r="O5" s="128"/>
      <c r="P5" s="129"/>
      <c r="Q5" s="128"/>
      <c r="R5" s="128"/>
      <c r="S5" s="129"/>
      <c r="T5" s="128"/>
      <c r="U5" s="128"/>
      <c r="V5" s="129"/>
      <c r="W5" s="128"/>
      <c r="X5" s="128"/>
      <c r="Y5" s="129"/>
      <c r="Z5" s="128"/>
      <c r="AA5" s="128"/>
      <c r="AB5" s="129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110">
        <f>SUM(B8:B35)</f>
        <v>69202</v>
      </c>
      <c r="C7" s="110">
        <f>SUM(C8:C35)</f>
        <v>73944</v>
      </c>
      <c r="D7" s="106">
        <f>C7*100/B7</f>
        <v>106.85240310973671</v>
      </c>
      <c r="E7" s="111">
        <f>SUM(E8:E35)</f>
        <v>23291</v>
      </c>
      <c r="F7" s="111">
        <f>SUM(F8:F35)</f>
        <v>29943</v>
      </c>
      <c r="G7" s="106">
        <f>F7*100/E7</f>
        <v>128.56038813275515</v>
      </c>
      <c r="H7" s="111">
        <f>SUM(H8:H35)</f>
        <v>6689</v>
      </c>
      <c r="I7" s="111">
        <f>SUM(I8:I35)</f>
        <v>7802</v>
      </c>
      <c r="J7" s="106">
        <f>I7*100/H7</f>
        <v>116.63925848407834</v>
      </c>
      <c r="K7" s="111">
        <f>SUM(K8:K35)</f>
        <v>1578</v>
      </c>
      <c r="L7" s="111">
        <f>SUM(L8:L35)</f>
        <v>1266</v>
      </c>
      <c r="M7" s="106">
        <f>L7*100/K7</f>
        <v>80.228136882129277</v>
      </c>
      <c r="N7" s="111">
        <f>SUM(N8:N35)</f>
        <v>321</v>
      </c>
      <c r="O7" s="111">
        <f>SUM(O8:O35)</f>
        <v>141</v>
      </c>
      <c r="P7" s="106">
        <f>O7*100/N7</f>
        <v>43.925233644859816</v>
      </c>
      <c r="Q7" s="111">
        <f>SUM(Q8:Q35)</f>
        <v>15973</v>
      </c>
      <c r="R7" s="111">
        <f>SUM(R8:R35)</f>
        <v>19461</v>
      </c>
      <c r="S7" s="106">
        <f>R7*100/Q7</f>
        <v>121.83684968384148</v>
      </c>
      <c r="T7" s="111">
        <f>SUM(T8:T35)</f>
        <v>58346</v>
      </c>
      <c r="U7" s="111">
        <f>SUM(U8:U35)</f>
        <v>56656</v>
      </c>
      <c r="V7" s="106">
        <f>U7*100/T7</f>
        <v>97.103486100161106</v>
      </c>
      <c r="W7" s="111">
        <f>SUM(W8:W35)</f>
        <v>17147</v>
      </c>
      <c r="X7" s="111">
        <f>SUM(X8:X35)</f>
        <v>14388</v>
      </c>
      <c r="Y7" s="106">
        <f>X7*100/W7</f>
        <v>83.909721817227506</v>
      </c>
      <c r="Z7" s="111">
        <f>SUM(Z8:Z35)</f>
        <v>14546</v>
      </c>
      <c r="AA7" s="111">
        <f>SUM(AA8:AA35)</f>
        <v>12203</v>
      </c>
      <c r="AB7" s="106">
        <f>AA7*100/Z7</f>
        <v>83.892479032036292</v>
      </c>
      <c r="AC7" s="37"/>
      <c r="AF7" s="42"/>
    </row>
    <row r="8" spans="1:32" s="42" customFormat="1" ht="16.95" customHeight="1" x14ac:dyDescent="0.25">
      <c r="A8" s="61" t="s">
        <v>35</v>
      </c>
      <c r="B8" s="105">
        <f>УСЬОГО!B8-'16-село-ЦЗ'!B8</f>
        <v>22174</v>
      </c>
      <c r="C8" s="105">
        <f>УСЬОГО!C8-'16-село-ЦЗ'!C8</f>
        <v>25951</v>
      </c>
      <c r="D8" s="106">
        <f t="shared" ref="D8:D35" si="0">C8*100/B8</f>
        <v>117.0334626138721</v>
      </c>
      <c r="E8" s="105">
        <f>УСЬОГО!E8-'16-село-ЦЗ'!E8</f>
        <v>7927</v>
      </c>
      <c r="F8" s="105">
        <f>УСЬОГО!F8-'16-село-ЦЗ'!F8</f>
        <v>11742</v>
      </c>
      <c r="G8" s="107">
        <f t="shared" ref="G8:G35" si="1">F8*100/E8</f>
        <v>148.12665573356881</v>
      </c>
      <c r="H8" s="105">
        <f>УСЬОГО!H8-'16-село-ЦЗ'!H8</f>
        <v>848</v>
      </c>
      <c r="I8" s="105">
        <f>УСЬОГО!I8-'16-село-ЦЗ'!I8</f>
        <v>1746</v>
      </c>
      <c r="J8" s="107">
        <f t="shared" ref="J8:J35" si="2">I8*100/H8</f>
        <v>205.89622641509433</v>
      </c>
      <c r="K8" s="105">
        <f>УСЬОГО!K8-'16-село-ЦЗ'!K8</f>
        <v>360</v>
      </c>
      <c r="L8" s="105">
        <f>УСЬОГО!L8-'16-село-ЦЗ'!L8</f>
        <v>446</v>
      </c>
      <c r="M8" s="107">
        <f t="shared" ref="M8:M35" si="3">L8*100/K8</f>
        <v>123.88888888888889</v>
      </c>
      <c r="N8" s="105">
        <f>УСЬОГО!N8-'16-село-ЦЗ'!N8</f>
        <v>86</v>
      </c>
      <c r="O8" s="105">
        <f>УСЬОГО!O8-'16-село-ЦЗ'!O8</f>
        <v>40</v>
      </c>
      <c r="P8" s="107">
        <f>IF(ISERROR(O8*100/N8),"-",(O8*100/N8))</f>
        <v>46.511627906976742</v>
      </c>
      <c r="Q8" s="105">
        <f>УСЬОГО!Q8-'16-село-ЦЗ'!Q8</f>
        <v>4526</v>
      </c>
      <c r="R8" s="108">
        <f>УСЬОГО!R8-'16-село-ЦЗ'!R8</f>
        <v>5625</v>
      </c>
      <c r="S8" s="107">
        <f t="shared" ref="S8:S35" si="4">R8*100/Q8</f>
        <v>124.28192664604508</v>
      </c>
      <c r="T8" s="105">
        <f>УСЬОГО!T8-'16-село-ЦЗ'!T8</f>
        <v>20224</v>
      </c>
      <c r="U8" s="108">
        <f>УСЬОГО!U8-'16-село-ЦЗ'!U8</f>
        <v>20111</v>
      </c>
      <c r="V8" s="107">
        <f t="shared" ref="V8:V35" si="5">U8*100/T8</f>
        <v>99.441257911392398</v>
      </c>
      <c r="W8" s="105">
        <f>УСЬОГО!W8-'16-село-ЦЗ'!W8</f>
        <v>6242</v>
      </c>
      <c r="X8" s="108">
        <f>УСЬОГО!X8-'16-село-ЦЗ'!X8</f>
        <v>6029</v>
      </c>
      <c r="Y8" s="107">
        <f t="shared" ref="Y8:Y35" si="6">X8*100/W8</f>
        <v>96.587632169176544</v>
      </c>
      <c r="Z8" s="105">
        <f>УСЬОГО!Z8-'16-село-ЦЗ'!Z8</f>
        <v>5179</v>
      </c>
      <c r="AA8" s="108">
        <f>УСЬОГО!AA8-'16-село-ЦЗ'!AA8</f>
        <v>5070</v>
      </c>
      <c r="AB8" s="107">
        <f t="shared" ref="AB8:AB35" si="7">AA8*100/Z8</f>
        <v>97.895346592006177</v>
      </c>
      <c r="AC8" s="37"/>
      <c r="AD8" s="41"/>
    </row>
    <row r="9" spans="1:32" s="43" customFormat="1" ht="16.95" customHeight="1" x14ac:dyDescent="0.25">
      <c r="A9" s="61" t="s">
        <v>36</v>
      </c>
      <c r="B9" s="105">
        <f>УСЬОГО!B9-'16-село-ЦЗ'!B9</f>
        <v>3597</v>
      </c>
      <c r="C9" s="105">
        <f>УСЬОГО!C9-'16-село-ЦЗ'!C9</f>
        <v>3684</v>
      </c>
      <c r="D9" s="106">
        <f t="shared" si="0"/>
        <v>102.418682235196</v>
      </c>
      <c r="E9" s="105">
        <f>УСЬОГО!E9-'16-село-ЦЗ'!E9</f>
        <v>1275</v>
      </c>
      <c r="F9" s="105">
        <f>УСЬОГО!F9-'16-село-ЦЗ'!F9</f>
        <v>1531</v>
      </c>
      <c r="G9" s="107">
        <f t="shared" si="1"/>
        <v>120.07843137254902</v>
      </c>
      <c r="H9" s="105">
        <f>УСЬОГО!H9-'16-село-ЦЗ'!H9</f>
        <v>390</v>
      </c>
      <c r="I9" s="105">
        <f>УСЬОГО!I9-'16-село-ЦЗ'!I9</f>
        <v>338</v>
      </c>
      <c r="J9" s="107">
        <f t="shared" si="2"/>
        <v>86.666666666666671</v>
      </c>
      <c r="K9" s="105">
        <f>УСЬОГО!K9-'16-село-ЦЗ'!K9</f>
        <v>43</v>
      </c>
      <c r="L9" s="105">
        <f>УСЬОГО!L9-'16-село-ЦЗ'!L9</f>
        <v>36</v>
      </c>
      <c r="M9" s="107">
        <f t="shared" si="3"/>
        <v>83.720930232558146</v>
      </c>
      <c r="N9" s="105">
        <f>УСЬОГО!N9-'16-село-ЦЗ'!N9</f>
        <v>7</v>
      </c>
      <c r="O9" s="105">
        <f>УСЬОГО!O9-'16-село-ЦЗ'!O9</f>
        <v>3</v>
      </c>
      <c r="P9" s="107">
        <f t="shared" ref="P9:P35" si="8">IF(ISERROR(O9*100/N9),"-",(O9*100/N9))</f>
        <v>42.857142857142854</v>
      </c>
      <c r="Q9" s="105">
        <f>УСЬОГО!Q9-'16-село-ЦЗ'!Q9</f>
        <v>915</v>
      </c>
      <c r="R9" s="108">
        <f>УСЬОГО!R9-'16-село-ЦЗ'!R9</f>
        <v>1066</v>
      </c>
      <c r="S9" s="107">
        <f t="shared" si="4"/>
        <v>116.50273224043715</v>
      </c>
      <c r="T9" s="105">
        <f>УСЬОГО!T9-'16-село-ЦЗ'!T9</f>
        <v>3067</v>
      </c>
      <c r="U9" s="108">
        <f>УСЬОГО!U9-'16-село-ЦЗ'!U9</f>
        <v>2839</v>
      </c>
      <c r="V9" s="107">
        <f t="shared" si="5"/>
        <v>92.566025432018264</v>
      </c>
      <c r="W9" s="105">
        <f>УСЬОГО!W9-'16-село-ЦЗ'!W9</f>
        <v>976</v>
      </c>
      <c r="X9" s="108">
        <f>УСЬОГО!X9-'16-село-ЦЗ'!X9</f>
        <v>713</v>
      </c>
      <c r="Y9" s="107">
        <f t="shared" si="6"/>
        <v>73.053278688524586</v>
      </c>
      <c r="Z9" s="105">
        <f>УСЬОГО!Z9-'16-село-ЦЗ'!Z9</f>
        <v>787</v>
      </c>
      <c r="AA9" s="108">
        <f>УСЬОГО!AA9-'16-село-ЦЗ'!AA9</f>
        <v>473</v>
      </c>
      <c r="AB9" s="107">
        <f t="shared" si="7"/>
        <v>60.101651842439644</v>
      </c>
      <c r="AC9" s="37"/>
      <c r="AD9" s="41"/>
    </row>
    <row r="10" spans="1:32" s="42" customFormat="1" ht="16.95" customHeight="1" x14ac:dyDescent="0.25">
      <c r="A10" s="61" t="s">
        <v>37</v>
      </c>
      <c r="B10" s="105">
        <f>УСЬОГО!B10-'16-село-ЦЗ'!B10</f>
        <v>204</v>
      </c>
      <c r="C10" s="105">
        <f>УСЬОГО!C10-'16-село-ЦЗ'!C10</f>
        <v>220</v>
      </c>
      <c r="D10" s="106">
        <f t="shared" si="0"/>
        <v>107.84313725490196</v>
      </c>
      <c r="E10" s="105">
        <f>УСЬОГО!E10-'16-село-ЦЗ'!E10</f>
        <v>106</v>
      </c>
      <c r="F10" s="105">
        <f>УСЬОГО!F10-'16-село-ЦЗ'!F10</f>
        <v>136</v>
      </c>
      <c r="G10" s="107">
        <f t="shared" si="1"/>
        <v>128.30188679245282</v>
      </c>
      <c r="H10" s="105">
        <f>УСЬОГО!H10-'16-село-ЦЗ'!H10</f>
        <v>31</v>
      </c>
      <c r="I10" s="105">
        <f>УСЬОГО!I10-'16-село-ЦЗ'!I10</f>
        <v>26</v>
      </c>
      <c r="J10" s="107">
        <f t="shared" si="2"/>
        <v>83.870967741935488</v>
      </c>
      <c r="K10" s="105">
        <f>УСЬОГО!K10-'16-село-ЦЗ'!K10</f>
        <v>2</v>
      </c>
      <c r="L10" s="105">
        <f>УСЬОГО!L10-'16-село-ЦЗ'!L10</f>
        <v>0</v>
      </c>
      <c r="M10" s="107">
        <f t="shared" si="3"/>
        <v>0</v>
      </c>
      <c r="N10" s="105">
        <f>УСЬОГО!N10-'16-село-ЦЗ'!N10</f>
        <v>0</v>
      </c>
      <c r="O10" s="105">
        <f>УСЬОГО!O10-'16-село-ЦЗ'!O10</f>
        <v>8</v>
      </c>
      <c r="P10" s="107" t="str">
        <f t="shared" si="8"/>
        <v>-</v>
      </c>
      <c r="Q10" s="105">
        <f>УСЬОГО!Q10-'16-село-ЦЗ'!Q10</f>
        <v>99</v>
      </c>
      <c r="R10" s="108">
        <f>УСЬОГО!R10-'16-село-ЦЗ'!R10</f>
        <v>106</v>
      </c>
      <c r="S10" s="107">
        <f t="shared" si="4"/>
        <v>107.07070707070707</v>
      </c>
      <c r="T10" s="105">
        <f>УСЬОГО!T10-'16-село-ЦЗ'!T10</f>
        <v>161</v>
      </c>
      <c r="U10" s="108">
        <f>УСЬОГО!U10-'16-село-ЦЗ'!U10</f>
        <v>115</v>
      </c>
      <c r="V10" s="107">
        <f t="shared" si="5"/>
        <v>71.428571428571431</v>
      </c>
      <c r="W10" s="105">
        <f>УСЬОГО!W10-'16-село-ЦЗ'!W10</f>
        <v>81</v>
      </c>
      <c r="X10" s="108">
        <f>УСЬОГО!X10-'16-село-ЦЗ'!X10</f>
        <v>36</v>
      </c>
      <c r="Y10" s="107">
        <f t="shared" si="6"/>
        <v>44.444444444444443</v>
      </c>
      <c r="Z10" s="105">
        <f>УСЬОГО!Z10-'16-село-ЦЗ'!Z10</f>
        <v>68</v>
      </c>
      <c r="AA10" s="108">
        <f>УСЬОГО!AA10-'16-село-ЦЗ'!AA10</f>
        <v>30</v>
      </c>
      <c r="AB10" s="107">
        <f t="shared" si="7"/>
        <v>44.117647058823529</v>
      </c>
      <c r="AC10" s="37"/>
      <c r="AD10" s="41"/>
    </row>
    <row r="11" spans="1:32" s="42" customFormat="1" ht="16.95" customHeight="1" x14ac:dyDescent="0.25">
      <c r="A11" s="61" t="s">
        <v>38</v>
      </c>
      <c r="B11" s="105">
        <f>УСЬОГО!B11-'16-село-ЦЗ'!B11</f>
        <v>1774</v>
      </c>
      <c r="C11" s="105">
        <f>УСЬОГО!C11-'16-село-ЦЗ'!C11</f>
        <v>1555</v>
      </c>
      <c r="D11" s="106">
        <f t="shared" si="0"/>
        <v>87.655016910935743</v>
      </c>
      <c r="E11" s="105">
        <f>УСЬОГО!E11-'16-село-ЦЗ'!E11</f>
        <v>800</v>
      </c>
      <c r="F11" s="105">
        <f>УСЬОГО!F11-'16-село-ЦЗ'!F11</f>
        <v>700</v>
      </c>
      <c r="G11" s="107">
        <f t="shared" si="1"/>
        <v>87.5</v>
      </c>
      <c r="H11" s="105">
        <f>УСЬОГО!H11-'16-село-ЦЗ'!H11</f>
        <v>231</v>
      </c>
      <c r="I11" s="105">
        <f>УСЬОГО!I11-'16-село-ЦЗ'!I11</f>
        <v>175</v>
      </c>
      <c r="J11" s="107">
        <f t="shared" si="2"/>
        <v>75.757575757575751</v>
      </c>
      <c r="K11" s="105">
        <f>УСЬОГО!K11-'16-село-ЦЗ'!K11</f>
        <v>67</v>
      </c>
      <c r="L11" s="105">
        <f>УСЬОГО!L11-'16-село-ЦЗ'!L11</f>
        <v>18</v>
      </c>
      <c r="M11" s="107">
        <f t="shared" si="3"/>
        <v>26.865671641791046</v>
      </c>
      <c r="N11" s="105">
        <f>УСЬОГО!N11-'16-село-ЦЗ'!N11</f>
        <v>0</v>
      </c>
      <c r="O11" s="105">
        <f>УСЬОГО!O11-'16-село-ЦЗ'!O11</f>
        <v>2</v>
      </c>
      <c r="P11" s="107" t="str">
        <f t="shared" si="8"/>
        <v>-</v>
      </c>
      <c r="Q11" s="105">
        <f>УСЬОГО!Q11-'16-село-ЦЗ'!Q11</f>
        <v>687</v>
      </c>
      <c r="R11" s="108">
        <f>УСЬОГО!R11-'16-село-ЦЗ'!R11</f>
        <v>583</v>
      </c>
      <c r="S11" s="107">
        <f t="shared" si="4"/>
        <v>84.861717612809315</v>
      </c>
      <c r="T11" s="105">
        <f>УСЬОГО!T11-'16-село-ЦЗ'!T11</f>
        <v>1404</v>
      </c>
      <c r="U11" s="108">
        <f>УСЬОГО!U11-'16-село-ЦЗ'!U11</f>
        <v>1115</v>
      </c>
      <c r="V11" s="107">
        <f t="shared" si="5"/>
        <v>79.415954415954417</v>
      </c>
      <c r="W11" s="105">
        <f>УСЬОГО!W11-'16-село-ЦЗ'!W11</f>
        <v>590</v>
      </c>
      <c r="X11" s="108">
        <f>УСЬОГО!X11-'16-село-ЦЗ'!X11</f>
        <v>304</v>
      </c>
      <c r="Y11" s="107">
        <f t="shared" si="6"/>
        <v>51.525423728813557</v>
      </c>
      <c r="Z11" s="105">
        <f>УСЬОГО!Z11-'16-село-ЦЗ'!Z11</f>
        <v>484</v>
      </c>
      <c r="AA11" s="108">
        <f>УСЬОГО!AA11-'16-село-ЦЗ'!AA11</f>
        <v>248</v>
      </c>
      <c r="AB11" s="107">
        <f t="shared" si="7"/>
        <v>51.239669421487605</v>
      </c>
      <c r="AC11" s="37"/>
      <c r="AD11" s="41"/>
    </row>
    <row r="12" spans="1:32" s="42" customFormat="1" ht="16.95" customHeight="1" x14ac:dyDescent="0.25">
      <c r="A12" s="61" t="s">
        <v>39</v>
      </c>
      <c r="B12" s="105">
        <f>УСЬОГО!B12-'16-село-ЦЗ'!B12</f>
        <v>3146</v>
      </c>
      <c r="C12" s="105">
        <f>УСЬОГО!C12-'16-село-ЦЗ'!C12</f>
        <v>3163</v>
      </c>
      <c r="D12" s="106">
        <f t="shared" si="0"/>
        <v>100.5403687221869</v>
      </c>
      <c r="E12" s="105">
        <f>УСЬОГО!E12-'16-село-ЦЗ'!E12</f>
        <v>771</v>
      </c>
      <c r="F12" s="105">
        <f>УСЬОГО!F12-'16-село-ЦЗ'!F12</f>
        <v>871</v>
      </c>
      <c r="G12" s="107">
        <f t="shared" si="1"/>
        <v>112.97016861219196</v>
      </c>
      <c r="H12" s="105">
        <f>УСЬОГО!H12-'16-село-ЦЗ'!H12</f>
        <v>343</v>
      </c>
      <c r="I12" s="105">
        <f>УСЬОГО!I12-'16-село-ЦЗ'!I12</f>
        <v>312</v>
      </c>
      <c r="J12" s="107">
        <f t="shared" si="2"/>
        <v>90.962099125364432</v>
      </c>
      <c r="K12" s="105">
        <f>УСЬОГО!K12-'16-село-ЦЗ'!K12</f>
        <v>109</v>
      </c>
      <c r="L12" s="105">
        <f>УСЬОГО!L12-'16-село-ЦЗ'!L12</f>
        <v>95</v>
      </c>
      <c r="M12" s="107">
        <f t="shared" si="3"/>
        <v>87.155963302752298</v>
      </c>
      <c r="N12" s="105">
        <f>УСЬОГО!N12-'16-село-ЦЗ'!N12</f>
        <v>65</v>
      </c>
      <c r="O12" s="105">
        <f>УСЬОГО!O12-'16-село-ЦЗ'!O12</f>
        <v>9</v>
      </c>
      <c r="P12" s="107">
        <f t="shared" si="8"/>
        <v>13.846153846153847</v>
      </c>
      <c r="Q12" s="105">
        <f>УСЬОГО!Q12-'16-село-ЦЗ'!Q12</f>
        <v>488</v>
      </c>
      <c r="R12" s="108">
        <f>УСЬОГО!R12-'16-село-ЦЗ'!R12</f>
        <v>718</v>
      </c>
      <c r="S12" s="107">
        <f t="shared" si="4"/>
        <v>147.13114754098362</v>
      </c>
      <c r="T12" s="105">
        <f>УСЬОГО!T12-'16-село-ЦЗ'!T12</f>
        <v>2780</v>
      </c>
      <c r="U12" s="108">
        <f>УСЬОГО!U12-'16-село-ЦЗ'!U12</f>
        <v>2637</v>
      </c>
      <c r="V12" s="107">
        <f t="shared" si="5"/>
        <v>94.856115107913666</v>
      </c>
      <c r="W12" s="105">
        <f>УСЬОГО!W12-'16-село-ЦЗ'!W12</f>
        <v>558</v>
      </c>
      <c r="X12" s="108">
        <f>УСЬОГО!X12-'16-село-ЦЗ'!X12</f>
        <v>354</v>
      </c>
      <c r="Y12" s="107">
        <f t="shared" si="6"/>
        <v>63.44086021505376</v>
      </c>
      <c r="Z12" s="105">
        <f>УСЬОГО!Z12-'16-село-ЦЗ'!Z12</f>
        <v>454</v>
      </c>
      <c r="AA12" s="108">
        <f>УСЬОГО!AA12-'16-село-ЦЗ'!AA12</f>
        <v>280</v>
      </c>
      <c r="AB12" s="107">
        <f t="shared" si="7"/>
        <v>61.674008810572687</v>
      </c>
      <c r="AC12" s="37"/>
      <c r="AD12" s="41"/>
    </row>
    <row r="13" spans="1:32" s="42" customFormat="1" ht="16.95" customHeight="1" x14ac:dyDescent="0.25">
      <c r="A13" s="61" t="s">
        <v>40</v>
      </c>
      <c r="B13" s="105">
        <f>УСЬОГО!B13-'16-село-ЦЗ'!B13</f>
        <v>1379</v>
      </c>
      <c r="C13" s="105">
        <f>УСЬОГО!C13-'16-село-ЦЗ'!C13</f>
        <v>1269</v>
      </c>
      <c r="D13" s="106">
        <f t="shared" si="0"/>
        <v>92.023205221174763</v>
      </c>
      <c r="E13" s="105">
        <f>УСЬОГО!E13-'16-село-ЦЗ'!E13</f>
        <v>560</v>
      </c>
      <c r="F13" s="105">
        <f>УСЬОГО!F13-'16-село-ЦЗ'!F13</f>
        <v>563</v>
      </c>
      <c r="G13" s="107">
        <f t="shared" si="1"/>
        <v>100.53571428571429</v>
      </c>
      <c r="H13" s="105">
        <f>УСЬОГО!H13-'16-село-ЦЗ'!H13</f>
        <v>198</v>
      </c>
      <c r="I13" s="105">
        <f>УСЬОГО!I13-'16-село-ЦЗ'!I13</f>
        <v>144</v>
      </c>
      <c r="J13" s="107">
        <f t="shared" si="2"/>
        <v>72.727272727272734</v>
      </c>
      <c r="K13" s="105">
        <f>УСЬОГО!K13-'16-село-ЦЗ'!K13</f>
        <v>31</v>
      </c>
      <c r="L13" s="105">
        <f>УСЬОГО!L13-'16-село-ЦЗ'!L13</f>
        <v>24</v>
      </c>
      <c r="M13" s="107">
        <f t="shared" si="3"/>
        <v>77.41935483870968</v>
      </c>
      <c r="N13" s="105">
        <f>УСЬОГО!N13-'16-село-ЦЗ'!N13</f>
        <v>0</v>
      </c>
      <c r="O13" s="105">
        <f>УСЬОГО!O13-'16-село-ЦЗ'!O13</f>
        <v>4</v>
      </c>
      <c r="P13" s="107" t="str">
        <f t="shared" si="8"/>
        <v>-</v>
      </c>
      <c r="Q13" s="105">
        <f>УСЬОГО!Q13-'16-село-ЦЗ'!Q13</f>
        <v>383</v>
      </c>
      <c r="R13" s="108">
        <f>УСЬОГО!R13-'16-село-ЦЗ'!R13</f>
        <v>478</v>
      </c>
      <c r="S13" s="107">
        <f t="shared" si="4"/>
        <v>124.8041775456919</v>
      </c>
      <c r="T13" s="105">
        <f>УСЬОГО!T13-'16-село-ЦЗ'!T13</f>
        <v>1094</v>
      </c>
      <c r="U13" s="108">
        <f>УСЬОГО!U13-'16-село-ЦЗ'!U13</f>
        <v>891</v>
      </c>
      <c r="V13" s="107">
        <f t="shared" si="5"/>
        <v>81.444241316270563</v>
      </c>
      <c r="W13" s="105">
        <f>УСЬОГО!W13-'16-село-ЦЗ'!W13</f>
        <v>389</v>
      </c>
      <c r="X13" s="108">
        <f>УСЬОГО!X13-'16-село-ЦЗ'!X13</f>
        <v>222</v>
      </c>
      <c r="Y13" s="107">
        <f t="shared" si="6"/>
        <v>57.069408740359897</v>
      </c>
      <c r="Z13" s="105">
        <f>УСЬОГО!Z13-'16-село-ЦЗ'!Z13</f>
        <v>329</v>
      </c>
      <c r="AA13" s="108">
        <f>УСЬОГО!AA13-'16-село-ЦЗ'!AA13</f>
        <v>188</v>
      </c>
      <c r="AB13" s="107">
        <f t="shared" si="7"/>
        <v>57.142857142857146</v>
      </c>
      <c r="AC13" s="37"/>
      <c r="AD13" s="41"/>
    </row>
    <row r="14" spans="1:32" s="42" customFormat="1" ht="16.95" customHeight="1" x14ac:dyDescent="0.25">
      <c r="A14" s="61" t="s">
        <v>41</v>
      </c>
      <c r="B14" s="105">
        <f>УСЬОГО!B14-'16-село-ЦЗ'!B14</f>
        <v>1077</v>
      </c>
      <c r="C14" s="105">
        <f>УСЬОГО!C14-'16-село-ЦЗ'!C14</f>
        <v>1054</v>
      </c>
      <c r="D14" s="106">
        <f t="shared" si="0"/>
        <v>97.864438254410402</v>
      </c>
      <c r="E14" s="105">
        <f>УСЬОГО!E14-'16-село-ЦЗ'!E14</f>
        <v>610</v>
      </c>
      <c r="F14" s="105">
        <f>УСЬОГО!F14-'16-село-ЦЗ'!F14</f>
        <v>628</v>
      </c>
      <c r="G14" s="107">
        <f t="shared" si="1"/>
        <v>102.95081967213115</v>
      </c>
      <c r="H14" s="105">
        <f>УСЬОГО!H14-'16-село-ЦЗ'!H14</f>
        <v>181</v>
      </c>
      <c r="I14" s="105">
        <f>УСЬОГО!I14-'16-село-ЦЗ'!I14</f>
        <v>119</v>
      </c>
      <c r="J14" s="107">
        <f t="shared" si="2"/>
        <v>65.745856353591165</v>
      </c>
      <c r="K14" s="105">
        <f>УСЬОГО!K14-'16-село-ЦЗ'!K14</f>
        <v>23</v>
      </c>
      <c r="L14" s="105">
        <f>УСЬОГО!L14-'16-село-ЦЗ'!L14</f>
        <v>9</v>
      </c>
      <c r="M14" s="107">
        <f t="shared" si="3"/>
        <v>39.130434782608695</v>
      </c>
      <c r="N14" s="105">
        <f>УСЬОГО!N14-'16-село-ЦЗ'!N14</f>
        <v>4</v>
      </c>
      <c r="O14" s="105">
        <f>УСЬОГО!O14-'16-село-ЦЗ'!O14</f>
        <v>0</v>
      </c>
      <c r="P14" s="107">
        <f t="shared" si="8"/>
        <v>0</v>
      </c>
      <c r="Q14" s="105">
        <f>УСЬОГО!Q14-'16-село-ЦЗ'!Q14</f>
        <v>508</v>
      </c>
      <c r="R14" s="108">
        <f>УСЬОГО!R14-'16-село-ЦЗ'!R14</f>
        <v>548</v>
      </c>
      <c r="S14" s="107">
        <f t="shared" si="4"/>
        <v>107.8740157480315</v>
      </c>
      <c r="T14" s="105">
        <f>УСЬОГО!T14-'16-село-ЦЗ'!T14</f>
        <v>815</v>
      </c>
      <c r="U14" s="108">
        <f>УСЬОГО!U14-'16-село-ЦЗ'!U14</f>
        <v>642</v>
      </c>
      <c r="V14" s="107">
        <f t="shared" si="5"/>
        <v>78.773006134969322</v>
      </c>
      <c r="W14" s="105">
        <f>УСЬОГО!W14-'16-село-ЦЗ'!W14</f>
        <v>443</v>
      </c>
      <c r="X14" s="108">
        <f>УСЬОГО!X14-'16-село-ЦЗ'!X14</f>
        <v>256</v>
      </c>
      <c r="Y14" s="107">
        <f t="shared" si="6"/>
        <v>57.787810383747178</v>
      </c>
      <c r="Z14" s="105">
        <f>УСЬОГО!Z14-'16-село-ЦЗ'!Z14</f>
        <v>351</v>
      </c>
      <c r="AA14" s="108">
        <f>УСЬОГО!AA14-'16-село-ЦЗ'!AA14</f>
        <v>196</v>
      </c>
      <c r="AB14" s="107">
        <f t="shared" si="7"/>
        <v>55.840455840455839</v>
      </c>
      <c r="AC14" s="37"/>
      <c r="AD14" s="41"/>
    </row>
    <row r="15" spans="1:32" s="42" customFormat="1" ht="16.95" customHeight="1" x14ac:dyDescent="0.25">
      <c r="A15" s="61" t="s">
        <v>42</v>
      </c>
      <c r="B15" s="105">
        <f>УСЬОГО!B15-'16-село-ЦЗ'!B15</f>
        <v>6673</v>
      </c>
      <c r="C15" s="105">
        <f>УСЬОГО!C15-'16-село-ЦЗ'!C15</f>
        <v>6562</v>
      </c>
      <c r="D15" s="106">
        <f t="shared" si="0"/>
        <v>98.336580248763681</v>
      </c>
      <c r="E15" s="105">
        <f>УСЬОГО!E15-'16-село-ЦЗ'!E15</f>
        <v>1131</v>
      </c>
      <c r="F15" s="105">
        <f>УСЬОГО!F15-'16-село-ЦЗ'!F15</f>
        <v>1361</v>
      </c>
      <c r="G15" s="107">
        <f t="shared" si="1"/>
        <v>120.33598585322723</v>
      </c>
      <c r="H15" s="105">
        <f>УСЬОГО!H15-'16-село-ЦЗ'!H15</f>
        <v>488</v>
      </c>
      <c r="I15" s="105">
        <f>УСЬОГО!I15-'16-село-ЦЗ'!I15</f>
        <v>465</v>
      </c>
      <c r="J15" s="107">
        <f t="shared" si="2"/>
        <v>95.286885245901644</v>
      </c>
      <c r="K15" s="105">
        <f>УСЬОГО!K15-'16-село-ЦЗ'!K15</f>
        <v>91</v>
      </c>
      <c r="L15" s="105">
        <f>УСЬОГО!L15-'16-село-ЦЗ'!L15</f>
        <v>64</v>
      </c>
      <c r="M15" s="107">
        <f t="shared" si="3"/>
        <v>70.329670329670336</v>
      </c>
      <c r="N15" s="105">
        <f>УСЬОГО!N15-'16-село-ЦЗ'!N15</f>
        <v>4</v>
      </c>
      <c r="O15" s="105">
        <f>УСЬОГО!O15-'16-село-ЦЗ'!O15</f>
        <v>4</v>
      </c>
      <c r="P15" s="107">
        <f t="shared" si="8"/>
        <v>100</v>
      </c>
      <c r="Q15" s="105">
        <f>УСЬОГО!Q15-'16-село-ЦЗ'!Q15</f>
        <v>621</v>
      </c>
      <c r="R15" s="108">
        <f>УСЬОГО!R15-'16-село-ЦЗ'!R15</f>
        <v>926</v>
      </c>
      <c r="S15" s="107">
        <f t="shared" si="4"/>
        <v>149.11433172302736</v>
      </c>
      <c r="T15" s="105">
        <f>УСЬОГО!T15-'16-село-ЦЗ'!T15</f>
        <v>6088</v>
      </c>
      <c r="U15" s="108">
        <f>УСЬОГО!U15-'16-село-ЦЗ'!U15</f>
        <v>5418</v>
      </c>
      <c r="V15" s="107">
        <f t="shared" si="5"/>
        <v>88.994743758212877</v>
      </c>
      <c r="W15" s="105">
        <f>УСЬОГО!W15-'16-село-ЦЗ'!W15</f>
        <v>773</v>
      </c>
      <c r="X15" s="108">
        <f>УСЬОГО!X15-'16-село-ЦЗ'!X15</f>
        <v>587</v>
      </c>
      <c r="Y15" s="107">
        <f t="shared" si="6"/>
        <v>75.9379042690815</v>
      </c>
      <c r="Z15" s="105">
        <f>УСЬОГО!Z15-'16-село-ЦЗ'!Z15</f>
        <v>670</v>
      </c>
      <c r="AA15" s="108">
        <f>УСЬОГО!AA15-'16-село-ЦЗ'!AA15</f>
        <v>484</v>
      </c>
      <c r="AB15" s="107">
        <f t="shared" si="7"/>
        <v>72.238805970149258</v>
      </c>
      <c r="AC15" s="37"/>
      <c r="AD15" s="41"/>
    </row>
    <row r="16" spans="1:32" s="42" customFormat="1" ht="16.95" customHeight="1" x14ac:dyDescent="0.25">
      <c r="A16" s="61" t="s">
        <v>43</v>
      </c>
      <c r="B16" s="105">
        <f>УСЬОГО!B16-'16-село-ЦЗ'!B16</f>
        <v>3132</v>
      </c>
      <c r="C16" s="105">
        <f>УСЬОГО!C16-'16-село-ЦЗ'!C16</f>
        <v>2966</v>
      </c>
      <c r="D16" s="106">
        <f t="shared" si="0"/>
        <v>94.699872286079184</v>
      </c>
      <c r="E16" s="105">
        <f>УСЬОГО!E16-'16-село-ЦЗ'!E16</f>
        <v>1350</v>
      </c>
      <c r="F16" s="105">
        <f>УСЬОГО!F16-'16-село-ЦЗ'!F16</f>
        <v>1321</v>
      </c>
      <c r="G16" s="107">
        <f t="shared" si="1"/>
        <v>97.851851851851848</v>
      </c>
      <c r="H16" s="105">
        <f>УСЬОГО!H16-'16-село-ЦЗ'!H16</f>
        <v>723</v>
      </c>
      <c r="I16" s="105">
        <f>УСЬОГО!I16-'16-село-ЦЗ'!I16</f>
        <v>581</v>
      </c>
      <c r="J16" s="107">
        <f t="shared" si="2"/>
        <v>80.359612724757952</v>
      </c>
      <c r="K16" s="105">
        <f>УСЬОГО!K16-'16-село-ЦЗ'!K16</f>
        <v>147</v>
      </c>
      <c r="L16" s="105">
        <f>УСЬОГО!L16-'16-село-ЦЗ'!L16</f>
        <v>87</v>
      </c>
      <c r="M16" s="107">
        <f t="shared" si="3"/>
        <v>59.183673469387756</v>
      </c>
      <c r="N16" s="105">
        <f>УСЬОГО!N16-'16-село-ЦЗ'!N16</f>
        <v>40</v>
      </c>
      <c r="O16" s="105">
        <f>УСЬОГО!O16-'16-село-ЦЗ'!O16</f>
        <v>40</v>
      </c>
      <c r="P16" s="107">
        <f t="shared" si="8"/>
        <v>100</v>
      </c>
      <c r="Q16" s="105">
        <f>УСЬОГО!Q16-'16-село-ЦЗ'!Q16</f>
        <v>1014</v>
      </c>
      <c r="R16" s="108">
        <f>УСЬОГО!R16-'16-село-ЦЗ'!R16</f>
        <v>1079</v>
      </c>
      <c r="S16" s="107">
        <f t="shared" si="4"/>
        <v>106.41025641025641</v>
      </c>
      <c r="T16" s="105">
        <f>УСЬОГО!T16-'16-село-ЦЗ'!T16</f>
        <v>2168</v>
      </c>
      <c r="U16" s="108">
        <f>УСЬОГО!U16-'16-село-ЦЗ'!U16</f>
        <v>2035</v>
      </c>
      <c r="V16" s="107">
        <f t="shared" si="5"/>
        <v>93.865313653136525</v>
      </c>
      <c r="W16" s="105">
        <f>УСЬОГО!W16-'16-село-ЦЗ'!W16</f>
        <v>984</v>
      </c>
      <c r="X16" s="108">
        <f>УСЬОГО!X16-'16-село-ЦЗ'!X16</f>
        <v>415</v>
      </c>
      <c r="Y16" s="107">
        <f t="shared" si="6"/>
        <v>42.174796747967477</v>
      </c>
      <c r="Z16" s="105">
        <f>УСЬОГО!Z16-'16-село-ЦЗ'!Z16</f>
        <v>842</v>
      </c>
      <c r="AA16" s="108">
        <f>УСЬОГО!AA16-'16-село-ЦЗ'!AA16</f>
        <v>329</v>
      </c>
      <c r="AB16" s="107">
        <f t="shared" si="7"/>
        <v>39.073634204275535</v>
      </c>
      <c r="AC16" s="37"/>
      <c r="AD16" s="41"/>
    </row>
    <row r="17" spans="1:30" s="42" customFormat="1" ht="16.95" customHeight="1" x14ac:dyDescent="0.25">
      <c r="A17" s="61" t="s">
        <v>44</v>
      </c>
      <c r="B17" s="105">
        <f>УСЬОГО!B17-'16-село-ЦЗ'!B17</f>
        <v>3635</v>
      </c>
      <c r="C17" s="105">
        <f>УСЬОГО!C17-'16-село-ЦЗ'!C17</f>
        <v>3884</v>
      </c>
      <c r="D17" s="106">
        <f t="shared" si="0"/>
        <v>106.85006877579092</v>
      </c>
      <c r="E17" s="105">
        <f>УСЬОГО!E17-'16-село-ЦЗ'!E17</f>
        <v>886</v>
      </c>
      <c r="F17" s="105">
        <f>УСЬОГО!F17-'16-село-ЦЗ'!F17</f>
        <v>1127</v>
      </c>
      <c r="G17" s="107">
        <f t="shared" si="1"/>
        <v>127.20090293453724</v>
      </c>
      <c r="H17" s="105">
        <f>УСЬОГО!H17-'16-село-ЦЗ'!H17</f>
        <v>304</v>
      </c>
      <c r="I17" s="105">
        <f>УСЬОГО!I17-'16-село-ЦЗ'!I17</f>
        <v>309</v>
      </c>
      <c r="J17" s="107">
        <f t="shared" si="2"/>
        <v>101.64473684210526</v>
      </c>
      <c r="K17" s="105">
        <f>УСЬОГО!K17-'16-село-ЦЗ'!K17</f>
        <v>98</v>
      </c>
      <c r="L17" s="105">
        <f>УСЬОГО!L17-'16-село-ЦЗ'!L17</f>
        <v>48</v>
      </c>
      <c r="M17" s="107">
        <f t="shared" si="3"/>
        <v>48.979591836734691</v>
      </c>
      <c r="N17" s="105">
        <f>УСЬОГО!N17-'16-село-ЦЗ'!N17</f>
        <v>10</v>
      </c>
      <c r="O17" s="105">
        <f>УСЬОГО!O17-'16-село-ЦЗ'!O17</f>
        <v>2</v>
      </c>
      <c r="P17" s="107">
        <f t="shared" si="8"/>
        <v>20</v>
      </c>
      <c r="Q17" s="105">
        <f>УСЬОГО!Q17-'16-село-ЦЗ'!Q17</f>
        <v>587</v>
      </c>
      <c r="R17" s="108">
        <f>УСЬОГО!R17-'16-село-ЦЗ'!R17</f>
        <v>559</v>
      </c>
      <c r="S17" s="107">
        <f t="shared" si="4"/>
        <v>95.229982964224874</v>
      </c>
      <c r="T17" s="105">
        <f>УСЬОГО!T17-'16-село-ЦЗ'!T17</f>
        <v>3225</v>
      </c>
      <c r="U17" s="108">
        <f>УСЬОГО!U17-'16-село-ЦЗ'!U17</f>
        <v>3218</v>
      </c>
      <c r="V17" s="107">
        <f t="shared" si="5"/>
        <v>99.782945736434115</v>
      </c>
      <c r="W17" s="105">
        <f>УСЬОГО!W17-'16-село-ЦЗ'!W17</f>
        <v>613</v>
      </c>
      <c r="X17" s="108">
        <f>УСЬОГО!X17-'16-село-ЦЗ'!X17</f>
        <v>579</v>
      </c>
      <c r="Y17" s="107">
        <f t="shared" si="6"/>
        <v>94.45350734094616</v>
      </c>
      <c r="Z17" s="105">
        <f>УСЬОГО!Z17-'16-село-ЦЗ'!Z17</f>
        <v>556</v>
      </c>
      <c r="AA17" s="108">
        <f>УСЬОГО!AA17-'16-село-ЦЗ'!AA17</f>
        <v>510</v>
      </c>
      <c r="AB17" s="107">
        <f t="shared" si="7"/>
        <v>91.726618705035975</v>
      </c>
      <c r="AC17" s="37"/>
      <c r="AD17" s="41"/>
    </row>
    <row r="18" spans="1:30" s="42" customFormat="1" ht="16.95" customHeight="1" x14ac:dyDescent="0.25">
      <c r="A18" s="61" t="s">
        <v>45</v>
      </c>
      <c r="B18" s="105">
        <f>УСЬОГО!B18-'16-село-ЦЗ'!B18</f>
        <v>2976</v>
      </c>
      <c r="C18" s="105">
        <f>УСЬОГО!C18-'16-село-ЦЗ'!C18</f>
        <v>1700</v>
      </c>
      <c r="D18" s="106">
        <f t="shared" si="0"/>
        <v>57.123655913978496</v>
      </c>
      <c r="E18" s="105">
        <f>УСЬОГО!E18-'16-село-ЦЗ'!E18</f>
        <v>1118</v>
      </c>
      <c r="F18" s="105">
        <f>УСЬОГО!F18-'16-село-ЦЗ'!F18</f>
        <v>1063</v>
      </c>
      <c r="G18" s="107">
        <f t="shared" si="1"/>
        <v>95.080500894454389</v>
      </c>
      <c r="H18" s="105">
        <f>УСЬОГО!H18-'16-село-ЦЗ'!H18</f>
        <v>434</v>
      </c>
      <c r="I18" s="105">
        <f>УСЬОГО!I18-'16-село-ЦЗ'!I18</f>
        <v>381</v>
      </c>
      <c r="J18" s="107">
        <f t="shared" si="2"/>
        <v>87.78801843317973</v>
      </c>
      <c r="K18" s="105">
        <f>УСЬОГО!K18-'16-село-ЦЗ'!K18</f>
        <v>90</v>
      </c>
      <c r="L18" s="105">
        <f>УСЬОГО!L18-'16-село-ЦЗ'!L18</f>
        <v>38</v>
      </c>
      <c r="M18" s="107">
        <f t="shared" si="3"/>
        <v>42.222222222222221</v>
      </c>
      <c r="N18" s="105">
        <f>УСЬОГО!N18-'16-село-ЦЗ'!N18</f>
        <v>7</v>
      </c>
      <c r="O18" s="105">
        <f>УСЬОГО!O18-'16-село-ЦЗ'!O18</f>
        <v>5</v>
      </c>
      <c r="P18" s="107">
        <f t="shared" si="8"/>
        <v>71.428571428571431</v>
      </c>
      <c r="Q18" s="105">
        <f>УСЬОГО!Q18-'16-село-ЦЗ'!Q18</f>
        <v>871</v>
      </c>
      <c r="R18" s="108">
        <f>УСЬОГО!R18-'16-село-ЦЗ'!R18</f>
        <v>663</v>
      </c>
      <c r="S18" s="107">
        <f t="shared" si="4"/>
        <v>76.119402985074629</v>
      </c>
      <c r="T18" s="105">
        <f>УСЬОГО!T18-'16-село-ЦЗ'!T18</f>
        <v>1216</v>
      </c>
      <c r="U18" s="108">
        <f>УСЬОГО!U18-'16-село-ЦЗ'!U18</f>
        <v>971</v>
      </c>
      <c r="V18" s="107">
        <f t="shared" si="5"/>
        <v>79.85197368421052</v>
      </c>
      <c r="W18" s="105">
        <f>УСЬОГО!W18-'16-село-ЦЗ'!W18</f>
        <v>795</v>
      </c>
      <c r="X18" s="108">
        <f>УСЬОГО!X18-'16-село-ЦЗ'!X18</f>
        <v>375</v>
      </c>
      <c r="Y18" s="107">
        <f t="shared" si="6"/>
        <v>47.169811320754718</v>
      </c>
      <c r="Z18" s="105">
        <f>УСЬОГО!Z18-'16-село-ЦЗ'!Z18</f>
        <v>707</v>
      </c>
      <c r="AA18" s="108">
        <f>УСЬОГО!AA18-'16-село-ЦЗ'!AA18</f>
        <v>327</v>
      </c>
      <c r="AB18" s="107">
        <f t="shared" si="7"/>
        <v>46.251768033946249</v>
      </c>
      <c r="AC18" s="37"/>
      <c r="AD18" s="41"/>
    </row>
    <row r="19" spans="1:30" s="42" customFormat="1" ht="16.95" customHeight="1" x14ac:dyDescent="0.25">
      <c r="A19" s="61" t="s">
        <v>46</v>
      </c>
      <c r="B19" s="105">
        <f>УСЬОГО!B19-'16-село-ЦЗ'!B19</f>
        <v>2193</v>
      </c>
      <c r="C19" s="105">
        <f>УСЬОГО!C19-'16-село-ЦЗ'!C19</f>
        <v>2339</v>
      </c>
      <c r="D19" s="106">
        <f t="shared" si="0"/>
        <v>106.65754673962608</v>
      </c>
      <c r="E19" s="105">
        <f>УСЬОГО!E19-'16-село-ЦЗ'!E19</f>
        <v>657</v>
      </c>
      <c r="F19" s="105">
        <f>УСЬОГО!F19-'16-село-ЦЗ'!F19</f>
        <v>713</v>
      </c>
      <c r="G19" s="107">
        <f t="shared" si="1"/>
        <v>108.52359208523592</v>
      </c>
      <c r="H19" s="105">
        <f>УСЬОГО!H19-'16-село-ЦЗ'!H19</f>
        <v>168</v>
      </c>
      <c r="I19" s="105">
        <f>УСЬОГО!I19-'16-село-ЦЗ'!I19</f>
        <v>360</v>
      </c>
      <c r="J19" s="107">
        <f t="shared" si="2"/>
        <v>214.28571428571428</v>
      </c>
      <c r="K19" s="105">
        <f>УСЬОГО!K19-'16-село-ЦЗ'!K19</f>
        <v>61</v>
      </c>
      <c r="L19" s="105">
        <f>УСЬОГО!L19-'16-село-ЦЗ'!L19</f>
        <v>39</v>
      </c>
      <c r="M19" s="107">
        <f t="shared" si="3"/>
        <v>63.934426229508198</v>
      </c>
      <c r="N19" s="105">
        <f>УСЬОГО!N19-'16-село-ЦЗ'!N19</f>
        <v>11</v>
      </c>
      <c r="O19" s="105">
        <f>УСЬОГО!O19-'16-село-ЦЗ'!O19</f>
        <v>3</v>
      </c>
      <c r="P19" s="107">
        <f t="shared" si="8"/>
        <v>27.272727272727273</v>
      </c>
      <c r="Q19" s="105">
        <f>УСЬОГО!Q19-'16-село-ЦЗ'!Q19</f>
        <v>453</v>
      </c>
      <c r="R19" s="108">
        <f>УСЬОГО!R19-'16-село-ЦЗ'!R19</f>
        <v>593</v>
      </c>
      <c r="S19" s="107">
        <f t="shared" si="4"/>
        <v>130.90507726269317</v>
      </c>
      <c r="T19" s="105">
        <f>УСЬОГО!T19-'16-село-ЦЗ'!T19</f>
        <v>2004</v>
      </c>
      <c r="U19" s="108">
        <f>УСЬОГО!U19-'16-село-ЦЗ'!U19</f>
        <v>1866</v>
      </c>
      <c r="V19" s="107">
        <f t="shared" si="5"/>
        <v>93.113772455089816</v>
      </c>
      <c r="W19" s="105">
        <f>УСЬОГО!W19-'16-село-ЦЗ'!W19</f>
        <v>473</v>
      </c>
      <c r="X19" s="108">
        <f>УСЬОГО!X19-'16-село-ЦЗ'!X19</f>
        <v>349</v>
      </c>
      <c r="Y19" s="107">
        <f t="shared" si="6"/>
        <v>73.784355179704022</v>
      </c>
      <c r="Z19" s="105">
        <f>УСЬОГО!Z19-'16-село-ЦЗ'!Z19</f>
        <v>409</v>
      </c>
      <c r="AA19" s="108">
        <f>УСЬОГО!AA19-'16-село-ЦЗ'!AA19</f>
        <v>305</v>
      </c>
      <c r="AB19" s="107">
        <f t="shared" si="7"/>
        <v>74.572127139364298</v>
      </c>
      <c r="AC19" s="37"/>
      <c r="AD19" s="41"/>
    </row>
    <row r="20" spans="1:30" s="42" customFormat="1" ht="16.95" customHeight="1" x14ac:dyDescent="0.25">
      <c r="A20" s="61" t="s">
        <v>47</v>
      </c>
      <c r="B20" s="105">
        <f>УСЬОГО!B20-'16-село-ЦЗ'!B20</f>
        <v>632</v>
      </c>
      <c r="C20" s="105">
        <f>УСЬОГО!C20-'16-село-ЦЗ'!C20</f>
        <v>1115</v>
      </c>
      <c r="D20" s="106">
        <f t="shared" si="0"/>
        <v>176.42405063291139</v>
      </c>
      <c r="E20" s="105">
        <f>УСЬОГО!E20-'16-село-ЦЗ'!E20</f>
        <v>201</v>
      </c>
      <c r="F20" s="105">
        <f>УСЬОГО!F20-'16-село-ЦЗ'!F20</f>
        <v>411</v>
      </c>
      <c r="G20" s="107">
        <f t="shared" si="1"/>
        <v>204.47761194029852</v>
      </c>
      <c r="H20" s="105">
        <f>УСЬОГО!H20-'16-село-ЦЗ'!H20</f>
        <v>45</v>
      </c>
      <c r="I20" s="105">
        <f>УСЬОГО!I20-'16-село-ЦЗ'!I20</f>
        <v>136</v>
      </c>
      <c r="J20" s="107">
        <f t="shared" si="2"/>
        <v>302.22222222222223</v>
      </c>
      <c r="K20" s="105">
        <f>УСЬОГО!K20-'16-село-ЦЗ'!K20</f>
        <v>12</v>
      </c>
      <c r="L20" s="105">
        <f>УСЬОГО!L20-'16-село-ЦЗ'!L20</f>
        <v>19</v>
      </c>
      <c r="M20" s="107">
        <f t="shared" si="3"/>
        <v>158.33333333333334</v>
      </c>
      <c r="N20" s="105">
        <f>УСЬОГО!N20-'16-село-ЦЗ'!N20</f>
        <v>7</v>
      </c>
      <c r="O20" s="105">
        <f>УСЬОГО!O20-'16-село-ЦЗ'!O20</f>
        <v>1</v>
      </c>
      <c r="P20" s="107">
        <f t="shared" si="8"/>
        <v>14.285714285714286</v>
      </c>
      <c r="Q20" s="105">
        <f>УСЬОГО!Q20-'16-село-ЦЗ'!Q20</f>
        <v>142</v>
      </c>
      <c r="R20" s="108">
        <f>УСЬОГО!R20-'16-село-ЦЗ'!R20</f>
        <v>266</v>
      </c>
      <c r="S20" s="107">
        <f t="shared" si="4"/>
        <v>187.32394366197184</v>
      </c>
      <c r="T20" s="105">
        <f>УСЬОГО!T20-'16-село-ЦЗ'!T20</f>
        <v>568</v>
      </c>
      <c r="U20" s="108">
        <f>УСЬОГО!U20-'16-село-ЦЗ'!U20</f>
        <v>920</v>
      </c>
      <c r="V20" s="107">
        <f t="shared" si="5"/>
        <v>161.97183098591549</v>
      </c>
      <c r="W20" s="105">
        <f>УСЬОГО!W20-'16-село-ЦЗ'!W20</f>
        <v>140</v>
      </c>
      <c r="X20" s="108">
        <f>УСЬОГО!X20-'16-село-ЦЗ'!X20</f>
        <v>221</v>
      </c>
      <c r="Y20" s="107">
        <f t="shared" si="6"/>
        <v>157.85714285714286</v>
      </c>
      <c r="Z20" s="105">
        <f>УСЬОГО!Z20-'16-село-ЦЗ'!Z20</f>
        <v>125</v>
      </c>
      <c r="AA20" s="108">
        <f>УСЬОГО!AA20-'16-село-ЦЗ'!AA20</f>
        <v>193</v>
      </c>
      <c r="AB20" s="107">
        <f t="shared" si="7"/>
        <v>154.4</v>
      </c>
      <c r="AC20" s="37"/>
      <c r="AD20" s="41"/>
    </row>
    <row r="21" spans="1:30" s="42" customFormat="1" ht="16.95" customHeight="1" x14ac:dyDescent="0.25">
      <c r="A21" s="61" t="s">
        <v>48</v>
      </c>
      <c r="B21" s="105">
        <f>УСЬОГО!B21-'16-село-ЦЗ'!B21</f>
        <v>568</v>
      </c>
      <c r="C21" s="105">
        <f>УСЬОГО!C21-'16-село-ЦЗ'!C21</f>
        <v>885</v>
      </c>
      <c r="D21" s="106">
        <f t="shared" si="0"/>
        <v>155.80985915492957</v>
      </c>
      <c r="E21" s="105">
        <f>УСЬОГО!E21-'16-село-ЦЗ'!E21</f>
        <v>234</v>
      </c>
      <c r="F21" s="105">
        <f>УСЬОГО!F21-'16-село-ЦЗ'!F21</f>
        <v>482</v>
      </c>
      <c r="G21" s="107">
        <f t="shared" si="1"/>
        <v>205.98290598290598</v>
      </c>
      <c r="H21" s="105">
        <f>УСЬОГО!H21-'16-село-ЦЗ'!H21</f>
        <v>112</v>
      </c>
      <c r="I21" s="105">
        <f>УСЬОГО!I21-'16-село-ЦЗ'!I21</f>
        <v>164</v>
      </c>
      <c r="J21" s="107">
        <f t="shared" si="2"/>
        <v>146.42857142857142</v>
      </c>
      <c r="K21" s="105">
        <f>УСЬОГО!K21-'16-село-ЦЗ'!K21</f>
        <v>7</v>
      </c>
      <c r="L21" s="105">
        <f>УСЬОГО!L21-'16-село-ЦЗ'!L21</f>
        <v>10</v>
      </c>
      <c r="M21" s="107">
        <f t="shared" si="3"/>
        <v>142.85714285714286</v>
      </c>
      <c r="N21" s="105">
        <f>УСЬОГО!N21-'16-село-ЦЗ'!N21</f>
        <v>2</v>
      </c>
      <c r="O21" s="105">
        <f>УСЬОГО!O21-'16-село-ЦЗ'!O21</f>
        <v>0</v>
      </c>
      <c r="P21" s="107">
        <f t="shared" si="8"/>
        <v>0</v>
      </c>
      <c r="Q21" s="105">
        <f>УСЬОГО!Q21-'16-село-ЦЗ'!Q21</f>
        <v>154</v>
      </c>
      <c r="R21" s="108">
        <f>УСЬОГО!R21-'16-село-ЦЗ'!R21</f>
        <v>417</v>
      </c>
      <c r="S21" s="107">
        <f t="shared" si="4"/>
        <v>270.77922077922079</v>
      </c>
      <c r="T21" s="105">
        <f>УСЬОГО!T21-'16-село-ЦЗ'!T21</f>
        <v>426</v>
      </c>
      <c r="U21" s="108">
        <f>УСЬОГО!U21-'16-село-ЦЗ'!U21</f>
        <v>610</v>
      </c>
      <c r="V21" s="107">
        <f t="shared" si="5"/>
        <v>143.19248826291079</v>
      </c>
      <c r="W21" s="105">
        <f>УСЬОГО!W21-'16-село-ЦЗ'!W21</f>
        <v>154</v>
      </c>
      <c r="X21" s="108">
        <f>УСЬОГО!X21-'16-село-ЦЗ'!X21</f>
        <v>278</v>
      </c>
      <c r="Y21" s="107">
        <f t="shared" si="6"/>
        <v>180.51948051948051</v>
      </c>
      <c r="Z21" s="105">
        <f>УСЬОГО!Z21-'16-село-ЦЗ'!Z21</f>
        <v>150</v>
      </c>
      <c r="AA21" s="108">
        <f>УСЬОГО!AA21-'16-село-ЦЗ'!AA21</f>
        <v>259</v>
      </c>
      <c r="AB21" s="107">
        <f t="shared" si="7"/>
        <v>172.66666666666666</v>
      </c>
      <c r="AC21" s="37"/>
      <c r="AD21" s="41"/>
    </row>
    <row r="22" spans="1:30" s="42" customFormat="1" ht="16.95" customHeight="1" x14ac:dyDescent="0.25">
      <c r="A22" s="61" t="s">
        <v>49</v>
      </c>
      <c r="B22" s="105">
        <f>УСЬОГО!B22-'16-село-ЦЗ'!B22</f>
        <v>2360</v>
      </c>
      <c r="C22" s="105">
        <f>УСЬОГО!C22-'16-село-ЦЗ'!C22</f>
        <v>2570</v>
      </c>
      <c r="D22" s="106">
        <f t="shared" si="0"/>
        <v>108.89830508474576</v>
      </c>
      <c r="E22" s="105">
        <f>УСЬОГО!E22-'16-село-ЦЗ'!E22</f>
        <v>746</v>
      </c>
      <c r="F22" s="105">
        <f>УСЬОГО!F22-'16-село-ЦЗ'!F22</f>
        <v>876</v>
      </c>
      <c r="G22" s="107">
        <f t="shared" si="1"/>
        <v>117.42627345844504</v>
      </c>
      <c r="H22" s="105">
        <f>УСЬОГО!H22-'16-село-ЦЗ'!H22</f>
        <v>298</v>
      </c>
      <c r="I22" s="105">
        <f>УСЬОГО!I22-'16-село-ЦЗ'!I22</f>
        <v>415</v>
      </c>
      <c r="J22" s="107">
        <f t="shared" si="2"/>
        <v>139.26174496644296</v>
      </c>
      <c r="K22" s="105">
        <f>УСЬОГО!K22-'16-село-ЦЗ'!K22</f>
        <v>75</v>
      </c>
      <c r="L22" s="105">
        <f>УСЬОГО!L22-'16-село-ЦЗ'!L22</f>
        <v>35</v>
      </c>
      <c r="M22" s="107">
        <f t="shared" si="3"/>
        <v>46.666666666666664</v>
      </c>
      <c r="N22" s="105">
        <f>УСЬОГО!N22-'16-село-ЦЗ'!N22</f>
        <v>6</v>
      </c>
      <c r="O22" s="105">
        <f>УСЬОГО!O22-'16-село-ЦЗ'!O22</f>
        <v>3</v>
      </c>
      <c r="P22" s="107">
        <f t="shared" si="8"/>
        <v>50</v>
      </c>
      <c r="Q22" s="105">
        <f>УСЬОГО!Q22-'16-село-ЦЗ'!Q22</f>
        <v>649</v>
      </c>
      <c r="R22" s="108">
        <f>УСЬОГО!R22-'16-село-ЦЗ'!R22</f>
        <v>709</v>
      </c>
      <c r="S22" s="107">
        <f t="shared" si="4"/>
        <v>109.24499229583975</v>
      </c>
      <c r="T22" s="105">
        <f>УСЬОГО!T22-'16-село-ЦЗ'!T22</f>
        <v>2104</v>
      </c>
      <c r="U22" s="108">
        <f>УСЬОГО!U22-'16-село-ЦЗ'!U22</f>
        <v>1990</v>
      </c>
      <c r="V22" s="107">
        <f t="shared" si="5"/>
        <v>94.581749049429661</v>
      </c>
      <c r="W22" s="105">
        <f>УСЬОГО!W22-'16-село-ЦЗ'!W22</f>
        <v>500</v>
      </c>
      <c r="X22" s="108">
        <f>УСЬОГО!X22-'16-село-ЦЗ'!X22</f>
        <v>397</v>
      </c>
      <c r="Y22" s="107">
        <f t="shared" si="6"/>
        <v>79.400000000000006</v>
      </c>
      <c r="Z22" s="105">
        <f>УСЬОГО!Z22-'16-село-ЦЗ'!Z22</f>
        <v>407</v>
      </c>
      <c r="AA22" s="108">
        <f>УСЬОГО!AA22-'16-село-ЦЗ'!AA22</f>
        <v>347</v>
      </c>
      <c r="AB22" s="107">
        <f t="shared" si="7"/>
        <v>85.257985257985254</v>
      </c>
      <c r="AC22" s="37"/>
      <c r="AD22" s="41"/>
    </row>
    <row r="23" spans="1:30" s="42" customFormat="1" ht="16.95" customHeight="1" x14ac:dyDescent="0.25">
      <c r="A23" s="61" t="s">
        <v>50</v>
      </c>
      <c r="B23" s="105">
        <f>УСЬОГО!B23-'16-село-ЦЗ'!B23</f>
        <v>936</v>
      </c>
      <c r="C23" s="105">
        <f>УСЬОГО!C23-'16-село-ЦЗ'!C23</f>
        <v>1158</v>
      </c>
      <c r="D23" s="106">
        <f t="shared" si="0"/>
        <v>123.71794871794872</v>
      </c>
      <c r="E23" s="105">
        <f>УСЬОГО!E23-'16-село-ЦЗ'!E23</f>
        <v>583</v>
      </c>
      <c r="F23" s="105">
        <f>УСЬОГО!F23-'16-село-ЦЗ'!F23</f>
        <v>849</v>
      </c>
      <c r="G23" s="107">
        <f t="shared" si="1"/>
        <v>145.62607204116637</v>
      </c>
      <c r="H23" s="105">
        <f>УСЬОГО!H23-'16-село-ЦЗ'!H23</f>
        <v>112</v>
      </c>
      <c r="I23" s="105">
        <f>УСЬОГО!I23-'16-село-ЦЗ'!I23</f>
        <v>143</v>
      </c>
      <c r="J23" s="107">
        <f t="shared" si="2"/>
        <v>127.67857142857143</v>
      </c>
      <c r="K23" s="105">
        <f>УСЬОГО!K23-'16-село-ЦЗ'!K23</f>
        <v>36</v>
      </c>
      <c r="L23" s="105">
        <f>УСЬОГО!L23-'16-село-ЦЗ'!L23</f>
        <v>10</v>
      </c>
      <c r="M23" s="107">
        <f t="shared" si="3"/>
        <v>27.777777777777779</v>
      </c>
      <c r="N23" s="105">
        <f>УСЬОГО!N23-'16-село-ЦЗ'!N23</f>
        <v>3</v>
      </c>
      <c r="O23" s="105">
        <f>УСЬОГО!O23-'16-село-ЦЗ'!O23</f>
        <v>0</v>
      </c>
      <c r="P23" s="107">
        <f t="shared" si="8"/>
        <v>0</v>
      </c>
      <c r="Q23" s="105">
        <f>УСЬОГО!Q23-'16-село-ЦЗ'!Q23</f>
        <v>513</v>
      </c>
      <c r="R23" s="108">
        <f>УСЬОГО!R23-'16-село-ЦЗ'!R23</f>
        <v>664</v>
      </c>
      <c r="S23" s="107">
        <f t="shared" si="4"/>
        <v>129.4346978557505</v>
      </c>
      <c r="T23" s="105">
        <f>УСЬОГО!T23-'16-село-ЦЗ'!T23</f>
        <v>756</v>
      </c>
      <c r="U23" s="108">
        <f>УСЬОГО!U23-'16-село-ЦЗ'!U23</f>
        <v>747</v>
      </c>
      <c r="V23" s="107">
        <f t="shared" si="5"/>
        <v>98.80952380952381</v>
      </c>
      <c r="W23" s="105">
        <f>УСЬОГО!W23-'16-село-ЦЗ'!W23</f>
        <v>451</v>
      </c>
      <c r="X23" s="108">
        <f>УСЬОГО!X23-'16-село-ЦЗ'!X23</f>
        <v>444</v>
      </c>
      <c r="Y23" s="107">
        <f t="shared" si="6"/>
        <v>98.447893569844794</v>
      </c>
      <c r="Z23" s="105">
        <f>УСЬОГО!Z23-'16-село-ЦЗ'!Z23</f>
        <v>382</v>
      </c>
      <c r="AA23" s="108">
        <f>УСЬОГО!AA23-'16-село-ЦЗ'!AA23</f>
        <v>381</v>
      </c>
      <c r="AB23" s="107">
        <f t="shared" si="7"/>
        <v>99.738219895287955</v>
      </c>
      <c r="AC23" s="37"/>
      <c r="AD23" s="41"/>
    </row>
    <row r="24" spans="1:30" s="42" customFormat="1" ht="16.95" customHeight="1" x14ac:dyDescent="0.25">
      <c r="A24" s="61" t="s">
        <v>51</v>
      </c>
      <c r="B24" s="105">
        <f>УСЬОГО!B24-'16-село-ЦЗ'!B24</f>
        <v>1279</v>
      </c>
      <c r="C24" s="105">
        <f>УСЬОГО!C24-'16-село-ЦЗ'!C24</f>
        <v>1056</v>
      </c>
      <c r="D24" s="106">
        <f t="shared" si="0"/>
        <v>82.564503518373726</v>
      </c>
      <c r="E24" s="105">
        <f>УСЬОГО!E24-'16-село-ЦЗ'!E24</f>
        <v>595</v>
      </c>
      <c r="F24" s="105">
        <f>УСЬОГО!F24-'16-село-ЦЗ'!F24</f>
        <v>736</v>
      </c>
      <c r="G24" s="107">
        <f t="shared" si="1"/>
        <v>123.69747899159664</v>
      </c>
      <c r="H24" s="105">
        <f>УСЬОГО!H24-'16-село-ЦЗ'!H24</f>
        <v>163</v>
      </c>
      <c r="I24" s="105">
        <f>УСЬОГО!I24-'16-село-ЦЗ'!I24</f>
        <v>195</v>
      </c>
      <c r="J24" s="107">
        <f t="shared" si="2"/>
        <v>119.6319018404908</v>
      </c>
      <c r="K24" s="105">
        <f>УСЬОГО!K24-'16-село-ЦЗ'!K24</f>
        <v>31</v>
      </c>
      <c r="L24" s="105">
        <f>УСЬОГО!L24-'16-село-ЦЗ'!L24</f>
        <v>28</v>
      </c>
      <c r="M24" s="107">
        <f t="shared" si="3"/>
        <v>90.322580645161295</v>
      </c>
      <c r="N24" s="105">
        <f>УСЬОГО!N24-'16-село-ЦЗ'!N24</f>
        <v>4</v>
      </c>
      <c r="O24" s="105">
        <f>УСЬОГО!O24-'16-село-ЦЗ'!O24</f>
        <v>1</v>
      </c>
      <c r="P24" s="107">
        <f t="shared" si="8"/>
        <v>25</v>
      </c>
      <c r="Q24" s="105">
        <f>УСЬОГО!Q24-'16-село-ЦЗ'!Q24</f>
        <v>389</v>
      </c>
      <c r="R24" s="108">
        <f>УСЬОГО!R24-'16-село-ЦЗ'!R24</f>
        <v>650</v>
      </c>
      <c r="S24" s="107">
        <f t="shared" si="4"/>
        <v>167.09511568123392</v>
      </c>
      <c r="T24" s="105">
        <f>УСЬОГО!T24-'16-село-ЦЗ'!T24</f>
        <v>921</v>
      </c>
      <c r="U24" s="108">
        <f>УСЬОГО!U24-'16-село-ЦЗ'!U24</f>
        <v>616</v>
      </c>
      <c r="V24" s="107">
        <f t="shared" si="5"/>
        <v>66.883821932681869</v>
      </c>
      <c r="W24" s="105">
        <f>УСЬОГО!W24-'16-село-ЦЗ'!W24</f>
        <v>458</v>
      </c>
      <c r="X24" s="108">
        <f>УСЬОГО!X24-'16-село-ЦЗ'!X24</f>
        <v>368</v>
      </c>
      <c r="Y24" s="107">
        <f t="shared" si="6"/>
        <v>80.349344978165945</v>
      </c>
      <c r="Z24" s="105">
        <f>УСЬОГО!Z24-'16-село-ЦЗ'!Z24</f>
        <v>406</v>
      </c>
      <c r="AA24" s="108">
        <f>УСЬОГО!AA24-'16-село-ЦЗ'!AA24</f>
        <v>353</v>
      </c>
      <c r="AB24" s="107">
        <f t="shared" si="7"/>
        <v>86.945812807881779</v>
      </c>
      <c r="AC24" s="37"/>
      <c r="AD24" s="41"/>
    </row>
    <row r="25" spans="1:30" s="42" customFormat="1" ht="16.95" customHeight="1" x14ac:dyDescent="0.25">
      <c r="A25" s="61" t="s">
        <v>52</v>
      </c>
      <c r="B25" s="105">
        <f>УСЬОГО!B25-'16-село-ЦЗ'!B25</f>
        <v>2539</v>
      </c>
      <c r="C25" s="105">
        <f>УСЬОГО!C25-'16-село-ЦЗ'!C25</f>
        <v>2410</v>
      </c>
      <c r="D25" s="106">
        <f t="shared" si="0"/>
        <v>94.91925955100433</v>
      </c>
      <c r="E25" s="105">
        <f>УСЬОГО!E25-'16-село-ЦЗ'!E25</f>
        <v>290</v>
      </c>
      <c r="F25" s="105">
        <f>УСЬОГО!F25-'16-село-ЦЗ'!F25</f>
        <v>435</v>
      </c>
      <c r="G25" s="107">
        <f t="shared" si="1"/>
        <v>150</v>
      </c>
      <c r="H25" s="105">
        <f>УСЬОГО!H25-'16-село-ЦЗ'!H25</f>
        <v>141</v>
      </c>
      <c r="I25" s="105">
        <f>УСЬОГО!I25-'16-село-ЦЗ'!I25</f>
        <v>155</v>
      </c>
      <c r="J25" s="107">
        <f t="shared" si="2"/>
        <v>109.9290780141844</v>
      </c>
      <c r="K25" s="105">
        <f>УСЬОГО!K25-'16-село-ЦЗ'!K25</f>
        <v>14</v>
      </c>
      <c r="L25" s="105">
        <f>УСЬОГО!L25-'16-село-ЦЗ'!L25</f>
        <v>14</v>
      </c>
      <c r="M25" s="107">
        <f t="shared" si="3"/>
        <v>100</v>
      </c>
      <c r="N25" s="105">
        <f>УСЬОГО!N25-'16-село-ЦЗ'!N25</f>
        <v>7</v>
      </c>
      <c r="O25" s="105">
        <f>УСЬОГО!O25-'16-село-ЦЗ'!O25</f>
        <v>0</v>
      </c>
      <c r="P25" s="107">
        <f t="shared" si="8"/>
        <v>0</v>
      </c>
      <c r="Q25" s="105">
        <f>УСЬОГО!Q25-'16-село-ЦЗ'!Q25</f>
        <v>191</v>
      </c>
      <c r="R25" s="108">
        <f>УСЬОГО!R25-'16-село-ЦЗ'!R25</f>
        <v>324</v>
      </c>
      <c r="S25" s="107">
        <f t="shared" si="4"/>
        <v>169.63350785340313</v>
      </c>
      <c r="T25" s="105">
        <f>УСЬОГО!T25-'16-село-ЦЗ'!T25</f>
        <v>2267</v>
      </c>
      <c r="U25" s="108">
        <f>УСЬОГО!U25-'16-село-ЦЗ'!U25</f>
        <v>2119</v>
      </c>
      <c r="V25" s="107">
        <f t="shared" si="5"/>
        <v>93.471548301720333</v>
      </c>
      <c r="W25" s="105">
        <f>УСЬОГО!W25-'16-село-ЦЗ'!W25</f>
        <v>209</v>
      </c>
      <c r="X25" s="108">
        <f>УСЬОГО!X25-'16-село-ЦЗ'!X25</f>
        <v>214</v>
      </c>
      <c r="Y25" s="107">
        <f t="shared" si="6"/>
        <v>102.39234449760765</v>
      </c>
      <c r="Z25" s="105">
        <f>УСЬОГО!Z25-'16-село-ЦЗ'!Z25</f>
        <v>188</v>
      </c>
      <c r="AA25" s="108">
        <f>УСЬОГО!AA25-'16-село-ЦЗ'!AA25</f>
        <v>186</v>
      </c>
      <c r="AB25" s="107">
        <f t="shared" si="7"/>
        <v>98.936170212765958</v>
      </c>
      <c r="AC25" s="37"/>
      <c r="AD25" s="41"/>
    </row>
    <row r="26" spans="1:30" s="42" customFormat="1" ht="16.95" customHeight="1" x14ac:dyDescent="0.25">
      <c r="A26" s="61" t="s">
        <v>53</v>
      </c>
      <c r="B26" s="105">
        <f>УСЬОГО!B26-'16-село-ЦЗ'!B26</f>
        <v>984</v>
      </c>
      <c r="C26" s="105">
        <f>УСЬОГО!C26-'16-село-ЦЗ'!C26</f>
        <v>1030</v>
      </c>
      <c r="D26" s="106">
        <f t="shared" si="0"/>
        <v>104.67479674796748</v>
      </c>
      <c r="E26" s="105">
        <f>УСЬОГО!E26-'16-село-ЦЗ'!E26</f>
        <v>435</v>
      </c>
      <c r="F26" s="105">
        <f>УСЬОГО!F26-'16-село-ЦЗ'!F26</f>
        <v>466</v>
      </c>
      <c r="G26" s="107">
        <f t="shared" si="1"/>
        <v>107.1264367816092</v>
      </c>
      <c r="H26" s="105">
        <f>УСЬОГО!H26-'16-село-ЦЗ'!H26</f>
        <v>148</v>
      </c>
      <c r="I26" s="105">
        <f>УСЬОГО!I26-'16-село-ЦЗ'!I26</f>
        <v>147</v>
      </c>
      <c r="J26" s="107">
        <f t="shared" si="2"/>
        <v>99.324324324324323</v>
      </c>
      <c r="K26" s="105">
        <f>УСЬОГО!K26-'16-село-ЦЗ'!K26</f>
        <v>28</v>
      </c>
      <c r="L26" s="105">
        <f>УСЬОГО!L26-'16-село-ЦЗ'!L26</f>
        <v>19</v>
      </c>
      <c r="M26" s="107">
        <f t="shared" si="3"/>
        <v>67.857142857142861</v>
      </c>
      <c r="N26" s="105">
        <f>УСЬОГО!N26-'16-село-ЦЗ'!N26</f>
        <v>1</v>
      </c>
      <c r="O26" s="105">
        <f>УСЬОГО!O26-'16-село-ЦЗ'!O26</f>
        <v>0</v>
      </c>
      <c r="P26" s="107">
        <f t="shared" si="8"/>
        <v>0</v>
      </c>
      <c r="Q26" s="105">
        <f>УСЬОГО!Q26-'16-село-ЦЗ'!Q26</f>
        <v>312</v>
      </c>
      <c r="R26" s="108">
        <f>УСЬОГО!R26-'16-село-ЦЗ'!R26</f>
        <v>358</v>
      </c>
      <c r="S26" s="107">
        <f t="shared" si="4"/>
        <v>114.74358974358974</v>
      </c>
      <c r="T26" s="105">
        <f>УСЬОГО!T26-'16-село-ЦЗ'!T26</f>
        <v>800</v>
      </c>
      <c r="U26" s="108">
        <f>УСЬОГО!U26-'16-село-ЦЗ'!U26</f>
        <v>805</v>
      </c>
      <c r="V26" s="107">
        <f t="shared" si="5"/>
        <v>100.625</v>
      </c>
      <c r="W26" s="105">
        <f>УСЬОГО!W26-'16-село-ЦЗ'!W26</f>
        <v>312</v>
      </c>
      <c r="X26" s="108">
        <f>УСЬОГО!X26-'16-село-ЦЗ'!X26</f>
        <v>251</v>
      </c>
      <c r="Y26" s="107">
        <f t="shared" si="6"/>
        <v>80.448717948717942</v>
      </c>
      <c r="Z26" s="105">
        <f>УСЬОГО!Z26-'16-село-ЦЗ'!Z26</f>
        <v>270</v>
      </c>
      <c r="AA26" s="108">
        <f>УСЬОГО!AA26-'16-село-ЦЗ'!AA26</f>
        <v>211</v>
      </c>
      <c r="AB26" s="107">
        <f t="shared" si="7"/>
        <v>78.148148148148152</v>
      </c>
      <c r="AC26" s="37"/>
      <c r="AD26" s="41"/>
    </row>
    <row r="27" spans="1:30" s="42" customFormat="1" ht="16.95" customHeight="1" x14ac:dyDescent="0.25">
      <c r="A27" s="61" t="s">
        <v>54</v>
      </c>
      <c r="B27" s="105">
        <f>УСЬОГО!B27-'16-село-ЦЗ'!B27</f>
        <v>602</v>
      </c>
      <c r="C27" s="105">
        <f>УСЬОГО!C27-'16-село-ЦЗ'!C27</f>
        <v>810</v>
      </c>
      <c r="D27" s="106">
        <f t="shared" si="0"/>
        <v>134.55149501661128</v>
      </c>
      <c r="E27" s="105">
        <f>УСЬОГО!E27-'16-село-ЦЗ'!E27</f>
        <v>270</v>
      </c>
      <c r="F27" s="105">
        <f>УСЬОГО!F27-'16-село-ЦЗ'!F27</f>
        <v>417</v>
      </c>
      <c r="G27" s="107">
        <f t="shared" si="1"/>
        <v>154.44444444444446</v>
      </c>
      <c r="H27" s="105">
        <f>УСЬОГО!H27-'16-село-ЦЗ'!H27</f>
        <v>75</v>
      </c>
      <c r="I27" s="105">
        <f>УСЬОГО!I27-'16-село-ЦЗ'!I27</f>
        <v>139</v>
      </c>
      <c r="J27" s="107">
        <f t="shared" si="2"/>
        <v>185.33333333333334</v>
      </c>
      <c r="K27" s="105">
        <f>УСЬОГО!K27-'16-село-ЦЗ'!K27</f>
        <v>23</v>
      </c>
      <c r="L27" s="105">
        <f>УСЬОГО!L27-'16-село-ЦЗ'!L27</f>
        <v>39</v>
      </c>
      <c r="M27" s="107">
        <f t="shared" si="3"/>
        <v>169.56521739130434</v>
      </c>
      <c r="N27" s="105">
        <f>УСЬОГО!N27-'16-село-ЦЗ'!N27</f>
        <v>3</v>
      </c>
      <c r="O27" s="105">
        <f>УСЬОГО!O27-'16-село-ЦЗ'!O27</f>
        <v>0</v>
      </c>
      <c r="P27" s="107">
        <f t="shared" si="8"/>
        <v>0</v>
      </c>
      <c r="Q27" s="105">
        <f>УСЬОГО!Q27-'16-село-ЦЗ'!Q27</f>
        <v>226</v>
      </c>
      <c r="R27" s="108">
        <f>УСЬОГО!R27-'16-село-ЦЗ'!R27</f>
        <v>314</v>
      </c>
      <c r="S27" s="107">
        <f t="shared" si="4"/>
        <v>138.93805309734512</v>
      </c>
      <c r="T27" s="105">
        <f>УСЬОГО!T27-'16-село-ЦЗ'!T27</f>
        <v>522</v>
      </c>
      <c r="U27" s="108">
        <f>УСЬОГО!U27-'16-село-ЦЗ'!U27</f>
        <v>558</v>
      </c>
      <c r="V27" s="107">
        <f t="shared" si="5"/>
        <v>106.89655172413794</v>
      </c>
      <c r="W27" s="105">
        <f>УСЬОГО!W27-'16-село-ЦЗ'!W27</f>
        <v>207</v>
      </c>
      <c r="X27" s="108">
        <f>УСЬОГО!X27-'16-село-ЦЗ'!X27</f>
        <v>206</v>
      </c>
      <c r="Y27" s="107">
        <f t="shared" si="6"/>
        <v>99.516908212560381</v>
      </c>
      <c r="Z27" s="105">
        <f>УСЬОГО!Z27-'16-село-ЦЗ'!Z27</f>
        <v>182</v>
      </c>
      <c r="AA27" s="108">
        <f>УСЬОГО!AA27-'16-село-ЦЗ'!AA27</f>
        <v>190</v>
      </c>
      <c r="AB27" s="107">
        <f t="shared" si="7"/>
        <v>104.39560439560439</v>
      </c>
      <c r="AC27" s="37"/>
      <c r="AD27" s="41"/>
    </row>
    <row r="28" spans="1:30" s="42" customFormat="1" ht="16.95" customHeight="1" x14ac:dyDescent="0.25">
      <c r="A28" s="61" t="s">
        <v>55</v>
      </c>
      <c r="B28" s="105">
        <f>УСЬОГО!B28-'16-село-ЦЗ'!B28</f>
        <v>801</v>
      </c>
      <c r="C28" s="105">
        <f>УСЬОГО!C28-'16-село-ЦЗ'!C28</f>
        <v>755</v>
      </c>
      <c r="D28" s="106">
        <f t="shared" si="0"/>
        <v>94.257178526841443</v>
      </c>
      <c r="E28" s="105">
        <f>УСЬОГО!E28-'16-село-ЦЗ'!E28</f>
        <v>285</v>
      </c>
      <c r="F28" s="105">
        <f>УСЬОГО!F28-'16-село-ЦЗ'!F28</f>
        <v>307</v>
      </c>
      <c r="G28" s="107">
        <f t="shared" si="1"/>
        <v>107.71929824561404</v>
      </c>
      <c r="H28" s="105">
        <f>УСЬОГО!H28-'16-село-ЦЗ'!H28</f>
        <v>149</v>
      </c>
      <c r="I28" s="105">
        <f>УСЬОГО!I28-'16-село-ЦЗ'!I28</f>
        <v>134</v>
      </c>
      <c r="J28" s="107">
        <f t="shared" si="2"/>
        <v>89.932885906040269</v>
      </c>
      <c r="K28" s="105">
        <f>УСЬОГО!K28-'16-село-ЦЗ'!K28</f>
        <v>17</v>
      </c>
      <c r="L28" s="105">
        <f>УСЬОГО!L28-'16-село-ЦЗ'!L28</f>
        <v>15</v>
      </c>
      <c r="M28" s="107">
        <f t="shared" si="3"/>
        <v>88.235294117647058</v>
      </c>
      <c r="N28" s="105">
        <f>УСЬОГО!N28-'16-село-ЦЗ'!N28</f>
        <v>13</v>
      </c>
      <c r="O28" s="105">
        <f>УСЬОГО!O28-'16-село-ЦЗ'!O28</f>
        <v>4</v>
      </c>
      <c r="P28" s="107">
        <f t="shared" si="8"/>
        <v>30.76923076923077</v>
      </c>
      <c r="Q28" s="105">
        <f>УСЬОГО!Q28-'16-село-ЦЗ'!Q28</f>
        <v>249</v>
      </c>
      <c r="R28" s="108">
        <f>УСЬОГО!R28-'16-село-ЦЗ'!R28</f>
        <v>282</v>
      </c>
      <c r="S28" s="107">
        <f t="shared" si="4"/>
        <v>113.25301204819277</v>
      </c>
      <c r="T28" s="105">
        <f>УСЬОГО!T28-'16-село-ЦЗ'!T28</f>
        <v>611</v>
      </c>
      <c r="U28" s="108">
        <f>УСЬОГО!U28-'16-село-ЦЗ'!U28</f>
        <v>543</v>
      </c>
      <c r="V28" s="107">
        <f t="shared" si="5"/>
        <v>88.87070376432078</v>
      </c>
      <c r="W28" s="105">
        <f>УСЬОГО!W28-'16-село-ЦЗ'!W28</f>
        <v>190</v>
      </c>
      <c r="X28" s="108">
        <f>УСЬОГО!X28-'16-село-ЦЗ'!X28</f>
        <v>170</v>
      </c>
      <c r="Y28" s="107">
        <f t="shared" si="6"/>
        <v>89.473684210526315</v>
      </c>
      <c r="Z28" s="105">
        <f>УСЬОГО!Z28-'16-село-ЦЗ'!Z28</f>
        <v>181</v>
      </c>
      <c r="AA28" s="108">
        <f>УСЬОГО!AA28-'16-село-ЦЗ'!AA28</f>
        <v>163</v>
      </c>
      <c r="AB28" s="107">
        <f t="shared" si="7"/>
        <v>90.055248618784532</v>
      </c>
      <c r="AC28" s="37"/>
      <c r="AD28" s="41"/>
    </row>
    <row r="29" spans="1:30" s="42" customFormat="1" ht="16.95" customHeight="1" x14ac:dyDescent="0.25">
      <c r="A29" s="61" t="s">
        <v>56</v>
      </c>
      <c r="B29" s="105">
        <f>УСЬОГО!B29-'16-село-ЦЗ'!B29</f>
        <v>612</v>
      </c>
      <c r="C29" s="105">
        <f>УСЬОГО!C29-'16-село-ЦЗ'!C29</f>
        <v>867</v>
      </c>
      <c r="D29" s="106">
        <f t="shared" si="0"/>
        <v>141.66666666666666</v>
      </c>
      <c r="E29" s="105">
        <f>УСЬОГО!E29-'16-село-ЦЗ'!E29</f>
        <v>373</v>
      </c>
      <c r="F29" s="105">
        <f>УСЬОГО!F29-'16-село-ЦЗ'!F29</f>
        <v>554</v>
      </c>
      <c r="G29" s="107">
        <f t="shared" si="1"/>
        <v>148.5254691689008</v>
      </c>
      <c r="H29" s="105">
        <f>УСЬОГО!H29-'16-село-ЦЗ'!H29</f>
        <v>172</v>
      </c>
      <c r="I29" s="105">
        <f>УСЬОГО!I29-'16-село-ЦЗ'!I29</f>
        <v>229</v>
      </c>
      <c r="J29" s="107">
        <f t="shared" si="2"/>
        <v>133.13953488372093</v>
      </c>
      <c r="K29" s="105">
        <f>УСЬОГО!K29-'16-село-ЦЗ'!K29</f>
        <v>37</v>
      </c>
      <c r="L29" s="105">
        <f>УСЬОГО!L29-'16-село-ЦЗ'!L29</f>
        <v>36</v>
      </c>
      <c r="M29" s="107">
        <f t="shared" si="3"/>
        <v>97.297297297297291</v>
      </c>
      <c r="N29" s="105">
        <f>УСЬОГО!N29-'16-село-ЦЗ'!N29</f>
        <v>9</v>
      </c>
      <c r="O29" s="105">
        <f>УСЬОГО!O29-'16-село-ЦЗ'!O29</f>
        <v>1</v>
      </c>
      <c r="P29" s="107">
        <f t="shared" si="8"/>
        <v>11.111111111111111</v>
      </c>
      <c r="Q29" s="105">
        <f>УСЬОГО!Q29-'16-село-ЦЗ'!Q29</f>
        <v>259</v>
      </c>
      <c r="R29" s="108">
        <f>УСЬОГО!R29-'16-село-ЦЗ'!R29</f>
        <v>427</v>
      </c>
      <c r="S29" s="107">
        <f t="shared" si="4"/>
        <v>164.86486486486487</v>
      </c>
      <c r="T29" s="105">
        <f>УСЬОГО!T29-'16-село-ЦЗ'!T29</f>
        <v>442</v>
      </c>
      <c r="U29" s="108">
        <f>УСЬОГО!U29-'16-село-ЦЗ'!U29</f>
        <v>528</v>
      </c>
      <c r="V29" s="107">
        <f t="shared" si="5"/>
        <v>119.45701357466064</v>
      </c>
      <c r="W29" s="105">
        <f>УСЬОГО!W29-'16-село-ЦЗ'!W29</f>
        <v>271</v>
      </c>
      <c r="X29" s="108">
        <f>УСЬОГО!X29-'16-село-ЦЗ'!X29</f>
        <v>280</v>
      </c>
      <c r="Y29" s="107">
        <f t="shared" si="6"/>
        <v>103.3210332103321</v>
      </c>
      <c r="Z29" s="105">
        <f>УСЬОГО!Z29-'16-село-ЦЗ'!Z29</f>
        <v>234</v>
      </c>
      <c r="AA29" s="108">
        <f>УСЬОГО!AA29-'16-село-ЦЗ'!AA29</f>
        <v>264</v>
      </c>
      <c r="AB29" s="107">
        <f t="shared" si="7"/>
        <v>112.82051282051282</v>
      </c>
      <c r="AC29" s="37"/>
      <c r="AD29" s="41"/>
    </row>
    <row r="30" spans="1:30" s="42" customFormat="1" ht="16.95" customHeight="1" x14ac:dyDescent="0.25">
      <c r="A30" s="61" t="s">
        <v>57</v>
      </c>
      <c r="B30" s="105">
        <f>УСЬОГО!B30-'16-село-ЦЗ'!B30</f>
        <v>723</v>
      </c>
      <c r="C30" s="105">
        <f>УСЬОГО!C30-'16-село-ЦЗ'!C30</f>
        <v>994</v>
      </c>
      <c r="D30" s="106">
        <f t="shared" si="0"/>
        <v>137.48271092669432</v>
      </c>
      <c r="E30" s="105">
        <f>УСЬОГО!E30-'16-село-ЦЗ'!E30</f>
        <v>139</v>
      </c>
      <c r="F30" s="105">
        <f>УСЬОГО!F30-'16-село-ЦЗ'!F30</f>
        <v>258</v>
      </c>
      <c r="G30" s="107">
        <f t="shared" si="1"/>
        <v>185.6115107913669</v>
      </c>
      <c r="H30" s="105">
        <f>УСЬОГО!H30-'16-село-ЦЗ'!H30</f>
        <v>56</v>
      </c>
      <c r="I30" s="105">
        <f>УСЬОГО!I30-'16-село-ЦЗ'!I30</f>
        <v>102</v>
      </c>
      <c r="J30" s="107">
        <f t="shared" si="2"/>
        <v>182.14285714285714</v>
      </c>
      <c r="K30" s="105">
        <f>УСЬОГО!K30-'16-село-ЦЗ'!K30</f>
        <v>7</v>
      </c>
      <c r="L30" s="105">
        <f>УСЬОГО!L30-'16-село-ЦЗ'!L30</f>
        <v>11</v>
      </c>
      <c r="M30" s="107">
        <f t="shared" si="3"/>
        <v>157.14285714285714</v>
      </c>
      <c r="N30" s="105">
        <f>УСЬОГО!N30-'16-село-ЦЗ'!N30</f>
        <v>0</v>
      </c>
      <c r="O30" s="105">
        <f>УСЬОГО!O30-'16-село-ЦЗ'!O30</f>
        <v>1</v>
      </c>
      <c r="P30" s="107" t="str">
        <f t="shared" si="8"/>
        <v>-</v>
      </c>
      <c r="Q30" s="105">
        <f>УСЬОГО!Q30-'16-село-ЦЗ'!Q30</f>
        <v>134</v>
      </c>
      <c r="R30" s="108">
        <f>УСЬОГО!R30-'16-село-ЦЗ'!R30</f>
        <v>222</v>
      </c>
      <c r="S30" s="107">
        <f t="shared" si="4"/>
        <v>165.67164179104478</v>
      </c>
      <c r="T30" s="105">
        <f>УСЬОГО!T30-'16-село-ЦЗ'!T30</f>
        <v>681</v>
      </c>
      <c r="U30" s="108">
        <f>УСЬОГО!U30-'16-село-ЦЗ'!U30</f>
        <v>875</v>
      </c>
      <c r="V30" s="107">
        <f t="shared" si="5"/>
        <v>128.48751835535975</v>
      </c>
      <c r="W30" s="105">
        <f>УСЬОГО!W30-'16-село-ЦЗ'!W30</f>
        <v>100</v>
      </c>
      <c r="X30" s="108">
        <f>УСЬОГО!X30-'16-село-ЦЗ'!X30</f>
        <v>140</v>
      </c>
      <c r="Y30" s="107">
        <f t="shared" si="6"/>
        <v>140</v>
      </c>
      <c r="Z30" s="105">
        <f>УСЬОГО!Z30-'16-село-ЦЗ'!Z30</f>
        <v>89</v>
      </c>
      <c r="AA30" s="108">
        <f>УСЬОГО!AA30-'16-село-ЦЗ'!AA30</f>
        <v>130</v>
      </c>
      <c r="AB30" s="107">
        <f t="shared" si="7"/>
        <v>146.06741573033707</v>
      </c>
      <c r="AC30" s="37"/>
      <c r="AD30" s="41"/>
    </row>
    <row r="31" spans="1:30" s="42" customFormat="1" ht="16.95" customHeight="1" x14ac:dyDescent="0.25">
      <c r="A31" s="61" t="s">
        <v>58</v>
      </c>
      <c r="B31" s="105">
        <f>УСЬОГО!B31-'16-село-ЦЗ'!B31</f>
        <v>664</v>
      </c>
      <c r="C31" s="105">
        <f>УСЬОГО!C31-'16-село-ЦЗ'!C31</f>
        <v>1081</v>
      </c>
      <c r="D31" s="106">
        <f t="shared" si="0"/>
        <v>162.8012048192771</v>
      </c>
      <c r="E31" s="105">
        <f>УСЬОГО!E31-'16-село-ЦЗ'!E31</f>
        <v>200</v>
      </c>
      <c r="F31" s="105">
        <f>УСЬОГО!F31-'16-село-ЦЗ'!F31</f>
        <v>392</v>
      </c>
      <c r="G31" s="107">
        <f t="shared" si="1"/>
        <v>196</v>
      </c>
      <c r="H31" s="105">
        <f>УСЬОГО!H31-'16-село-ЦЗ'!H31</f>
        <v>119</v>
      </c>
      <c r="I31" s="105">
        <f>УСЬОГО!I31-'16-село-ЦЗ'!I31</f>
        <v>191</v>
      </c>
      <c r="J31" s="107">
        <f t="shared" si="2"/>
        <v>160.50420168067228</v>
      </c>
      <c r="K31" s="105">
        <f>УСЬОГО!K31-'16-село-ЦЗ'!K31</f>
        <v>19</v>
      </c>
      <c r="L31" s="105">
        <f>УСЬОГО!L31-'16-село-ЦЗ'!L31</f>
        <v>17</v>
      </c>
      <c r="M31" s="107">
        <f t="shared" si="3"/>
        <v>89.473684210526315</v>
      </c>
      <c r="N31" s="105">
        <f>УСЬОГО!N31-'16-село-ЦЗ'!N31</f>
        <v>0</v>
      </c>
      <c r="O31" s="105">
        <f>УСЬОГО!O31-'16-село-ЦЗ'!O31</f>
        <v>0</v>
      </c>
      <c r="P31" s="107" t="str">
        <f t="shared" si="8"/>
        <v>-</v>
      </c>
      <c r="Q31" s="105">
        <f>УСЬОГО!Q31-'16-село-ЦЗ'!Q31</f>
        <v>153</v>
      </c>
      <c r="R31" s="108">
        <f>УСЬОГО!R31-'16-село-ЦЗ'!R31</f>
        <v>345</v>
      </c>
      <c r="S31" s="107">
        <f t="shared" si="4"/>
        <v>225.49019607843138</v>
      </c>
      <c r="T31" s="105">
        <f>УСЬОГО!T31-'16-село-ЦЗ'!T31</f>
        <v>501</v>
      </c>
      <c r="U31" s="108">
        <f>УСЬОГО!U31-'16-село-ЦЗ'!U31</f>
        <v>865</v>
      </c>
      <c r="V31" s="107">
        <f t="shared" si="5"/>
        <v>172.65469061876249</v>
      </c>
      <c r="W31" s="105">
        <f>УСЬОГО!W31-'16-село-ЦЗ'!W31</f>
        <v>135</v>
      </c>
      <c r="X31" s="108">
        <f>УСЬОГО!X31-'16-село-ЦЗ'!X31</f>
        <v>214</v>
      </c>
      <c r="Y31" s="107">
        <f t="shared" si="6"/>
        <v>158.5185185185185</v>
      </c>
      <c r="Z31" s="105">
        <f>УСЬОГО!Z31-'16-село-ЦЗ'!Z31</f>
        <v>125</v>
      </c>
      <c r="AA31" s="108">
        <f>УСЬОГО!AA31-'16-село-ЦЗ'!AA31</f>
        <v>191</v>
      </c>
      <c r="AB31" s="107">
        <f t="shared" si="7"/>
        <v>152.80000000000001</v>
      </c>
      <c r="AC31" s="37"/>
      <c r="AD31" s="41"/>
    </row>
    <row r="32" spans="1:30" s="42" customFormat="1" ht="16.95" customHeight="1" x14ac:dyDescent="0.25">
      <c r="A32" s="61" t="s">
        <v>59</v>
      </c>
      <c r="B32" s="105">
        <f>УСЬОГО!B32-'16-село-ЦЗ'!B32</f>
        <v>2104</v>
      </c>
      <c r="C32" s="105">
        <f>УСЬОГО!C32-'16-село-ЦЗ'!C32</f>
        <v>2027</v>
      </c>
      <c r="D32" s="106">
        <f t="shared" si="0"/>
        <v>96.340304182509499</v>
      </c>
      <c r="E32" s="105">
        <f>УСЬОГО!E32-'16-село-ЦЗ'!E32</f>
        <v>534</v>
      </c>
      <c r="F32" s="105">
        <f>УСЬОГО!F32-'16-село-ЦЗ'!F32</f>
        <v>508</v>
      </c>
      <c r="G32" s="107">
        <f t="shared" si="1"/>
        <v>95.131086142322104</v>
      </c>
      <c r="H32" s="105">
        <f>УСЬОГО!H32-'16-село-ЦЗ'!H32</f>
        <v>256</v>
      </c>
      <c r="I32" s="105">
        <f>УСЬОГО!I32-'16-село-ЦЗ'!I32</f>
        <v>206</v>
      </c>
      <c r="J32" s="107">
        <f t="shared" si="2"/>
        <v>80.46875</v>
      </c>
      <c r="K32" s="105">
        <f>УСЬОГО!K32-'16-село-ЦЗ'!K32</f>
        <v>61</v>
      </c>
      <c r="L32" s="105">
        <f>УСЬОГО!L32-'16-село-ЦЗ'!L32</f>
        <v>58</v>
      </c>
      <c r="M32" s="107">
        <f t="shared" si="3"/>
        <v>95.081967213114751</v>
      </c>
      <c r="N32" s="105">
        <f>УСЬОГО!N32-'16-село-ЦЗ'!N32</f>
        <v>10</v>
      </c>
      <c r="O32" s="105">
        <f>УСЬОГО!O32-'16-село-ЦЗ'!O32</f>
        <v>7</v>
      </c>
      <c r="P32" s="107">
        <f t="shared" si="8"/>
        <v>70</v>
      </c>
      <c r="Q32" s="105">
        <f>УСЬОГО!Q32-'16-село-ЦЗ'!Q32</f>
        <v>499</v>
      </c>
      <c r="R32" s="108">
        <f>УСЬОГО!R32-'16-село-ЦЗ'!R32</f>
        <v>398</v>
      </c>
      <c r="S32" s="107">
        <f t="shared" si="4"/>
        <v>79.759519038076149</v>
      </c>
      <c r="T32" s="105">
        <f>УСЬОГО!T32-'16-село-ЦЗ'!T32</f>
        <v>1794</v>
      </c>
      <c r="U32" s="108">
        <f>УСЬОГО!U32-'16-село-ЦЗ'!U32</f>
        <v>1593</v>
      </c>
      <c r="V32" s="107">
        <f t="shared" si="5"/>
        <v>88.795986622073585</v>
      </c>
      <c r="W32" s="105">
        <f>УСЬОГО!W32-'16-село-ЦЗ'!W32</f>
        <v>359</v>
      </c>
      <c r="X32" s="108">
        <f>УСЬОГО!X32-'16-село-ЦЗ'!X32</f>
        <v>189</v>
      </c>
      <c r="Y32" s="107">
        <f t="shared" si="6"/>
        <v>52.646239554317546</v>
      </c>
      <c r="Z32" s="105">
        <f>УСЬОГО!Z32-'16-село-ЦЗ'!Z32</f>
        <v>331</v>
      </c>
      <c r="AA32" s="108">
        <f>УСЬОГО!AA32-'16-село-ЦЗ'!AA32</f>
        <v>172</v>
      </c>
      <c r="AB32" s="107">
        <f t="shared" si="7"/>
        <v>51.963746223564954</v>
      </c>
      <c r="AC32" s="37"/>
      <c r="AD32" s="41"/>
    </row>
    <row r="33" spans="1:30" s="42" customFormat="1" ht="16.95" customHeight="1" x14ac:dyDescent="0.25">
      <c r="A33" s="61" t="s">
        <v>60</v>
      </c>
      <c r="B33" s="105">
        <f>УСЬОГО!B33-'16-село-ЦЗ'!B33</f>
        <v>914</v>
      </c>
      <c r="C33" s="105">
        <f>УСЬОГО!C33-'16-село-ЦЗ'!C33</f>
        <v>1026</v>
      </c>
      <c r="D33" s="106">
        <f t="shared" si="0"/>
        <v>112.25382932166302</v>
      </c>
      <c r="E33" s="105">
        <f>УСЬОГО!E33-'16-село-ЦЗ'!E33</f>
        <v>549</v>
      </c>
      <c r="F33" s="105">
        <f>УСЬОГО!F33-'16-село-ЦЗ'!F33</f>
        <v>641</v>
      </c>
      <c r="G33" s="107">
        <f t="shared" si="1"/>
        <v>116.75774134790528</v>
      </c>
      <c r="H33" s="105">
        <f>УСЬОГО!H33-'16-село-ЦЗ'!H33</f>
        <v>136</v>
      </c>
      <c r="I33" s="105">
        <f>УСЬОГО!I33-'16-село-ЦЗ'!I33</f>
        <v>187</v>
      </c>
      <c r="J33" s="107">
        <f t="shared" si="2"/>
        <v>137.5</v>
      </c>
      <c r="K33" s="105">
        <f>УСЬОГО!K33-'16-село-ЦЗ'!K33</f>
        <v>44</v>
      </c>
      <c r="L33" s="105">
        <f>УСЬОГО!L33-'16-село-ЦЗ'!L33</f>
        <v>23</v>
      </c>
      <c r="M33" s="107">
        <f t="shared" si="3"/>
        <v>52.272727272727273</v>
      </c>
      <c r="N33" s="105">
        <f>УСЬОГО!N33-'16-село-ЦЗ'!N33</f>
        <v>8</v>
      </c>
      <c r="O33" s="105">
        <f>УСЬОГО!O33-'16-село-ЦЗ'!O33</f>
        <v>1</v>
      </c>
      <c r="P33" s="107">
        <f t="shared" si="8"/>
        <v>12.5</v>
      </c>
      <c r="Q33" s="105">
        <f>УСЬОГО!Q33-'16-село-ЦЗ'!Q33</f>
        <v>446</v>
      </c>
      <c r="R33" s="108">
        <f>УСЬОГО!R33-'16-село-ЦЗ'!R33</f>
        <v>567</v>
      </c>
      <c r="S33" s="107">
        <f t="shared" si="4"/>
        <v>127.13004484304933</v>
      </c>
      <c r="T33" s="105">
        <f>УСЬОГО!T33-'16-село-ЦЗ'!T33</f>
        <v>667</v>
      </c>
      <c r="U33" s="108">
        <f>УСЬОГО!U33-'16-село-ЦЗ'!U33</f>
        <v>689</v>
      </c>
      <c r="V33" s="107">
        <f t="shared" si="5"/>
        <v>103.2983508245877</v>
      </c>
      <c r="W33" s="105">
        <f>УСЬОГО!W33-'16-село-ЦЗ'!W33</f>
        <v>349</v>
      </c>
      <c r="X33" s="108">
        <f>УСЬОГО!X33-'16-село-ЦЗ'!X33</f>
        <v>361</v>
      </c>
      <c r="Y33" s="107">
        <f t="shared" si="6"/>
        <v>103.43839541547278</v>
      </c>
      <c r="Z33" s="105">
        <f>УСЬОГО!Z33-'16-село-ЦЗ'!Z33</f>
        <v>290</v>
      </c>
      <c r="AA33" s="108">
        <f>УСЬОГО!AA33-'16-село-ЦЗ'!AA33</f>
        <v>324</v>
      </c>
      <c r="AB33" s="107">
        <f t="shared" si="7"/>
        <v>111.72413793103448</v>
      </c>
      <c r="AC33" s="37"/>
      <c r="AD33" s="41"/>
    </row>
    <row r="34" spans="1:30" s="42" customFormat="1" ht="16.95" customHeight="1" x14ac:dyDescent="0.25">
      <c r="A34" s="61" t="s">
        <v>61</v>
      </c>
      <c r="B34" s="105">
        <f>УСЬОГО!B34-'16-село-ЦЗ'!B34</f>
        <v>810</v>
      </c>
      <c r="C34" s="105">
        <f>УСЬОГО!C34-'16-село-ЦЗ'!C34</f>
        <v>995</v>
      </c>
      <c r="D34" s="106">
        <f t="shared" si="0"/>
        <v>122.83950617283951</v>
      </c>
      <c r="E34" s="105">
        <f>УСЬОГО!E34-'16-село-ЦЗ'!E34</f>
        <v>317</v>
      </c>
      <c r="F34" s="105">
        <f>УСЬОГО!F34-'16-село-ЦЗ'!F34</f>
        <v>432</v>
      </c>
      <c r="G34" s="107">
        <f t="shared" si="1"/>
        <v>136.27760252365931</v>
      </c>
      <c r="H34" s="105">
        <f>УСЬОГО!H34-'16-село-ЦЗ'!H34</f>
        <v>170</v>
      </c>
      <c r="I34" s="105">
        <f>УСЬОГО!I34-'16-село-ЦЗ'!I34</f>
        <v>179</v>
      </c>
      <c r="J34" s="107">
        <f t="shared" si="2"/>
        <v>105.29411764705883</v>
      </c>
      <c r="K34" s="105">
        <f>УСЬОГО!K34-'16-село-ЦЗ'!K34</f>
        <v>11</v>
      </c>
      <c r="L34" s="105">
        <f>УСЬОГО!L34-'16-село-ЦЗ'!L34</f>
        <v>7</v>
      </c>
      <c r="M34" s="107">
        <f t="shared" si="3"/>
        <v>63.636363636363633</v>
      </c>
      <c r="N34" s="105">
        <f>УСЬОГО!N34-'16-село-ЦЗ'!N34</f>
        <v>8</v>
      </c>
      <c r="O34" s="105">
        <f>УСЬОГО!O34-'16-село-ЦЗ'!O34</f>
        <v>0</v>
      </c>
      <c r="P34" s="107">
        <f t="shared" si="8"/>
        <v>0</v>
      </c>
      <c r="Q34" s="105">
        <f>УСЬОГО!Q34-'16-село-ЦЗ'!Q34</f>
        <v>256</v>
      </c>
      <c r="R34" s="108">
        <f>УСЬОГО!R34-'16-село-ЦЗ'!R34</f>
        <v>336</v>
      </c>
      <c r="S34" s="107">
        <f t="shared" si="4"/>
        <v>131.25</v>
      </c>
      <c r="T34" s="105">
        <f>УСЬОГО!T34-'16-село-ЦЗ'!T34</f>
        <v>575</v>
      </c>
      <c r="U34" s="108">
        <f>УСЬОГО!U34-'16-село-ЦЗ'!U34</f>
        <v>753</v>
      </c>
      <c r="V34" s="107">
        <f t="shared" si="5"/>
        <v>130.95652173913044</v>
      </c>
      <c r="W34" s="105">
        <f>УСЬОГО!W34-'16-село-ЦЗ'!W34</f>
        <v>189</v>
      </c>
      <c r="X34" s="108">
        <f>УСЬОГО!X34-'16-село-ЦЗ'!X34</f>
        <v>239</v>
      </c>
      <c r="Y34" s="107">
        <f t="shared" si="6"/>
        <v>126.45502645502646</v>
      </c>
      <c r="Z34" s="105">
        <f>УСЬОГО!Z34-'16-село-ЦЗ'!Z34</f>
        <v>170</v>
      </c>
      <c r="AA34" s="108">
        <f>УСЬОГО!AA34-'16-село-ЦЗ'!AA34</f>
        <v>227</v>
      </c>
      <c r="AB34" s="107">
        <f t="shared" si="7"/>
        <v>133.52941176470588</v>
      </c>
      <c r="AC34" s="37"/>
      <c r="AD34" s="41"/>
    </row>
    <row r="35" spans="1:30" s="42" customFormat="1" ht="16.95" customHeight="1" x14ac:dyDescent="0.25">
      <c r="A35" s="61" t="s">
        <v>62</v>
      </c>
      <c r="B35" s="105">
        <f>УСЬОГО!B35-'16-село-ЦЗ'!B35</f>
        <v>714</v>
      </c>
      <c r="C35" s="105">
        <f>УСЬОГО!C35-'16-село-ЦЗ'!C35</f>
        <v>818</v>
      </c>
      <c r="D35" s="106">
        <f t="shared" si="0"/>
        <v>114.56582633053222</v>
      </c>
      <c r="E35" s="105">
        <f>УСЬОГО!E35-'16-село-ЦЗ'!E35</f>
        <v>349</v>
      </c>
      <c r="F35" s="105">
        <f>УСЬОГО!F35-'16-село-ЦЗ'!F35</f>
        <v>423</v>
      </c>
      <c r="G35" s="107">
        <f t="shared" si="1"/>
        <v>121.20343839541547</v>
      </c>
      <c r="H35" s="105">
        <f>УСЬОГО!H35-'16-село-ЦЗ'!H35</f>
        <v>198</v>
      </c>
      <c r="I35" s="105">
        <f>УСЬОГО!I35-'16-село-ЦЗ'!I35</f>
        <v>124</v>
      </c>
      <c r="J35" s="107">
        <f t="shared" si="2"/>
        <v>62.626262626262623</v>
      </c>
      <c r="K35" s="105">
        <f>УСЬОГО!K35-'16-село-ЦЗ'!K35</f>
        <v>34</v>
      </c>
      <c r="L35" s="105">
        <f>УСЬОГО!L35-'16-село-ЦЗ'!L35</f>
        <v>21</v>
      </c>
      <c r="M35" s="107">
        <f t="shared" si="3"/>
        <v>61.764705882352942</v>
      </c>
      <c r="N35" s="105">
        <f>УСЬОГО!N35-'16-село-ЦЗ'!N35</f>
        <v>6</v>
      </c>
      <c r="O35" s="105">
        <f>УСЬОГО!O35-'16-село-ЦЗ'!O35</f>
        <v>2</v>
      </c>
      <c r="P35" s="107">
        <f t="shared" si="8"/>
        <v>33.333333333333336</v>
      </c>
      <c r="Q35" s="105">
        <f>УСЬОГО!Q35-'16-село-ЦЗ'!Q35</f>
        <v>249</v>
      </c>
      <c r="R35" s="108">
        <f>УСЬОГО!R35-'16-село-ЦЗ'!R35</f>
        <v>238</v>
      </c>
      <c r="S35" s="107">
        <f t="shared" si="4"/>
        <v>95.582329317269071</v>
      </c>
      <c r="T35" s="105">
        <f>УСЬОГО!T35-'16-село-ЦЗ'!T35</f>
        <v>465</v>
      </c>
      <c r="U35" s="108">
        <f>УСЬОГО!U35-'16-село-ЦЗ'!U35</f>
        <v>587</v>
      </c>
      <c r="V35" s="107">
        <f t="shared" si="5"/>
        <v>126.23655913978494</v>
      </c>
      <c r="W35" s="105">
        <f>УСЬОГО!W35-'16-село-ЦЗ'!W35</f>
        <v>206</v>
      </c>
      <c r="X35" s="108">
        <f>УСЬОГО!X35-'16-село-ЦЗ'!X35</f>
        <v>197</v>
      </c>
      <c r="Y35" s="107">
        <f t="shared" si="6"/>
        <v>95.631067961165044</v>
      </c>
      <c r="Z35" s="105">
        <f>УСЬОГО!Z35-'16-село-ЦЗ'!Z35</f>
        <v>180</v>
      </c>
      <c r="AA35" s="108">
        <f>УСЬОГО!AA35-'16-село-ЦЗ'!AA35</f>
        <v>172</v>
      </c>
      <c r="AB35" s="107">
        <f t="shared" si="7"/>
        <v>95.555555555555557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AD12" sqref="AD12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4" t="s">
        <v>82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7"/>
      <c r="O1" s="27"/>
      <c r="P1" s="27"/>
      <c r="Q1" s="27"/>
      <c r="R1" s="27"/>
      <c r="S1" s="27"/>
      <c r="T1" s="27"/>
      <c r="U1" s="27"/>
      <c r="V1" s="27"/>
      <c r="W1" s="27"/>
      <c r="X1" s="130"/>
      <c r="Y1" s="130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5"/>
      <c r="Y2" s="125"/>
      <c r="Z2" s="134"/>
      <c r="AA2" s="134"/>
      <c r="AB2" s="59" t="s">
        <v>7</v>
      </c>
      <c r="AC2" s="59"/>
    </row>
    <row r="3" spans="1:32" s="32" customFormat="1" ht="67.650000000000006" customHeight="1" x14ac:dyDescent="0.3">
      <c r="A3" s="126"/>
      <c r="B3" s="127" t="s">
        <v>21</v>
      </c>
      <c r="C3" s="127"/>
      <c r="D3" s="127"/>
      <c r="E3" s="127" t="s">
        <v>22</v>
      </c>
      <c r="F3" s="127"/>
      <c r="G3" s="127"/>
      <c r="H3" s="127" t="s">
        <v>13</v>
      </c>
      <c r="I3" s="127"/>
      <c r="J3" s="127"/>
      <c r="K3" s="127" t="s">
        <v>9</v>
      </c>
      <c r="L3" s="127"/>
      <c r="M3" s="127"/>
      <c r="N3" s="127" t="s">
        <v>10</v>
      </c>
      <c r="O3" s="127"/>
      <c r="P3" s="127"/>
      <c r="Q3" s="131" t="s">
        <v>8</v>
      </c>
      <c r="R3" s="132"/>
      <c r="S3" s="133"/>
      <c r="T3" s="127" t="s">
        <v>16</v>
      </c>
      <c r="U3" s="127"/>
      <c r="V3" s="127"/>
      <c r="W3" s="127" t="s">
        <v>11</v>
      </c>
      <c r="X3" s="127"/>
      <c r="Y3" s="127"/>
      <c r="Z3" s="127" t="s">
        <v>12</v>
      </c>
      <c r="AA3" s="127"/>
      <c r="AB3" s="127"/>
    </row>
    <row r="4" spans="1:32" s="33" customFormat="1" ht="19.5" customHeight="1" x14ac:dyDescent="0.3">
      <c r="A4" s="126"/>
      <c r="B4" s="128" t="s">
        <v>15</v>
      </c>
      <c r="C4" s="128" t="s">
        <v>63</v>
      </c>
      <c r="D4" s="129" t="s">
        <v>2</v>
      </c>
      <c r="E4" s="128" t="s">
        <v>15</v>
      </c>
      <c r="F4" s="128" t="s">
        <v>63</v>
      </c>
      <c r="G4" s="129" t="s">
        <v>2</v>
      </c>
      <c r="H4" s="128" t="s">
        <v>15</v>
      </c>
      <c r="I4" s="128" t="s">
        <v>63</v>
      </c>
      <c r="J4" s="129" t="s">
        <v>2</v>
      </c>
      <c r="K4" s="128" t="s">
        <v>15</v>
      </c>
      <c r="L4" s="128" t="s">
        <v>63</v>
      </c>
      <c r="M4" s="129" t="s">
        <v>2</v>
      </c>
      <c r="N4" s="128" t="s">
        <v>15</v>
      </c>
      <c r="O4" s="128" t="s">
        <v>63</v>
      </c>
      <c r="P4" s="129" t="s">
        <v>2</v>
      </c>
      <c r="Q4" s="128" t="s">
        <v>15</v>
      </c>
      <c r="R4" s="128" t="s">
        <v>63</v>
      </c>
      <c r="S4" s="129" t="s">
        <v>2</v>
      </c>
      <c r="T4" s="128" t="s">
        <v>15</v>
      </c>
      <c r="U4" s="128" t="s">
        <v>63</v>
      </c>
      <c r="V4" s="129" t="s">
        <v>2</v>
      </c>
      <c r="W4" s="128" t="s">
        <v>15</v>
      </c>
      <c r="X4" s="128" t="s">
        <v>63</v>
      </c>
      <c r="Y4" s="129" t="s">
        <v>2</v>
      </c>
      <c r="Z4" s="128" t="s">
        <v>15</v>
      </c>
      <c r="AA4" s="128" t="s">
        <v>63</v>
      </c>
      <c r="AB4" s="129" t="s">
        <v>2</v>
      </c>
    </row>
    <row r="5" spans="1:32" s="33" customFormat="1" ht="15.75" customHeight="1" x14ac:dyDescent="0.3">
      <c r="A5" s="126"/>
      <c r="B5" s="128"/>
      <c r="C5" s="128"/>
      <c r="D5" s="129"/>
      <c r="E5" s="128"/>
      <c r="F5" s="128"/>
      <c r="G5" s="129"/>
      <c r="H5" s="128"/>
      <c r="I5" s="128"/>
      <c r="J5" s="129"/>
      <c r="K5" s="128"/>
      <c r="L5" s="128"/>
      <c r="M5" s="129"/>
      <c r="N5" s="128"/>
      <c r="O5" s="128"/>
      <c r="P5" s="129"/>
      <c r="Q5" s="128"/>
      <c r="R5" s="128"/>
      <c r="S5" s="129"/>
      <c r="T5" s="128"/>
      <c r="U5" s="128"/>
      <c r="V5" s="129"/>
      <c r="W5" s="128"/>
      <c r="X5" s="128"/>
      <c r="Y5" s="129"/>
      <c r="Z5" s="128"/>
      <c r="AA5" s="128"/>
      <c r="AB5" s="129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45996</v>
      </c>
      <c r="C7" s="35">
        <f>SUM(C8:C35)</f>
        <v>48513</v>
      </c>
      <c r="D7" s="36">
        <f>C7*100/B7</f>
        <v>105.47221497521524</v>
      </c>
      <c r="E7" s="35">
        <f>SUM(E8:E35)</f>
        <v>14398</v>
      </c>
      <c r="F7" s="35">
        <f>SUM(F8:F35)</f>
        <v>19378</v>
      </c>
      <c r="G7" s="36">
        <f>F7*100/E7</f>
        <v>134.5881372412835</v>
      </c>
      <c r="H7" s="35">
        <f>SUM(H8:H35)</f>
        <v>4727</v>
      </c>
      <c r="I7" s="35">
        <f>SUM(I8:I35)</f>
        <v>5283</v>
      </c>
      <c r="J7" s="36">
        <f>I7*100/H7</f>
        <v>111.76221705098371</v>
      </c>
      <c r="K7" s="35">
        <f>SUM(K8:K35)</f>
        <v>1127</v>
      </c>
      <c r="L7" s="35">
        <f>SUM(L8:L35)</f>
        <v>885</v>
      </c>
      <c r="M7" s="36">
        <f>L7*100/K7</f>
        <v>78.527062999112687</v>
      </c>
      <c r="N7" s="35">
        <f>SUM(N8:N35)</f>
        <v>321</v>
      </c>
      <c r="O7" s="35">
        <f>SUM(O8:O35)</f>
        <v>137</v>
      </c>
      <c r="P7" s="36">
        <f>O7*100/N7</f>
        <v>42.679127725856695</v>
      </c>
      <c r="Q7" s="35">
        <f>SUM(Q8:Q35)</f>
        <v>11018</v>
      </c>
      <c r="R7" s="35">
        <f>SUM(R8:R35)</f>
        <v>14739</v>
      </c>
      <c r="S7" s="36">
        <f>R7*100/Q7</f>
        <v>133.77200943909966</v>
      </c>
      <c r="T7" s="35">
        <f>SUM(T8:T35)</f>
        <v>37495</v>
      </c>
      <c r="U7" s="35">
        <f>SUM(U8:U35)</f>
        <v>37526</v>
      </c>
      <c r="V7" s="36">
        <f>U7*100/T7</f>
        <v>100.08267769035871</v>
      </c>
      <c r="W7" s="35">
        <f>SUM(W8:W35)</f>
        <v>9981</v>
      </c>
      <c r="X7" s="35">
        <f>SUM(X8:X35)</f>
        <v>9959</v>
      </c>
      <c r="Y7" s="36">
        <f>X7*100/W7</f>
        <v>99.779581204288149</v>
      </c>
      <c r="Z7" s="35">
        <f>SUM(Z8:Z35)</f>
        <v>8951</v>
      </c>
      <c r="AA7" s="35">
        <f>SUM(AA8:AA35)</f>
        <v>9048</v>
      </c>
      <c r="AB7" s="36">
        <f>AA7*100/Z7</f>
        <v>101.08367780136298</v>
      </c>
      <c r="AC7" s="37"/>
      <c r="AF7" s="42"/>
    </row>
    <row r="8" spans="1:32" s="42" customFormat="1" ht="16.95" customHeight="1" x14ac:dyDescent="0.25">
      <c r="A8" s="61" t="s">
        <v>35</v>
      </c>
      <c r="B8" s="39">
        <v>2586</v>
      </c>
      <c r="C8" s="39">
        <v>3156</v>
      </c>
      <c r="D8" s="36">
        <f t="shared" ref="D8:D35" si="0">C8*100/B8</f>
        <v>122.04176334106728</v>
      </c>
      <c r="E8" s="39">
        <v>1108</v>
      </c>
      <c r="F8" s="39">
        <v>1663</v>
      </c>
      <c r="G8" s="40">
        <f t="shared" ref="G8:G35" si="1">F8*100/E8</f>
        <v>150.09025270758121</v>
      </c>
      <c r="H8" s="39">
        <v>112</v>
      </c>
      <c r="I8" s="39">
        <v>127</v>
      </c>
      <c r="J8" s="40">
        <f t="shared" ref="J8:J35" si="2">I8*100/H8</f>
        <v>113.39285714285714</v>
      </c>
      <c r="K8" s="39">
        <v>70</v>
      </c>
      <c r="L8" s="39">
        <v>85</v>
      </c>
      <c r="M8" s="40">
        <f t="shared" ref="M8:M35" si="3">L8*100/K8</f>
        <v>121.42857142857143</v>
      </c>
      <c r="N8" s="39">
        <v>9</v>
      </c>
      <c r="O8" s="39">
        <v>4</v>
      </c>
      <c r="P8" s="40">
        <f>IF(ISERROR(O8*100/N8),"-",(O8*100/N8))</f>
        <v>44.444444444444443</v>
      </c>
      <c r="Q8" s="39">
        <v>625</v>
      </c>
      <c r="R8" s="60">
        <v>807</v>
      </c>
      <c r="S8" s="40">
        <f t="shared" ref="S8:S35" si="4">R8*100/Q8</f>
        <v>129.12</v>
      </c>
      <c r="T8" s="39">
        <v>2286</v>
      </c>
      <c r="U8" s="60">
        <v>2299</v>
      </c>
      <c r="V8" s="40">
        <f t="shared" ref="V8:V35" si="5">U8*100/T8</f>
        <v>100.56867891513561</v>
      </c>
      <c r="W8" s="39">
        <v>851</v>
      </c>
      <c r="X8" s="60">
        <v>832</v>
      </c>
      <c r="Y8" s="40">
        <f t="shared" ref="Y8:Y35" si="6">X8*100/W8</f>
        <v>97.767332549941244</v>
      </c>
      <c r="Z8" s="39">
        <v>721</v>
      </c>
      <c r="AA8" s="60">
        <v>717</v>
      </c>
      <c r="AB8" s="40">
        <f t="shared" ref="AB8:AB35" si="7">AA8*100/Z8</f>
        <v>99.445214979195555</v>
      </c>
      <c r="AC8" s="37"/>
      <c r="AD8" s="41"/>
    </row>
    <row r="9" spans="1:32" s="43" customFormat="1" ht="16.95" customHeight="1" x14ac:dyDescent="0.25">
      <c r="A9" s="61" t="s">
        <v>36</v>
      </c>
      <c r="B9" s="39">
        <v>874</v>
      </c>
      <c r="C9" s="39">
        <v>954</v>
      </c>
      <c r="D9" s="36">
        <f t="shared" si="0"/>
        <v>109.15331807780321</v>
      </c>
      <c r="E9" s="39">
        <v>242</v>
      </c>
      <c r="F9" s="39">
        <v>332</v>
      </c>
      <c r="G9" s="40">
        <f t="shared" si="1"/>
        <v>137.19008264462809</v>
      </c>
      <c r="H9" s="39">
        <v>102</v>
      </c>
      <c r="I9" s="39">
        <v>65</v>
      </c>
      <c r="J9" s="40">
        <f t="shared" si="2"/>
        <v>63.725490196078432</v>
      </c>
      <c r="K9" s="39">
        <v>12</v>
      </c>
      <c r="L9" s="39">
        <v>2</v>
      </c>
      <c r="M9" s="40">
        <f t="shared" si="3"/>
        <v>16.666666666666668</v>
      </c>
      <c r="N9" s="39">
        <v>0</v>
      </c>
      <c r="O9" s="39">
        <v>1</v>
      </c>
      <c r="P9" s="40" t="str">
        <f t="shared" ref="P9:P35" si="8">IF(ISERROR(O9*100/N9),"-",(O9*100/N9))</f>
        <v>-</v>
      </c>
      <c r="Q9" s="39">
        <v>171</v>
      </c>
      <c r="R9" s="60">
        <v>225</v>
      </c>
      <c r="S9" s="40">
        <f t="shared" si="4"/>
        <v>131.57894736842104</v>
      </c>
      <c r="T9" s="39">
        <v>772</v>
      </c>
      <c r="U9" s="60">
        <v>777</v>
      </c>
      <c r="V9" s="40">
        <f t="shared" si="5"/>
        <v>100.64766839378238</v>
      </c>
      <c r="W9" s="39">
        <v>196</v>
      </c>
      <c r="X9" s="60">
        <v>164</v>
      </c>
      <c r="Y9" s="40">
        <f t="shared" si="6"/>
        <v>83.673469387755105</v>
      </c>
      <c r="Z9" s="39">
        <v>165</v>
      </c>
      <c r="AA9" s="60">
        <v>131</v>
      </c>
      <c r="AB9" s="40">
        <f t="shared" si="7"/>
        <v>79.393939393939391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288</v>
      </c>
      <c r="C10" s="39">
        <v>304</v>
      </c>
      <c r="D10" s="36">
        <f t="shared" si="0"/>
        <v>105.55555555555556</v>
      </c>
      <c r="E10" s="39">
        <v>167</v>
      </c>
      <c r="F10" s="39">
        <v>189</v>
      </c>
      <c r="G10" s="40">
        <f t="shared" si="1"/>
        <v>113.17365269461078</v>
      </c>
      <c r="H10" s="39">
        <v>38</v>
      </c>
      <c r="I10" s="39">
        <v>39</v>
      </c>
      <c r="J10" s="40">
        <f t="shared" si="2"/>
        <v>102.63157894736842</v>
      </c>
      <c r="K10" s="39">
        <v>4</v>
      </c>
      <c r="L10" s="39">
        <v>6</v>
      </c>
      <c r="M10" s="40">
        <f t="shared" si="3"/>
        <v>150</v>
      </c>
      <c r="N10" s="39">
        <v>0</v>
      </c>
      <c r="O10" s="39">
        <v>14</v>
      </c>
      <c r="P10" s="40" t="str">
        <f t="shared" si="8"/>
        <v>-</v>
      </c>
      <c r="Q10" s="39">
        <v>162</v>
      </c>
      <c r="R10" s="60">
        <v>158</v>
      </c>
      <c r="S10" s="40">
        <f t="shared" si="4"/>
        <v>97.53086419753086</v>
      </c>
      <c r="T10" s="39">
        <v>227</v>
      </c>
      <c r="U10" s="60">
        <v>179</v>
      </c>
      <c r="V10" s="40">
        <f t="shared" si="5"/>
        <v>78.854625550660799</v>
      </c>
      <c r="W10" s="39">
        <v>136</v>
      </c>
      <c r="X10" s="60">
        <v>76</v>
      </c>
      <c r="Y10" s="40">
        <f t="shared" si="6"/>
        <v>55.882352941176471</v>
      </c>
      <c r="Z10" s="39">
        <v>123</v>
      </c>
      <c r="AA10" s="60">
        <v>71</v>
      </c>
      <c r="AB10" s="40">
        <f t="shared" si="7"/>
        <v>57.72357723577236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666</v>
      </c>
      <c r="C11" s="39">
        <v>615</v>
      </c>
      <c r="D11" s="36">
        <f t="shared" si="0"/>
        <v>92.342342342342349</v>
      </c>
      <c r="E11" s="39">
        <v>218</v>
      </c>
      <c r="F11" s="39">
        <v>205</v>
      </c>
      <c r="G11" s="40">
        <f t="shared" si="1"/>
        <v>94.036697247706428</v>
      </c>
      <c r="H11" s="39">
        <v>69</v>
      </c>
      <c r="I11" s="39">
        <v>58</v>
      </c>
      <c r="J11" s="40">
        <f t="shared" si="2"/>
        <v>84.05797101449275</v>
      </c>
      <c r="K11" s="39">
        <v>11</v>
      </c>
      <c r="L11" s="39">
        <v>1</v>
      </c>
      <c r="M11" s="40">
        <f t="shared" si="3"/>
        <v>9.0909090909090917</v>
      </c>
      <c r="N11" s="39">
        <v>2</v>
      </c>
      <c r="O11" s="39">
        <v>0</v>
      </c>
      <c r="P11" s="40">
        <f t="shared" si="8"/>
        <v>0</v>
      </c>
      <c r="Q11" s="39">
        <v>196</v>
      </c>
      <c r="R11" s="60">
        <v>167</v>
      </c>
      <c r="S11" s="40">
        <f t="shared" si="4"/>
        <v>85.204081632653057</v>
      </c>
      <c r="T11" s="39">
        <v>548</v>
      </c>
      <c r="U11" s="60">
        <v>469</v>
      </c>
      <c r="V11" s="40">
        <f t="shared" si="5"/>
        <v>85.583941605839414</v>
      </c>
      <c r="W11" s="39">
        <v>167</v>
      </c>
      <c r="X11" s="60">
        <v>84</v>
      </c>
      <c r="Y11" s="40">
        <f t="shared" si="6"/>
        <v>50.299401197604787</v>
      </c>
      <c r="Z11" s="39">
        <v>148</v>
      </c>
      <c r="AA11" s="60">
        <v>76</v>
      </c>
      <c r="AB11" s="40">
        <f t="shared" si="7"/>
        <v>51.351351351351354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1387</v>
      </c>
      <c r="C12" s="39">
        <v>1566</v>
      </c>
      <c r="D12" s="36">
        <f t="shared" si="0"/>
        <v>112.90555155010814</v>
      </c>
      <c r="E12" s="39">
        <v>228</v>
      </c>
      <c r="F12" s="39">
        <v>397</v>
      </c>
      <c r="G12" s="40">
        <f t="shared" si="1"/>
        <v>174.12280701754386</v>
      </c>
      <c r="H12" s="39">
        <v>140</v>
      </c>
      <c r="I12" s="39">
        <v>157</v>
      </c>
      <c r="J12" s="40">
        <f t="shared" si="2"/>
        <v>112.14285714285714</v>
      </c>
      <c r="K12" s="39">
        <v>32</v>
      </c>
      <c r="L12" s="39">
        <v>27</v>
      </c>
      <c r="M12" s="40">
        <f t="shared" si="3"/>
        <v>84.375</v>
      </c>
      <c r="N12" s="39">
        <v>9</v>
      </c>
      <c r="O12" s="39">
        <v>0</v>
      </c>
      <c r="P12" s="40">
        <f t="shared" si="8"/>
        <v>0</v>
      </c>
      <c r="Q12" s="39">
        <v>138</v>
      </c>
      <c r="R12" s="60">
        <v>324</v>
      </c>
      <c r="S12" s="40">
        <f t="shared" si="4"/>
        <v>234.78260869565219</v>
      </c>
      <c r="T12" s="39">
        <v>1244</v>
      </c>
      <c r="U12" s="60">
        <v>1345</v>
      </c>
      <c r="V12" s="40">
        <f t="shared" si="5"/>
        <v>108.11897106109325</v>
      </c>
      <c r="W12" s="39">
        <v>161</v>
      </c>
      <c r="X12" s="60">
        <v>180</v>
      </c>
      <c r="Y12" s="40">
        <f t="shared" si="6"/>
        <v>111.80124223602485</v>
      </c>
      <c r="Z12" s="39">
        <v>142</v>
      </c>
      <c r="AA12" s="60">
        <v>154</v>
      </c>
      <c r="AB12" s="40">
        <f t="shared" si="7"/>
        <v>108.45070422535211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350</v>
      </c>
      <c r="C13" s="39">
        <v>374</v>
      </c>
      <c r="D13" s="36">
        <f t="shared" si="0"/>
        <v>106.85714285714286</v>
      </c>
      <c r="E13" s="39">
        <v>129</v>
      </c>
      <c r="F13" s="39">
        <v>180</v>
      </c>
      <c r="G13" s="40">
        <f t="shared" si="1"/>
        <v>139.53488372093022</v>
      </c>
      <c r="H13" s="39">
        <v>39</v>
      </c>
      <c r="I13" s="39">
        <v>31</v>
      </c>
      <c r="J13" s="40">
        <f t="shared" si="2"/>
        <v>79.487179487179489</v>
      </c>
      <c r="K13" s="39">
        <v>9</v>
      </c>
      <c r="L13" s="39">
        <v>3</v>
      </c>
      <c r="M13" s="40">
        <f t="shared" si="3"/>
        <v>33.333333333333336</v>
      </c>
      <c r="N13" s="39">
        <v>0</v>
      </c>
      <c r="O13" s="39">
        <v>0</v>
      </c>
      <c r="P13" s="40" t="str">
        <f t="shared" si="8"/>
        <v>-</v>
      </c>
      <c r="Q13" s="39">
        <v>90</v>
      </c>
      <c r="R13" s="60">
        <v>154</v>
      </c>
      <c r="S13" s="40">
        <f t="shared" si="4"/>
        <v>171.11111111111111</v>
      </c>
      <c r="T13" s="39">
        <v>291</v>
      </c>
      <c r="U13" s="60">
        <v>245</v>
      </c>
      <c r="V13" s="40">
        <f t="shared" si="5"/>
        <v>84.192439862542955</v>
      </c>
      <c r="W13" s="39">
        <v>98</v>
      </c>
      <c r="X13" s="60">
        <v>70</v>
      </c>
      <c r="Y13" s="40">
        <f t="shared" si="6"/>
        <v>71.428571428571431</v>
      </c>
      <c r="Z13" s="39">
        <v>89</v>
      </c>
      <c r="AA13" s="60">
        <v>67</v>
      </c>
      <c r="AB13" s="40">
        <f t="shared" si="7"/>
        <v>75.280898876404493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171</v>
      </c>
      <c r="C14" s="39">
        <v>187</v>
      </c>
      <c r="D14" s="36">
        <f t="shared" si="0"/>
        <v>109.35672514619883</v>
      </c>
      <c r="E14" s="39">
        <v>51</v>
      </c>
      <c r="F14" s="39">
        <v>72</v>
      </c>
      <c r="G14" s="40">
        <f t="shared" si="1"/>
        <v>141.1764705882353</v>
      </c>
      <c r="H14" s="39">
        <v>38</v>
      </c>
      <c r="I14" s="39">
        <v>27</v>
      </c>
      <c r="J14" s="40">
        <f t="shared" si="2"/>
        <v>71.05263157894737</v>
      </c>
      <c r="K14" s="39">
        <v>1</v>
      </c>
      <c r="L14" s="39">
        <v>1</v>
      </c>
      <c r="M14" s="40">
        <f t="shared" si="3"/>
        <v>100</v>
      </c>
      <c r="N14" s="39">
        <v>0</v>
      </c>
      <c r="O14" s="39">
        <v>2</v>
      </c>
      <c r="P14" s="40" t="str">
        <f t="shared" si="8"/>
        <v>-</v>
      </c>
      <c r="Q14" s="39">
        <v>40</v>
      </c>
      <c r="R14" s="60">
        <v>66</v>
      </c>
      <c r="S14" s="40">
        <f t="shared" si="4"/>
        <v>165</v>
      </c>
      <c r="T14" s="39">
        <v>120</v>
      </c>
      <c r="U14" s="60">
        <v>124</v>
      </c>
      <c r="V14" s="40">
        <f t="shared" si="5"/>
        <v>103.33333333333333</v>
      </c>
      <c r="W14" s="39">
        <v>38</v>
      </c>
      <c r="X14" s="60">
        <v>30</v>
      </c>
      <c r="Y14" s="40">
        <f t="shared" si="6"/>
        <v>78.94736842105263</v>
      </c>
      <c r="Z14" s="39">
        <v>32</v>
      </c>
      <c r="AA14" s="60">
        <v>25</v>
      </c>
      <c r="AB14" s="40">
        <f t="shared" si="7"/>
        <v>78.125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2318</v>
      </c>
      <c r="C15" s="39">
        <v>2374</v>
      </c>
      <c r="D15" s="36">
        <f t="shared" si="0"/>
        <v>102.41587575496118</v>
      </c>
      <c r="E15" s="39">
        <v>229</v>
      </c>
      <c r="F15" s="39">
        <v>288</v>
      </c>
      <c r="G15" s="40">
        <f t="shared" si="1"/>
        <v>125.76419213973799</v>
      </c>
      <c r="H15" s="39">
        <v>143</v>
      </c>
      <c r="I15" s="39">
        <v>153</v>
      </c>
      <c r="J15" s="40">
        <f t="shared" si="2"/>
        <v>106.99300699300699</v>
      </c>
      <c r="K15" s="39">
        <v>16</v>
      </c>
      <c r="L15" s="39">
        <v>14</v>
      </c>
      <c r="M15" s="40">
        <f t="shared" si="3"/>
        <v>87.5</v>
      </c>
      <c r="N15" s="39">
        <v>3</v>
      </c>
      <c r="O15" s="39">
        <v>1</v>
      </c>
      <c r="P15" s="40">
        <f t="shared" si="8"/>
        <v>33.333333333333336</v>
      </c>
      <c r="Q15" s="39">
        <v>142</v>
      </c>
      <c r="R15" s="60">
        <v>206</v>
      </c>
      <c r="S15" s="40">
        <f t="shared" si="4"/>
        <v>145.07042253521126</v>
      </c>
      <c r="T15" s="39">
        <v>2165</v>
      </c>
      <c r="U15" s="60">
        <v>2066</v>
      </c>
      <c r="V15" s="40">
        <f t="shared" si="5"/>
        <v>95.42725173210161</v>
      </c>
      <c r="W15" s="39">
        <v>152</v>
      </c>
      <c r="X15" s="60">
        <v>132</v>
      </c>
      <c r="Y15" s="40">
        <f t="shared" si="6"/>
        <v>86.84210526315789</v>
      </c>
      <c r="Z15" s="39">
        <v>138</v>
      </c>
      <c r="AA15" s="60">
        <v>111</v>
      </c>
      <c r="AB15" s="40">
        <f t="shared" si="7"/>
        <v>80.434782608695656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1754</v>
      </c>
      <c r="C16" s="39">
        <v>1755</v>
      </c>
      <c r="D16" s="36">
        <f t="shared" si="0"/>
        <v>100.05701254275941</v>
      </c>
      <c r="E16" s="39">
        <v>579</v>
      </c>
      <c r="F16" s="39">
        <v>726</v>
      </c>
      <c r="G16" s="40">
        <f t="shared" si="1"/>
        <v>125.38860103626943</v>
      </c>
      <c r="H16" s="39">
        <v>429</v>
      </c>
      <c r="I16" s="39">
        <v>326</v>
      </c>
      <c r="J16" s="40">
        <f t="shared" si="2"/>
        <v>75.990675990675996</v>
      </c>
      <c r="K16" s="39">
        <v>55</v>
      </c>
      <c r="L16" s="39">
        <v>61</v>
      </c>
      <c r="M16" s="40">
        <f t="shared" si="3"/>
        <v>110.90909090909091</v>
      </c>
      <c r="N16" s="39">
        <v>33</v>
      </c>
      <c r="O16" s="39">
        <v>9</v>
      </c>
      <c r="P16" s="40">
        <f t="shared" si="8"/>
        <v>27.272727272727273</v>
      </c>
      <c r="Q16" s="39">
        <v>439</v>
      </c>
      <c r="R16" s="60">
        <v>586</v>
      </c>
      <c r="S16" s="40">
        <f t="shared" si="4"/>
        <v>133.48519362186789</v>
      </c>
      <c r="T16" s="39">
        <v>1116</v>
      </c>
      <c r="U16" s="60">
        <v>1286</v>
      </c>
      <c r="V16" s="40">
        <f t="shared" si="5"/>
        <v>115.23297491039426</v>
      </c>
      <c r="W16" s="39">
        <v>412</v>
      </c>
      <c r="X16" s="60">
        <v>263</v>
      </c>
      <c r="Y16" s="40">
        <f t="shared" si="6"/>
        <v>63.834951456310677</v>
      </c>
      <c r="Z16" s="39">
        <v>376</v>
      </c>
      <c r="AA16" s="60">
        <v>228</v>
      </c>
      <c r="AB16" s="40">
        <f t="shared" si="7"/>
        <v>60.638297872340424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4449</v>
      </c>
      <c r="C17" s="39">
        <v>4748</v>
      </c>
      <c r="D17" s="36">
        <f t="shared" si="0"/>
        <v>106.72061137334232</v>
      </c>
      <c r="E17" s="39">
        <v>846</v>
      </c>
      <c r="F17" s="39">
        <v>1297</v>
      </c>
      <c r="G17" s="40">
        <f t="shared" si="1"/>
        <v>153.3096926713948</v>
      </c>
      <c r="H17" s="39">
        <v>317</v>
      </c>
      <c r="I17" s="39">
        <v>285</v>
      </c>
      <c r="J17" s="40">
        <f t="shared" si="2"/>
        <v>89.905362776025243</v>
      </c>
      <c r="K17" s="39">
        <v>109</v>
      </c>
      <c r="L17" s="39">
        <v>57</v>
      </c>
      <c r="M17" s="40">
        <f t="shared" si="3"/>
        <v>52.293577981651374</v>
      </c>
      <c r="N17" s="39">
        <v>27</v>
      </c>
      <c r="O17" s="39">
        <v>5</v>
      </c>
      <c r="P17" s="40">
        <f t="shared" si="8"/>
        <v>18.518518518518519</v>
      </c>
      <c r="Q17" s="39">
        <v>559</v>
      </c>
      <c r="R17" s="60">
        <v>738</v>
      </c>
      <c r="S17" s="40">
        <f t="shared" si="4"/>
        <v>132.02146690518782</v>
      </c>
      <c r="T17" s="39">
        <v>4009</v>
      </c>
      <c r="U17" s="60">
        <v>4030</v>
      </c>
      <c r="V17" s="40">
        <f t="shared" si="5"/>
        <v>100.52382140184585</v>
      </c>
      <c r="W17" s="39">
        <v>563</v>
      </c>
      <c r="X17" s="60">
        <v>738</v>
      </c>
      <c r="Y17" s="40">
        <f t="shared" si="6"/>
        <v>131.08348134991118</v>
      </c>
      <c r="Z17" s="39">
        <v>509</v>
      </c>
      <c r="AA17" s="60">
        <v>676</v>
      </c>
      <c r="AB17" s="40">
        <f t="shared" si="7"/>
        <v>132.80943025540276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2468</v>
      </c>
      <c r="C18" s="39">
        <v>1591</v>
      </c>
      <c r="D18" s="36">
        <f t="shared" si="0"/>
        <v>64.465153970826577</v>
      </c>
      <c r="E18" s="39">
        <v>807</v>
      </c>
      <c r="F18" s="39">
        <v>899</v>
      </c>
      <c r="G18" s="40">
        <f t="shared" si="1"/>
        <v>111.4002478314746</v>
      </c>
      <c r="H18" s="39">
        <v>368</v>
      </c>
      <c r="I18" s="39">
        <v>333</v>
      </c>
      <c r="J18" s="40">
        <f t="shared" si="2"/>
        <v>90.489130434782609</v>
      </c>
      <c r="K18" s="39">
        <v>117</v>
      </c>
      <c r="L18" s="39">
        <v>20</v>
      </c>
      <c r="M18" s="40">
        <f t="shared" si="3"/>
        <v>17.094017094017094</v>
      </c>
      <c r="N18" s="39">
        <v>7</v>
      </c>
      <c r="O18" s="39">
        <v>3</v>
      </c>
      <c r="P18" s="40">
        <f t="shared" si="8"/>
        <v>42.857142857142854</v>
      </c>
      <c r="Q18" s="39">
        <v>672</v>
      </c>
      <c r="R18" s="60">
        <v>648</v>
      </c>
      <c r="S18" s="40">
        <f t="shared" si="4"/>
        <v>96.428571428571431</v>
      </c>
      <c r="T18" s="39">
        <v>997</v>
      </c>
      <c r="U18" s="60">
        <v>1024</v>
      </c>
      <c r="V18" s="40">
        <f t="shared" si="5"/>
        <v>102.70812437311936</v>
      </c>
      <c r="W18" s="39">
        <v>551</v>
      </c>
      <c r="X18" s="60">
        <v>407</v>
      </c>
      <c r="Y18" s="40">
        <f t="shared" si="6"/>
        <v>73.865698729582576</v>
      </c>
      <c r="Z18" s="39">
        <v>511</v>
      </c>
      <c r="AA18" s="60">
        <v>392</v>
      </c>
      <c r="AB18" s="40">
        <f t="shared" si="7"/>
        <v>76.712328767123282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2227</v>
      </c>
      <c r="C19" s="39">
        <v>2520</v>
      </c>
      <c r="D19" s="36">
        <f t="shared" si="0"/>
        <v>113.15671306690615</v>
      </c>
      <c r="E19" s="39">
        <v>702</v>
      </c>
      <c r="F19" s="39">
        <v>941</v>
      </c>
      <c r="G19" s="40">
        <f t="shared" si="1"/>
        <v>134.04558404558404</v>
      </c>
      <c r="H19" s="39">
        <v>180</v>
      </c>
      <c r="I19" s="39">
        <v>431</v>
      </c>
      <c r="J19" s="40">
        <f t="shared" si="2"/>
        <v>239.44444444444446</v>
      </c>
      <c r="K19" s="39">
        <v>78</v>
      </c>
      <c r="L19" s="39">
        <v>61</v>
      </c>
      <c r="M19" s="40">
        <f t="shared" si="3"/>
        <v>78.205128205128204</v>
      </c>
      <c r="N19" s="39">
        <v>35</v>
      </c>
      <c r="O19" s="39">
        <v>11</v>
      </c>
      <c r="P19" s="40">
        <f t="shared" si="8"/>
        <v>31.428571428571427</v>
      </c>
      <c r="Q19" s="39">
        <v>484</v>
      </c>
      <c r="R19" s="60">
        <v>787</v>
      </c>
      <c r="S19" s="40">
        <f t="shared" si="4"/>
        <v>162.60330578512398</v>
      </c>
      <c r="T19" s="39">
        <v>1996</v>
      </c>
      <c r="U19" s="60">
        <v>1947</v>
      </c>
      <c r="V19" s="40">
        <f t="shared" si="5"/>
        <v>97.545090180360717</v>
      </c>
      <c r="W19" s="39">
        <v>476</v>
      </c>
      <c r="X19" s="60">
        <v>464</v>
      </c>
      <c r="Y19" s="40">
        <f t="shared" si="6"/>
        <v>97.47899159663865</v>
      </c>
      <c r="Z19" s="39">
        <v>409</v>
      </c>
      <c r="AA19" s="60">
        <v>407</v>
      </c>
      <c r="AB19" s="40">
        <f t="shared" si="7"/>
        <v>99.511002444987781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1755</v>
      </c>
      <c r="C20" s="39">
        <v>1694</v>
      </c>
      <c r="D20" s="36">
        <f t="shared" si="0"/>
        <v>96.524216524216527</v>
      </c>
      <c r="E20" s="39">
        <v>401</v>
      </c>
      <c r="F20" s="39">
        <v>529</v>
      </c>
      <c r="G20" s="40">
        <f t="shared" si="1"/>
        <v>131.92019950124688</v>
      </c>
      <c r="H20" s="39">
        <v>111</v>
      </c>
      <c r="I20" s="39">
        <v>143</v>
      </c>
      <c r="J20" s="40">
        <f t="shared" si="2"/>
        <v>128.82882882882882</v>
      </c>
      <c r="K20" s="39">
        <v>28</v>
      </c>
      <c r="L20" s="39">
        <v>20</v>
      </c>
      <c r="M20" s="40">
        <f t="shared" si="3"/>
        <v>71.428571428571431</v>
      </c>
      <c r="N20" s="39">
        <v>11</v>
      </c>
      <c r="O20" s="39">
        <v>1</v>
      </c>
      <c r="P20" s="40">
        <f t="shared" si="8"/>
        <v>9.0909090909090917</v>
      </c>
      <c r="Q20" s="39">
        <v>274</v>
      </c>
      <c r="R20" s="60">
        <v>352</v>
      </c>
      <c r="S20" s="40">
        <f t="shared" si="4"/>
        <v>128.46715328467153</v>
      </c>
      <c r="T20" s="39">
        <v>1629</v>
      </c>
      <c r="U20" s="60">
        <v>1451</v>
      </c>
      <c r="V20" s="40">
        <f t="shared" si="5"/>
        <v>89.073050951503987</v>
      </c>
      <c r="W20" s="39">
        <v>289</v>
      </c>
      <c r="X20" s="60">
        <v>299</v>
      </c>
      <c r="Y20" s="40">
        <f t="shared" si="6"/>
        <v>103.46020761245674</v>
      </c>
      <c r="Z20" s="39">
        <v>266</v>
      </c>
      <c r="AA20" s="60">
        <v>278</v>
      </c>
      <c r="AB20" s="40">
        <f t="shared" si="7"/>
        <v>104.51127819548873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831</v>
      </c>
      <c r="C21" s="39">
        <v>1070</v>
      </c>
      <c r="D21" s="36">
        <f t="shared" si="0"/>
        <v>128.76052948255114</v>
      </c>
      <c r="E21" s="39">
        <v>343</v>
      </c>
      <c r="F21" s="39">
        <v>562</v>
      </c>
      <c r="G21" s="40">
        <f t="shared" si="1"/>
        <v>163.84839650145773</v>
      </c>
      <c r="H21" s="39">
        <v>126</v>
      </c>
      <c r="I21" s="39">
        <v>113</v>
      </c>
      <c r="J21" s="40">
        <f t="shared" si="2"/>
        <v>89.682539682539684</v>
      </c>
      <c r="K21" s="39">
        <v>2</v>
      </c>
      <c r="L21" s="39">
        <v>33</v>
      </c>
      <c r="M21" s="40">
        <f t="shared" si="3"/>
        <v>1650</v>
      </c>
      <c r="N21" s="39">
        <v>4</v>
      </c>
      <c r="O21" s="39">
        <v>0</v>
      </c>
      <c r="P21" s="40">
        <f t="shared" si="8"/>
        <v>0</v>
      </c>
      <c r="Q21" s="39">
        <v>257</v>
      </c>
      <c r="R21" s="60">
        <v>485</v>
      </c>
      <c r="S21" s="40">
        <f t="shared" si="4"/>
        <v>188.71595330739299</v>
      </c>
      <c r="T21" s="39">
        <v>645</v>
      </c>
      <c r="U21" s="60">
        <v>791</v>
      </c>
      <c r="V21" s="40">
        <f t="shared" si="5"/>
        <v>122.63565891472868</v>
      </c>
      <c r="W21" s="39">
        <v>227</v>
      </c>
      <c r="X21" s="60">
        <v>341</v>
      </c>
      <c r="Y21" s="40">
        <f t="shared" si="6"/>
        <v>150.22026431718061</v>
      </c>
      <c r="Z21" s="39">
        <v>218</v>
      </c>
      <c r="AA21" s="60">
        <v>318</v>
      </c>
      <c r="AB21" s="40">
        <f t="shared" si="7"/>
        <v>145.87155963302752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2209</v>
      </c>
      <c r="C22" s="39">
        <v>2387</v>
      </c>
      <c r="D22" s="36">
        <f t="shared" si="0"/>
        <v>108.05794477138977</v>
      </c>
      <c r="E22" s="39">
        <v>838</v>
      </c>
      <c r="F22" s="39">
        <v>988</v>
      </c>
      <c r="G22" s="40">
        <f t="shared" si="1"/>
        <v>117.89976133651551</v>
      </c>
      <c r="H22" s="39">
        <v>245</v>
      </c>
      <c r="I22" s="39">
        <v>351</v>
      </c>
      <c r="J22" s="40">
        <f t="shared" si="2"/>
        <v>143.26530612244898</v>
      </c>
      <c r="K22" s="39">
        <v>82</v>
      </c>
      <c r="L22" s="39">
        <v>36</v>
      </c>
      <c r="M22" s="40">
        <f t="shared" si="3"/>
        <v>43.902439024390247</v>
      </c>
      <c r="N22" s="39">
        <v>2</v>
      </c>
      <c r="O22" s="39">
        <v>1</v>
      </c>
      <c r="P22" s="40">
        <f t="shared" si="8"/>
        <v>50</v>
      </c>
      <c r="Q22" s="39">
        <v>765</v>
      </c>
      <c r="R22" s="60">
        <v>802</v>
      </c>
      <c r="S22" s="40">
        <f t="shared" si="4"/>
        <v>104.83660130718954</v>
      </c>
      <c r="T22" s="39">
        <v>1924</v>
      </c>
      <c r="U22" s="60">
        <v>1785</v>
      </c>
      <c r="V22" s="40">
        <f t="shared" si="5"/>
        <v>92.775467775467774</v>
      </c>
      <c r="W22" s="39">
        <v>557</v>
      </c>
      <c r="X22" s="60">
        <v>471</v>
      </c>
      <c r="Y22" s="40">
        <f t="shared" si="6"/>
        <v>84.56014362657092</v>
      </c>
      <c r="Z22" s="39">
        <v>462</v>
      </c>
      <c r="AA22" s="60">
        <v>409</v>
      </c>
      <c r="AB22" s="40">
        <f t="shared" si="7"/>
        <v>88.528138528138527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1191</v>
      </c>
      <c r="C23" s="39">
        <v>1673</v>
      </c>
      <c r="D23" s="36">
        <f t="shared" si="0"/>
        <v>140.47019311502939</v>
      </c>
      <c r="E23" s="39">
        <v>772</v>
      </c>
      <c r="F23" s="39">
        <v>1270</v>
      </c>
      <c r="G23" s="40">
        <f t="shared" si="1"/>
        <v>164.50777202072538</v>
      </c>
      <c r="H23" s="39">
        <v>201</v>
      </c>
      <c r="I23" s="39">
        <v>224</v>
      </c>
      <c r="J23" s="40">
        <f t="shared" si="2"/>
        <v>111.44278606965175</v>
      </c>
      <c r="K23" s="39">
        <v>44</v>
      </c>
      <c r="L23" s="39">
        <v>66</v>
      </c>
      <c r="M23" s="40">
        <f t="shared" si="3"/>
        <v>150</v>
      </c>
      <c r="N23" s="39">
        <v>30</v>
      </c>
      <c r="O23" s="39">
        <v>2</v>
      </c>
      <c r="P23" s="40">
        <f t="shared" si="8"/>
        <v>6.666666666666667</v>
      </c>
      <c r="Q23" s="39">
        <v>724</v>
      </c>
      <c r="R23" s="60">
        <v>1018</v>
      </c>
      <c r="S23" s="40">
        <f t="shared" si="4"/>
        <v>140.60773480662982</v>
      </c>
      <c r="T23" s="39">
        <v>894</v>
      </c>
      <c r="U23" s="60">
        <v>1113</v>
      </c>
      <c r="V23" s="40">
        <f t="shared" si="5"/>
        <v>124.49664429530202</v>
      </c>
      <c r="W23" s="39">
        <v>545</v>
      </c>
      <c r="X23" s="60">
        <v>723</v>
      </c>
      <c r="Y23" s="40">
        <f t="shared" si="6"/>
        <v>132.66055045871559</v>
      </c>
      <c r="Z23" s="39">
        <v>478</v>
      </c>
      <c r="AA23" s="60">
        <v>633</v>
      </c>
      <c r="AB23" s="40">
        <f t="shared" si="7"/>
        <v>132.42677824267781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1707</v>
      </c>
      <c r="C24" s="39">
        <v>1466</v>
      </c>
      <c r="D24" s="36">
        <f t="shared" si="0"/>
        <v>85.881663737551264</v>
      </c>
      <c r="E24" s="39">
        <v>746</v>
      </c>
      <c r="F24" s="39">
        <v>935</v>
      </c>
      <c r="G24" s="40">
        <f t="shared" si="1"/>
        <v>125.33512064343164</v>
      </c>
      <c r="H24" s="39">
        <v>200</v>
      </c>
      <c r="I24" s="39">
        <v>303</v>
      </c>
      <c r="J24" s="40">
        <f t="shared" si="2"/>
        <v>151.5</v>
      </c>
      <c r="K24" s="39">
        <v>47</v>
      </c>
      <c r="L24" s="39">
        <v>50</v>
      </c>
      <c r="M24" s="40">
        <f t="shared" si="3"/>
        <v>106.38297872340425</v>
      </c>
      <c r="N24" s="39">
        <v>7</v>
      </c>
      <c r="O24" s="39">
        <v>4</v>
      </c>
      <c r="P24" s="40">
        <f t="shared" si="8"/>
        <v>57.142857142857146</v>
      </c>
      <c r="Q24" s="39">
        <v>518</v>
      </c>
      <c r="R24" s="60">
        <v>828</v>
      </c>
      <c r="S24" s="40">
        <f t="shared" si="4"/>
        <v>159.84555984555985</v>
      </c>
      <c r="T24" s="39">
        <v>1240</v>
      </c>
      <c r="U24" s="60">
        <v>861</v>
      </c>
      <c r="V24" s="40">
        <f t="shared" si="5"/>
        <v>69.435483870967744</v>
      </c>
      <c r="W24" s="39">
        <v>551</v>
      </c>
      <c r="X24" s="60">
        <v>438</v>
      </c>
      <c r="Y24" s="40">
        <f t="shared" si="6"/>
        <v>79.491833030852987</v>
      </c>
      <c r="Z24" s="39">
        <v>502</v>
      </c>
      <c r="AA24" s="60">
        <v>416</v>
      </c>
      <c r="AB24" s="40">
        <f t="shared" si="7"/>
        <v>82.86852589641434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2943</v>
      </c>
      <c r="C25" s="39">
        <v>3056</v>
      </c>
      <c r="D25" s="36">
        <f t="shared" si="0"/>
        <v>103.83961943594971</v>
      </c>
      <c r="E25" s="39">
        <v>232</v>
      </c>
      <c r="F25" s="39">
        <v>437</v>
      </c>
      <c r="G25" s="40">
        <f t="shared" si="1"/>
        <v>188.36206896551724</v>
      </c>
      <c r="H25" s="39">
        <v>164</v>
      </c>
      <c r="I25" s="39">
        <v>192</v>
      </c>
      <c r="J25" s="40">
        <f t="shared" si="2"/>
        <v>117.07317073170732</v>
      </c>
      <c r="K25" s="39">
        <v>15</v>
      </c>
      <c r="L25" s="39">
        <v>19</v>
      </c>
      <c r="M25" s="40">
        <f t="shared" si="3"/>
        <v>126.66666666666667</v>
      </c>
      <c r="N25" s="39">
        <v>8</v>
      </c>
      <c r="O25" s="39">
        <v>2</v>
      </c>
      <c r="P25" s="40">
        <f t="shared" si="8"/>
        <v>25</v>
      </c>
      <c r="Q25" s="39">
        <v>152</v>
      </c>
      <c r="R25" s="60">
        <v>344</v>
      </c>
      <c r="S25" s="40">
        <f t="shared" si="4"/>
        <v>226.31578947368422</v>
      </c>
      <c r="T25" s="39">
        <v>2683</v>
      </c>
      <c r="U25" s="60">
        <v>2740</v>
      </c>
      <c r="V25" s="40">
        <f t="shared" si="5"/>
        <v>102.12448751397689</v>
      </c>
      <c r="W25" s="39">
        <v>148</v>
      </c>
      <c r="X25" s="60">
        <v>230</v>
      </c>
      <c r="Y25" s="40">
        <f t="shared" si="6"/>
        <v>155.40540540540542</v>
      </c>
      <c r="Z25" s="39">
        <v>136</v>
      </c>
      <c r="AA25" s="60">
        <v>213</v>
      </c>
      <c r="AB25" s="40">
        <f t="shared" si="7"/>
        <v>156.61764705882354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1543</v>
      </c>
      <c r="C26" s="39">
        <v>1748</v>
      </c>
      <c r="D26" s="36">
        <f t="shared" si="0"/>
        <v>113.28580686973429</v>
      </c>
      <c r="E26" s="39">
        <v>657</v>
      </c>
      <c r="F26" s="39">
        <v>842</v>
      </c>
      <c r="G26" s="40">
        <f t="shared" si="1"/>
        <v>128.15829528158295</v>
      </c>
      <c r="H26" s="39">
        <v>205</v>
      </c>
      <c r="I26" s="39">
        <v>193</v>
      </c>
      <c r="J26" s="40">
        <f t="shared" si="2"/>
        <v>94.146341463414629</v>
      </c>
      <c r="K26" s="39">
        <v>36</v>
      </c>
      <c r="L26" s="39">
        <v>12</v>
      </c>
      <c r="M26" s="40">
        <f t="shared" si="3"/>
        <v>33.333333333333336</v>
      </c>
      <c r="N26" s="39">
        <v>6</v>
      </c>
      <c r="O26" s="39">
        <v>0</v>
      </c>
      <c r="P26" s="40">
        <f t="shared" si="8"/>
        <v>0</v>
      </c>
      <c r="Q26" s="39">
        <v>535</v>
      </c>
      <c r="R26" s="60">
        <v>656</v>
      </c>
      <c r="S26" s="40">
        <f t="shared" si="4"/>
        <v>122.61682242990655</v>
      </c>
      <c r="T26" s="39">
        <v>1262</v>
      </c>
      <c r="U26" s="60">
        <v>1340</v>
      </c>
      <c r="V26" s="40">
        <f t="shared" si="5"/>
        <v>106.18066561014263</v>
      </c>
      <c r="W26" s="39">
        <v>451</v>
      </c>
      <c r="X26" s="60">
        <v>441</v>
      </c>
      <c r="Y26" s="40">
        <f t="shared" si="6"/>
        <v>97.782705099778269</v>
      </c>
      <c r="Z26" s="39">
        <v>411</v>
      </c>
      <c r="AA26" s="60">
        <v>379</v>
      </c>
      <c r="AB26" s="40">
        <f t="shared" si="7"/>
        <v>92.214111922141115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1043</v>
      </c>
      <c r="C27" s="39">
        <v>1397</v>
      </c>
      <c r="D27" s="36">
        <f t="shared" si="0"/>
        <v>133.9405560882071</v>
      </c>
      <c r="E27" s="39">
        <v>302</v>
      </c>
      <c r="F27" s="39">
        <v>583</v>
      </c>
      <c r="G27" s="40">
        <f t="shared" si="1"/>
        <v>193.04635761589404</v>
      </c>
      <c r="H27" s="39">
        <v>144</v>
      </c>
      <c r="I27" s="39">
        <v>160</v>
      </c>
      <c r="J27" s="40">
        <f t="shared" si="2"/>
        <v>111.11111111111111</v>
      </c>
      <c r="K27" s="39">
        <v>49</v>
      </c>
      <c r="L27" s="39">
        <v>63</v>
      </c>
      <c r="M27" s="40">
        <f t="shared" si="3"/>
        <v>128.57142857142858</v>
      </c>
      <c r="N27" s="39">
        <v>46</v>
      </c>
      <c r="O27" s="39">
        <v>42</v>
      </c>
      <c r="P27" s="40">
        <f t="shared" si="8"/>
        <v>91.304347826086953</v>
      </c>
      <c r="Q27" s="39">
        <v>241</v>
      </c>
      <c r="R27" s="60">
        <v>440</v>
      </c>
      <c r="S27" s="40">
        <f t="shared" si="4"/>
        <v>182.57261410788382</v>
      </c>
      <c r="T27" s="39">
        <v>898</v>
      </c>
      <c r="U27" s="60">
        <v>1063</v>
      </c>
      <c r="V27" s="40">
        <f t="shared" si="5"/>
        <v>118.37416481069042</v>
      </c>
      <c r="W27" s="39">
        <v>189</v>
      </c>
      <c r="X27" s="60">
        <v>289</v>
      </c>
      <c r="Y27" s="40">
        <f t="shared" si="6"/>
        <v>152.91005291005291</v>
      </c>
      <c r="Z27" s="39">
        <v>171</v>
      </c>
      <c r="AA27" s="60">
        <v>273</v>
      </c>
      <c r="AB27" s="40">
        <f t="shared" si="7"/>
        <v>159.64912280701753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1020</v>
      </c>
      <c r="C28" s="39">
        <v>1045</v>
      </c>
      <c r="D28" s="36">
        <f t="shared" si="0"/>
        <v>102.45098039215686</v>
      </c>
      <c r="E28" s="39">
        <v>465</v>
      </c>
      <c r="F28" s="39">
        <v>530</v>
      </c>
      <c r="G28" s="40">
        <f t="shared" si="1"/>
        <v>113.97849462365592</v>
      </c>
      <c r="H28" s="39">
        <v>186</v>
      </c>
      <c r="I28" s="39">
        <v>195</v>
      </c>
      <c r="J28" s="40">
        <f t="shared" si="2"/>
        <v>104.83870967741936</v>
      </c>
      <c r="K28" s="39">
        <v>29</v>
      </c>
      <c r="L28" s="39">
        <v>18</v>
      </c>
      <c r="M28" s="40">
        <f t="shared" si="3"/>
        <v>62.068965517241381</v>
      </c>
      <c r="N28" s="39">
        <v>7</v>
      </c>
      <c r="O28" s="39">
        <v>0</v>
      </c>
      <c r="P28" s="40">
        <f t="shared" si="8"/>
        <v>0</v>
      </c>
      <c r="Q28" s="39">
        <v>401</v>
      </c>
      <c r="R28" s="60">
        <v>495</v>
      </c>
      <c r="S28" s="40">
        <f t="shared" si="4"/>
        <v>123.44139650872818</v>
      </c>
      <c r="T28" s="39">
        <v>742</v>
      </c>
      <c r="U28" s="60">
        <v>704</v>
      </c>
      <c r="V28" s="40">
        <f t="shared" si="5"/>
        <v>94.878706199460922</v>
      </c>
      <c r="W28" s="39">
        <v>319</v>
      </c>
      <c r="X28" s="60">
        <v>294</v>
      </c>
      <c r="Y28" s="40">
        <f t="shared" si="6"/>
        <v>92.163009404388717</v>
      </c>
      <c r="Z28" s="39">
        <v>303</v>
      </c>
      <c r="AA28" s="60">
        <v>278</v>
      </c>
      <c r="AB28" s="40">
        <f t="shared" si="7"/>
        <v>91.749174917491743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1592</v>
      </c>
      <c r="C29" s="39">
        <v>1716</v>
      </c>
      <c r="D29" s="36">
        <f t="shared" si="0"/>
        <v>107.78894472361809</v>
      </c>
      <c r="E29" s="39">
        <v>784</v>
      </c>
      <c r="F29" s="39">
        <v>928</v>
      </c>
      <c r="G29" s="40">
        <f t="shared" si="1"/>
        <v>118.36734693877551</v>
      </c>
      <c r="H29" s="39">
        <v>112</v>
      </c>
      <c r="I29" s="39">
        <v>95</v>
      </c>
      <c r="J29" s="40">
        <f t="shared" si="2"/>
        <v>84.821428571428569</v>
      </c>
      <c r="K29" s="39">
        <v>66</v>
      </c>
      <c r="L29" s="39">
        <v>50</v>
      </c>
      <c r="M29" s="40">
        <f t="shared" si="3"/>
        <v>75.757575757575751</v>
      </c>
      <c r="N29" s="39">
        <v>23</v>
      </c>
      <c r="O29" s="39">
        <v>0</v>
      </c>
      <c r="P29" s="40">
        <f t="shared" si="8"/>
        <v>0</v>
      </c>
      <c r="Q29" s="39">
        <v>526</v>
      </c>
      <c r="R29" s="60">
        <v>688</v>
      </c>
      <c r="S29" s="40">
        <f t="shared" si="4"/>
        <v>130.79847908745248</v>
      </c>
      <c r="T29" s="39">
        <v>1317</v>
      </c>
      <c r="U29" s="60">
        <v>1226</v>
      </c>
      <c r="V29" s="40">
        <f t="shared" si="5"/>
        <v>93.090356871678054</v>
      </c>
      <c r="W29" s="39">
        <v>583</v>
      </c>
      <c r="X29" s="60">
        <v>477</v>
      </c>
      <c r="Y29" s="40">
        <f t="shared" si="6"/>
        <v>81.818181818181813</v>
      </c>
      <c r="Z29" s="39">
        <v>531</v>
      </c>
      <c r="AA29" s="60">
        <v>445</v>
      </c>
      <c r="AB29" s="40">
        <f t="shared" si="7"/>
        <v>83.804143126177024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2371</v>
      </c>
      <c r="C30" s="39">
        <v>2406</v>
      </c>
      <c r="D30" s="36">
        <f t="shared" si="0"/>
        <v>101.47617039223957</v>
      </c>
      <c r="E30" s="39">
        <v>420</v>
      </c>
      <c r="F30" s="39">
        <v>597</v>
      </c>
      <c r="G30" s="40">
        <f t="shared" si="1"/>
        <v>142.14285714285714</v>
      </c>
      <c r="H30" s="39">
        <v>174</v>
      </c>
      <c r="I30" s="39">
        <v>205</v>
      </c>
      <c r="J30" s="40">
        <f t="shared" si="2"/>
        <v>117.81609195402299</v>
      </c>
      <c r="K30" s="39">
        <v>67</v>
      </c>
      <c r="L30" s="39">
        <v>71</v>
      </c>
      <c r="M30" s="40">
        <f t="shared" si="3"/>
        <v>105.97014925373135</v>
      </c>
      <c r="N30" s="39">
        <v>11</v>
      </c>
      <c r="O30" s="39">
        <v>7</v>
      </c>
      <c r="P30" s="40">
        <f t="shared" si="8"/>
        <v>63.636363636363633</v>
      </c>
      <c r="Q30" s="39">
        <v>397</v>
      </c>
      <c r="R30" s="60">
        <v>535</v>
      </c>
      <c r="S30" s="40">
        <f t="shared" si="4"/>
        <v>134.76070528967256</v>
      </c>
      <c r="T30" s="39">
        <v>2212</v>
      </c>
      <c r="U30" s="60">
        <v>2133</v>
      </c>
      <c r="V30" s="40">
        <f t="shared" si="5"/>
        <v>96.428571428571431</v>
      </c>
      <c r="W30" s="39">
        <v>263</v>
      </c>
      <c r="X30" s="60">
        <v>328</v>
      </c>
      <c r="Y30" s="40">
        <f t="shared" si="6"/>
        <v>124.71482889733841</v>
      </c>
      <c r="Z30" s="39">
        <v>240</v>
      </c>
      <c r="AA30" s="60">
        <v>304</v>
      </c>
      <c r="AB30" s="40">
        <f t="shared" si="7"/>
        <v>126.66666666666667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2510</v>
      </c>
      <c r="C31" s="39">
        <v>2100</v>
      </c>
      <c r="D31" s="36">
        <f t="shared" si="0"/>
        <v>83.665338645418331</v>
      </c>
      <c r="E31" s="39">
        <v>507</v>
      </c>
      <c r="F31" s="39">
        <v>594</v>
      </c>
      <c r="G31" s="40">
        <f t="shared" si="1"/>
        <v>117.15976331360947</v>
      </c>
      <c r="H31" s="39">
        <v>228</v>
      </c>
      <c r="I31" s="39">
        <v>235</v>
      </c>
      <c r="J31" s="40">
        <f t="shared" si="2"/>
        <v>103.07017543859649</v>
      </c>
      <c r="K31" s="39">
        <v>19</v>
      </c>
      <c r="L31" s="39">
        <v>10</v>
      </c>
      <c r="M31" s="40">
        <f t="shared" si="3"/>
        <v>52.631578947368418</v>
      </c>
      <c r="N31" s="39">
        <v>1</v>
      </c>
      <c r="O31" s="39">
        <v>15</v>
      </c>
      <c r="P31" s="40">
        <f t="shared" si="8"/>
        <v>1500</v>
      </c>
      <c r="Q31" s="39">
        <v>351</v>
      </c>
      <c r="R31" s="60">
        <v>538</v>
      </c>
      <c r="S31" s="40">
        <f t="shared" si="4"/>
        <v>153.27635327635326</v>
      </c>
      <c r="T31" s="39">
        <v>1899</v>
      </c>
      <c r="U31" s="60">
        <v>1735</v>
      </c>
      <c r="V31" s="40">
        <f t="shared" si="5"/>
        <v>91.363875724065295</v>
      </c>
      <c r="W31" s="39">
        <v>363</v>
      </c>
      <c r="X31" s="60">
        <v>344</v>
      </c>
      <c r="Y31" s="40">
        <f t="shared" si="6"/>
        <v>94.76584022038567</v>
      </c>
      <c r="Z31" s="39">
        <v>340</v>
      </c>
      <c r="AA31" s="60">
        <v>325</v>
      </c>
      <c r="AB31" s="40">
        <f t="shared" si="7"/>
        <v>95.588235294117652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1787</v>
      </c>
      <c r="C32" s="39">
        <v>1951</v>
      </c>
      <c r="D32" s="36">
        <f t="shared" si="0"/>
        <v>109.17739227756016</v>
      </c>
      <c r="E32" s="39">
        <v>422</v>
      </c>
      <c r="F32" s="39">
        <v>539</v>
      </c>
      <c r="G32" s="40">
        <f t="shared" si="1"/>
        <v>127.72511848341232</v>
      </c>
      <c r="H32" s="39">
        <v>198</v>
      </c>
      <c r="I32" s="39">
        <v>191</v>
      </c>
      <c r="J32" s="40">
        <f t="shared" si="2"/>
        <v>96.464646464646464</v>
      </c>
      <c r="K32" s="39">
        <v>38</v>
      </c>
      <c r="L32" s="39">
        <v>44</v>
      </c>
      <c r="M32" s="40">
        <f t="shared" si="3"/>
        <v>115.78947368421052</v>
      </c>
      <c r="N32" s="39">
        <v>7</v>
      </c>
      <c r="O32" s="39">
        <v>9</v>
      </c>
      <c r="P32" s="40">
        <f t="shared" si="8"/>
        <v>128.57142857142858</v>
      </c>
      <c r="Q32" s="39">
        <v>394</v>
      </c>
      <c r="R32" s="60">
        <v>408</v>
      </c>
      <c r="S32" s="40">
        <f t="shared" si="4"/>
        <v>103.55329949238579</v>
      </c>
      <c r="T32" s="39">
        <v>1530</v>
      </c>
      <c r="U32" s="60">
        <v>1520</v>
      </c>
      <c r="V32" s="40">
        <f t="shared" si="5"/>
        <v>99.346405228758172</v>
      </c>
      <c r="W32" s="39">
        <v>280</v>
      </c>
      <c r="X32" s="60">
        <v>209</v>
      </c>
      <c r="Y32" s="40">
        <f t="shared" si="6"/>
        <v>74.642857142857139</v>
      </c>
      <c r="Z32" s="39">
        <v>258</v>
      </c>
      <c r="AA32" s="60">
        <v>194</v>
      </c>
      <c r="AB32" s="40">
        <f t="shared" si="7"/>
        <v>75.193798449612402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1702</v>
      </c>
      <c r="C33" s="39">
        <v>1931</v>
      </c>
      <c r="D33" s="36">
        <f t="shared" si="0"/>
        <v>113.45475910693303</v>
      </c>
      <c r="E33" s="39">
        <v>942</v>
      </c>
      <c r="F33" s="39">
        <v>1136</v>
      </c>
      <c r="G33" s="40">
        <f t="shared" si="1"/>
        <v>120.59447983014861</v>
      </c>
      <c r="H33" s="39">
        <v>152</v>
      </c>
      <c r="I33" s="39">
        <v>235</v>
      </c>
      <c r="J33" s="40">
        <f t="shared" si="2"/>
        <v>154.60526315789474</v>
      </c>
      <c r="K33" s="39">
        <v>55</v>
      </c>
      <c r="L33" s="39">
        <v>34</v>
      </c>
      <c r="M33" s="40">
        <f t="shared" si="3"/>
        <v>61.81818181818182</v>
      </c>
      <c r="N33" s="39">
        <v>10</v>
      </c>
      <c r="O33" s="39">
        <v>1</v>
      </c>
      <c r="P33" s="40">
        <f t="shared" si="8"/>
        <v>10</v>
      </c>
      <c r="Q33" s="39">
        <v>758</v>
      </c>
      <c r="R33" s="60">
        <v>975</v>
      </c>
      <c r="S33" s="40">
        <f t="shared" si="4"/>
        <v>128.62796833773086</v>
      </c>
      <c r="T33" s="39">
        <v>1307</v>
      </c>
      <c r="U33" s="60">
        <v>1328</v>
      </c>
      <c r="V33" s="40">
        <f t="shared" si="5"/>
        <v>101.60673297628156</v>
      </c>
      <c r="W33" s="39">
        <v>618</v>
      </c>
      <c r="X33" s="60">
        <v>630</v>
      </c>
      <c r="Y33" s="40">
        <f t="shared" si="6"/>
        <v>101.94174757281553</v>
      </c>
      <c r="Z33" s="39">
        <v>527</v>
      </c>
      <c r="AA33" s="60">
        <v>588</v>
      </c>
      <c r="AB33" s="40">
        <f t="shared" si="7"/>
        <v>111.57495256166983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1500</v>
      </c>
      <c r="C34" s="39">
        <v>1736</v>
      </c>
      <c r="D34" s="36">
        <f t="shared" si="0"/>
        <v>115.73333333333333</v>
      </c>
      <c r="E34" s="39">
        <v>869</v>
      </c>
      <c r="F34" s="39">
        <v>1193</v>
      </c>
      <c r="G34" s="40">
        <f t="shared" si="1"/>
        <v>137.28423475258919</v>
      </c>
      <c r="H34" s="39">
        <v>191</v>
      </c>
      <c r="I34" s="39">
        <v>281</v>
      </c>
      <c r="J34" s="40">
        <f t="shared" si="2"/>
        <v>147.12041884816753</v>
      </c>
      <c r="K34" s="39">
        <v>19</v>
      </c>
      <c r="L34" s="39">
        <v>4</v>
      </c>
      <c r="M34" s="40">
        <f t="shared" si="3"/>
        <v>21.05263157894737</v>
      </c>
      <c r="N34" s="39">
        <v>15</v>
      </c>
      <c r="O34" s="39">
        <v>3</v>
      </c>
      <c r="P34" s="40">
        <f t="shared" si="8"/>
        <v>20</v>
      </c>
      <c r="Q34" s="39">
        <v>713</v>
      </c>
      <c r="R34" s="60">
        <v>1001</v>
      </c>
      <c r="S34" s="40">
        <f t="shared" si="4"/>
        <v>140.39270687237027</v>
      </c>
      <c r="T34" s="39">
        <v>1017</v>
      </c>
      <c r="U34" s="60">
        <v>1241</v>
      </c>
      <c r="V34" s="40">
        <f t="shared" si="5"/>
        <v>122.02556538839724</v>
      </c>
      <c r="W34" s="39">
        <v>546</v>
      </c>
      <c r="X34" s="60">
        <v>759</v>
      </c>
      <c r="Y34" s="40">
        <f t="shared" si="6"/>
        <v>139.01098901098902</v>
      </c>
      <c r="Z34" s="39">
        <v>504</v>
      </c>
      <c r="AA34" s="60">
        <v>711</v>
      </c>
      <c r="AB34" s="40">
        <f t="shared" si="7"/>
        <v>141.07142857142858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754</v>
      </c>
      <c r="C35" s="39">
        <v>993</v>
      </c>
      <c r="D35" s="36">
        <f t="shared" si="0"/>
        <v>131.69761273209548</v>
      </c>
      <c r="E35" s="39">
        <v>392</v>
      </c>
      <c r="F35" s="39">
        <v>526</v>
      </c>
      <c r="G35" s="40">
        <f t="shared" si="1"/>
        <v>134.18367346938774</v>
      </c>
      <c r="H35" s="39">
        <v>115</v>
      </c>
      <c r="I35" s="39">
        <v>135</v>
      </c>
      <c r="J35" s="40">
        <f t="shared" si="2"/>
        <v>117.39130434782609</v>
      </c>
      <c r="K35" s="39">
        <v>17</v>
      </c>
      <c r="L35" s="39">
        <v>17</v>
      </c>
      <c r="M35" s="40">
        <f t="shared" si="3"/>
        <v>100</v>
      </c>
      <c r="N35" s="39">
        <v>8</v>
      </c>
      <c r="O35" s="39">
        <v>0</v>
      </c>
      <c r="P35" s="40">
        <f t="shared" si="8"/>
        <v>0</v>
      </c>
      <c r="Q35" s="39">
        <v>294</v>
      </c>
      <c r="R35" s="60">
        <v>308</v>
      </c>
      <c r="S35" s="40">
        <f t="shared" si="4"/>
        <v>104.76190476190476</v>
      </c>
      <c r="T35" s="39">
        <v>525</v>
      </c>
      <c r="U35" s="60">
        <v>704</v>
      </c>
      <c r="V35" s="40">
        <f t="shared" si="5"/>
        <v>134.0952380952381</v>
      </c>
      <c r="W35" s="39">
        <v>251</v>
      </c>
      <c r="X35" s="60">
        <v>246</v>
      </c>
      <c r="Y35" s="40">
        <f t="shared" si="6"/>
        <v>98.007968127490045</v>
      </c>
      <c r="Z35" s="39">
        <v>241</v>
      </c>
      <c r="AA35" s="60">
        <v>229</v>
      </c>
      <c r="AB35" s="40">
        <f t="shared" si="7"/>
        <v>95.020746887966808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8"/>
  <sheetViews>
    <sheetView view="pageBreakPreview" zoomScale="60" zoomScaleNormal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O36" sqref="O36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89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89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4" t="s">
        <v>83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7"/>
      <c r="O1" s="27"/>
      <c r="P1" s="27"/>
      <c r="Q1" s="27"/>
      <c r="R1" s="27"/>
      <c r="S1" s="27"/>
      <c r="T1" s="27"/>
      <c r="U1" s="27"/>
      <c r="V1" s="27"/>
      <c r="W1" s="27"/>
      <c r="X1" s="130"/>
      <c r="Y1" s="130"/>
      <c r="Z1" s="48"/>
      <c r="AB1" s="73" t="s">
        <v>14</v>
      </c>
    </row>
    <row r="2" spans="1:32" s="31" customFormat="1" ht="14.25" customHeight="1" x14ac:dyDescent="0.3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5"/>
      <c r="Y2" s="125"/>
      <c r="Z2" s="134"/>
      <c r="AA2" s="134"/>
      <c r="AB2" s="59" t="s">
        <v>7</v>
      </c>
      <c r="AC2" s="59"/>
    </row>
    <row r="3" spans="1:32" s="32" customFormat="1" ht="67.650000000000006" customHeight="1" x14ac:dyDescent="0.3">
      <c r="A3" s="126"/>
      <c r="B3" s="127" t="s">
        <v>21</v>
      </c>
      <c r="C3" s="127"/>
      <c r="D3" s="127"/>
      <c r="E3" s="127" t="s">
        <v>22</v>
      </c>
      <c r="F3" s="127"/>
      <c r="G3" s="127"/>
      <c r="H3" s="127" t="s">
        <v>13</v>
      </c>
      <c r="I3" s="127"/>
      <c r="J3" s="127"/>
      <c r="K3" s="127" t="s">
        <v>9</v>
      </c>
      <c r="L3" s="127"/>
      <c r="M3" s="127"/>
      <c r="N3" s="127" t="s">
        <v>10</v>
      </c>
      <c r="O3" s="127"/>
      <c r="P3" s="127"/>
      <c r="Q3" s="151" t="s">
        <v>8</v>
      </c>
      <c r="R3" s="152"/>
      <c r="S3" s="153"/>
      <c r="T3" s="127" t="s">
        <v>16</v>
      </c>
      <c r="U3" s="127"/>
      <c r="V3" s="127"/>
      <c r="W3" s="127" t="s">
        <v>11</v>
      </c>
      <c r="X3" s="127"/>
      <c r="Y3" s="127"/>
      <c r="Z3" s="127" t="s">
        <v>12</v>
      </c>
      <c r="AA3" s="127"/>
      <c r="AB3" s="127"/>
    </row>
    <row r="4" spans="1:32" s="33" customFormat="1" ht="19.5" customHeight="1" x14ac:dyDescent="0.3">
      <c r="A4" s="126"/>
      <c r="B4" s="128" t="s">
        <v>15</v>
      </c>
      <c r="C4" s="137" t="s">
        <v>63</v>
      </c>
      <c r="D4" s="129" t="s">
        <v>2</v>
      </c>
      <c r="E4" s="128" t="s">
        <v>15</v>
      </c>
      <c r="F4" s="128" t="s">
        <v>63</v>
      </c>
      <c r="G4" s="129" t="s">
        <v>2</v>
      </c>
      <c r="H4" s="128" t="s">
        <v>15</v>
      </c>
      <c r="I4" s="137" t="s">
        <v>63</v>
      </c>
      <c r="J4" s="129" t="s">
        <v>2</v>
      </c>
      <c r="K4" s="128" t="s">
        <v>15</v>
      </c>
      <c r="L4" s="128" t="s">
        <v>63</v>
      </c>
      <c r="M4" s="129" t="s">
        <v>2</v>
      </c>
      <c r="N4" s="128" t="s">
        <v>15</v>
      </c>
      <c r="O4" s="128" t="s">
        <v>63</v>
      </c>
      <c r="P4" s="129" t="s">
        <v>2</v>
      </c>
      <c r="Q4" s="128" t="s">
        <v>15</v>
      </c>
      <c r="R4" s="128" t="s">
        <v>63</v>
      </c>
      <c r="S4" s="129" t="s">
        <v>2</v>
      </c>
      <c r="T4" s="128" t="s">
        <v>15</v>
      </c>
      <c r="U4" s="128" t="s">
        <v>63</v>
      </c>
      <c r="V4" s="129" t="s">
        <v>2</v>
      </c>
      <c r="W4" s="128" t="s">
        <v>15</v>
      </c>
      <c r="X4" s="128" t="s">
        <v>63</v>
      </c>
      <c r="Y4" s="129" t="s">
        <v>2</v>
      </c>
      <c r="Z4" s="128" t="s">
        <v>15</v>
      </c>
      <c r="AA4" s="128" t="s">
        <v>63</v>
      </c>
      <c r="AB4" s="129" t="s">
        <v>2</v>
      </c>
    </row>
    <row r="5" spans="1:32" s="33" customFormat="1" ht="15.75" customHeight="1" x14ac:dyDescent="0.3">
      <c r="A5" s="126"/>
      <c r="B5" s="128"/>
      <c r="C5" s="137"/>
      <c r="D5" s="129"/>
      <c r="E5" s="128"/>
      <c r="F5" s="128"/>
      <c r="G5" s="129"/>
      <c r="H5" s="128"/>
      <c r="I5" s="137"/>
      <c r="J5" s="129"/>
      <c r="K5" s="128"/>
      <c r="L5" s="128"/>
      <c r="M5" s="129"/>
      <c r="N5" s="128"/>
      <c r="O5" s="128"/>
      <c r="P5" s="129"/>
      <c r="Q5" s="128"/>
      <c r="R5" s="128"/>
      <c r="S5" s="129"/>
      <c r="T5" s="128"/>
      <c r="U5" s="128"/>
      <c r="V5" s="129"/>
      <c r="W5" s="128"/>
      <c r="X5" s="128"/>
      <c r="Y5" s="129"/>
      <c r="Z5" s="128"/>
      <c r="AA5" s="128"/>
      <c r="AB5" s="129"/>
    </row>
    <row r="6" spans="1:32" s="51" customFormat="1" ht="11.25" customHeight="1" x14ac:dyDescent="0.25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115198</v>
      </c>
      <c r="C7" s="86">
        <f>SUM(C8:C35)</f>
        <v>122457</v>
      </c>
      <c r="D7" s="36">
        <f>C7*100/B7</f>
        <v>106.30132467577562</v>
      </c>
      <c r="E7" s="35">
        <f>SUM(E8:E35)</f>
        <v>37689</v>
      </c>
      <c r="F7" s="35">
        <f>SUM(F8:F35)</f>
        <v>49321</v>
      </c>
      <c r="G7" s="36">
        <f>F7*100/E7</f>
        <v>130.86311655920827</v>
      </c>
      <c r="H7" s="35">
        <f>SUM(H8:H35)</f>
        <v>11416</v>
      </c>
      <c r="I7" s="86">
        <f>SUM(I8:I35)</f>
        <v>13085</v>
      </c>
      <c r="J7" s="36">
        <f>I7*100/H7</f>
        <v>114.6198318149965</v>
      </c>
      <c r="K7" s="35">
        <f>SUM(K8:K35)</f>
        <v>2705</v>
      </c>
      <c r="L7" s="35">
        <f>SUM(L8:L35)</f>
        <v>2151</v>
      </c>
      <c r="M7" s="36">
        <f>L7*100/K7</f>
        <v>79.519408502772649</v>
      </c>
      <c r="N7" s="35">
        <f>SUM(N8:N35)</f>
        <v>642</v>
      </c>
      <c r="O7" s="35">
        <f>SUM(O8:O35)</f>
        <v>278</v>
      </c>
      <c r="P7" s="36">
        <f>O7*100/N7</f>
        <v>43.302180685358259</v>
      </c>
      <c r="Q7" s="35">
        <f>SUM(Q8:Q35)</f>
        <v>26991</v>
      </c>
      <c r="R7" s="35">
        <f>SUM(R8:R35)</f>
        <v>34200</v>
      </c>
      <c r="S7" s="36">
        <f>R7*100/Q7</f>
        <v>126.70890296765589</v>
      </c>
      <c r="T7" s="35">
        <f>SUM(T8:T35)</f>
        <v>95841</v>
      </c>
      <c r="U7" s="35">
        <f>SUM(U8:U35)</f>
        <v>94182</v>
      </c>
      <c r="V7" s="36">
        <f>U7*100/T7</f>
        <v>98.269008044573823</v>
      </c>
      <c r="W7" s="35">
        <f>SUM(W8:W35)</f>
        <v>27128</v>
      </c>
      <c r="X7" s="35">
        <f>SUM(X8:X35)</f>
        <v>24347</v>
      </c>
      <c r="Y7" s="36">
        <f>X7*100/W7</f>
        <v>89.748599233264528</v>
      </c>
      <c r="Z7" s="35">
        <f>SUM(Z8:Z35)</f>
        <v>23497</v>
      </c>
      <c r="AA7" s="35">
        <f>SUM(AA8:AA35)</f>
        <v>21251</v>
      </c>
      <c r="AB7" s="36">
        <f>AA7*100/Z7</f>
        <v>90.441332936119508</v>
      </c>
      <c r="AC7" s="37"/>
      <c r="AF7" s="42"/>
    </row>
    <row r="8" spans="1:32" s="42" customFormat="1" ht="16.95" customHeight="1" x14ac:dyDescent="0.25">
      <c r="A8" s="61" t="s">
        <v>35</v>
      </c>
      <c r="B8" s="39">
        <v>24760</v>
      </c>
      <c r="C8" s="87">
        <v>29107</v>
      </c>
      <c r="D8" s="36">
        <f t="shared" ref="D8:D35" si="0">C8*100/B8</f>
        <v>117.55654281098546</v>
      </c>
      <c r="E8" s="39">
        <v>9035</v>
      </c>
      <c r="F8" s="39">
        <v>13405</v>
      </c>
      <c r="G8" s="40">
        <f t="shared" ref="G8:G35" si="1">F8*100/E8</f>
        <v>148.36745987825125</v>
      </c>
      <c r="H8" s="39">
        <v>960</v>
      </c>
      <c r="I8" s="87">
        <v>1873</v>
      </c>
      <c r="J8" s="40">
        <f t="shared" ref="J8:J35" si="2">I8*100/H8</f>
        <v>195.10416666666666</v>
      </c>
      <c r="K8" s="39">
        <v>430</v>
      </c>
      <c r="L8" s="39">
        <v>531</v>
      </c>
      <c r="M8" s="40">
        <f t="shared" ref="M8:M35" si="3">L8*100/K8</f>
        <v>123.48837209302326</v>
      </c>
      <c r="N8" s="39">
        <v>95</v>
      </c>
      <c r="O8" s="39">
        <v>44</v>
      </c>
      <c r="P8" s="40">
        <f>IF(ISERROR(O8*100/N8),"-",(O8*100/N8))</f>
        <v>46.315789473684212</v>
      </c>
      <c r="Q8" s="39">
        <v>5151</v>
      </c>
      <c r="R8" s="60">
        <v>6432</v>
      </c>
      <c r="S8" s="40">
        <f t="shared" ref="S8:S35" si="4">R8*100/Q8</f>
        <v>124.86895748398369</v>
      </c>
      <c r="T8" s="39">
        <v>22510</v>
      </c>
      <c r="U8" s="60">
        <v>22410</v>
      </c>
      <c r="V8" s="40">
        <f t="shared" ref="V8:V35" si="5">U8*100/T8</f>
        <v>99.555752998667259</v>
      </c>
      <c r="W8" s="39">
        <v>7093</v>
      </c>
      <c r="X8" s="60">
        <v>6861</v>
      </c>
      <c r="Y8" s="40">
        <f t="shared" ref="Y8:Y35" si="6">X8*100/W8</f>
        <v>96.729169603834762</v>
      </c>
      <c r="Z8" s="39">
        <v>5900</v>
      </c>
      <c r="AA8" s="60">
        <v>5787</v>
      </c>
      <c r="AB8" s="40">
        <f t="shared" ref="AB8:AB35" si="7">AA8*100/Z8</f>
        <v>98.084745762711862</v>
      </c>
      <c r="AC8" s="37"/>
      <c r="AD8" s="41"/>
    </row>
    <row r="9" spans="1:32" s="43" customFormat="1" ht="16.95" customHeight="1" x14ac:dyDescent="0.25">
      <c r="A9" s="61" t="s">
        <v>36</v>
      </c>
      <c r="B9" s="39">
        <v>4471</v>
      </c>
      <c r="C9" s="87">
        <v>4638</v>
      </c>
      <c r="D9" s="36">
        <f t="shared" si="0"/>
        <v>103.7351822858421</v>
      </c>
      <c r="E9" s="39">
        <v>1517</v>
      </c>
      <c r="F9" s="39">
        <v>1863</v>
      </c>
      <c r="G9" s="40">
        <f t="shared" si="1"/>
        <v>122.80817402768622</v>
      </c>
      <c r="H9" s="39">
        <v>492</v>
      </c>
      <c r="I9" s="87">
        <v>403</v>
      </c>
      <c r="J9" s="40">
        <f t="shared" si="2"/>
        <v>81.910569105691053</v>
      </c>
      <c r="K9" s="39">
        <v>55</v>
      </c>
      <c r="L9" s="39">
        <v>38</v>
      </c>
      <c r="M9" s="40">
        <f t="shared" si="3"/>
        <v>69.090909090909093</v>
      </c>
      <c r="N9" s="39">
        <v>7</v>
      </c>
      <c r="O9" s="39">
        <v>4</v>
      </c>
      <c r="P9" s="40">
        <f>IF(ISERROR(O9*100/N9),"-",(O9*100/N9))</f>
        <v>57.142857142857146</v>
      </c>
      <c r="Q9" s="39">
        <v>1086</v>
      </c>
      <c r="R9" s="60">
        <v>1291</v>
      </c>
      <c r="S9" s="40">
        <f t="shared" si="4"/>
        <v>118.87661141804789</v>
      </c>
      <c r="T9" s="39">
        <v>3839</v>
      </c>
      <c r="U9" s="60">
        <v>3616</v>
      </c>
      <c r="V9" s="40">
        <f t="shared" si="5"/>
        <v>94.191195623860381</v>
      </c>
      <c r="W9" s="39">
        <v>1172</v>
      </c>
      <c r="X9" s="60">
        <v>877</v>
      </c>
      <c r="Y9" s="40">
        <f t="shared" si="6"/>
        <v>74.829351535836182</v>
      </c>
      <c r="Z9" s="39">
        <v>952</v>
      </c>
      <c r="AA9" s="60">
        <v>604</v>
      </c>
      <c r="AB9" s="40">
        <f t="shared" si="7"/>
        <v>63.445378151260506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492</v>
      </c>
      <c r="C10" s="87">
        <v>524</v>
      </c>
      <c r="D10" s="36">
        <f t="shared" si="0"/>
        <v>106.5040650406504</v>
      </c>
      <c r="E10" s="39">
        <v>273</v>
      </c>
      <c r="F10" s="39">
        <v>325</v>
      </c>
      <c r="G10" s="40">
        <f t="shared" si="1"/>
        <v>119.04761904761905</v>
      </c>
      <c r="H10" s="39">
        <v>69</v>
      </c>
      <c r="I10" s="87">
        <v>65</v>
      </c>
      <c r="J10" s="40">
        <f t="shared" si="2"/>
        <v>94.20289855072464</v>
      </c>
      <c r="K10" s="39">
        <v>6</v>
      </c>
      <c r="L10" s="39">
        <v>6</v>
      </c>
      <c r="M10" s="40">
        <f t="shared" si="3"/>
        <v>100</v>
      </c>
      <c r="N10" s="39">
        <v>0</v>
      </c>
      <c r="O10" s="39">
        <v>22</v>
      </c>
      <c r="P10" s="40" t="str">
        <f t="shared" ref="P10:P35" si="8">IF(ISERROR(O10*100/N10),"-",(O10*100/N10))</f>
        <v>-</v>
      </c>
      <c r="Q10" s="39">
        <v>261</v>
      </c>
      <c r="R10" s="60">
        <v>264</v>
      </c>
      <c r="S10" s="40">
        <f t="shared" si="4"/>
        <v>101.14942528735632</v>
      </c>
      <c r="T10" s="39">
        <v>388</v>
      </c>
      <c r="U10" s="60">
        <v>294</v>
      </c>
      <c r="V10" s="40">
        <f t="shared" si="5"/>
        <v>75.773195876288653</v>
      </c>
      <c r="W10" s="39">
        <v>217</v>
      </c>
      <c r="X10" s="60">
        <v>112</v>
      </c>
      <c r="Y10" s="40">
        <f t="shared" si="6"/>
        <v>51.612903225806448</v>
      </c>
      <c r="Z10" s="39">
        <v>191</v>
      </c>
      <c r="AA10" s="60">
        <v>101</v>
      </c>
      <c r="AB10" s="40">
        <f t="shared" si="7"/>
        <v>52.879581151832461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2440</v>
      </c>
      <c r="C11" s="87">
        <v>2170</v>
      </c>
      <c r="D11" s="36">
        <f t="shared" si="0"/>
        <v>88.93442622950819</v>
      </c>
      <c r="E11" s="39">
        <v>1018</v>
      </c>
      <c r="F11" s="39">
        <v>905</v>
      </c>
      <c r="G11" s="40">
        <f t="shared" si="1"/>
        <v>88.899803536345772</v>
      </c>
      <c r="H11" s="39">
        <v>300</v>
      </c>
      <c r="I11" s="87">
        <v>233</v>
      </c>
      <c r="J11" s="40">
        <f t="shared" si="2"/>
        <v>77.666666666666671</v>
      </c>
      <c r="K11" s="39">
        <v>78</v>
      </c>
      <c r="L11" s="39">
        <v>19</v>
      </c>
      <c r="M11" s="40">
        <f t="shared" si="3"/>
        <v>24.358974358974358</v>
      </c>
      <c r="N11" s="39">
        <v>2</v>
      </c>
      <c r="O11" s="39">
        <v>2</v>
      </c>
      <c r="P11" s="40">
        <f t="shared" si="8"/>
        <v>100</v>
      </c>
      <c r="Q11" s="39">
        <v>883</v>
      </c>
      <c r="R11" s="60">
        <v>750</v>
      </c>
      <c r="S11" s="40">
        <f t="shared" si="4"/>
        <v>84.937712344280854</v>
      </c>
      <c r="T11" s="39">
        <v>1952</v>
      </c>
      <c r="U11" s="60">
        <v>1584</v>
      </c>
      <c r="V11" s="40">
        <f t="shared" si="5"/>
        <v>81.147540983606561</v>
      </c>
      <c r="W11" s="39">
        <v>757</v>
      </c>
      <c r="X11" s="60">
        <v>388</v>
      </c>
      <c r="Y11" s="40">
        <f t="shared" si="6"/>
        <v>51.254953764861291</v>
      </c>
      <c r="Z11" s="39">
        <v>632</v>
      </c>
      <c r="AA11" s="60">
        <v>324</v>
      </c>
      <c r="AB11" s="40">
        <f t="shared" si="7"/>
        <v>51.265822784810126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4533</v>
      </c>
      <c r="C12" s="87">
        <v>4729</v>
      </c>
      <c r="D12" s="36">
        <f t="shared" si="0"/>
        <v>104.3238473417163</v>
      </c>
      <c r="E12" s="39">
        <v>999</v>
      </c>
      <c r="F12" s="39">
        <v>1268</v>
      </c>
      <c r="G12" s="40">
        <f t="shared" si="1"/>
        <v>126.92692692692692</v>
      </c>
      <c r="H12" s="39">
        <v>483</v>
      </c>
      <c r="I12" s="87">
        <v>469</v>
      </c>
      <c r="J12" s="40">
        <f t="shared" si="2"/>
        <v>97.101449275362313</v>
      </c>
      <c r="K12" s="39">
        <v>141</v>
      </c>
      <c r="L12" s="39">
        <v>122</v>
      </c>
      <c r="M12" s="40">
        <f t="shared" si="3"/>
        <v>86.524822695035468</v>
      </c>
      <c r="N12" s="39">
        <v>74</v>
      </c>
      <c r="O12" s="39">
        <v>9</v>
      </c>
      <c r="P12" s="40">
        <f t="shared" si="8"/>
        <v>12.162162162162161</v>
      </c>
      <c r="Q12" s="39">
        <v>626</v>
      </c>
      <c r="R12" s="60">
        <v>1042</v>
      </c>
      <c r="S12" s="40">
        <f t="shared" si="4"/>
        <v>166.45367412140575</v>
      </c>
      <c r="T12" s="39">
        <v>4024</v>
      </c>
      <c r="U12" s="60">
        <v>3982</v>
      </c>
      <c r="V12" s="40">
        <f t="shared" si="5"/>
        <v>98.956262425447321</v>
      </c>
      <c r="W12" s="39">
        <v>719</v>
      </c>
      <c r="X12" s="60">
        <v>534</v>
      </c>
      <c r="Y12" s="40">
        <f t="shared" si="6"/>
        <v>74.269819193324068</v>
      </c>
      <c r="Z12" s="39">
        <v>596</v>
      </c>
      <c r="AA12" s="60">
        <v>434</v>
      </c>
      <c r="AB12" s="40">
        <f t="shared" si="7"/>
        <v>72.818791946308721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1729</v>
      </c>
      <c r="C13" s="87">
        <v>1643</v>
      </c>
      <c r="D13" s="36">
        <f t="shared" si="0"/>
        <v>95.026026604973978</v>
      </c>
      <c r="E13" s="39">
        <v>689</v>
      </c>
      <c r="F13" s="39">
        <v>743</v>
      </c>
      <c r="G13" s="40">
        <f t="shared" si="1"/>
        <v>107.83744557329463</v>
      </c>
      <c r="H13" s="39">
        <v>237</v>
      </c>
      <c r="I13" s="87">
        <v>175</v>
      </c>
      <c r="J13" s="40">
        <f t="shared" si="2"/>
        <v>73.839662447257382</v>
      </c>
      <c r="K13" s="39">
        <v>40</v>
      </c>
      <c r="L13" s="39">
        <v>27</v>
      </c>
      <c r="M13" s="40">
        <f t="shared" si="3"/>
        <v>67.5</v>
      </c>
      <c r="N13" s="39">
        <v>0</v>
      </c>
      <c r="O13" s="39">
        <v>4</v>
      </c>
      <c r="P13" s="40" t="str">
        <f t="shared" si="8"/>
        <v>-</v>
      </c>
      <c r="Q13" s="39">
        <v>473</v>
      </c>
      <c r="R13" s="60">
        <v>632</v>
      </c>
      <c r="S13" s="40">
        <f t="shared" si="4"/>
        <v>133.61522198731501</v>
      </c>
      <c r="T13" s="39">
        <v>1385</v>
      </c>
      <c r="U13" s="60">
        <v>1136</v>
      </c>
      <c r="V13" s="40">
        <f t="shared" si="5"/>
        <v>82.021660649819495</v>
      </c>
      <c r="W13" s="39">
        <v>487</v>
      </c>
      <c r="X13" s="60">
        <v>292</v>
      </c>
      <c r="Y13" s="40">
        <f t="shared" si="6"/>
        <v>59.958932238193022</v>
      </c>
      <c r="Z13" s="39">
        <v>418</v>
      </c>
      <c r="AA13" s="60">
        <v>255</v>
      </c>
      <c r="AB13" s="40">
        <f t="shared" si="7"/>
        <v>61.004784688995215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1248</v>
      </c>
      <c r="C14" s="87">
        <v>1241</v>
      </c>
      <c r="D14" s="36">
        <f t="shared" si="0"/>
        <v>99.439102564102569</v>
      </c>
      <c r="E14" s="39">
        <v>661</v>
      </c>
      <c r="F14" s="39">
        <v>700</v>
      </c>
      <c r="G14" s="40">
        <f t="shared" si="1"/>
        <v>105.90015128593041</v>
      </c>
      <c r="H14" s="39">
        <v>219</v>
      </c>
      <c r="I14" s="87">
        <v>146</v>
      </c>
      <c r="J14" s="40">
        <f t="shared" si="2"/>
        <v>66.666666666666671</v>
      </c>
      <c r="K14" s="39">
        <v>24</v>
      </c>
      <c r="L14" s="39">
        <v>10</v>
      </c>
      <c r="M14" s="40">
        <f t="shared" si="3"/>
        <v>41.666666666666664</v>
      </c>
      <c r="N14" s="39">
        <v>4</v>
      </c>
      <c r="O14" s="39">
        <v>2</v>
      </c>
      <c r="P14" s="40">
        <f t="shared" si="8"/>
        <v>50</v>
      </c>
      <c r="Q14" s="39">
        <v>548</v>
      </c>
      <c r="R14" s="60">
        <v>614</v>
      </c>
      <c r="S14" s="40">
        <f t="shared" si="4"/>
        <v>112.04379562043796</v>
      </c>
      <c r="T14" s="39">
        <v>935</v>
      </c>
      <c r="U14" s="60">
        <v>766</v>
      </c>
      <c r="V14" s="40">
        <f t="shared" si="5"/>
        <v>81.925133689839569</v>
      </c>
      <c r="W14" s="39">
        <v>481</v>
      </c>
      <c r="X14" s="60">
        <v>286</v>
      </c>
      <c r="Y14" s="40">
        <f t="shared" si="6"/>
        <v>59.45945945945946</v>
      </c>
      <c r="Z14" s="39">
        <v>383</v>
      </c>
      <c r="AA14" s="60">
        <v>221</v>
      </c>
      <c r="AB14" s="40">
        <f t="shared" si="7"/>
        <v>57.702349869451695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8991</v>
      </c>
      <c r="C15" s="87">
        <v>8936</v>
      </c>
      <c r="D15" s="36">
        <f t="shared" si="0"/>
        <v>99.388277166054948</v>
      </c>
      <c r="E15" s="39">
        <v>1360</v>
      </c>
      <c r="F15" s="39">
        <v>1649</v>
      </c>
      <c r="G15" s="40">
        <f t="shared" si="1"/>
        <v>121.25</v>
      </c>
      <c r="H15" s="39">
        <v>631</v>
      </c>
      <c r="I15" s="87">
        <v>618</v>
      </c>
      <c r="J15" s="40">
        <f t="shared" si="2"/>
        <v>97.939778129952458</v>
      </c>
      <c r="K15" s="39">
        <v>107</v>
      </c>
      <c r="L15" s="39">
        <v>78</v>
      </c>
      <c r="M15" s="40">
        <f t="shared" si="3"/>
        <v>72.89719626168224</v>
      </c>
      <c r="N15" s="39">
        <v>7</v>
      </c>
      <c r="O15" s="39">
        <v>5</v>
      </c>
      <c r="P15" s="40">
        <f t="shared" si="8"/>
        <v>71.428571428571431</v>
      </c>
      <c r="Q15" s="39">
        <v>763</v>
      </c>
      <c r="R15" s="60">
        <v>1132</v>
      </c>
      <c r="S15" s="40">
        <f t="shared" si="4"/>
        <v>148.36173001310615</v>
      </c>
      <c r="T15" s="39">
        <v>8253</v>
      </c>
      <c r="U15" s="60">
        <v>7484</v>
      </c>
      <c r="V15" s="40">
        <f t="shared" si="5"/>
        <v>90.682176178359384</v>
      </c>
      <c r="W15" s="39">
        <v>925</v>
      </c>
      <c r="X15" s="60">
        <v>719</v>
      </c>
      <c r="Y15" s="40">
        <f t="shared" si="6"/>
        <v>77.729729729729726</v>
      </c>
      <c r="Z15" s="39">
        <v>808</v>
      </c>
      <c r="AA15" s="60">
        <v>595</v>
      </c>
      <c r="AB15" s="40">
        <f t="shared" si="7"/>
        <v>73.638613861386133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4886</v>
      </c>
      <c r="C16" s="87">
        <v>4721</v>
      </c>
      <c r="D16" s="36">
        <f t="shared" si="0"/>
        <v>96.623004502660663</v>
      </c>
      <c r="E16" s="39">
        <v>1929</v>
      </c>
      <c r="F16" s="39">
        <v>2047</v>
      </c>
      <c r="G16" s="40">
        <f t="shared" si="1"/>
        <v>106.11715914981856</v>
      </c>
      <c r="H16" s="39">
        <v>1152</v>
      </c>
      <c r="I16" s="87">
        <v>907</v>
      </c>
      <c r="J16" s="40">
        <f t="shared" si="2"/>
        <v>78.732638888888886</v>
      </c>
      <c r="K16" s="39">
        <v>202</v>
      </c>
      <c r="L16" s="39">
        <v>148</v>
      </c>
      <c r="M16" s="40">
        <f t="shared" si="3"/>
        <v>73.267326732673268</v>
      </c>
      <c r="N16" s="39">
        <v>73</v>
      </c>
      <c r="O16" s="39">
        <v>49</v>
      </c>
      <c r="P16" s="40">
        <f t="shared" si="8"/>
        <v>67.123287671232873</v>
      </c>
      <c r="Q16" s="39">
        <v>1453</v>
      </c>
      <c r="R16" s="60">
        <v>1665</v>
      </c>
      <c r="S16" s="40">
        <f t="shared" si="4"/>
        <v>114.59050240880936</v>
      </c>
      <c r="T16" s="39">
        <v>3284</v>
      </c>
      <c r="U16" s="60">
        <v>3321</v>
      </c>
      <c r="V16" s="40">
        <f t="shared" si="5"/>
        <v>101.12667478684531</v>
      </c>
      <c r="W16" s="39">
        <v>1396</v>
      </c>
      <c r="X16" s="60">
        <v>678</v>
      </c>
      <c r="Y16" s="40">
        <f t="shared" si="6"/>
        <v>48.567335243553011</v>
      </c>
      <c r="Z16" s="39">
        <v>1218</v>
      </c>
      <c r="AA16" s="60">
        <v>557</v>
      </c>
      <c r="AB16" s="40">
        <f t="shared" si="7"/>
        <v>45.730706075533661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8084</v>
      </c>
      <c r="C17" s="87">
        <v>8632</v>
      </c>
      <c r="D17" s="36">
        <f t="shared" si="0"/>
        <v>106.77882236516577</v>
      </c>
      <c r="E17" s="39">
        <v>1732</v>
      </c>
      <c r="F17" s="39">
        <v>2424</v>
      </c>
      <c r="G17" s="40">
        <f t="shared" si="1"/>
        <v>139.95381062355659</v>
      </c>
      <c r="H17" s="39">
        <v>621</v>
      </c>
      <c r="I17" s="87">
        <v>594</v>
      </c>
      <c r="J17" s="40">
        <f t="shared" si="2"/>
        <v>95.652173913043484</v>
      </c>
      <c r="K17" s="39">
        <v>207</v>
      </c>
      <c r="L17" s="39">
        <v>105</v>
      </c>
      <c r="M17" s="40">
        <f t="shared" si="3"/>
        <v>50.724637681159422</v>
      </c>
      <c r="N17" s="39">
        <v>37</v>
      </c>
      <c r="O17" s="39">
        <v>7</v>
      </c>
      <c r="P17" s="40">
        <f t="shared" si="8"/>
        <v>18.918918918918919</v>
      </c>
      <c r="Q17" s="39">
        <v>1146</v>
      </c>
      <c r="R17" s="60">
        <v>1297</v>
      </c>
      <c r="S17" s="40">
        <f t="shared" si="4"/>
        <v>113.17626527050611</v>
      </c>
      <c r="T17" s="39">
        <v>7234</v>
      </c>
      <c r="U17" s="60">
        <v>7248</v>
      </c>
      <c r="V17" s="40">
        <f t="shared" si="5"/>
        <v>100.1935305501797</v>
      </c>
      <c r="W17" s="39">
        <v>1176</v>
      </c>
      <c r="X17" s="60">
        <v>1317</v>
      </c>
      <c r="Y17" s="40">
        <f t="shared" si="6"/>
        <v>111.98979591836735</v>
      </c>
      <c r="Z17" s="39">
        <v>1065</v>
      </c>
      <c r="AA17" s="60">
        <v>1186</v>
      </c>
      <c r="AB17" s="40">
        <f t="shared" si="7"/>
        <v>111.36150234741784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5444</v>
      </c>
      <c r="C18" s="87">
        <v>3291</v>
      </c>
      <c r="D18" s="36">
        <f t="shared" si="0"/>
        <v>60.451873622336514</v>
      </c>
      <c r="E18" s="39">
        <v>1925</v>
      </c>
      <c r="F18" s="39">
        <v>1962</v>
      </c>
      <c r="G18" s="40">
        <f t="shared" si="1"/>
        <v>101.92207792207792</v>
      </c>
      <c r="H18" s="39">
        <v>802</v>
      </c>
      <c r="I18" s="87">
        <v>714</v>
      </c>
      <c r="J18" s="40">
        <f t="shared" si="2"/>
        <v>89.02743142144638</v>
      </c>
      <c r="K18" s="39">
        <v>207</v>
      </c>
      <c r="L18" s="39">
        <v>58</v>
      </c>
      <c r="M18" s="40">
        <f t="shared" si="3"/>
        <v>28.019323671497585</v>
      </c>
      <c r="N18" s="39">
        <v>14</v>
      </c>
      <c r="O18" s="39">
        <v>8</v>
      </c>
      <c r="P18" s="40">
        <f t="shared" si="8"/>
        <v>57.142857142857146</v>
      </c>
      <c r="Q18" s="39">
        <v>1543</v>
      </c>
      <c r="R18" s="60">
        <v>1311</v>
      </c>
      <c r="S18" s="40">
        <f t="shared" si="4"/>
        <v>84.964355152300712</v>
      </c>
      <c r="T18" s="39">
        <v>2213</v>
      </c>
      <c r="U18" s="60">
        <v>1995</v>
      </c>
      <c r="V18" s="40">
        <f t="shared" si="5"/>
        <v>90.149118843199275</v>
      </c>
      <c r="W18" s="39">
        <v>1346</v>
      </c>
      <c r="X18" s="60">
        <v>782</v>
      </c>
      <c r="Y18" s="40">
        <f t="shared" si="6"/>
        <v>58.098068350668647</v>
      </c>
      <c r="Z18" s="39">
        <v>1218</v>
      </c>
      <c r="AA18" s="60">
        <v>719</v>
      </c>
      <c r="AB18" s="40">
        <f t="shared" si="7"/>
        <v>59.031198686371098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4420</v>
      </c>
      <c r="C19" s="87">
        <v>4859</v>
      </c>
      <c r="D19" s="36">
        <f t="shared" si="0"/>
        <v>109.93212669683258</v>
      </c>
      <c r="E19" s="39">
        <v>1359</v>
      </c>
      <c r="F19" s="39">
        <v>1654</v>
      </c>
      <c r="G19" s="40">
        <f t="shared" si="1"/>
        <v>121.70713760117734</v>
      </c>
      <c r="H19" s="39">
        <v>348</v>
      </c>
      <c r="I19" s="87">
        <v>791</v>
      </c>
      <c r="J19" s="40">
        <f t="shared" si="2"/>
        <v>227.29885057471265</v>
      </c>
      <c r="K19" s="39">
        <v>139</v>
      </c>
      <c r="L19" s="39">
        <v>100</v>
      </c>
      <c r="M19" s="40">
        <f t="shared" si="3"/>
        <v>71.942446043165461</v>
      </c>
      <c r="N19" s="39">
        <v>46</v>
      </c>
      <c r="O19" s="39">
        <v>14</v>
      </c>
      <c r="P19" s="40">
        <f t="shared" si="8"/>
        <v>30.434782608695652</v>
      </c>
      <c r="Q19" s="39">
        <v>937</v>
      </c>
      <c r="R19" s="60">
        <v>1380</v>
      </c>
      <c r="S19" s="40">
        <f t="shared" si="4"/>
        <v>147.27854855923158</v>
      </c>
      <c r="T19" s="39">
        <v>4000</v>
      </c>
      <c r="U19" s="60">
        <v>3813</v>
      </c>
      <c r="V19" s="40">
        <f t="shared" si="5"/>
        <v>95.325000000000003</v>
      </c>
      <c r="W19" s="39">
        <v>949</v>
      </c>
      <c r="X19" s="60">
        <v>813</v>
      </c>
      <c r="Y19" s="40">
        <f t="shared" si="6"/>
        <v>85.66912539515279</v>
      </c>
      <c r="Z19" s="39">
        <v>818</v>
      </c>
      <c r="AA19" s="60">
        <v>712</v>
      </c>
      <c r="AB19" s="40">
        <f t="shared" si="7"/>
        <v>87.041564792176032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2387</v>
      </c>
      <c r="C20" s="87">
        <v>2809</v>
      </c>
      <c r="D20" s="36">
        <f t="shared" si="0"/>
        <v>117.67909509844993</v>
      </c>
      <c r="E20" s="39">
        <v>602</v>
      </c>
      <c r="F20" s="39">
        <v>940</v>
      </c>
      <c r="G20" s="40">
        <f t="shared" si="1"/>
        <v>156.14617940199335</v>
      </c>
      <c r="H20" s="39">
        <v>156</v>
      </c>
      <c r="I20" s="87">
        <v>279</v>
      </c>
      <c r="J20" s="40">
        <f t="shared" si="2"/>
        <v>178.84615384615384</v>
      </c>
      <c r="K20" s="39">
        <v>40</v>
      </c>
      <c r="L20" s="39">
        <v>39</v>
      </c>
      <c r="M20" s="40">
        <f t="shared" si="3"/>
        <v>97.5</v>
      </c>
      <c r="N20" s="39">
        <v>18</v>
      </c>
      <c r="O20" s="39">
        <v>2</v>
      </c>
      <c r="P20" s="40">
        <f t="shared" si="8"/>
        <v>11.111111111111111</v>
      </c>
      <c r="Q20" s="39">
        <v>416</v>
      </c>
      <c r="R20" s="60">
        <v>618</v>
      </c>
      <c r="S20" s="40">
        <f t="shared" si="4"/>
        <v>148.55769230769232</v>
      </c>
      <c r="T20" s="39">
        <v>2197</v>
      </c>
      <c r="U20" s="60">
        <v>2371</v>
      </c>
      <c r="V20" s="40">
        <f t="shared" si="5"/>
        <v>107.91989076012744</v>
      </c>
      <c r="W20" s="39">
        <v>429</v>
      </c>
      <c r="X20" s="60">
        <v>520</v>
      </c>
      <c r="Y20" s="40">
        <f t="shared" si="6"/>
        <v>121.21212121212122</v>
      </c>
      <c r="Z20" s="39">
        <v>391</v>
      </c>
      <c r="AA20" s="60">
        <v>471</v>
      </c>
      <c r="AB20" s="40">
        <f t="shared" si="7"/>
        <v>120.46035805626599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1399</v>
      </c>
      <c r="C21" s="87">
        <v>1955</v>
      </c>
      <c r="D21" s="36">
        <f t="shared" si="0"/>
        <v>139.74267333809865</v>
      </c>
      <c r="E21" s="39">
        <v>577</v>
      </c>
      <c r="F21" s="39">
        <v>1044</v>
      </c>
      <c r="G21" s="40">
        <f t="shared" si="1"/>
        <v>180.93587521663778</v>
      </c>
      <c r="H21" s="39">
        <v>238</v>
      </c>
      <c r="I21" s="87">
        <v>277</v>
      </c>
      <c r="J21" s="40">
        <f t="shared" si="2"/>
        <v>116.38655462184875</v>
      </c>
      <c r="K21" s="39">
        <v>9</v>
      </c>
      <c r="L21" s="39">
        <v>43</v>
      </c>
      <c r="M21" s="40">
        <f t="shared" si="3"/>
        <v>477.77777777777777</v>
      </c>
      <c r="N21" s="39">
        <v>6</v>
      </c>
      <c r="O21" s="39">
        <v>0</v>
      </c>
      <c r="P21" s="40">
        <f t="shared" si="8"/>
        <v>0</v>
      </c>
      <c r="Q21" s="39">
        <v>411</v>
      </c>
      <c r="R21" s="60">
        <v>902</v>
      </c>
      <c r="S21" s="40">
        <f t="shared" si="4"/>
        <v>219.46472019464721</v>
      </c>
      <c r="T21" s="39">
        <v>1071</v>
      </c>
      <c r="U21" s="60">
        <v>1401</v>
      </c>
      <c r="V21" s="40">
        <f t="shared" si="5"/>
        <v>130.81232492997199</v>
      </c>
      <c r="W21" s="39">
        <v>381</v>
      </c>
      <c r="X21" s="60">
        <v>619</v>
      </c>
      <c r="Y21" s="40">
        <f t="shared" si="6"/>
        <v>162.46719160104988</v>
      </c>
      <c r="Z21" s="39">
        <v>368</v>
      </c>
      <c r="AA21" s="60">
        <v>577</v>
      </c>
      <c r="AB21" s="40">
        <f t="shared" si="7"/>
        <v>156.79347826086956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4569</v>
      </c>
      <c r="C22" s="87">
        <v>4957</v>
      </c>
      <c r="D22" s="36">
        <f t="shared" si="0"/>
        <v>108.49201138104618</v>
      </c>
      <c r="E22" s="39">
        <v>1584</v>
      </c>
      <c r="F22" s="39">
        <v>1864</v>
      </c>
      <c r="G22" s="40">
        <f t="shared" si="1"/>
        <v>117.67676767676768</v>
      </c>
      <c r="H22" s="39">
        <v>543</v>
      </c>
      <c r="I22" s="87">
        <v>766</v>
      </c>
      <c r="J22" s="40">
        <f t="shared" si="2"/>
        <v>141.0681399631676</v>
      </c>
      <c r="K22" s="39">
        <v>157</v>
      </c>
      <c r="L22" s="39">
        <v>71</v>
      </c>
      <c r="M22" s="40">
        <f t="shared" si="3"/>
        <v>45.222929936305732</v>
      </c>
      <c r="N22" s="39">
        <v>8</v>
      </c>
      <c r="O22" s="39">
        <v>4</v>
      </c>
      <c r="P22" s="40">
        <f t="shared" si="8"/>
        <v>50</v>
      </c>
      <c r="Q22" s="39">
        <v>1414</v>
      </c>
      <c r="R22" s="60">
        <v>1511</v>
      </c>
      <c r="S22" s="40">
        <f t="shared" si="4"/>
        <v>106.85997171145686</v>
      </c>
      <c r="T22" s="39">
        <v>4028</v>
      </c>
      <c r="U22" s="60">
        <v>3775</v>
      </c>
      <c r="V22" s="40">
        <f t="shared" si="5"/>
        <v>93.718967229394238</v>
      </c>
      <c r="W22" s="39">
        <v>1057</v>
      </c>
      <c r="X22" s="60">
        <v>868</v>
      </c>
      <c r="Y22" s="40">
        <f t="shared" si="6"/>
        <v>82.119205298013242</v>
      </c>
      <c r="Z22" s="39">
        <v>869</v>
      </c>
      <c r="AA22" s="60">
        <v>756</v>
      </c>
      <c r="AB22" s="40">
        <f t="shared" si="7"/>
        <v>86.996547756041423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2127</v>
      </c>
      <c r="C23" s="87">
        <v>2831</v>
      </c>
      <c r="D23" s="36">
        <f t="shared" si="0"/>
        <v>133.09826046074284</v>
      </c>
      <c r="E23" s="39">
        <v>1355</v>
      </c>
      <c r="F23" s="39">
        <v>2119</v>
      </c>
      <c r="G23" s="40">
        <f t="shared" si="1"/>
        <v>156.38376383763838</v>
      </c>
      <c r="H23" s="39">
        <v>313</v>
      </c>
      <c r="I23" s="87">
        <v>367</v>
      </c>
      <c r="J23" s="40">
        <f t="shared" si="2"/>
        <v>117.25239616613419</v>
      </c>
      <c r="K23" s="39">
        <v>80</v>
      </c>
      <c r="L23" s="39">
        <v>76</v>
      </c>
      <c r="M23" s="40">
        <f t="shared" si="3"/>
        <v>95</v>
      </c>
      <c r="N23" s="39">
        <v>33</v>
      </c>
      <c r="O23" s="39">
        <v>2</v>
      </c>
      <c r="P23" s="40">
        <f t="shared" si="8"/>
        <v>6.0606060606060606</v>
      </c>
      <c r="Q23" s="39">
        <v>1237</v>
      </c>
      <c r="R23" s="60">
        <v>1682</v>
      </c>
      <c r="S23" s="40">
        <f t="shared" si="4"/>
        <v>135.97413096200486</v>
      </c>
      <c r="T23" s="39">
        <v>1650</v>
      </c>
      <c r="U23" s="60">
        <v>1860</v>
      </c>
      <c r="V23" s="40">
        <f t="shared" si="5"/>
        <v>112.72727272727273</v>
      </c>
      <c r="W23" s="39">
        <v>996</v>
      </c>
      <c r="X23" s="60">
        <v>1167</v>
      </c>
      <c r="Y23" s="40">
        <f t="shared" si="6"/>
        <v>117.16867469879519</v>
      </c>
      <c r="Z23" s="39">
        <v>860</v>
      </c>
      <c r="AA23" s="60">
        <v>1014</v>
      </c>
      <c r="AB23" s="40">
        <f t="shared" si="7"/>
        <v>117.90697674418605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2986</v>
      </c>
      <c r="C24" s="87">
        <v>2522</v>
      </c>
      <c r="D24" s="36">
        <f t="shared" si="0"/>
        <v>84.460817146684533</v>
      </c>
      <c r="E24" s="39">
        <v>1341</v>
      </c>
      <c r="F24" s="39">
        <v>1671</v>
      </c>
      <c r="G24" s="40">
        <f t="shared" si="1"/>
        <v>124.60850111856823</v>
      </c>
      <c r="H24" s="39">
        <v>363</v>
      </c>
      <c r="I24" s="87">
        <v>498</v>
      </c>
      <c r="J24" s="40">
        <f t="shared" si="2"/>
        <v>137.19008264462809</v>
      </c>
      <c r="K24" s="39">
        <v>78</v>
      </c>
      <c r="L24" s="39">
        <v>78</v>
      </c>
      <c r="M24" s="40">
        <f t="shared" si="3"/>
        <v>100</v>
      </c>
      <c r="N24" s="39">
        <v>11</v>
      </c>
      <c r="O24" s="39">
        <v>5</v>
      </c>
      <c r="P24" s="40">
        <f t="shared" si="8"/>
        <v>45.454545454545453</v>
      </c>
      <c r="Q24" s="39">
        <v>907</v>
      </c>
      <c r="R24" s="60">
        <v>1478</v>
      </c>
      <c r="S24" s="40">
        <f t="shared" si="4"/>
        <v>162.95479603087099</v>
      </c>
      <c r="T24" s="39">
        <v>2161</v>
      </c>
      <c r="U24" s="60">
        <v>1477</v>
      </c>
      <c r="V24" s="40">
        <f t="shared" si="5"/>
        <v>68.34798704303563</v>
      </c>
      <c r="W24" s="39">
        <v>1009</v>
      </c>
      <c r="X24" s="60">
        <v>806</v>
      </c>
      <c r="Y24" s="40">
        <f t="shared" si="6"/>
        <v>79.881070366699703</v>
      </c>
      <c r="Z24" s="39">
        <v>908</v>
      </c>
      <c r="AA24" s="60">
        <v>769</v>
      </c>
      <c r="AB24" s="40">
        <f t="shared" si="7"/>
        <v>84.691629955947135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5482</v>
      </c>
      <c r="C25" s="87">
        <v>5466</v>
      </c>
      <c r="D25" s="36">
        <f t="shared" si="0"/>
        <v>99.708135716891647</v>
      </c>
      <c r="E25" s="39">
        <v>522</v>
      </c>
      <c r="F25" s="39">
        <v>872</v>
      </c>
      <c r="G25" s="40">
        <f t="shared" si="1"/>
        <v>167.04980842911877</v>
      </c>
      <c r="H25" s="39">
        <v>305</v>
      </c>
      <c r="I25" s="87">
        <v>347</v>
      </c>
      <c r="J25" s="40">
        <f t="shared" si="2"/>
        <v>113.77049180327869</v>
      </c>
      <c r="K25" s="39">
        <v>29</v>
      </c>
      <c r="L25" s="39">
        <v>33</v>
      </c>
      <c r="M25" s="40">
        <f t="shared" si="3"/>
        <v>113.79310344827586</v>
      </c>
      <c r="N25" s="39">
        <v>15</v>
      </c>
      <c r="O25" s="39">
        <v>2</v>
      </c>
      <c r="P25" s="40">
        <f t="shared" si="8"/>
        <v>13.333333333333334</v>
      </c>
      <c r="Q25" s="39">
        <v>343</v>
      </c>
      <c r="R25" s="60">
        <v>668</v>
      </c>
      <c r="S25" s="40">
        <f t="shared" si="4"/>
        <v>194.75218658892129</v>
      </c>
      <c r="T25" s="39">
        <v>4950</v>
      </c>
      <c r="U25" s="60">
        <v>4859</v>
      </c>
      <c r="V25" s="40">
        <f t="shared" si="5"/>
        <v>98.161616161616166</v>
      </c>
      <c r="W25" s="39">
        <v>357</v>
      </c>
      <c r="X25" s="60">
        <v>444</v>
      </c>
      <c r="Y25" s="40">
        <f t="shared" si="6"/>
        <v>124.36974789915966</v>
      </c>
      <c r="Z25" s="39">
        <v>324</v>
      </c>
      <c r="AA25" s="60">
        <v>399</v>
      </c>
      <c r="AB25" s="40">
        <f t="shared" si="7"/>
        <v>123.14814814814815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2527</v>
      </c>
      <c r="C26" s="87">
        <v>2778</v>
      </c>
      <c r="D26" s="36">
        <f t="shared" si="0"/>
        <v>109.93272655322517</v>
      </c>
      <c r="E26" s="39">
        <v>1092</v>
      </c>
      <c r="F26" s="39">
        <v>1308</v>
      </c>
      <c r="G26" s="40">
        <f t="shared" si="1"/>
        <v>119.78021978021978</v>
      </c>
      <c r="H26" s="39">
        <v>353</v>
      </c>
      <c r="I26" s="87">
        <v>340</v>
      </c>
      <c r="J26" s="40">
        <f t="shared" si="2"/>
        <v>96.317280453257794</v>
      </c>
      <c r="K26" s="39">
        <v>64</v>
      </c>
      <c r="L26" s="39">
        <v>31</v>
      </c>
      <c r="M26" s="40">
        <f t="shared" si="3"/>
        <v>48.4375</v>
      </c>
      <c r="N26" s="39">
        <v>7</v>
      </c>
      <c r="O26" s="39">
        <v>0</v>
      </c>
      <c r="P26" s="40">
        <f t="shared" si="8"/>
        <v>0</v>
      </c>
      <c r="Q26" s="39">
        <v>847</v>
      </c>
      <c r="R26" s="60">
        <v>1014</v>
      </c>
      <c r="S26" s="40">
        <f t="shared" si="4"/>
        <v>119.71664698937427</v>
      </c>
      <c r="T26" s="39">
        <v>2062</v>
      </c>
      <c r="U26" s="60">
        <v>2145</v>
      </c>
      <c r="V26" s="40">
        <f t="shared" si="5"/>
        <v>104.02521823472357</v>
      </c>
      <c r="W26" s="39">
        <v>763</v>
      </c>
      <c r="X26" s="60">
        <v>692</v>
      </c>
      <c r="Y26" s="40">
        <f t="shared" si="6"/>
        <v>90.694626474442984</v>
      </c>
      <c r="Z26" s="39">
        <v>681</v>
      </c>
      <c r="AA26" s="60">
        <v>590</v>
      </c>
      <c r="AB26" s="40">
        <f t="shared" si="7"/>
        <v>86.637298091042581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1645</v>
      </c>
      <c r="C27" s="87">
        <v>2207</v>
      </c>
      <c r="D27" s="36">
        <f t="shared" si="0"/>
        <v>134.16413373860183</v>
      </c>
      <c r="E27" s="39">
        <v>572</v>
      </c>
      <c r="F27" s="39">
        <v>1000</v>
      </c>
      <c r="G27" s="40">
        <f t="shared" si="1"/>
        <v>174.82517482517483</v>
      </c>
      <c r="H27" s="39">
        <v>219</v>
      </c>
      <c r="I27" s="87">
        <v>299</v>
      </c>
      <c r="J27" s="40">
        <f t="shared" si="2"/>
        <v>136.5296803652968</v>
      </c>
      <c r="K27" s="39">
        <v>72</v>
      </c>
      <c r="L27" s="39">
        <v>102</v>
      </c>
      <c r="M27" s="40">
        <f t="shared" si="3"/>
        <v>141.66666666666666</v>
      </c>
      <c r="N27" s="39">
        <v>49</v>
      </c>
      <c r="O27" s="39">
        <v>42</v>
      </c>
      <c r="P27" s="40">
        <f t="shared" si="8"/>
        <v>85.714285714285708</v>
      </c>
      <c r="Q27" s="39">
        <v>467</v>
      </c>
      <c r="R27" s="60">
        <v>754</v>
      </c>
      <c r="S27" s="40">
        <f t="shared" si="4"/>
        <v>161.4561027837259</v>
      </c>
      <c r="T27" s="39">
        <v>1420</v>
      </c>
      <c r="U27" s="60">
        <v>1621</v>
      </c>
      <c r="V27" s="40">
        <f t="shared" si="5"/>
        <v>114.15492957746478</v>
      </c>
      <c r="W27" s="39">
        <v>396</v>
      </c>
      <c r="X27" s="60">
        <v>495</v>
      </c>
      <c r="Y27" s="40">
        <f t="shared" si="6"/>
        <v>125</v>
      </c>
      <c r="Z27" s="39">
        <v>353</v>
      </c>
      <c r="AA27" s="60">
        <v>463</v>
      </c>
      <c r="AB27" s="40">
        <f t="shared" si="7"/>
        <v>131.16147308781871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1821</v>
      </c>
      <c r="C28" s="87">
        <v>1800</v>
      </c>
      <c r="D28" s="36">
        <f t="shared" si="0"/>
        <v>98.846787479406913</v>
      </c>
      <c r="E28" s="39">
        <v>750</v>
      </c>
      <c r="F28" s="39">
        <v>837</v>
      </c>
      <c r="G28" s="40">
        <f t="shared" si="1"/>
        <v>111.6</v>
      </c>
      <c r="H28" s="39">
        <v>335</v>
      </c>
      <c r="I28" s="87">
        <v>329</v>
      </c>
      <c r="J28" s="40">
        <f t="shared" si="2"/>
        <v>98.208955223880594</v>
      </c>
      <c r="K28" s="39">
        <v>46</v>
      </c>
      <c r="L28" s="39">
        <v>33</v>
      </c>
      <c r="M28" s="40">
        <f t="shared" si="3"/>
        <v>71.739130434782609</v>
      </c>
      <c r="N28" s="39">
        <v>20</v>
      </c>
      <c r="O28" s="39">
        <v>4</v>
      </c>
      <c r="P28" s="40">
        <f t="shared" si="8"/>
        <v>20</v>
      </c>
      <c r="Q28" s="39">
        <v>650</v>
      </c>
      <c r="R28" s="60">
        <v>777</v>
      </c>
      <c r="S28" s="40">
        <f t="shared" si="4"/>
        <v>119.53846153846153</v>
      </c>
      <c r="T28" s="39">
        <v>1353</v>
      </c>
      <c r="U28" s="60">
        <v>1247</v>
      </c>
      <c r="V28" s="40">
        <f t="shared" si="5"/>
        <v>92.165558019216562</v>
      </c>
      <c r="W28" s="39">
        <v>509</v>
      </c>
      <c r="X28" s="60">
        <v>464</v>
      </c>
      <c r="Y28" s="40">
        <f t="shared" si="6"/>
        <v>91.15913555992141</v>
      </c>
      <c r="Z28" s="39">
        <v>484</v>
      </c>
      <c r="AA28" s="60">
        <v>441</v>
      </c>
      <c r="AB28" s="40">
        <f t="shared" si="7"/>
        <v>91.115702479338836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2204</v>
      </c>
      <c r="C29" s="87">
        <v>2583</v>
      </c>
      <c r="D29" s="36">
        <f t="shared" si="0"/>
        <v>117.19600725952813</v>
      </c>
      <c r="E29" s="39">
        <v>1157</v>
      </c>
      <c r="F29" s="39">
        <v>1482</v>
      </c>
      <c r="G29" s="40">
        <f t="shared" si="1"/>
        <v>128.08988764044943</v>
      </c>
      <c r="H29" s="39">
        <v>284</v>
      </c>
      <c r="I29" s="87">
        <v>324</v>
      </c>
      <c r="J29" s="40">
        <f t="shared" si="2"/>
        <v>114.08450704225352</v>
      </c>
      <c r="K29" s="39">
        <v>103</v>
      </c>
      <c r="L29" s="39">
        <v>86</v>
      </c>
      <c r="M29" s="40">
        <f t="shared" si="3"/>
        <v>83.495145631067956</v>
      </c>
      <c r="N29" s="39">
        <v>32</v>
      </c>
      <c r="O29" s="39">
        <v>1</v>
      </c>
      <c r="P29" s="40">
        <f t="shared" si="8"/>
        <v>3.125</v>
      </c>
      <c r="Q29" s="39">
        <v>785</v>
      </c>
      <c r="R29" s="60">
        <v>1115</v>
      </c>
      <c r="S29" s="40">
        <f t="shared" si="4"/>
        <v>142.03821656050957</v>
      </c>
      <c r="T29" s="39">
        <v>1759</v>
      </c>
      <c r="U29" s="60">
        <v>1754</v>
      </c>
      <c r="V29" s="40">
        <f t="shared" si="5"/>
        <v>99.715747583854466</v>
      </c>
      <c r="W29" s="39">
        <v>854</v>
      </c>
      <c r="X29" s="60">
        <v>757</v>
      </c>
      <c r="Y29" s="40">
        <f t="shared" si="6"/>
        <v>88.641686182669787</v>
      </c>
      <c r="Z29" s="39">
        <v>765</v>
      </c>
      <c r="AA29" s="60">
        <v>709</v>
      </c>
      <c r="AB29" s="40">
        <f t="shared" si="7"/>
        <v>92.679738562091501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3094</v>
      </c>
      <c r="C30" s="87">
        <v>3400</v>
      </c>
      <c r="D30" s="36">
        <f t="shared" si="0"/>
        <v>109.89010989010988</v>
      </c>
      <c r="E30" s="39">
        <v>559</v>
      </c>
      <c r="F30" s="39">
        <v>855</v>
      </c>
      <c r="G30" s="40">
        <f t="shared" si="1"/>
        <v>152.95169946332737</v>
      </c>
      <c r="H30" s="39">
        <v>230</v>
      </c>
      <c r="I30" s="87">
        <v>307</v>
      </c>
      <c r="J30" s="40">
        <f t="shared" si="2"/>
        <v>133.47826086956522</v>
      </c>
      <c r="K30" s="39">
        <v>74</v>
      </c>
      <c r="L30" s="39">
        <v>82</v>
      </c>
      <c r="M30" s="40">
        <f t="shared" si="3"/>
        <v>110.81081081081081</v>
      </c>
      <c r="N30" s="39">
        <v>11</v>
      </c>
      <c r="O30" s="39">
        <v>8</v>
      </c>
      <c r="P30" s="40">
        <f t="shared" si="8"/>
        <v>72.727272727272734</v>
      </c>
      <c r="Q30" s="39">
        <v>531</v>
      </c>
      <c r="R30" s="60">
        <v>757</v>
      </c>
      <c r="S30" s="40">
        <f t="shared" si="4"/>
        <v>142.56120527306967</v>
      </c>
      <c r="T30" s="39">
        <v>2893</v>
      </c>
      <c r="U30" s="60">
        <v>3008</v>
      </c>
      <c r="V30" s="40">
        <f t="shared" si="5"/>
        <v>103.97511234013135</v>
      </c>
      <c r="W30" s="39">
        <v>363</v>
      </c>
      <c r="X30" s="60">
        <v>468</v>
      </c>
      <c r="Y30" s="40">
        <f t="shared" si="6"/>
        <v>128.92561983471074</v>
      </c>
      <c r="Z30" s="39">
        <v>329</v>
      </c>
      <c r="AA30" s="60">
        <v>434</v>
      </c>
      <c r="AB30" s="40">
        <f t="shared" si="7"/>
        <v>131.91489361702128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3174</v>
      </c>
      <c r="C31" s="87">
        <v>3181</v>
      </c>
      <c r="D31" s="36">
        <f t="shared" si="0"/>
        <v>100.22054190296156</v>
      </c>
      <c r="E31" s="39">
        <v>707</v>
      </c>
      <c r="F31" s="39">
        <v>986</v>
      </c>
      <c r="G31" s="40">
        <f t="shared" si="1"/>
        <v>139.46251768033946</v>
      </c>
      <c r="H31" s="39">
        <v>347</v>
      </c>
      <c r="I31" s="87">
        <v>426</v>
      </c>
      <c r="J31" s="40">
        <f t="shared" si="2"/>
        <v>122.76657060518733</v>
      </c>
      <c r="K31" s="39">
        <v>38</v>
      </c>
      <c r="L31" s="39">
        <v>27</v>
      </c>
      <c r="M31" s="40">
        <f t="shared" si="3"/>
        <v>71.05263157894737</v>
      </c>
      <c r="N31" s="39">
        <v>1</v>
      </c>
      <c r="O31" s="39">
        <v>15</v>
      </c>
      <c r="P31" s="40">
        <f t="shared" si="8"/>
        <v>1500</v>
      </c>
      <c r="Q31" s="39">
        <v>504</v>
      </c>
      <c r="R31" s="60">
        <v>883</v>
      </c>
      <c r="S31" s="40">
        <f t="shared" si="4"/>
        <v>175.19841269841271</v>
      </c>
      <c r="T31" s="39">
        <v>2400</v>
      </c>
      <c r="U31" s="60">
        <v>2600</v>
      </c>
      <c r="V31" s="40">
        <f t="shared" si="5"/>
        <v>108.33333333333333</v>
      </c>
      <c r="W31" s="39">
        <v>498</v>
      </c>
      <c r="X31" s="60">
        <v>558</v>
      </c>
      <c r="Y31" s="40">
        <f t="shared" si="6"/>
        <v>112.04819277108433</v>
      </c>
      <c r="Z31" s="39">
        <v>465</v>
      </c>
      <c r="AA31" s="60">
        <v>516</v>
      </c>
      <c r="AB31" s="40">
        <f t="shared" si="7"/>
        <v>110.96774193548387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3891</v>
      </c>
      <c r="C32" s="87">
        <v>3978</v>
      </c>
      <c r="D32" s="36">
        <f t="shared" si="0"/>
        <v>102.23592906707788</v>
      </c>
      <c r="E32" s="39">
        <v>956</v>
      </c>
      <c r="F32" s="39">
        <v>1047</v>
      </c>
      <c r="G32" s="40">
        <f t="shared" si="1"/>
        <v>109.51882845188284</v>
      </c>
      <c r="H32" s="39">
        <v>454</v>
      </c>
      <c r="I32" s="87">
        <v>397</v>
      </c>
      <c r="J32" s="40">
        <f t="shared" si="2"/>
        <v>87.444933920704841</v>
      </c>
      <c r="K32" s="39">
        <v>99</v>
      </c>
      <c r="L32" s="39">
        <v>102</v>
      </c>
      <c r="M32" s="40">
        <f t="shared" si="3"/>
        <v>103.03030303030303</v>
      </c>
      <c r="N32" s="39">
        <v>17</v>
      </c>
      <c r="O32" s="39">
        <v>16</v>
      </c>
      <c r="P32" s="40">
        <f t="shared" si="8"/>
        <v>94.117647058823536</v>
      </c>
      <c r="Q32" s="39">
        <v>893</v>
      </c>
      <c r="R32" s="60">
        <v>806</v>
      </c>
      <c r="S32" s="40">
        <f t="shared" si="4"/>
        <v>90.257558790593507</v>
      </c>
      <c r="T32" s="39">
        <v>3324</v>
      </c>
      <c r="U32" s="60">
        <v>3113</v>
      </c>
      <c r="V32" s="40">
        <f t="shared" si="5"/>
        <v>93.652226233453675</v>
      </c>
      <c r="W32" s="39">
        <v>639</v>
      </c>
      <c r="X32" s="60">
        <v>398</v>
      </c>
      <c r="Y32" s="40">
        <f t="shared" si="6"/>
        <v>62.284820031298906</v>
      </c>
      <c r="Z32" s="39">
        <v>589</v>
      </c>
      <c r="AA32" s="60">
        <v>366</v>
      </c>
      <c r="AB32" s="40">
        <f t="shared" si="7"/>
        <v>62.139219015280133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2616</v>
      </c>
      <c r="C33" s="87">
        <v>2957</v>
      </c>
      <c r="D33" s="36">
        <f t="shared" si="0"/>
        <v>113.03516819571865</v>
      </c>
      <c r="E33" s="39">
        <v>1491</v>
      </c>
      <c r="F33" s="39">
        <v>1777</v>
      </c>
      <c r="G33" s="40">
        <f t="shared" si="1"/>
        <v>119.18175720992622</v>
      </c>
      <c r="H33" s="39">
        <v>288</v>
      </c>
      <c r="I33" s="87">
        <v>422</v>
      </c>
      <c r="J33" s="40">
        <f t="shared" si="2"/>
        <v>146.52777777777777</v>
      </c>
      <c r="K33" s="39">
        <v>99</v>
      </c>
      <c r="L33" s="39">
        <v>57</v>
      </c>
      <c r="M33" s="40">
        <f t="shared" si="3"/>
        <v>57.575757575757578</v>
      </c>
      <c r="N33" s="39">
        <v>18</v>
      </c>
      <c r="O33" s="39">
        <v>2</v>
      </c>
      <c r="P33" s="40">
        <f t="shared" si="8"/>
        <v>11.111111111111111</v>
      </c>
      <c r="Q33" s="39">
        <v>1204</v>
      </c>
      <c r="R33" s="60">
        <v>1542</v>
      </c>
      <c r="S33" s="40">
        <f t="shared" si="4"/>
        <v>128.07308970099669</v>
      </c>
      <c r="T33" s="39">
        <v>1974</v>
      </c>
      <c r="U33" s="60">
        <v>2017</v>
      </c>
      <c r="V33" s="40">
        <f t="shared" si="5"/>
        <v>102.17831813576494</v>
      </c>
      <c r="W33" s="39">
        <v>967</v>
      </c>
      <c r="X33" s="60">
        <v>991</v>
      </c>
      <c r="Y33" s="40">
        <f t="shared" si="6"/>
        <v>102.48190279214064</v>
      </c>
      <c r="Z33" s="39">
        <v>817</v>
      </c>
      <c r="AA33" s="60">
        <v>912</v>
      </c>
      <c r="AB33" s="40">
        <f t="shared" si="7"/>
        <v>111.62790697674419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2310</v>
      </c>
      <c r="C34" s="87">
        <v>2731</v>
      </c>
      <c r="D34" s="36">
        <f t="shared" si="0"/>
        <v>118.22510822510823</v>
      </c>
      <c r="E34" s="39">
        <v>1186</v>
      </c>
      <c r="F34" s="39">
        <v>1625</v>
      </c>
      <c r="G34" s="40">
        <f t="shared" si="1"/>
        <v>137.01517706576729</v>
      </c>
      <c r="H34" s="39">
        <v>361</v>
      </c>
      <c r="I34" s="87">
        <v>460</v>
      </c>
      <c r="J34" s="40">
        <f t="shared" si="2"/>
        <v>127.42382271468144</v>
      </c>
      <c r="K34" s="39">
        <v>30</v>
      </c>
      <c r="L34" s="39">
        <v>11</v>
      </c>
      <c r="M34" s="40">
        <f t="shared" si="3"/>
        <v>36.666666666666664</v>
      </c>
      <c r="N34" s="39">
        <v>23</v>
      </c>
      <c r="O34" s="39">
        <v>3</v>
      </c>
      <c r="P34" s="40">
        <f t="shared" si="8"/>
        <v>13.043478260869565</v>
      </c>
      <c r="Q34" s="39">
        <v>969</v>
      </c>
      <c r="R34" s="60">
        <v>1337</v>
      </c>
      <c r="S34" s="40">
        <f t="shared" si="4"/>
        <v>137.97729618163055</v>
      </c>
      <c r="T34" s="39">
        <v>1592</v>
      </c>
      <c r="U34" s="60">
        <v>1994</v>
      </c>
      <c r="V34" s="40">
        <f t="shared" si="5"/>
        <v>125.25125628140704</v>
      </c>
      <c r="W34" s="39">
        <v>735</v>
      </c>
      <c r="X34" s="60">
        <v>998</v>
      </c>
      <c r="Y34" s="40">
        <f t="shared" si="6"/>
        <v>135.78231292517006</v>
      </c>
      <c r="Z34" s="39">
        <v>674</v>
      </c>
      <c r="AA34" s="60">
        <v>938</v>
      </c>
      <c r="AB34" s="40">
        <f t="shared" si="7"/>
        <v>139.16913946587536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1468</v>
      </c>
      <c r="C35" s="87">
        <v>1811</v>
      </c>
      <c r="D35" s="36">
        <f t="shared" si="0"/>
        <v>123.36512261580381</v>
      </c>
      <c r="E35" s="39">
        <v>741</v>
      </c>
      <c r="F35" s="39">
        <v>949</v>
      </c>
      <c r="G35" s="40">
        <f t="shared" si="1"/>
        <v>128.07017543859649</v>
      </c>
      <c r="H35" s="39">
        <v>313</v>
      </c>
      <c r="I35" s="87">
        <v>259</v>
      </c>
      <c r="J35" s="40">
        <f t="shared" si="2"/>
        <v>82.74760383386581</v>
      </c>
      <c r="K35" s="39">
        <v>51</v>
      </c>
      <c r="L35" s="39">
        <v>38</v>
      </c>
      <c r="M35" s="40">
        <f t="shared" si="3"/>
        <v>74.509803921568633</v>
      </c>
      <c r="N35" s="39">
        <v>14</v>
      </c>
      <c r="O35" s="39">
        <v>2</v>
      </c>
      <c r="P35" s="40">
        <f t="shared" si="8"/>
        <v>14.285714285714286</v>
      </c>
      <c r="Q35" s="39">
        <v>543</v>
      </c>
      <c r="R35" s="60">
        <v>546</v>
      </c>
      <c r="S35" s="40">
        <f t="shared" si="4"/>
        <v>100.5524861878453</v>
      </c>
      <c r="T35" s="39">
        <v>990</v>
      </c>
      <c r="U35" s="60">
        <v>1291</v>
      </c>
      <c r="V35" s="40">
        <f t="shared" si="5"/>
        <v>130.40404040404042</v>
      </c>
      <c r="W35" s="39">
        <v>457</v>
      </c>
      <c r="X35" s="60">
        <v>443</v>
      </c>
      <c r="Y35" s="40">
        <f t="shared" si="6"/>
        <v>96.936542669584242</v>
      </c>
      <c r="Z35" s="39">
        <v>421</v>
      </c>
      <c r="AA35" s="60">
        <v>401</v>
      </c>
      <c r="AB35" s="40">
        <f t="shared" si="7"/>
        <v>95.249406175771966</v>
      </c>
      <c r="AC35" s="37"/>
      <c r="AD35" s="41"/>
    </row>
    <row r="36" spans="1:30" ht="13.95" x14ac:dyDescent="0.3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4" t="s">
        <v>74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7"/>
      <c r="O1" s="27"/>
      <c r="P1" s="27"/>
      <c r="Q1" s="27"/>
      <c r="R1" s="27"/>
      <c r="S1" s="27"/>
      <c r="T1" s="27"/>
      <c r="U1" s="27"/>
      <c r="V1" s="27"/>
      <c r="W1" s="27"/>
      <c r="X1" s="130"/>
      <c r="Y1" s="130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5"/>
      <c r="Y2" s="125"/>
      <c r="Z2" s="134"/>
      <c r="AA2" s="134"/>
      <c r="AB2" s="59" t="s">
        <v>7</v>
      </c>
      <c r="AC2" s="59"/>
    </row>
    <row r="3" spans="1:32" s="32" customFormat="1" ht="67.650000000000006" customHeight="1" x14ac:dyDescent="0.3">
      <c r="A3" s="126"/>
      <c r="B3" s="127" t="s">
        <v>21</v>
      </c>
      <c r="C3" s="127"/>
      <c r="D3" s="127"/>
      <c r="E3" s="127" t="s">
        <v>22</v>
      </c>
      <c r="F3" s="127"/>
      <c r="G3" s="127"/>
      <c r="H3" s="127" t="s">
        <v>13</v>
      </c>
      <c r="I3" s="127"/>
      <c r="J3" s="127"/>
      <c r="K3" s="127" t="s">
        <v>9</v>
      </c>
      <c r="L3" s="127"/>
      <c r="M3" s="127"/>
      <c r="N3" s="127" t="s">
        <v>10</v>
      </c>
      <c r="O3" s="127"/>
      <c r="P3" s="127"/>
      <c r="Q3" s="131" t="s">
        <v>8</v>
      </c>
      <c r="R3" s="132"/>
      <c r="S3" s="133"/>
      <c r="T3" s="127" t="s">
        <v>16</v>
      </c>
      <c r="U3" s="127"/>
      <c r="V3" s="127"/>
      <c r="W3" s="127" t="s">
        <v>11</v>
      </c>
      <c r="X3" s="127"/>
      <c r="Y3" s="127"/>
      <c r="Z3" s="127" t="s">
        <v>12</v>
      </c>
      <c r="AA3" s="127"/>
      <c r="AB3" s="127"/>
    </row>
    <row r="4" spans="1:32" s="33" customFormat="1" ht="19.5" customHeight="1" x14ac:dyDescent="0.3">
      <c r="A4" s="126"/>
      <c r="B4" s="128" t="s">
        <v>15</v>
      </c>
      <c r="C4" s="128" t="s">
        <v>63</v>
      </c>
      <c r="D4" s="129" t="s">
        <v>2</v>
      </c>
      <c r="E4" s="128" t="s">
        <v>15</v>
      </c>
      <c r="F4" s="128" t="s">
        <v>63</v>
      </c>
      <c r="G4" s="129" t="s">
        <v>2</v>
      </c>
      <c r="H4" s="128" t="s">
        <v>15</v>
      </c>
      <c r="I4" s="128" t="s">
        <v>63</v>
      </c>
      <c r="J4" s="129" t="s">
        <v>2</v>
      </c>
      <c r="K4" s="128" t="s">
        <v>15</v>
      </c>
      <c r="L4" s="128" t="s">
        <v>63</v>
      </c>
      <c r="M4" s="129" t="s">
        <v>2</v>
      </c>
      <c r="N4" s="128" t="s">
        <v>15</v>
      </c>
      <c r="O4" s="128" t="s">
        <v>63</v>
      </c>
      <c r="P4" s="129" t="s">
        <v>2</v>
      </c>
      <c r="Q4" s="128" t="s">
        <v>15</v>
      </c>
      <c r="R4" s="128" t="s">
        <v>63</v>
      </c>
      <c r="S4" s="129" t="s">
        <v>2</v>
      </c>
      <c r="T4" s="128" t="s">
        <v>15</v>
      </c>
      <c r="U4" s="128" t="s">
        <v>63</v>
      </c>
      <c r="V4" s="129" t="s">
        <v>2</v>
      </c>
      <c r="W4" s="128" t="s">
        <v>15</v>
      </c>
      <c r="X4" s="128" t="s">
        <v>63</v>
      </c>
      <c r="Y4" s="129" t="s">
        <v>2</v>
      </c>
      <c r="Z4" s="128" t="s">
        <v>15</v>
      </c>
      <c r="AA4" s="128" t="s">
        <v>63</v>
      </c>
      <c r="AB4" s="129" t="s">
        <v>2</v>
      </c>
    </row>
    <row r="5" spans="1:32" s="33" customFormat="1" ht="15.75" customHeight="1" x14ac:dyDescent="0.3">
      <c r="A5" s="126"/>
      <c r="B5" s="128"/>
      <c r="C5" s="128"/>
      <c r="D5" s="129"/>
      <c r="E5" s="128"/>
      <c r="F5" s="128"/>
      <c r="G5" s="129"/>
      <c r="H5" s="128"/>
      <c r="I5" s="128"/>
      <c r="J5" s="129"/>
      <c r="K5" s="128"/>
      <c r="L5" s="128"/>
      <c r="M5" s="129"/>
      <c r="N5" s="128"/>
      <c r="O5" s="128"/>
      <c r="P5" s="129"/>
      <c r="Q5" s="128"/>
      <c r="R5" s="128"/>
      <c r="S5" s="129"/>
      <c r="T5" s="128"/>
      <c r="U5" s="128"/>
      <c r="V5" s="129"/>
      <c r="W5" s="128"/>
      <c r="X5" s="128"/>
      <c r="Y5" s="129"/>
      <c r="Z5" s="128"/>
      <c r="AA5" s="128"/>
      <c r="AB5" s="129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21868</v>
      </c>
      <c r="C7" s="35">
        <f>SUM(C8:C35)</f>
        <v>20905</v>
      </c>
      <c r="D7" s="36">
        <f>C7*100/B7</f>
        <v>95.596305103347362</v>
      </c>
      <c r="E7" s="35">
        <f>SUM(E8:E35)</f>
        <v>9479</v>
      </c>
      <c r="F7" s="35">
        <f>SUM(F8:F35)</f>
        <v>11287</v>
      </c>
      <c r="G7" s="36">
        <f>F7*100/E7</f>
        <v>119.07374195590252</v>
      </c>
      <c r="H7" s="35">
        <f>SUM(H8:H35)</f>
        <v>1267</v>
      </c>
      <c r="I7" s="35">
        <f>SUM(I8:I35)</f>
        <v>1108</v>
      </c>
      <c r="J7" s="36">
        <f>I7*100/H7</f>
        <v>87.45067087608524</v>
      </c>
      <c r="K7" s="35">
        <f>SUM(K8:K35)</f>
        <v>634</v>
      </c>
      <c r="L7" s="35">
        <f>SUM(L8:L35)</f>
        <v>306</v>
      </c>
      <c r="M7" s="36">
        <f>L7*100/K7</f>
        <v>48.264984227129339</v>
      </c>
      <c r="N7" s="35">
        <f>SUM(N8:N35)</f>
        <v>154</v>
      </c>
      <c r="O7" s="35">
        <f>SUM(O8:O35)</f>
        <v>70</v>
      </c>
      <c r="P7" s="36">
        <f>O7*100/N7</f>
        <v>45.454545454545453</v>
      </c>
      <c r="Q7" s="35">
        <f>SUM(Q8:Q35)</f>
        <v>7395</v>
      </c>
      <c r="R7" s="35">
        <f>SUM(R8:R35)</f>
        <v>8279</v>
      </c>
      <c r="S7" s="36">
        <f>R7*100/Q7</f>
        <v>111.95402298850574</v>
      </c>
      <c r="T7" s="35">
        <f>SUM(T8:T35)</f>
        <v>17142</v>
      </c>
      <c r="U7" s="35">
        <f>SUM(U8:U35)</f>
        <v>15282</v>
      </c>
      <c r="V7" s="36">
        <f>U7*100/T7</f>
        <v>89.14945747287365</v>
      </c>
      <c r="W7" s="35">
        <f>SUM(W8:W35)</f>
        <v>5852</v>
      </c>
      <c r="X7" s="35">
        <f>SUM(X8:X35)</f>
        <v>6004</v>
      </c>
      <c r="Y7" s="36">
        <f>X7*100/W7</f>
        <v>102.59740259740259</v>
      </c>
      <c r="Z7" s="35">
        <f>SUM(Z8:Z35)</f>
        <v>5208</v>
      </c>
      <c r="AA7" s="35">
        <f>SUM(AA8:AA35)</f>
        <v>5419</v>
      </c>
      <c r="AB7" s="36">
        <f>AA7*100/Z7</f>
        <v>104.05145929339477</v>
      </c>
      <c r="AC7" s="37"/>
      <c r="AF7" s="42"/>
    </row>
    <row r="8" spans="1:32" s="42" customFormat="1" ht="16.95" customHeight="1" x14ac:dyDescent="0.25">
      <c r="A8" s="61" t="s">
        <v>35</v>
      </c>
      <c r="B8" s="39">
        <v>5440</v>
      </c>
      <c r="C8" s="39">
        <v>5623</v>
      </c>
      <c r="D8" s="36">
        <f t="shared" ref="D8:D35" si="0">C8*100/B8</f>
        <v>103.36397058823529</v>
      </c>
      <c r="E8" s="39">
        <v>2253</v>
      </c>
      <c r="F8" s="39">
        <v>2994</v>
      </c>
      <c r="G8" s="40">
        <f t="shared" ref="G8:G35" si="1">F8*100/E8</f>
        <v>132.88948069241013</v>
      </c>
      <c r="H8" s="39">
        <v>221</v>
      </c>
      <c r="I8" s="39">
        <v>169</v>
      </c>
      <c r="J8" s="40">
        <f t="shared" ref="J8:J35" si="2">I8*100/H8</f>
        <v>76.470588235294116</v>
      </c>
      <c r="K8" s="39">
        <v>156</v>
      </c>
      <c r="L8" s="39">
        <v>68</v>
      </c>
      <c r="M8" s="40">
        <f t="shared" ref="M8:M35" si="3">L8*100/K8</f>
        <v>43.589743589743591</v>
      </c>
      <c r="N8" s="39">
        <v>36</v>
      </c>
      <c r="O8" s="39">
        <v>15</v>
      </c>
      <c r="P8" s="40">
        <f t="shared" ref="P8:P33" si="4">O8*100/N8</f>
        <v>41.666666666666664</v>
      </c>
      <c r="Q8" s="39">
        <v>1648</v>
      </c>
      <c r="R8" s="60">
        <v>1837</v>
      </c>
      <c r="S8" s="40">
        <f t="shared" ref="S8:S35" si="5">R8*100/Q8</f>
        <v>111.46844660194175</v>
      </c>
      <c r="T8" s="39">
        <v>4515</v>
      </c>
      <c r="U8" s="60">
        <v>4283</v>
      </c>
      <c r="V8" s="40">
        <f t="shared" ref="V8:V35" si="6">U8*100/T8</f>
        <v>94.861572535991144</v>
      </c>
      <c r="W8" s="39">
        <v>1426</v>
      </c>
      <c r="X8" s="60">
        <v>1697</v>
      </c>
      <c r="Y8" s="40">
        <f t="shared" ref="Y8:Y35" si="7">X8*100/W8</f>
        <v>119.00420757363254</v>
      </c>
      <c r="Z8" s="39">
        <v>1205</v>
      </c>
      <c r="AA8" s="60">
        <v>1474</v>
      </c>
      <c r="AB8" s="40">
        <f t="shared" ref="AB8:AB35" si="8">AA8*100/Z8</f>
        <v>122.32365145228216</v>
      </c>
      <c r="AC8" s="37"/>
      <c r="AD8" s="41"/>
    </row>
    <row r="9" spans="1:32" s="43" customFormat="1" ht="16.95" customHeight="1" x14ac:dyDescent="0.25">
      <c r="A9" s="61" t="s">
        <v>36</v>
      </c>
      <c r="B9" s="39">
        <v>605</v>
      </c>
      <c r="C9" s="39">
        <v>643</v>
      </c>
      <c r="D9" s="36">
        <f t="shared" si="0"/>
        <v>106.28099173553719</v>
      </c>
      <c r="E9" s="39">
        <v>196</v>
      </c>
      <c r="F9" s="39">
        <v>318</v>
      </c>
      <c r="G9" s="40">
        <f t="shared" si="1"/>
        <v>162.24489795918367</v>
      </c>
      <c r="H9" s="39">
        <v>41</v>
      </c>
      <c r="I9" s="39">
        <v>35</v>
      </c>
      <c r="J9" s="40">
        <f t="shared" si="2"/>
        <v>85.365853658536579</v>
      </c>
      <c r="K9" s="39">
        <v>15</v>
      </c>
      <c r="L9" s="39">
        <v>6</v>
      </c>
      <c r="M9" s="40">
        <f t="shared" si="3"/>
        <v>40</v>
      </c>
      <c r="N9" s="39">
        <v>3</v>
      </c>
      <c r="O9" s="39">
        <v>0</v>
      </c>
      <c r="P9" s="40">
        <f t="shared" si="4"/>
        <v>0</v>
      </c>
      <c r="Q9" s="39">
        <v>172</v>
      </c>
      <c r="R9" s="60">
        <v>222</v>
      </c>
      <c r="S9" s="40">
        <f t="shared" si="5"/>
        <v>129.06976744186048</v>
      </c>
      <c r="T9" s="39">
        <v>501</v>
      </c>
      <c r="U9" s="60">
        <v>483</v>
      </c>
      <c r="V9" s="40">
        <f t="shared" si="6"/>
        <v>96.407185628742511</v>
      </c>
      <c r="W9" s="39">
        <v>107</v>
      </c>
      <c r="X9" s="60">
        <v>163</v>
      </c>
      <c r="Y9" s="40">
        <f t="shared" si="7"/>
        <v>152.33644859813083</v>
      </c>
      <c r="Z9" s="39">
        <v>83</v>
      </c>
      <c r="AA9" s="60">
        <v>120</v>
      </c>
      <c r="AB9" s="40">
        <f t="shared" si="8"/>
        <v>144.57831325301206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111</v>
      </c>
      <c r="C10" s="39">
        <v>102</v>
      </c>
      <c r="D10" s="36">
        <f t="shared" si="0"/>
        <v>91.891891891891888</v>
      </c>
      <c r="E10" s="39">
        <v>60</v>
      </c>
      <c r="F10" s="39">
        <v>61</v>
      </c>
      <c r="G10" s="40">
        <f t="shared" si="1"/>
        <v>101.66666666666667</v>
      </c>
      <c r="H10" s="39">
        <v>8</v>
      </c>
      <c r="I10" s="39">
        <v>13</v>
      </c>
      <c r="J10" s="40">
        <f t="shared" si="2"/>
        <v>162.5</v>
      </c>
      <c r="K10" s="39">
        <v>3</v>
      </c>
      <c r="L10" s="39">
        <v>0</v>
      </c>
      <c r="M10" s="40">
        <f t="shared" si="3"/>
        <v>0</v>
      </c>
      <c r="N10" s="39">
        <v>0</v>
      </c>
      <c r="O10" s="39">
        <v>8</v>
      </c>
      <c r="P10" s="40" t="s">
        <v>68</v>
      </c>
      <c r="Q10" s="39">
        <v>56</v>
      </c>
      <c r="R10" s="60">
        <v>49</v>
      </c>
      <c r="S10" s="40">
        <f t="shared" si="5"/>
        <v>87.5</v>
      </c>
      <c r="T10" s="39">
        <v>84</v>
      </c>
      <c r="U10" s="60">
        <v>58</v>
      </c>
      <c r="V10" s="40">
        <f t="shared" si="6"/>
        <v>69.047619047619051</v>
      </c>
      <c r="W10" s="39">
        <v>38</v>
      </c>
      <c r="X10" s="60">
        <v>18</v>
      </c>
      <c r="Y10" s="40">
        <f t="shared" si="7"/>
        <v>47.368421052631582</v>
      </c>
      <c r="Z10" s="39">
        <v>35</v>
      </c>
      <c r="AA10" s="60">
        <v>16</v>
      </c>
      <c r="AB10" s="40">
        <f t="shared" si="8"/>
        <v>45.714285714285715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386</v>
      </c>
      <c r="C11" s="39">
        <v>325</v>
      </c>
      <c r="D11" s="36">
        <f t="shared" si="0"/>
        <v>84.196891191709838</v>
      </c>
      <c r="E11" s="39">
        <v>188</v>
      </c>
      <c r="F11" s="39">
        <v>171</v>
      </c>
      <c r="G11" s="40">
        <f t="shared" si="1"/>
        <v>90.957446808510639</v>
      </c>
      <c r="H11" s="39">
        <v>24</v>
      </c>
      <c r="I11" s="39">
        <v>13</v>
      </c>
      <c r="J11" s="40">
        <f t="shared" si="2"/>
        <v>54.166666666666664</v>
      </c>
      <c r="K11" s="39">
        <v>13</v>
      </c>
      <c r="L11" s="39">
        <v>4</v>
      </c>
      <c r="M11" s="40">
        <f t="shared" si="3"/>
        <v>30.76923076923077</v>
      </c>
      <c r="N11" s="39">
        <v>0</v>
      </c>
      <c r="O11" s="39">
        <v>0</v>
      </c>
      <c r="P11" s="40" t="s">
        <v>68</v>
      </c>
      <c r="Q11" s="39">
        <v>175</v>
      </c>
      <c r="R11" s="60">
        <v>154</v>
      </c>
      <c r="S11" s="40">
        <f t="shared" si="5"/>
        <v>88</v>
      </c>
      <c r="T11" s="39">
        <v>299</v>
      </c>
      <c r="U11" s="60">
        <v>235</v>
      </c>
      <c r="V11" s="40">
        <f t="shared" si="6"/>
        <v>78.595317725752508</v>
      </c>
      <c r="W11" s="39">
        <v>129</v>
      </c>
      <c r="X11" s="60">
        <v>88</v>
      </c>
      <c r="Y11" s="40">
        <f t="shared" si="7"/>
        <v>68.217054263565885</v>
      </c>
      <c r="Z11" s="39">
        <v>106</v>
      </c>
      <c r="AA11" s="60">
        <v>74</v>
      </c>
      <c r="AB11" s="40">
        <f t="shared" si="8"/>
        <v>69.811320754716988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699</v>
      </c>
      <c r="C12" s="39">
        <v>639</v>
      </c>
      <c r="D12" s="36">
        <f t="shared" si="0"/>
        <v>91.41630901287553</v>
      </c>
      <c r="E12" s="39">
        <v>135</v>
      </c>
      <c r="F12" s="39">
        <v>189</v>
      </c>
      <c r="G12" s="40">
        <f t="shared" si="1"/>
        <v>140</v>
      </c>
      <c r="H12" s="39">
        <v>37</v>
      </c>
      <c r="I12" s="39">
        <v>23</v>
      </c>
      <c r="J12" s="40">
        <f t="shared" si="2"/>
        <v>62.162162162162161</v>
      </c>
      <c r="K12" s="39">
        <v>19</v>
      </c>
      <c r="L12" s="39">
        <v>10</v>
      </c>
      <c r="M12" s="40">
        <f t="shared" si="3"/>
        <v>52.631578947368418</v>
      </c>
      <c r="N12" s="39">
        <v>12</v>
      </c>
      <c r="O12" s="39">
        <v>1</v>
      </c>
      <c r="P12" s="40">
        <f t="shared" si="4"/>
        <v>8.3333333333333339</v>
      </c>
      <c r="Q12" s="39">
        <v>93</v>
      </c>
      <c r="R12" s="60">
        <v>148</v>
      </c>
      <c r="S12" s="40">
        <f t="shared" si="5"/>
        <v>159.13978494623655</v>
      </c>
      <c r="T12" s="39">
        <v>610</v>
      </c>
      <c r="U12" s="60">
        <v>522</v>
      </c>
      <c r="V12" s="40">
        <f t="shared" si="6"/>
        <v>85.573770491803273</v>
      </c>
      <c r="W12" s="39">
        <v>79</v>
      </c>
      <c r="X12" s="60">
        <v>77</v>
      </c>
      <c r="Y12" s="40">
        <f t="shared" si="7"/>
        <v>97.468354430379748</v>
      </c>
      <c r="Z12" s="39">
        <v>65</v>
      </c>
      <c r="AA12" s="60">
        <v>69</v>
      </c>
      <c r="AB12" s="40">
        <f t="shared" si="8"/>
        <v>106.15384615384616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243</v>
      </c>
      <c r="C13" s="39">
        <v>231</v>
      </c>
      <c r="D13" s="36">
        <f t="shared" si="0"/>
        <v>95.061728395061735</v>
      </c>
      <c r="E13" s="39">
        <v>95</v>
      </c>
      <c r="F13" s="39">
        <v>112</v>
      </c>
      <c r="G13" s="40">
        <f t="shared" si="1"/>
        <v>117.89473684210526</v>
      </c>
      <c r="H13" s="39">
        <v>21</v>
      </c>
      <c r="I13" s="39">
        <v>18</v>
      </c>
      <c r="J13" s="40">
        <f t="shared" si="2"/>
        <v>85.714285714285708</v>
      </c>
      <c r="K13" s="39">
        <v>6</v>
      </c>
      <c r="L13" s="39">
        <v>3</v>
      </c>
      <c r="M13" s="40">
        <f t="shared" si="3"/>
        <v>50</v>
      </c>
      <c r="N13" s="39">
        <v>0</v>
      </c>
      <c r="O13" s="39">
        <v>0</v>
      </c>
      <c r="P13" s="40" t="s">
        <v>68</v>
      </c>
      <c r="Q13" s="39">
        <v>71</v>
      </c>
      <c r="R13" s="60">
        <v>83</v>
      </c>
      <c r="S13" s="40">
        <f t="shared" si="5"/>
        <v>116.90140845070422</v>
      </c>
      <c r="T13" s="39">
        <v>198</v>
      </c>
      <c r="U13" s="60">
        <v>154</v>
      </c>
      <c r="V13" s="40">
        <f t="shared" si="6"/>
        <v>77.777777777777771</v>
      </c>
      <c r="W13" s="39">
        <v>58</v>
      </c>
      <c r="X13" s="60">
        <v>38</v>
      </c>
      <c r="Y13" s="40">
        <f t="shared" si="7"/>
        <v>65.517241379310349</v>
      </c>
      <c r="Z13" s="39">
        <v>49</v>
      </c>
      <c r="AA13" s="60">
        <v>38</v>
      </c>
      <c r="AB13" s="40">
        <f t="shared" si="8"/>
        <v>77.551020408163268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239</v>
      </c>
      <c r="C14" s="39">
        <v>255</v>
      </c>
      <c r="D14" s="36">
        <f t="shared" si="0"/>
        <v>106.69456066945607</v>
      </c>
      <c r="E14" s="39">
        <v>144</v>
      </c>
      <c r="F14" s="39">
        <v>179</v>
      </c>
      <c r="G14" s="40">
        <f t="shared" si="1"/>
        <v>124.30555555555556</v>
      </c>
      <c r="H14" s="39">
        <v>16</v>
      </c>
      <c r="I14" s="39">
        <v>20</v>
      </c>
      <c r="J14" s="40">
        <f t="shared" si="2"/>
        <v>125</v>
      </c>
      <c r="K14" s="39">
        <v>10</v>
      </c>
      <c r="L14" s="39">
        <v>3</v>
      </c>
      <c r="M14" s="40">
        <f t="shared" si="3"/>
        <v>30</v>
      </c>
      <c r="N14" s="39">
        <v>3</v>
      </c>
      <c r="O14" s="39">
        <v>1</v>
      </c>
      <c r="P14" s="40">
        <f t="shared" si="4"/>
        <v>33.333333333333336</v>
      </c>
      <c r="Q14" s="39">
        <v>119</v>
      </c>
      <c r="R14" s="60">
        <v>153</v>
      </c>
      <c r="S14" s="40">
        <f t="shared" si="5"/>
        <v>128.57142857142858</v>
      </c>
      <c r="T14" s="39">
        <v>181</v>
      </c>
      <c r="U14" s="60">
        <v>151</v>
      </c>
      <c r="V14" s="40">
        <f t="shared" si="6"/>
        <v>83.425414364640886</v>
      </c>
      <c r="W14" s="39">
        <v>97</v>
      </c>
      <c r="X14" s="60">
        <v>77</v>
      </c>
      <c r="Y14" s="40">
        <f t="shared" si="7"/>
        <v>79.381443298969074</v>
      </c>
      <c r="Z14" s="39">
        <v>85</v>
      </c>
      <c r="AA14" s="60">
        <v>67</v>
      </c>
      <c r="AB14" s="40">
        <f t="shared" si="8"/>
        <v>78.82352941176471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1412</v>
      </c>
      <c r="C15" s="39">
        <v>1269</v>
      </c>
      <c r="D15" s="36">
        <f t="shared" si="0"/>
        <v>89.87252124645893</v>
      </c>
      <c r="E15" s="39">
        <v>392</v>
      </c>
      <c r="F15" s="39">
        <v>511</v>
      </c>
      <c r="G15" s="40">
        <f t="shared" si="1"/>
        <v>130.35714285714286</v>
      </c>
      <c r="H15" s="39">
        <v>61</v>
      </c>
      <c r="I15" s="39">
        <v>62</v>
      </c>
      <c r="J15" s="40">
        <f t="shared" si="2"/>
        <v>101.63934426229508</v>
      </c>
      <c r="K15" s="39">
        <v>33</v>
      </c>
      <c r="L15" s="39">
        <v>9</v>
      </c>
      <c r="M15" s="40">
        <f t="shared" si="3"/>
        <v>27.272727272727273</v>
      </c>
      <c r="N15" s="39">
        <v>2</v>
      </c>
      <c r="O15" s="39">
        <v>0</v>
      </c>
      <c r="P15" s="40" t="s">
        <v>68</v>
      </c>
      <c r="Q15" s="39">
        <v>256</v>
      </c>
      <c r="R15" s="60">
        <v>364</v>
      </c>
      <c r="S15" s="40">
        <f t="shared" si="5"/>
        <v>142.1875</v>
      </c>
      <c r="T15" s="39">
        <v>1224</v>
      </c>
      <c r="U15" s="60">
        <v>955</v>
      </c>
      <c r="V15" s="40">
        <f t="shared" si="6"/>
        <v>78.022875816993462</v>
      </c>
      <c r="W15" s="39">
        <v>252</v>
      </c>
      <c r="X15" s="60">
        <v>263</v>
      </c>
      <c r="Y15" s="40">
        <f t="shared" si="7"/>
        <v>104.36507936507937</v>
      </c>
      <c r="Z15" s="39">
        <v>227</v>
      </c>
      <c r="AA15" s="60">
        <v>220</v>
      </c>
      <c r="AB15" s="40">
        <f t="shared" si="8"/>
        <v>96.916299559471369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861</v>
      </c>
      <c r="C16" s="39">
        <v>723</v>
      </c>
      <c r="D16" s="36">
        <f t="shared" si="0"/>
        <v>83.972125435540065</v>
      </c>
      <c r="E16" s="39">
        <v>427</v>
      </c>
      <c r="F16" s="39">
        <v>439</v>
      </c>
      <c r="G16" s="40">
        <f t="shared" si="1"/>
        <v>102.81030444964871</v>
      </c>
      <c r="H16" s="39">
        <v>102</v>
      </c>
      <c r="I16" s="39">
        <v>53</v>
      </c>
      <c r="J16" s="40">
        <f t="shared" si="2"/>
        <v>51.96078431372549</v>
      </c>
      <c r="K16" s="39">
        <v>47</v>
      </c>
      <c r="L16" s="39">
        <v>17</v>
      </c>
      <c r="M16" s="40">
        <f t="shared" si="3"/>
        <v>36.170212765957444</v>
      </c>
      <c r="N16" s="39">
        <v>5</v>
      </c>
      <c r="O16" s="39">
        <v>7</v>
      </c>
      <c r="P16" s="40" t="s">
        <v>68</v>
      </c>
      <c r="Q16" s="39">
        <v>360</v>
      </c>
      <c r="R16" s="60">
        <v>341</v>
      </c>
      <c r="S16" s="40">
        <f t="shared" si="5"/>
        <v>94.722222222222229</v>
      </c>
      <c r="T16" s="39">
        <v>555</v>
      </c>
      <c r="U16" s="60">
        <v>423</v>
      </c>
      <c r="V16" s="40">
        <f t="shared" si="6"/>
        <v>76.21621621621621</v>
      </c>
      <c r="W16" s="39">
        <v>263</v>
      </c>
      <c r="X16" s="60">
        <v>153</v>
      </c>
      <c r="Y16" s="40">
        <f t="shared" si="7"/>
        <v>58.174904942965782</v>
      </c>
      <c r="Z16" s="39">
        <v>248</v>
      </c>
      <c r="AA16" s="60">
        <v>137</v>
      </c>
      <c r="AB16" s="40">
        <f t="shared" si="8"/>
        <v>55.241935483870968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1580</v>
      </c>
      <c r="C17" s="39">
        <v>1529</v>
      </c>
      <c r="D17" s="36">
        <f t="shared" si="0"/>
        <v>96.77215189873418</v>
      </c>
      <c r="E17" s="39">
        <v>479</v>
      </c>
      <c r="F17" s="39">
        <v>602</v>
      </c>
      <c r="G17" s="40">
        <f t="shared" si="1"/>
        <v>125.67849686847599</v>
      </c>
      <c r="H17" s="39">
        <v>56</v>
      </c>
      <c r="I17" s="39">
        <v>50</v>
      </c>
      <c r="J17" s="40">
        <f t="shared" si="2"/>
        <v>89.285714285714292</v>
      </c>
      <c r="K17" s="39">
        <v>36</v>
      </c>
      <c r="L17" s="39">
        <v>20</v>
      </c>
      <c r="M17" s="40">
        <f t="shared" si="3"/>
        <v>55.555555555555557</v>
      </c>
      <c r="N17" s="39">
        <v>7</v>
      </c>
      <c r="O17" s="39">
        <v>2</v>
      </c>
      <c r="P17" s="40" t="s">
        <v>68</v>
      </c>
      <c r="Q17" s="39">
        <v>301</v>
      </c>
      <c r="R17" s="60">
        <v>313</v>
      </c>
      <c r="S17" s="40">
        <f t="shared" si="5"/>
        <v>103.98671096345515</v>
      </c>
      <c r="T17" s="39">
        <v>1384</v>
      </c>
      <c r="U17" s="60">
        <v>1236</v>
      </c>
      <c r="V17" s="40">
        <f t="shared" si="6"/>
        <v>89.306358381502889</v>
      </c>
      <c r="W17" s="39">
        <v>301</v>
      </c>
      <c r="X17" s="60">
        <v>333</v>
      </c>
      <c r="Y17" s="40">
        <f t="shared" si="7"/>
        <v>110.6312292358804</v>
      </c>
      <c r="Z17" s="39">
        <v>290</v>
      </c>
      <c r="AA17" s="60">
        <v>314</v>
      </c>
      <c r="AB17" s="40">
        <f t="shared" si="8"/>
        <v>108.27586206896552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756</v>
      </c>
      <c r="C18" s="39">
        <v>386</v>
      </c>
      <c r="D18" s="36">
        <f t="shared" si="0"/>
        <v>51.058201058201057</v>
      </c>
      <c r="E18" s="39">
        <v>385</v>
      </c>
      <c r="F18" s="39">
        <v>359</v>
      </c>
      <c r="G18" s="40">
        <f t="shared" si="1"/>
        <v>93.246753246753244</v>
      </c>
      <c r="H18" s="39">
        <v>48</v>
      </c>
      <c r="I18" s="39">
        <v>42</v>
      </c>
      <c r="J18" s="40">
        <f t="shared" si="2"/>
        <v>87.5</v>
      </c>
      <c r="K18" s="39">
        <v>26</v>
      </c>
      <c r="L18" s="39">
        <v>2</v>
      </c>
      <c r="M18" s="40">
        <f t="shared" si="3"/>
        <v>7.6923076923076925</v>
      </c>
      <c r="N18" s="39">
        <v>2</v>
      </c>
      <c r="O18" s="39">
        <v>1</v>
      </c>
      <c r="P18" s="40" t="s">
        <v>68</v>
      </c>
      <c r="Q18" s="39">
        <v>284</v>
      </c>
      <c r="R18" s="60">
        <v>243</v>
      </c>
      <c r="S18" s="40">
        <f t="shared" si="5"/>
        <v>85.563380281690144</v>
      </c>
      <c r="T18" s="39">
        <v>263</v>
      </c>
      <c r="U18" s="60">
        <v>176</v>
      </c>
      <c r="V18" s="40">
        <f t="shared" si="6"/>
        <v>66.920152091254749</v>
      </c>
      <c r="W18" s="39">
        <v>241</v>
      </c>
      <c r="X18" s="60">
        <v>152</v>
      </c>
      <c r="Y18" s="40">
        <f t="shared" si="7"/>
        <v>63.07053941908714</v>
      </c>
      <c r="Z18" s="39">
        <v>224</v>
      </c>
      <c r="AA18" s="60">
        <v>146</v>
      </c>
      <c r="AB18" s="40">
        <f t="shared" si="8"/>
        <v>65.178571428571431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928</v>
      </c>
      <c r="C19" s="39">
        <v>805</v>
      </c>
      <c r="D19" s="36">
        <f t="shared" si="0"/>
        <v>86.745689655172413</v>
      </c>
      <c r="E19" s="39">
        <v>434</v>
      </c>
      <c r="F19" s="39">
        <v>389</v>
      </c>
      <c r="G19" s="40">
        <f t="shared" si="1"/>
        <v>89.63133640552995</v>
      </c>
      <c r="H19" s="39">
        <v>72</v>
      </c>
      <c r="I19" s="39">
        <v>72</v>
      </c>
      <c r="J19" s="40">
        <f t="shared" si="2"/>
        <v>100</v>
      </c>
      <c r="K19" s="39">
        <v>32</v>
      </c>
      <c r="L19" s="39">
        <v>20</v>
      </c>
      <c r="M19" s="40">
        <f t="shared" si="3"/>
        <v>62.5</v>
      </c>
      <c r="N19" s="39">
        <v>9</v>
      </c>
      <c r="O19" s="39">
        <v>3</v>
      </c>
      <c r="P19" s="40">
        <f t="shared" si="4"/>
        <v>33.333333333333336</v>
      </c>
      <c r="Q19" s="39">
        <v>332</v>
      </c>
      <c r="R19" s="60">
        <v>329</v>
      </c>
      <c r="S19" s="40">
        <f t="shared" si="5"/>
        <v>99.096385542168676</v>
      </c>
      <c r="T19" s="39">
        <v>756</v>
      </c>
      <c r="U19" s="60">
        <v>611</v>
      </c>
      <c r="V19" s="40">
        <f t="shared" si="6"/>
        <v>80.820105820105823</v>
      </c>
      <c r="W19" s="39">
        <v>263</v>
      </c>
      <c r="X19" s="60">
        <v>201</v>
      </c>
      <c r="Y19" s="40">
        <f t="shared" si="7"/>
        <v>76.42585551330798</v>
      </c>
      <c r="Z19" s="39">
        <v>228</v>
      </c>
      <c r="AA19" s="60">
        <v>181</v>
      </c>
      <c r="AB19" s="40">
        <f t="shared" si="8"/>
        <v>79.385964912280699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478</v>
      </c>
      <c r="C20" s="39">
        <v>505</v>
      </c>
      <c r="D20" s="36">
        <f t="shared" si="0"/>
        <v>105.64853556485356</v>
      </c>
      <c r="E20" s="39">
        <v>203</v>
      </c>
      <c r="F20" s="39">
        <v>261</v>
      </c>
      <c r="G20" s="40">
        <f t="shared" si="1"/>
        <v>128.57142857142858</v>
      </c>
      <c r="H20" s="39">
        <v>23</v>
      </c>
      <c r="I20" s="39">
        <v>34</v>
      </c>
      <c r="J20" s="40">
        <f t="shared" si="2"/>
        <v>147.82608695652175</v>
      </c>
      <c r="K20" s="39">
        <v>13</v>
      </c>
      <c r="L20" s="39">
        <v>8</v>
      </c>
      <c r="M20" s="40">
        <f t="shared" si="3"/>
        <v>61.53846153846154</v>
      </c>
      <c r="N20" s="39">
        <v>3</v>
      </c>
      <c r="O20" s="39">
        <v>0</v>
      </c>
      <c r="P20" s="40">
        <f t="shared" si="4"/>
        <v>0</v>
      </c>
      <c r="Q20" s="39">
        <v>146</v>
      </c>
      <c r="R20" s="60">
        <v>176</v>
      </c>
      <c r="S20" s="40">
        <f t="shared" si="5"/>
        <v>120.54794520547945</v>
      </c>
      <c r="T20" s="39">
        <v>406</v>
      </c>
      <c r="U20" s="60">
        <v>395</v>
      </c>
      <c r="V20" s="40">
        <f t="shared" si="6"/>
        <v>97.290640394088669</v>
      </c>
      <c r="W20" s="39">
        <v>137</v>
      </c>
      <c r="X20" s="60">
        <v>155</v>
      </c>
      <c r="Y20" s="40">
        <f t="shared" si="7"/>
        <v>113.13868613138686</v>
      </c>
      <c r="Z20" s="39">
        <v>120</v>
      </c>
      <c r="AA20" s="60">
        <v>146</v>
      </c>
      <c r="AB20" s="40">
        <f t="shared" si="8"/>
        <v>121.66666666666667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331</v>
      </c>
      <c r="C21" s="39">
        <v>381</v>
      </c>
      <c r="D21" s="36">
        <f t="shared" si="0"/>
        <v>115.10574018126889</v>
      </c>
      <c r="E21" s="39">
        <v>183</v>
      </c>
      <c r="F21" s="39">
        <v>252</v>
      </c>
      <c r="G21" s="40">
        <f t="shared" si="1"/>
        <v>137.70491803278688</v>
      </c>
      <c r="H21" s="39">
        <v>31</v>
      </c>
      <c r="I21" s="39">
        <v>26</v>
      </c>
      <c r="J21" s="40">
        <f t="shared" si="2"/>
        <v>83.870967741935488</v>
      </c>
      <c r="K21" s="39">
        <v>1</v>
      </c>
      <c r="L21" s="39">
        <v>12</v>
      </c>
      <c r="M21" s="40">
        <f t="shared" si="3"/>
        <v>1200</v>
      </c>
      <c r="N21" s="39">
        <v>4</v>
      </c>
      <c r="O21" s="39">
        <v>0</v>
      </c>
      <c r="P21" s="40" t="s">
        <v>68</v>
      </c>
      <c r="Q21" s="39">
        <v>160</v>
      </c>
      <c r="R21" s="60">
        <v>221</v>
      </c>
      <c r="S21" s="40">
        <f t="shared" si="5"/>
        <v>138.125</v>
      </c>
      <c r="T21" s="39">
        <v>249</v>
      </c>
      <c r="U21" s="60">
        <v>278</v>
      </c>
      <c r="V21" s="40">
        <f t="shared" si="6"/>
        <v>111.64658634538152</v>
      </c>
      <c r="W21" s="39">
        <v>114</v>
      </c>
      <c r="X21" s="60">
        <v>158</v>
      </c>
      <c r="Y21" s="40">
        <f t="shared" si="7"/>
        <v>138.59649122807016</v>
      </c>
      <c r="Z21" s="39">
        <v>112</v>
      </c>
      <c r="AA21" s="60">
        <v>148</v>
      </c>
      <c r="AB21" s="40">
        <f t="shared" si="8"/>
        <v>132.14285714285714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872</v>
      </c>
      <c r="C22" s="39">
        <v>766</v>
      </c>
      <c r="D22" s="36">
        <f t="shared" si="0"/>
        <v>87.844036697247702</v>
      </c>
      <c r="E22" s="39">
        <v>392</v>
      </c>
      <c r="F22" s="39">
        <v>420</v>
      </c>
      <c r="G22" s="40">
        <f t="shared" si="1"/>
        <v>107.14285714285714</v>
      </c>
      <c r="H22" s="39">
        <v>50</v>
      </c>
      <c r="I22" s="39">
        <v>41</v>
      </c>
      <c r="J22" s="40">
        <f t="shared" si="2"/>
        <v>82</v>
      </c>
      <c r="K22" s="39">
        <v>19</v>
      </c>
      <c r="L22" s="39">
        <v>13</v>
      </c>
      <c r="M22" s="40">
        <f t="shared" si="3"/>
        <v>68.421052631578945</v>
      </c>
      <c r="N22" s="39">
        <v>4</v>
      </c>
      <c r="O22" s="39">
        <v>0</v>
      </c>
      <c r="P22" s="40" t="s">
        <v>68</v>
      </c>
      <c r="Q22" s="39">
        <v>344</v>
      </c>
      <c r="R22" s="60">
        <v>356</v>
      </c>
      <c r="S22" s="40">
        <f t="shared" si="5"/>
        <v>103.48837209302326</v>
      </c>
      <c r="T22" s="39">
        <v>723</v>
      </c>
      <c r="U22" s="60">
        <v>547</v>
      </c>
      <c r="V22" s="40">
        <f t="shared" si="6"/>
        <v>75.656984785615492</v>
      </c>
      <c r="W22" s="39">
        <v>246</v>
      </c>
      <c r="X22" s="60">
        <v>233</v>
      </c>
      <c r="Y22" s="40">
        <f t="shared" si="7"/>
        <v>94.715447154471548</v>
      </c>
      <c r="Z22" s="39">
        <v>202</v>
      </c>
      <c r="AA22" s="60">
        <v>212</v>
      </c>
      <c r="AB22" s="40">
        <f t="shared" si="8"/>
        <v>104.95049504950495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654</v>
      </c>
      <c r="C23" s="39">
        <v>698</v>
      </c>
      <c r="D23" s="36">
        <f t="shared" si="0"/>
        <v>106.72782874617737</v>
      </c>
      <c r="E23" s="39">
        <v>484</v>
      </c>
      <c r="F23" s="39">
        <v>557</v>
      </c>
      <c r="G23" s="40">
        <f t="shared" si="1"/>
        <v>115.08264462809917</v>
      </c>
      <c r="H23" s="39">
        <v>96</v>
      </c>
      <c r="I23" s="39">
        <v>56</v>
      </c>
      <c r="J23" s="40">
        <f t="shared" si="2"/>
        <v>58.333333333333336</v>
      </c>
      <c r="K23" s="39">
        <v>36</v>
      </c>
      <c r="L23" s="39">
        <v>13</v>
      </c>
      <c r="M23" s="40">
        <f t="shared" si="3"/>
        <v>36.111111111111114</v>
      </c>
      <c r="N23" s="39">
        <v>20</v>
      </c>
      <c r="O23" s="39">
        <v>2</v>
      </c>
      <c r="P23" s="40">
        <f t="shared" si="4"/>
        <v>10</v>
      </c>
      <c r="Q23" s="39">
        <v>435</v>
      </c>
      <c r="R23" s="60">
        <v>480</v>
      </c>
      <c r="S23" s="40">
        <f t="shared" si="5"/>
        <v>110.34482758620689</v>
      </c>
      <c r="T23" s="39">
        <v>459</v>
      </c>
      <c r="U23" s="60">
        <v>439</v>
      </c>
      <c r="V23" s="40">
        <f t="shared" si="6"/>
        <v>95.642701525054463</v>
      </c>
      <c r="W23" s="39">
        <v>305</v>
      </c>
      <c r="X23" s="60">
        <v>308</v>
      </c>
      <c r="Y23" s="40">
        <f t="shared" si="7"/>
        <v>100.98360655737704</v>
      </c>
      <c r="Z23" s="39">
        <v>268</v>
      </c>
      <c r="AA23" s="60">
        <v>268</v>
      </c>
      <c r="AB23" s="40">
        <f t="shared" si="8"/>
        <v>100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584</v>
      </c>
      <c r="C24" s="39">
        <v>465</v>
      </c>
      <c r="D24" s="36">
        <f t="shared" si="0"/>
        <v>79.623287671232873</v>
      </c>
      <c r="E24" s="39">
        <v>371</v>
      </c>
      <c r="F24" s="39">
        <v>429</v>
      </c>
      <c r="G24" s="40">
        <f t="shared" si="1"/>
        <v>115.633423180593</v>
      </c>
      <c r="H24" s="39">
        <v>30</v>
      </c>
      <c r="I24" s="39">
        <v>38</v>
      </c>
      <c r="J24" s="40">
        <f t="shared" si="2"/>
        <v>126.66666666666667</v>
      </c>
      <c r="K24" s="39">
        <v>15</v>
      </c>
      <c r="L24" s="39">
        <v>12</v>
      </c>
      <c r="M24" s="40">
        <f t="shared" si="3"/>
        <v>80</v>
      </c>
      <c r="N24" s="39">
        <v>3</v>
      </c>
      <c r="O24" s="39">
        <v>0</v>
      </c>
      <c r="P24" s="40" t="s">
        <v>68</v>
      </c>
      <c r="Q24" s="39">
        <v>292</v>
      </c>
      <c r="R24" s="60">
        <v>394</v>
      </c>
      <c r="S24" s="40">
        <f t="shared" si="5"/>
        <v>134.93150684931507</v>
      </c>
      <c r="T24" s="39">
        <v>334</v>
      </c>
      <c r="U24" s="60">
        <v>238</v>
      </c>
      <c r="V24" s="40">
        <f t="shared" si="6"/>
        <v>71.257485029940113</v>
      </c>
      <c r="W24" s="39">
        <v>239</v>
      </c>
      <c r="X24" s="60">
        <v>222</v>
      </c>
      <c r="Y24" s="40">
        <f t="shared" si="7"/>
        <v>92.887029288702934</v>
      </c>
      <c r="Z24" s="39">
        <v>223</v>
      </c>
      <c r="AA24" s="60">
        <v>214</v>
      </c>
      <c r="AB24" s="40">
        <f t="shared" si="8"/>
        <v>95.964125560538122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851</v>
      </c>
      <c r="C25" s="39">
        <v>818</v>
      </c>
      <c r="D25" s="36">
        <f t="shared" si="0"/>
        <v>96.122209165687423</v>
      </c>
      <c r="E25" s="39">
        <v>119</v>
      </c>
      <c r="F25" s="39">
        <v>225</v>
      </c>
      <c r="G25" s="40">
        <f t="shared" si="1"/>
        <v>189.07563025210084</v>
      </c>
      <c r="H25" s="39">
        <v>17</v>
      </c>
      <c r="I25" s="39">
        <v>30</v>
      </c>
      <c r="J25" s="40">
        <f t="shared" si="2"/>
        <v>176.47058823529412</v>
      </c>
      <c r="K25" s="39">
        <v>7</v>
      </c>
      <c r="L25" s="39">
        <v>6</v>
      </c>
      <c r="M25" s="40">
        <f t="shared" si="3"/>
        <v>85.714285714285708</v>
      </c>
      <c r="N25" s="39">
        <v>2</v>
      </c>
      <c r="O25" s="39">
        <v>0</v>
      </c>
      <c r="P25" s="40" t="s">
        <v>68</v>
      </c>
      <c r="Q25" s="39">
        <v>79</v>
      </c>
      <c r="R25" s="60">
        <v>171</v>
      </c>
      <c r="S25" s="40">
        <f t="shared" si="5"/>
        <v>216.45569620253164</v>
      </c>
      <c r="T25" s="39">
        <v>772</v>
      </c>
      <c r="U25" s="60">
        <v>721</v>
      </c>
      <c r="V25" s="40">
        <f t="shared" si="6"/>
        <v>93.393782383419691</v>
      </c>
      <c r="W25" s="39">
        <v>80</v>
      </c>
      <c r="X25" s="60">
        <v>130</v>
      </c>
      <c r="Y25" s="40">
        <f t="shared" si="7"/>
        <v>162.5</v>
      </c>
      <c r="Z25" s="39">
        <v>75</v>
      </c>
      <c r="AA25" s="60">
        <v>118</v>
      </c>
      <c r="AB25" s="40">
        <f t="shared" si="8"/>
        <v>157.33333333333334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495</v>
      </c>
      <c r="C26" s="39">
        <v>462</v>
      </c>
      <c r="D26" s="36">
        <f t="shared" si="0"/>
        <v>93.333333333333329</v>
      </c>
      <c r="E26" s="39">
        <v>278</v>
      </c>
      <c r="F26" s="39">
        <v>268</v>
      </c>
      <c r="G26" s="40">
        <f t="shared" si="1"/>
        <v>96.402877697841731</v>
      </c>
      <c r="H26" s="39">
        <v>35</v>
      </c>
      <c r="I26" s="39">
        <v>31</v>
      </c>
      <c r="J26" s="40">
        <f t="shared" si="2"/>
        <v>88.571428571428569</v>
      </c>
      <c r="K26" s="39">
        <v>16</v>
      </c>
      <c r="L26" s="39">
        <v>2</v>
      </c>
      <c r="M26" s="40">
        <f t="shared" si="3"/>
        <v>12.5</v>
      </c>
      <c r="N26" s="39">
        <v>0</v>
      </c>
      <c r="O26" s="39">
        <v>0</v>
      </c>
      <c r="P26" s="40" t="s">
        <v>68</v>
      </c>
      <c r="Q26" s="39">
        <v>217</v>
      </c>
      <c r="R26" s="60">
        <v>201</v>
      </c>
      <c r="S26" s="40">
        <f t="shared" si="5"/>
        <v>92.626728110599075</v>
      </c>
      <c r="T26" s="39">
        <v>404</v>
      </c>
      <c r="U26" s="60">
        <v>329</v>
      </c>
      <c r="V26" s="40">
        <f t="shared" si="6"/>
        <v>81.43564356435644</v>
      </c>
      <c r="W26" s="39">
        <v>189</v>
      </c>
      <c r="X26" s="60">
        <v>142</v>
      </c>
      <c r="Y26" s="40">
        <f t="shared" si="7"/>
        <v>75.132275132275126</v>
      </c>
      <c r="Z26" s="39">
        <v>173</v>
      </c>
      <c r="AA26" s="60">
        <v>127</v>
      </c>
      <c r="AB26" s="40">
        <f t="shared" si="8"/>
        <v>73.410404624277461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334</v>
      </c>
      <c r="C27" s="39">
        <v>514</v>
      </c>
      <c r="D27" s="36">
        <f t="shared" si="0"/>
        <v>153.89221556886227</v>
      </c>
      <c r="E27" s="39">
        <v>171</v>
      </c>
      <c r="F27" s="39">
        <v>343</v>
      </c>
      <c r="G27" s="40">
        <f t="shared" si="1"/>
        <v>200.58479532163742</v>
      </c>
      <c r="H27" s="39">
        <v>27</v>
      </c>
      <c r="I27" s="39">
        <v>50</v>
      </c>
      <c r="J27" s="40">
        <f t="shared" si="2"/>
        <v>185.18518518518519</v>
      </c>
      <c r="K27" s="39">
        <v>12</v>
      </c>
      <c r="L27" s="39">
        <v>26</v>
      </c>
      <c r="M27" s="40">
        <f t="shared" si="3"/>
        <v>216.66666666666666</v>
      </c>
      <c r="N27" s="39">
        <v>7</v>
      </c>
      <c r="O27" s="39">
        <v>15</v>
      </c>
      <c r="P27" s="40">
        <f t="shared" si="4"/>
        <v>214.28571428571428</v>
      </c>
      <c r="Q27" s="39">
        <v>129</v>
      </c>
      <c r="R27" s="60">
        <v>263</v>
      </c>
      <c r="S27" s="40">
        <f t="shared" si="5"/>
        <v>203.87596899224806</v>
      </c>
      <c r="T27" s="39">
        <v>257</v>
      </c>
      <c r="U27" s="60">
        <v>334</v>
      </c>
      <c r="V27" s="40">
        <f t="shared" si="6"/>
        <v>129.96108949416342</v>
      </c>
      <c r="W27" s="39">
        <v>103</v>
      </c>
      <c r="X27" s="60">
        <v>187</v>
      </c>
      <c r="Y27" s="40">
        <f t="shared" si="7"/>
        <v>181.55339805825244</v>
      </c>
      <c r="Z27" s="39">
        <v>95</v>
      </c>
      <c r="AA27" s="60">
        <v>176</v>
      </c>
      <c r="AB27" s="40">
        <f t="shared" si="8"/>
        <v>185.26315789473685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302</v>
      </c>
      <c r="C28" s="39">
        <v>248</v>
      </c>
      <c r="D28" s="36">
        <f t="shared" si="0"/>
        <v>82.119205298013242</v>
      </c>
      <c r="E28" s="39">
        <v>199</v>
      </c>
      <c r="F28" s="39">
        <v>163</v>
      </c>
      <c r="G28" s="40">
        <f t="shared" si="1"/>
        <v>81.909547738693462</v>
      </c>
      <c r="H28" s="39">
        <v>39</v>
      </c>
      <c r="I28" s="39">
        <v>19</v>
      </c>
      <c r="J28" s="40">
        <f t="shared" si="2"/>
        <v>48.717948717948715</v>
      </c>
      <c r="K28" s="39">
        <v>6</v>
      </c>
      <c r="L28" s="39">
        <v>0</v>
      </c>
      <c r="M28" s="40">
        <f t="shared" si="3"/>
        <v>0</v>
      </c>
      <c r="N28" s="39">
        <v>7</v>
      </c>
      <c r="O28" s="39">
        <v>1</v>
      </c>
      <c r="P28" s="40">
        <f t="shared" si="4"/>
        <v>14.285714285714286</v>
      </c>
      <c r="Q28" s="39">
        <v>167</v>
      </c>
      <c r="R28" s="60">
        <v>148</v>
      </c>
      <c r="S28" s="40">
        <f t="shared" si="5"/>
        <v>88.622754491017957</v>
      </c>
      <c r="T28" s="39">
        <v>202</v>
      </c>
      <c r="U28" s="60">
        <v>177</v>
      </c>
      <c r="V28" s="40">
        <f t="shared" si="6"/>
        <v>87.623762376237622</v>
      </c>
      <c r="W28" s="39">
        <v>106</v>
      </c>
      <c r="X28" s="60">
        <v>95</v>
      </c>
      <c r="Y28" s="40">
        <f t="shared" si="7"/>
        <v>89.622641509433961</v>
      </c>
      <c r="Z28" s="39">
        <v>103</v>
      </c>
      <c r="AA28" s="60">
        <v>91</v>
      </c>
      <c r="AB28" s="40">
        <f t="shared" si="8"/>
        <v>88.349514563106794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633</v>
      </c>
      <c r="C29" s="39">
        <v>652</v>
      </c>
      <c r="D29" s="36">
        <f t="shared" si="0"/>
        <v>103.00157977883096</v>
      </c>
      <c r="E29" s="39">
        <v>394</v>
      </c>
      <c r="F29" s="39">
        <v>424</v>
      </c>
      <c r="G29" s="40">
        <f t="shared" si="1"/>
        <v>107.61421319796955</v>
      </c>
      <c r="H29" s="39">
        <v>28</v>
      </c>
      <c r="I29" s="39">
        <v>26</v>
      </c>
      <c r="J29" s="40">
        <f t="shared" si="2"/>
        <v>92.857142857142861</v>
      </c>
      <c r="K29" s="39">
        <v>35</v>
      </c>
      <c r="L29" s="39">
        <v>17</v>
      </c>
      <c r="M29" s="40">
        <f t="shared" si="3"/>
        <v>48.571428571428569</v>
      </c>
      <c r="N29" s="39">
        <v>1</v>
      </c>
      <c r="O29" s="39">
        <v>0</v>
      </c>
      <c r="P29" s="40">
        <f t="shared" si="4"/>
        <v>0</v>
      </c>
      <c r="Q29" s="39">
        <v>277</v>
      </c>
      <c r="R29" s="60">
        <v>322</v>
      </c>
      <c r="S29" s="40">
        <f t="shared" si="5"/>
        <v>116.24548736462094</v>
      </c>
      <c r="T29" s="39">
        <v>483</v>
      </c>
      <c r="U29" s="60">
        <v>428</v>
      </c>
      <c r="V29" s="40">
        <f t="shared" si="6"/>
        <v>88.612836438923395</v>
      </c>
      <c r="W29" s="39">
        <v>259</v>
      </c>
      <c r="X29" s="60">
        <v>211</v>
      </c>
      <c r="Y29" s="40">
        <f t="shared" si="7"/>
        <v>81.467181467181462</v>
      </c>
      <c r="Z29" s="39">
        <v>231</v>
      </c>
      <c r="AA29" s="60">
        <v>205</v>
      </c>
      <c r="AB29" s="40">
        <f t="shared" si="8"/>
        <v>88.744588744588739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566</v>
      </c>
      <c r="C30" s="39">
        <v>542</v>
      </c>
      <c r="D30" s="36">
        <f t="shared" si="0"/>
        <v>95.759717314487631</v>
      </c>
      <c r="E30" s="39">
        <v>187</v>
      </c>
      <c r="F30" s="39">
        <v>235</v>
      </c>
      <c r="G30" s="40">
        <f t="shared" si="1"/>
        <v>125.66844919786097</v>
      </c>
      <c r="H30" s="39">
        <v>38</v>
      </c>
      <c r="I30" s="39">
        <v>28</v>
      </c>
      <c r="J30" s="40">
        <f t="shared" si="2"/>
        <v>73.684210526315795</v>
      </c>
      <c r="K30" s="39">
        <v>24</v>
      </c>
      <c r="L30" s="39">
        <v>6</v>
      </c>
      <c r="M30" s="40">
        <f t="shared" si="3"/>
        <v>25</v>
      </c>
      <c r="N30" s="39">
        <v>6</v>
      </c>
      <c r="O30" s="39">
        <v>1</v>
      </c>
      <c r="P30" s="40">
        <f t="shared" si="4"/>
        <v>16.666666666666668</v>
      </c>
      <c r="Q30" s="39">
        <v>174</v>
      </c>
      <c r="R30" s="60">
        <v>201</v>
      </c>
      <c r="S30" s="40">
        <f t="shared" si="5"/>
        <v>115.51724137931035</v>
      </c>
      <c r="T30" s="39">
        <v>481</v>
      </c>
      <c r="U30" s="60">
        <v>430</v>
      </c>
      <c r="V30" s="40">
        <f t="shared" si="6"/>
        <v>89.397089397089402</v>
      </c>
      <c r="W30" s="39">
        <v>104</v>
      </c>
      <c r="X30" s="60">
        <v>125</v>
      </c>
      <c r="Y30" s="40">
        <f t="shared" si="7"/>
        <v>120.19230769230769</v>
      </c>
      <c r="Z30" s="39">
        <v>97</v>
      </c>
      <c r="AA30" s="60">
        <v>121</v>
      </c>
      <c r="AB30" s="40">
        <f t="shared" si="8"/>
        <v>124.74226804123711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531</v>
      </c>
      <c r="C31" s="39">
        <v>457</v>
      </c>
      <c r="D31" s="36">
        <f t="shared" si="0"/>
        <v>86.06403013182674</v>
      </c>
      <c r="E31" s="39">
        <v>174</v>
      </c>
      <c r="F31" s="39">
        <v>207</v>
      </c>
      <c r="G31" s="40">
        <f t="shared" si="1"/>
        <v>118.96551724137932</v>
      </c>
      <c r="H31" s="39">
        <v>31</v>
      </c>
      <c r="I31" s="39">
        <v>27</v>
      </c>
      <c r="J31" s="40">
        <f t="shared" si="2"/>
        <v>87.096774193548384</v>
      </c>
      <c r="K31" s="39">
        <v>5</v>
      </c>
      <c r="L31" s="39">
        <v>6</v>
      </c>
      <c r="M31" s="40">
        <f t="shared" si="3"/>
        <v>120</v>
      </c>
      <c r="N31" s="39">
        <v>0</v>
      </c>
      <c r="O31" s="39">
        <v>7</v>
      </c>
      <c r="P31" s="40" t="s">
        <v>68</v>
      </c>
      <c r="Q31" s="39">
        <v>138</v>
      </c>
      <c r="R31" s="60">
        <v>188</v>
      </c>
      <c r="S31" s="40">
        <f t="shared" si="5"/>
        <v>136.231884057971</v>
      </c>
      <c r="T31" s="39">
        <v>399</v>
      </c>
      <c r="U31" s="60">
        <v>360</v>
      </c>
      <c r="V31" s="40">
        <f t="shared" si="6"/>
        <v>90.225563909774436</v>
      </c>
      <c r="W31" s="39">
        <v>99</v>
      </c>
      <c r="X31" s="60">
        <v>123</v>
      </c>
      <c r="Y31" s="40">
        <f t="shared" si="7"/>
        <v>124.24242424242425</v>
      </c>
      <c r="Z31" s="39">
        <v>91</v>
      </c>
      <c r="AA31" s="60">
        <v>116</v>
      </c>
      <c r="AB31" s="40">
        <f t="shared" si="8"/>
        <v>127.47252747252747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656</v>
      </c>
      <c r="C32" s="39">
        <v>590</v>
      </c>
      <c r="D32" s="36">
        <f t="shared" si="0"/>
        <v>89.939024390243901</v>
      </c>
      <c r="E32" s="39">
        <v>225</v>
      </c>
      <c r="F32" s="39">
        <v>216</v>
      </c>
      <c r="G32" s="40">
        <f t="shared" si="1"/>
        <v>96</v>
      </c>
      <c r="H32" s="39">
        <v>21</v>
      </c>
      <c r="I32" s="39">
        <v>43</v>
      </c>
      <c r="J32" s="40">
        <f t="shared" si="2"/>
        <v>204.76190476190476</v>
      </c>
      <c r="K32" s="39">
        <v>16</v>
      </c>
      <c r="L32" s="39">
        <v>11</v>
      </c>
      <c r="M32" s="40">
        <f t="shared" si="3"/>
        <v>68.75</v>
      </c>
      <c r="N32" s="39">
        <v>4</v>
      </c>
      <c r="O32" s="39">
        <v>5</v>
      </c>
      <c r="P32" s="40" t="s">
        <v>68</v>
      </c>
      <c r="Q32" s="39">
        <v>208</v>
      </c>
      <c r="R32" s="60">
        <v>162</v>
      </c>
      <c r="S32" s="40">
        <f t="shared" si="5"/>
        <v>77.884615384615387</v>
      </c>
      <c r="T32" s="39">
        <v>562</v>
      </c>
      <c r="U32" s="60">
        <v>447</v>
      </c>
      <c r="V32" s="40">
        <f t="shared" si="6"/>
        <v>79.537366548042698</v>
      </c>
      <c r="W32" s="39">
        <v>138</v>
      </c>
      <c r="X32" s="60">
        <v>78</v>
      </c>
      <c r="Y32" s="40">
        <f t="shared" si="7"/>
        <v>56.521739130434781</v>
      </c>
      <c r="Z32" s="39">
        <v>130</v>
      </c>
      <c r="AA32" s="60">
        <v>72</v>
      </c>
      <c r="AB32" s="40">
        <f t="shared" si="8"/>
        <v>55.384615384615387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575</v>
      </c>
      <c r="C33" s="39">
        <v>584</v>
      </c>
      <c r="D33" s="36">
        <f t="shared" si="0"/>
        <v>101.56521739130434</v>
      </c>
      <c r="E33" s="39">
        <v>407</v>
      </c>
      <c r="F33" s="39">
        <v>433</v>
      </c>
      <c r="G33" s="40">
        <f t="shared" si="1"/>
        <v>106.38820638820638</v>
      </c>
      <c r="H33" s="39">
        <v>27</v>
      </c>
      <c r="I33" s="39">
        <v>32</v>
      </c>
      <c r="J33" s="40">
        <f t="shared" si="2"/>
        <v>118.51851851851852</v>
      </c>
      <c r="K33" s="39">
        <v>18</v>
      </c>
      <c r="L33" s="39">
        <v>3</v>
      </c>
      <c r="M33" s="40">
        <f t="shared" si="3"/>
        <v>16.666666666666668</v>
      </c>
      <c r="N33" s="39">
        <v>9</v>
      </c>
      <c r="O33" s="39">
        <v>0</v>
      </c>
      <c r="P33" s="40">
        <f t="shared" si="4"/>
        <v>0</v>
      </c>
      <c r="Q33" s="39">
        <v>351</v>
      </c>
      <c r="R33" s="60">
        <v>367</v>
      </c>
      <c r="S33" s="40">
        <f t="shared" si="5"/>
        <v>104.55840455840456</v>
      </c>
      <c r="T33" s="39">
        <v>389</v>
      </c>
      <c r="U33" s="60">
        <v>419</v>
      </c>
      <c r="V33" s="40">
        <f t="shared" si="6"/>
        <v>107.7120822622108</v>
      </c>
      <c r="W33" s="39">
        <v>224</v>
      </c>
      <c r="X33" s="60">
        <v>272</v>
      </c>
      <c r="Y33" s="40">
        <f t="shared" si="7"/>
        <v>121.42857142857143</v>
      </c>
      <c r="Z33" s="39">
        <v>200</v>
      </c>
      <c r="AA33" s="60">
        <v>262</v>
      </c>
      <c r="AB33" s="40">
        <f t="shared" si="8"/>
        <v>131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415</v>
      </c>
      <c r="C34" s="39">
        <v>386</v>
      </c>
      <c r="D34" s="36">
        <f t="shared" si="0"/>
        <v>93.01204819277109</v>
      </c>
      <c r="E34" s="39">
        <v>288</v>
      </c>
      <c r="F34" s="39">
        <v>317</v>
      </c>
      <c r="G34" s="40">
        <f t="shared" si="1"/>
        <v>110.06944444444444</v>
      </c>
      <c r="H34" s="39">
        <v>36</v>
      </c>
      <c r="I34" s="39">
        <v>39</v>
      </c>
      <c r="J34" s="40">
        <f t="shared" si="2"/>
        <v>108.33333333333333</v>
      </c>
      <c r="K34" s="39">
        <v>7</v>
      </c>
      <c r="L34" s="39">
        <v>3</v>
      </c>
      <c r="M34" s="40">
        <f t="shared" si="3"/>
        <v>42.857142857142854</v>
      </c>
      <c r="N34" s="39">
        <v>5</v>
      </c>
      <c r="O34" s="39">
        <v>1</v>
      </c>
      <c r="P34" s="40" t="s">
        <v>68</v>
      </c>
      <c r="Q34" s="39">
        <v>251</v>
      </c>
      <c r="R34" s="60">
        <v>252</v>
      </c>
      <c r="S34" s="40">
        <f t="shared" si="5"/>
        <v>100.39840637450199</v>
      </c>
      <c r="T34" s="39">
        <v>247</v>
      </c>
      <c r="U34" s="60">
        <v>253</v>
      </c>
      <c r="V34" s="40">
        <f t="shared" si="6"/>
        <v>102.42914979757084</v>
      </c>
      <c r="W34" s="39">
        <v>150</v>
      </c>
      <c r="X34" s="60">
        <v>196</v>
      </c>
      <c r="Y34" s="40">
        <f t="shared" si="7"/>
        <v>130.66666666666666</v>
      </c>
      <c r="Z34" s="39">
        <v>143</v>
      </c>
      <c r="AA34" s="60">
        <v>187</v>
      </c>
      <c r="AB34" s="40">
        <f t="shared" si="8"/>
        <v>130.76923076923077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331</v>
      </c>
      <c r="C35" s="39">
        <v>307</v>
      </c>
      <c r="D35" s="36">
        <f t="shared" si="0"/>
        <v>92.749244712990944</v>
      </c>
      <c r="E35" s="39">
        <v>216</v>
      </c>
      <c r="F35" s="39">
        <v>213</v>
      </c>
      <c r="G35" s="40">
        <f t="shared" si="1"/>
        <v>98.611111111111114</v>
      </c>
      <c r="H35" s="39">
        <v>31</v>
      </c>
      <c r="I35" s="39">
        <v>18</v>
      </c>
      <c r="J35" s="40">
        <f t="shared" si="2"/>
        <v>58.064516129032256</v>
      </c>
      <c r="K35" s="39">
        <v>8</v>
      </c>
      <c r="L35" s="39">
        <v>6</v>
      </c>
      <c r="M35" s="40">
        <f t="shared" si="3"/>
        <v>75</v>
      </c>
      <c r="N35" s="39">
        <v>0</v>
      </c>
      <c r="O35" s="39">
        <v>0</v>
      </c>
      <c r="P35" s="40" t="s">
        <v>68</v>
      </c>
      <c r="Q35" s="39">
        <v>160</v>
      </c>
      <c r="R35" s="60">
        <v>141</v>
      </c>
      <c r="S35" s="40">
        <f t="shared" si="5"/>
        <v>88.125</v>
      </c>
      <c r="T35" s="39">
        <v>205</v>
      </c>
      <c r="U35" s="60">
        <v>200</v>
      </c>
      <c r="V35" s="40">
        <f t="shared" si="6"/>
        <v>97.560975609756099</v>
      </c>
      <c r="W35" s="39">
        <v>105</v>
      </c>
      <c r="X35" s="60">
        <v>109</v>
      </c>
      <c r="Y35" s="40">
        <f t="shared" si="7"/>
        <v>103.80952380952381</v>
      </c>
      <c r="Z35" s="39">
        <v>100</v>
      </c>
      <c r="AA35" s="60">
        <v>100</v>
      </c>
      <c r="AB35" s="40">
        <f t="shared" si="8"/>
        <v>100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7"/>
  <sheetViews>
    <sheetView view="pageBreakPreview" topLeftCell="A2" zoomScaleNormal="70" zoomScaleSheetLayoutView="100" workbookViewId="0">
      <selection sqref="A1:E1"/>
    </sheetView>
  </sheetViews>
  <sheetFormatPr defaultColWidth="8" defaultRowHeight="13.2" x14ac:dyDescent="0.25"/>
  <cols>
    <col min="1" max="1" width="60.88671875" style="3" customWidth="1"/>
    <col min="2" max="3" width="23.109375" style="3" customWidth="1"/>
    <col min="4" max="4" width="10.88671875" style="3" customWidth="1"/>
    <col min="5" max="5" width="11.6640625" style="3" customWidth="1"/>
    <col min="6" max="16384" width="8" style="3"/>
  </cols>
  <sheetData>
    <row r="1" spans="1:11" ht="54.75" customHeight="1" x14ac:dyDescent="0.25">
      <c r="A1" s="112" t="s">
        <v>85</v>
      </c>
      <c r="B1" s="112"/>
      <c r="C1" s="112"/>
      <c r="D1" s="112"/>
      <c r="E1" s="112"/>
    </row>
    <row r="2" spans="1:11" s="4" customFormat="1" ht="23.25" customHeight="1" x14ac:dyDescent="0.3">
      <c r="A2" s="117" t="s">
        <v>0</v>
      </c>
      <c r="B2" s="135" t="s">
        <v>70</v>
      </c>
      <c r="C2" s="135" t="s">
        <v>71</v>
      </c>
      <c r="D2" s="115" t="s">
        <v>1</v>
      </c>
      <c r="E2" s="116"/>
    </row>
    <row r="3" spans="1:11" s="4" customFormat="1" ht="42" customHeight="1" x14ac:dyDescent="0.3">
      <c r="A3" s="118"/>
      <c r="B3" s="136"/>
      <c r="C3" s="136"/>
      <c r="D3" s="5" t="s">
        <v>2</v>
      </c>
      <c r="E3" s="6" t="s">
        <v>26</v>
      </c>
    </row>
    <row r="4" spans="1:11" s="9" customFormat="1" ht="15.75" customHeight="1" x14ac:dyDescent="0.3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65" customHeight="1" x14ac:dyDescent="0.3">
      <c r="A5" s="10" t="s">
        <v>27</v>
      </c>
      <c r="B5" s="74">
        <f>'4(неповносправні-ЦЗ)'!B7</f>
        <v>3042</v>
      </c>
      <c r="C5" s="74">
        <f>'4(неповносправні-ЦЗ)'!C7</f>
        <v>4108</v>
      </c>
      <c r="D5" s="11">
        <f>C5*100/B5</f>
        <v>135.04273504273505</v>
      </c>
      <c r="E5" s="75">
        <f>C5-B5</f>
        <v>1066</v>
      </c>
      <c r="K5" s="13"/>
    </row>
    <row r="6" spans="1:11" s="4" customFormat="1" ht="31.65" customHeight="1" x14ac:dyDescent="0.3">
      <c r="A6" s="10" t="s">
        <v>28</v>
      </c>
      <c r="B6" s="74">
        <f>'4(неповносправні-ЦЗ)'!E7</f>
        <v>2639</v>
      </c>
      <c r="C6" s="74">
        <f>'4(неповносправні-ЦЗ)'!F7</f>
        <v>3689</v>
      </c>
      <c r="D6" s="11">
        <f t="shared" ref="D6:D10" si="0">C6*100/B6</f>
        <v>139.78779840848807</v>
      </c>
      <c r="E6" s="75">
        <f t="shared" ref="E6:E10" si="1">C6-B6</f>
        <v>1050</v>
      </c>
      <c r="K6" s="13"/>
    </row>
    <row r="7" spans="1:11" s="4" customFormat="1" ht="54.75" customHeight="1" x14ac:dyDescent="0.3">
      <c r="A7" s="14" t="s">
        <v>29</v>
      </c>
      <c r="B7" s="74">
        <f>'4(неповносправні-ЦЗ)'!H7</f>
        <v>233</v>
      </c>
      <c r="C7" s="74">
        <f>'4(неповносправні-ЦЗ)'!I7</f>
        <v>347</v>
      </c>
      <c r="D7" s="11">
        <f t="shared" si="0"/>
        <v>148.92703862660943</v>
      </c>
      <c r="E7" s="75">
        <f t="shared" si="1"/>
        <v>114</v>
      </c>
      <c r="K7" s="13"/>
    </row>
    <row r="8" spans="1:11" s="4" customFormat="1" ht="35.4" customHeight="1" x14ac:dyDescent="0.3">
      <c r="A8" s="15" t="s">
        <v>30</v>
      </c>
      <c r="B8" s="74">
        <f>'4(неповносправні-ЦЗ)'!K7</f>
        <v>103</v>
      </c>
      <c r="C8" s="74">
        <f>'4(неповносправні-ЦЗ)'!L7</f>
        <v>85</v>
      </c>
      <c r="D8" s="11">
        <f t="shared" si="0"/>
        <v>82.524271844660191</v>
      </c>
      <c r="E8" s="75">
        <f t="shared" si="1"/>
        <v>-18</v>
      </c>
      <c r="K8" s="13"/>
    </row>
    <row r="9" spans="1:11" s="4" customFormat="1" ht="45.75" customHeight="1" x14ac:dyDescent="0.3">
      <c r="A9" s="15" t="s">
        <v>20</v>
      </c>
      <c r="B9" s="74">
        <f>'4(неповносправні-ЦЗ)'!N7</f>
        <v>35</v>
      </c>
      <c r="C9" s="74">
        <f>'4(неповносправні-ЦЗ)'!O7</f>
        <v>28</v>
      </c>
      <c r="D9" s="11">
        <f t="shared" si="0"/>
        <v>80</v>
      </c>
      <c r="E9" s="75">
        <f t="shared" si="1"/>
        <v>-7</v>
      </c>
      <c r="K9" s="13"/>
    </row>
    <row r="10" spans="1:11" s="4" customFormat="1" ht="55.5" customHeight="1" x14ac:dyDescent="0.3">
      <c r="A10" s="15" t="s">
        <v>31</v>
      </c>
      <c r="B10" s="74">
        <f>'4(неповносправні-ЦЗ)'!Q7</f>
        <v>2218</v>
      </c>
      <c r="C10" s="74">
        <f>'4(неповносправні-ЦЗ)'!R7</f>
        <v>3014</v>
      </c>
      <c r="D10" s="11">
        <f t="shared" si="0"/>
        <v>135.88818755635708</v>
      </c>
      <c r="E10" s="75">
        <f t="shared" si="1"/>
        <v>796</v>
      </c>
      <c r="K10" s="13"/>
    </row>
    <row r="11" spans="1:11" s="4" customFormat="1" ht="12.75" customHeight="1" x14ac:dyDescent="0.3">
      <c r="A11" s="119" t="s">
        <v>4</v>
      </c>
      <c r="B11" s="120"/>
      <c r="C11" s="120"/>
      <c r="D11" s="120"/>
      <c r="E11" s="120"/>
      <c r="K11" s="13"/>
    </row>
    <row r="12" spans="1:11" s="4" customFormat="1" ht="15" customHeight="1" x14ac:dyDescent="0.3">
      <c r="A12" s="121"/>
      <c r="B12" s="122"/>
      <c r="C12" s="122"/>
      <c r="D12" s="122"/>
      <c r="E12" s="122"/>
      <c r="K12" s="13"/>
    </row>
    <row r="13" spans="1:11" s="4" customFormat="1" ht="20.25" customHeight="1" x14ac:dyDescent="0.3">
      <c r="A13" s="117" t="s">
        <v>0</v>
      </c>
      <c r="B13" s="123" t="s">
        <v>72</v>
      </c>
      <c r="C13" s="123" t="s">
        <v>73</v>
      </c>
      <c r="D13" s="115" t="s">
        <v>1</v>
      </c>
      <c r="E13" s="116"/>
      <c r="K13" s="13"/>
    </row>
    <row r="14" spans="1:11" ht="35.4" customHeight="1" x14ac:dyDescent="0.25">
      <c r="A14" s="118"/>
      <c r="B14" s="123"/>
      <c r="C14" s="123"/>
      <c r="D14" s="5" t="s">
        <v>2</v>
      </c>
      <c r="E14" s="6" t="s">
        <v>26</v>
      </c>
      <c r="K14" s="13"/>
    </row>
    <row r="15" spans="1:11" ht="24" customHeight="1" x14ac:dyDescent="0.25">
      <c r="A15" s="10" t="s">
        <v>32</v>
      </c>
      <c r="B15" s="74">
        <f>'4(неповносправні-ЦЗ)'!T7</f>
        <v>2190</v>
      </c>
      <c r="C15" s="74">
        <f>'4(неповносправні-ЦЗ)'!U7</f>
        <v>2436</v>
      </c>
      <c r="D15" s="16">
        <f t="shared" ref="D15:D17" si="2">C15*100/B15</f>
        <v>111.23287671232876</v>
      </c>
      <c r="E15" s="75">
        <f t="shared" ref="E15:E17" si="3">C15-B15</f>
        <v>246</v>
      </c>
      <c r="K15" s="13"/>
    </row>
    <row r="16" spans="1:11" ht="25.5" customHeight="1" x14ac:dyDescent="0.25">
      <c r="A16" s="1" t="s">
        <v>28</v>
      </c>
      <c r="B16" s="74">
        <f>'4(неповносправні-ЦЗ)'!W7</f>
        <v>1821</v>
      </c>
      <c r="C16" s="74">
        <f>'4(неповносправні-ЦЗ)'!X7</f>
        <v>2036</v>
      </c>
      <c r="D16" s="16">
        <f t="shared" si="2"/>
        <v>111.80669961559583</v>
      </c>
      <c r="E16" s="75">
        <f t="shared" si="3"/>
        <v>215</v>
      </c>
      <c r="K16" s="13"/>
    </row>
    <row r="17" spans="1:11" ht="33.75" customHeight="1" x14ac:dyDescent="0.25">
      <c r="A17" s="1" t="s">
        <v>33</v>
      </c>
      <c r="B17" s="74">
        <f>'4(неповносправні-ЦЗ)'!Z7</f>
        <v>1661</v>
      </c>
      <c r="C17" s="74">
        <f>'4(неповносправні-ЦЗ)'!AA7</f>
        <v>1877</v>
      </c>
      <c r="D17" s="16">
        <f t="shared" si="2"/>
        <v>113.00421432871764</v>
      </c>
      <c r="E17" s="75">
        <f t="shared" si="3"/>
        <v>216</v>
      </c>
      <c r="K17" s="13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tabSelected="1" view="pageBreakPreview" zoomScale="82" zoomScaleNormal="75" zoomScaleSheetLayoutView="82" workbookViewId="0">
      <pane xSplit="1" ySplit="6" topLeftCell="G18" activePane="bottomRight" state="frozen"/>
      <selection activeCell="A4" sqref="A4:A6"/>
      <selection pane="topRight" activeCell="A4" sqref="A4:A6"/>
      <selection pane="bottomLeft" activeCell="A4" sqref="A4:A6"/>
      <selection pane="bottomRight" activeCell="L27" sqref="L27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4" t="s">
        <v>75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7"/>
      <c r="O1" s="27"/>
      <c r="P1" s="27"/>
      <c r="Q1" s="27"/>
      <c r="R1" s="27"/>
      <c r="S1" s="27"/>
      <c r="T1" s="27"/>
      <c r="U1" s="27"/>
      <c r="V1" s="27"/>
      <c r="W1" s="27"/>
      <c r="X1" s="130"/>
      <c r="Y1" s="130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5"/>
      <c r="Y2" s="125"/>
      <c r="Z2" s="134"/>
      <c r="AA2" s="134"/>
      <c r="AB2" s="59" t="s">
        <v>7</v>
      </c>
      <c r="AC2" s="59"/>
    </row>
    <row r="3" spans="1:32" s="32" customFormat="1" ht="67.650000000000006" customHeight="1" x14ac:dyDescent="0.3">
      <c r="A3" s="126"/>
      <c r="B3" s="127" t="s">
        <v>21</v>
      </c>
      <c r="C3" s="127"/>
      <c r="D3" s="127"/>
      <c r="E3" s="127" t="s">
        <v>22</v>
      </c>
      <c r="F3" s="127"/>
      <c r="G3" s="127"/>
      <c r="H3" s="127" t="s">
        <v>13</v>
      </c>
      <c r="I3" s="127"/>
      <c r="J3" s="127"/>
      <c r="K3" s="127" t="s">
        <v>9</v>
      </c>
      <c r="L3" s="127"/>
      <c r="M3" s="127"/>
      <c r="N3" s="127" t="s">
        <v>10</v>
      </c>
      <c r="O3" s="127"/>
      <c r="P3" s="127"/>
      <c r="Q3" s="131" t="s">
        <v>8</v>
      </c>
      <c r="R3" s="132"/>
      <c r="S3" s="133"/>
      <c r="T3" s="127" t="s">
        <v>16</v>
      </c>
      <c r="U3" s="127"/>
      <c r="V3" s="127"/>
      <c r="W3" s="127" t="s">
        <v>11</v>
      </c>
      <c r="X3" s="127"/>
      <c r="Y3" s="127"/>
      <c r="Z3" s="127" t="s">
        <v>12</v>
      </c>
      <c r="AA3" s="127"/>
      <c r="AB3" s="127"/>
    </row>
    <row r="4" spans="1:32" s="33" customFormat="1" ht="19.5" customHeight="1" x14ac:dyDescent="0.3">
      <c r="A4" s="126"/>
      <c r="B4" s="137" t="s">
        <v>15</v>
      </c>
      <c r="C4" s="137" t="s">
        <v>63</v>
      </c>
      <c r="D4" s="138" t="s">
        <v>2</v>
      </c>
      <c r="E4" s="137" t="s">
        <v>15</v>
      </c>
      <c r="F4" s="137" t="s">
        <v>63</v>
      </c>
      <c r="G4" s="138" t="s">
        <v>2</v>
      </c>
      <c r="H4" s="137" t="s">
        <v>15</v>
      </c>
      <c r="I4" s="137" t="s">
        <v>63</v>
      </c>
      <c r="J4" s="138" t="s">
        <v>2</v>
      </c>
      <c r="K4" s="137" t="s">
        <v>15</v>
      </c>
      <c r="L4" s="137" t="s">
        <v>63</v>
      </c>
      <c r="M4" s="138" t="s">
        <v>2</v>
      </c>
      <c r="N4" s="137" t="s">
        <v>15</v>
      </c>
      <c r="O4" s="137" t="s">
        <v>63</v>
      </c>
      <c r="P4" s="138" t="s">
        <v>2</v>
      </c>
      <c r="Q4" s="137" t="s">
        <v>15</v>
      </c>
      <c r="R4" s="137" t="s">
        <v>63</v>
      </c>
      <c r="S4" s="138" t="s">
        <v>2</v>
      </c>
      <c r="T4" s="137" t="s">
        <v>15</v>
      </c>
      <c r="U4" s="137" t="s">
        <v>63</v>
      </c>
      <c r="V4" s="138" t="s">
        <v>2</v>
      </c>
      <c r="W4" s="137" t="s">
        <v>15</v>
      </c>
      <c r="X4" s="137" t="s">
        <v>63</v>
      </c>
      <c r="Y4" s="138" t="s">
        <v>2</v>
      </c>
      <c r="Z4" s="137" t="s">
        <v>15</v>
      </c>
      <c r="AA4" s="137" t="s">
        <v>63</v>
      </c>
      <c r="AB4" s="138" t="s">
        <v>2</v>
      </c>
    </row>
    <row r="5" spans="1:32" s="33" customFormat="1" ht="15.75" customHeight="1" x14ac:dyDescent="0.3">
      <c r="A5" s="126"/>
      <c r="B5" s="137"/>
      <c r="C5" s="137"/>
      <c r="D5" s="138"/>
      <c r="E5" s="137"/>
      <c r="F5" s="137"/>
      <c r="G5" s="138"/>
      <c r="H5" s="137"/>
      <c r="I5" s="137"/>
      <c r="J5" s="138"/>
      <c r="K5" s="137"/>
      <c r="L5" s="137"/>
      <c r="M5" s="138"/>
      <c r="N5" s="137"/>
      <c r="O5" s="137"/>
      <c r="P5" s="138"/>
      <c r="Q5" s="137"/>
      <c r="R5" s="137"/>
      <c r="S5" s="138"/>
      <c r="T5" s="137"/>
      <c r="U5" s="137"/>
      <c r="V5" s="138"/>
      <c r="W5" s="137"/>
      <c r="X5" s="137"/>
      <c r="Y5" s="138"/>
      <c r="Z5" s="137"/>
      <c r="AA5" s="137"/>
      <c r="AB5" s="13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3042</v>
      </c>
      <c r="C7" s="35">
        <f>SUM(C8:C35)</f>
        <v>4108</v>
      </c>
      <c r="D7" s="36">
        <f>C7*100/B7</f>
        <v>135.04273504273505</v>
      </c>
      <c r="E7" s="35">
        <f>SUM(E8:E35)</f>
        <v>2639</v>
      </c>
      <c r="F7" s="35">
        <f>SUM(F8:F35)</f>
        <v>3689</v>
      </c>
      <c r="G7" s="36">
        <f>F7*100/E7</f>
        <v>139.78779840848807</v>
      </c>
      <c r="H7" s="35">
        <f>SUM(H8:H35)</f>
        <v>233</v>
      </c>
      <c r="I7" s="35">
        <f>SUM(I8:I35)</f>
        <v>347</v>
      </c>
      <c r="J7" s="36">
        <f>I7*100/H7</f>
        <v>148.92703862660943</v>
      </c>
      <c r="K7" s="35">
        <f>SUM(K8:K35)</f>
        <v>103</v>
      </c>
      <c r="L7" s="35">
        <f>SUM(L8:L35)</f>
        <v>85</v>
      </c>
      <c r="M7" s="36">
        <f>L7*100/K7</f>
        <v>82.524271844660191</v>
      </c>
      <c r="N7" s="35">
        <f>SUM(N8:N35)</f>
        <v>35</v>
      </c>
      <c r="O7" s="35">
        <f>SUM(O8:O35)</f>
        <v>28</v>
      </c>
      <c r="P7" s="36">
        <f>O7*100/N7</f>
        <v>80</v>
      </c>
      <c r="Q7" s="35">
        <f>SUM(Q8:Q35)</f>
        <v>2218</v>
      </c>
      <c r="R7" s="35">
        <f>SUM(R8:R35)</f>
        <v>3014</v>
      </c>
      <c r="S7" s="36">
        <f>R7*100/Q7</f>
        <v>135.88818755635708</v>
      </c>
      <c r="T7" s="35">
        <f>SUM(T8:T35)</f>
        <v>2190</v>
      </c>
      <c r="U7" s="35">
        <f>SUM(U8:U35)</f>
        <v>2436</v>
      </c>
      <c r="V7" s="36">
        <f>U7*100/T7</f>
        <v>111.23287671232876</v>
      </c>
      <c r="W7" s="35">
        <f>SUM(W8:W35)</f>
        <v>1821</v>
      </c>
      <c r="X7" s="35">
        <f>SUM(X8:X35)</f>
        <v>2036</v>
      </c>
      <c r="Y7" s="36">
        <f>X7*100/W7</f>
        <v>111.80669961559583</v>
      </c>
      <c r="Z7" s="35">
        <f>SUM(Z8:Z35)</f>
        <v>1661</v>
      </c>
      <c r="AA7" s="35">
        <f>SUM(AA8:AA35)</f>
        <v>1877</v>
      </c>
      <c r="AB7" s="36">
        <f>AA7*100/Z7</f>
        <v>113.00421432871764</v>
      </c>
      <c r="AC7" s="37"/>
      <c r="AF7" s="42"/>
    </row>
    <row r="8" spans="1:32" s="42" customFormat="1" ht="16.95" customHeight="1" x14ac:dyDescent="0.25">
      <c r="A8" s="61" t="s">
        <v>35</v>
      </c>
      <c r="B8" s="39">
        <v>714</v>
      </c>
      <c r="C8" s="39">
        <v>1022</v>
      </c>
      <c r="D8" s="36">
        <f t="shared" ref="D8:D35" si="0">C8*100/B8</f>
        <v>143.13725490196077</v>
      </c>
      <c r="E8" s="39">
        <v>565</v>
      </c>
      <c r="F8" s="39">
        <v>875</v>
      </c>
      <c r="G8" s="40">
        <f t="shared" ref="G8:G35" si="1">F8*100/E8</f>
        <v>154.86725663716814</v>
      </c>
      <c r="H8" s="39">
        <v>34</v>
      </c>
      <c r="I8" s="39">
        <v>41</v>
      </c>
      <c r="J8" s="40">
        <f t="shared" ref="J8:J35" si="2">I8*100/H8</f>
        <v>120.58823529411765</v>
      </c>
      <c r="K8" s="39">
        <v>23</v>
      </c>
      <c r="L8" s="39">
        <v>16</v>
      </c>
      <c r="M8" s="40">
        <f>IF(ISERROR(L8*100/K8),"-",(L8*100/K8))</f>
        <v>69.565217391304344</v>
      </c>
      <c r="N8" s="39">
        <v>16</v>
      </c>
      <c r="O8" s="39">
        <v>11</v>
      </c>
      <c r="P8" s="40">
        <f>IF(ISERROR(O8*100/N8),"-",(O8*100/N8))</f>
        <v>68.75</v>
      </c>
      <c r="Q8" s="39">
        <v>515</v>
      </c>
      <c r="R8" s="60">
        <v>746</v>
      </c>
      <c r="S8" s="40">
        <f t="shared" ref="S8:S35" si="3">R8*100/Q8</f>
        <v>144.85436893203882</v>
      </c>
      <c r="T8" s="39">
        <v>545</v>
      </c>
      <c r="U8" s="60">
        <v>638</v>
      </c>
      <c r="V8" s="40">
        <f t="shared" ref="V8:V35" si="4">U8*100/T8</f>
        <v>117.06422018348624</v>
      </c>
      <c r="W8" s="39">
        <v>401</v>
      </c>
      <c r="X8" s="60">
        <v>490</v>
      </c>
      <c r="Y8" s="40">
        <f t="shared" ref="Y8:Y35" si="5">X8*100/W8</f>
        <v>122.19451371571073</v>
      </c>
      <c r="Z8" s="39">
        <v>338</v>
      </c>
      <c r="AA8" s="102">
        <v>435</v>
      </c>
      <c r="AB8" s="40">
        <f t="shared" ref="AB8:AB35" si="6">AA8*100/Z8</f>
        <v>128.69822485207101</v>
      </c>
      <c r="AC8" s="37"/>
      <c r="AD8" s="41"/>
    </row>
    <row r="9" spans="1:32" s="43" customFormat="1" ht="16.95" customHeight="1" x14ac:dyDescent="0.25">
      <c r="A9" s="61" t="s">
        <v>36</v>
      </c>
      <c r="B9" s="39">
        <v>75</v>
      </c>
      <c r="C9" s="39">
        <v>117</v>
      </c>
      <c r="D9" s="36">
        <f t="shared" si="0"/>
        <v>156</v>
      </c>
      <c r="E9" s="39">
        <v>68</v>
      </c>
      <c r="F9" s="39">
        <v>108</v>
      </c>
      <c r="G9" s="40">
        <f t="shared" si="1"/>
        <v>158.8235294117647</v>
      </c>
      <c r="H9" s="39">
        <v>8</v>
      </c>
      <c r="I9" s="39">
        <v>14</v>
      </c>
      <c r="J9" s="40">
        <f t="shared" si="2"/>
        <v>175</v>
      </c>
      <c r="K9" s="39">
        <v>3</v>
      </c>
      <c r="L9" s="39">
        <v>3</v>
      </c>
      <c r="M9" s="40">
        <f t="shared" ref="M9:M35" si="7">IF(ISERROR(L9*100/K9),"-",(L9*100/K9))</f>
        <v>100</v>
      </c>
      <c r="N9" s="39">
        <v>1</v>
      </c>
      <c r="O9" s="39">
        <v>0</v>
      </c>
      <c r="P9" s="40">
        <f t="shared" ref="P9:P35" si="8">IF(ISERROR(O9*100/N9),"-",(O9*100/N9))</f>
        <v>0</v>
      </c>
      <c r="Q9" s="39">
        <v>62</v>
      </c>
      <c r="R9" s="60">
        <v>83</v>
      </c>
      <c r="S9" s="40">
        <f t="shared" si="3"/>
        <v>133.87096774193549</v>
      </c>
      <c r="T9" s="39">
        <v>47</v>
      </c>
      <c r="U9" s="60">
        <v>58</v>
      </c>
      <c r="V9" s="40">
        <f t="shared" si="4"/>
        <v>123.40425531914893</v>
      </c>
      <c r="W9" s="39">
        <v>41</v>
      </c>
      <c r="X9" s="60">
        <v>50</v>
      </c>
      <c r="Y9" s="40">
        <f t="shared" si="5"/>
        <v>121.95121951219512</v>
      </c>
      <c r="Z9" s="39">
        <v>33</v>
      </c>
      <c r="AA9" s="103">
        <v>36</v>
      </c>
      <c r="AB9" s="40">
        <f t="shared" si="6"/>
        <v>109.09090909090909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14</v>
      </c>
      <c r="C10" s="39">
        <v>19</v>
      </c>
      <c r="D10" s="36">
        <f t="shared" si="0"/>
        <v>135.71428571428572</v>
      </c>
      <c r="E10" s="39">
        <v>8</v>
      </c>
      <c r="F10" s="39">
        <v>14</v>
      </c>
      <c r="G10" s="40">
        <f t="shared" si="1"/>
        <v>175</v>
      </c>
      <c r="H10" s="39">
        <v>0</v>
      </c>
      <c r="I10" s="39">
        <v>4</v>
      </c>
      <c r="J10" s="40" t="s">
        <v>68</v>
      </c>
      <c r="K10" s="39">
        <v>0</v>
      </c>
      <c r="L10" s="39">
        <v>0</v>
      </c>
      <c r="M10" s="40" t="str">
        <f t="shared" si="7"/>
        <v>-</v>
      </c>
      <c r="N10" s="39">
        <v>0</v>
      </c>
      <c r="O10" s="39">
        <v>0</v>
      </c>
      <c r="P10" s="40" t="str">
        <f t="shared" si="8"/>
        <v>-</v>
      </c>
      <c r="Q10" s="39">
        <v>7</v>
      </c>
      <c r="R10" s="60">
        <v>13</v>
      </c>
      <c r="S10" s="40">
        <f t="shared" si="3"/>
        <v>185.71428571428572</v>
      </c>
      <c r="T10" s="39">
        <v>13</v>
      </c>
      <c r="U10" s="60">
        <v>10</v>
      </c>
      <c r="V10" s="40">
        <f t="shared" si="4"/>
        <v>76.92307692307692</v>
      </c>
      <c r="W10" s="39">
        <v>7</v>
      </c>
      <c r="X10" s="60">
        <v>5</v>
      </c>
      <c r="Y10" s="40">
        <f t="shared" si="5"/>
        <v>71.428571428571431</v>
      </c>
      <c r="Z10" s="39">
        <v>6</v>
      </c>
      <c r="AA10" s="103">
        <v>4</v>
      </c>
      <c r="AB10" s="40">
        <f t="shared" si="6"/>
        <v>66.666666666666671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65</v>
      </c>
      <c r="C11" s="39">
        <v>57</v>
      </c>
      <c r="D11" s="36">
        <f t="shared" si="0"/>
        <v>87.692307692307693</v>
      </c>
      <c r="E11" s="39">
        <v>51</v>
      </c>
      <c r="F11" s="39">
        <v>45</v>
      </c>
      <c r="G11" s="40">
        <f t="shared" si="1"/>
        <v>88.235294117647058</v>
      </c>
      <c r="H11" s="39">
        <v>5</v>
      </c>
      <c r="I11" s="39">
        <v>3</v>
      </c>
      <c r="J11" s="40">
        <f t="shared" si="2"/>
        <v>60</v>
      </c>
      <c r="K11" s="39">
        <v>2</v>
      </c>
      <c r="L11" s="39">
        <v>0</v>
      </c>
      <c r="M11" s="40">
        <f t="shared" si="7"/>
        <v>0</v>
      </c>
      <c r="N11" s="39">
        <v>0</v>
      </c>
      <c r="O11" s="39">
        <v>0</v>
      </c>
      <c r="P11" s="40" t="str">
        <f t="shared" si="8"/>
        <v>-</v>
      </c>
      <c r="Q11" s="39">
        <v>50</v>
      </c>
      <c r="R11" s="60">
        <v>41</v>
      </c>
      <c r="S11" s="40">
        <f t="shared" si="3"/>
        <v>82</v>
      </c>
      <c r="T11" s="39">
        <v>46</v>
      </c>
      <c r="U11" s="60">
        <v>35</v>
      </c>
      <c r="V11" s="40">
        <f t="shared" si="4"/>
        <v>76.086956521739125</v>
      </c>
      <c r="W11" s="39">
        <v>35</v>
      </c>
      <c r="X11" s="60">
        <v>24</v>
      </c>
      <c r="Y11" s="40">
        <f t="shared" si="5"/>
        <v>68.571428571428569</v>
      </c>
      <c r="Z11" s="39">
        <v>29</v>
      </c>
      <c r="AA11" s="103">
        <v>20</v>
      </c>
      <c r="AB11" s="40">
        <f t="shared" si="6"/>
        <v>68.965517241379317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36</v>
      </c>
      <c r="C12" s="39">
        <v>61</v>
      </c>
      <c r="D12" s="36">
        <f t="shared" si="0"/>
        <v>169.44444444444446</v>
      </c>
      <c r="E12" s="39">
        <v>28</v>
      </c>
      <c r="F12" s="39">
        <v>55</v>
      </c>
      <c r="G12" s="40">
        <f t="shared" si="1"/>
        <v>196.42857142857142</v>
      </c>
      <c r="H12" s="39">
        <v>3</v>
      </c>
      <c r="I12" s="39">
        <v>9</v>
      </c>
      <c r="J12" s="155" t="s">
        <v>86</v>
      </c>
      <c r="K12" s="39">
        <v>4</v>
      </c>
      <c r="L12" s="39">
        <v>5</v>
      </c>
      <c r="M12" s="40">
        <f t="shared" si="7"/>
        <v>125</v>
      </c>
      <c r="N12" s="39">
        <v>3</v>
      </c>
      <c r="O12" s="39">
        <v>1</v>
      </c>
      <c r="P12" s="40">
        <f t="shared" si="8"/>
        <v>33.333333333333336</v>
      </c>
      <c r="Q12" s="39">
        <v>20</v>
      </c>
      <c r="R12" s="60">
        <v>43</v>
      </c>
      <c r="S12" s="40">
        <f t="shared" si="3"/>
        <v>215</v>
      </c>
      <c r="T12" s="39">
        <v>28</v>
      </c>
      <c r="U12" s="60">
        <v>30</v>
      </c>
      <c r="V12" s="40">
        <f t="shared" si="4"/>
        <v>107.14285714285714</v>
      </c>
      <c r="W12" s="39">
        <v>20</v>
      </c>
      <c r="X12" s="60">
        <v>24</v>
      </c>
      <c r="Y12" s="40">
        <f t="shared" si="5"/>
        <v>120</v>
      </c>
      <c r="Z12" s="39">
        <v>14</v>
      </c>
      <c r="AA12" s="103">
        <v>20</v>
      </c>
      <c r="AB12" s="40">
        <f t="shared" si="6"/>
        <v>142.85714285714286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38</v>
      </c>
      <c r="C13" s="39">
        <v>43</v>
      </c>
      <c r="D13" s="36">
        <f t="shared" si="0"/>
        <v>113.15789473684211</v>
      </c>
      <c r="E13" s="39">
        <v>37</v>
      </c>
      <c r="F13" s="39">
        <v>43</v>
      </c>
      <c r="G13" s="40">
        <f t="shared" si="1"/>
        <v>116.21621621621621</v>
      </c>
      <c r="H13" s="39">
        <v>3</v>
      </c>
      <c r="I13" s="39">
        <v>6</v>
      </c>
      <c r="J13" s="40">
        <f t="shared" si="2"/>
        <v>200</v>
      </c>
      <c r="K13" s="39">
        <v>2</v>
      </c>
      <c r="L13" s="39">
        <v>0</v>
      </c>
      <c r="M13" s="40">
        <f t="shared" si="7"/>
        <v>0</v>
      </c>
      <c r="N13" s="39">
        <v>0</v>
      </c>
      <c r="O13" s="39">
        <v>0</v>
      </c>
      <c r="P13" s="40" t="str">
        <f t="shared" si="8"/>
        <v>-</v>
      </c>
      <c r="Q13" s="39">
        <v>28</v>
      </c>
      <c r="R13" s="60">
        <v>38</v>
      </c>
      <c r="S13" s="40">
        <f t="shared" si="3"/>
        <v>135.71428571428572</v>
      </c>
      <c r="T13" s="39">
        <v>30</v>
      </c>
      <c r="U13" s="60">
        <v>16</v>
      </c>
      <c r="V13" s="40">
        <f t="shared" si="4"/>
        <v>53.333333333333336</v>
      </c>
      <c r="W13" s="39">
        <v>29</v>
      </c>
      <c r="X13" s="60">
        <v>16</v>
      </c>
      <c r="Y13" s="40">
        <f t="shared" si="5"/>
        <v>55.172413793103445</v>
      </c>
      <c r="Z13" s="39">
        <v>24</v>
      </c>
      <c r="AA13" s="103">
        <v>16</v>
      </c>
      <c r="AB13" s="40">
        <f t="shared" si="6"/>
        <v>66.666666666666671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34</v>
      </c>
      <c r="C14" s="39">
        <v>44</v>
      </c>
      <c r="D14" s="36">
        <f t="shared" si="0"/>
        <v>129.41176470588235</v>
      </c>
      <c r="E14" s="39">
        <v>31</v>
      </c>
      <c r="F14" s="39">
        <v>40</v>
      </c>
      <c r="G14" s="40">
        <f t="shared" si="1"/>
        <v>129.03225806451613</v>
      </c>
      <c r="H14" s="39">
        <v>3</v>
      </c>
      <c r="I14" s="39">
        <v>7</v>
      </c>
      <c r="J14" s="40">
        <f t="shared" si="2"/>
        <v>233.33333333333334</v>
      </c>
      <c r="K14" s="39">
        <v>2</v>
      </c>
      <c r="L14" s="39">
        <v>0</v>
      </c>
      <c r="M14" s="40">
        <f t="shared" si="7"/>
        <v>0</v>
      </c>
      <c r="N14" s="39">
        <v>0</v>
      </c>
      <c r="O14" s="39">
        <v>0</v>
      </c>
      <c r="P14" s="40" t="str">
        <f t="shared" si="8"/>
        <v>-</v>
      </c>
      <c r="Q14" s="39">
        <v>28</v>
      </c>
      <c r="R14" s="60">
        <v>34</v>
      </c>
      <c r="S14" s="40">
        <f t="shared" si="3"/>
        <v>121.42857142857143</v>
      </c>
      <c r="T14" s="39">
        <v>28</v>
      </c>
      <c r="U14" s="60">
        <v>17</v>
      </c>
      <c r="V14" s="40">
        <f t="shared" si="4"/>
        <v>60.714285714285715</v>
      </c>
      <c r="W14" s="39">
        <v>25</v>
      </c>
      <c r="X14" s="60">
        <v>14</v>
      </c>
      <c r="Y14" s="40">
        <f t="shared" si="5"/>
        <v>56</v>
      </c>
      <c r="Z14" s="39">
        <v>24</v>
      </c>
      <c r="AA14" s="103">
        <v>12</v>
      </c>
      <c r="AB14" s="40">
        <f t="shared" si="6"/>
        <v>50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215</v>
      </c>
      <c r="C15" s="39">
        <v>250</v>
      </c>
      <c r="D15" s="36">
        <f t="shared" si="0"/>
        <v>116.27906976744185</v>
      </c>
      <c r="E15" s="39">
        <v>174</v>
      </c>
      <c r="F15" s="39">
        <v>206</v>
      </c>
      <c r="G15" s="40">
        <f t="shared" si="1"/>
        <v>118.39080459770115</v>
      </c>
      <c r="H15" s="39">
        <v>17</v>
      </c>
      <c r="I15" s="39">
        <v>17</v>
      </c>
      <c r="J15" s="40">
        <f t="shared" si="2"/>
        <v>100</v>
      </c>
      <c r="K15" s="39">
        <v>10</v>
      </c>
      <c r="L15" s="39">
        <v>3</v>
      </c>
      <c r="M15" s="40">
        <f t="shared" si="7"/>
        <v>30</v>
      </c>
      <c r="N15" s="39">
        <v>0</v>
      </c>
      <c r="O15" s="39">
        <v>0</v>
      </c>
      <c r="P15" s="40" t="str">
        <f t="shared" si="8"/>
        <v>-</v>
      </c>
      <c r="Q15" s="39">
        <v>112</v>
      </c>
      <c r="R15" s="60">
        <v>143</v>
      </c>
      <c r="S15" s="40">
        <f t="shared" si="3"/>
        <v>127.67857142857143</v>
      </c>
      <c r="T15" s="39">
        <v>164</v>
      </c>
      <c r="U15" s="60">
        <v>158</v>
      </c>
      <c r="V15" s="40">
        <f t="shared" si="4"/>
        <v>96.341463414634148</v>
      </c>
      <c r="W15" s="39">
        <v>124</v>
      </c>
      <c r="X15" s="60">
        <v>117</v>
      </c>
      <c r="Y15" s="40">
        <f t="shared" si="5"/>
        <v>94.354838709677423</v>
      </c>
      <c r="Z15" s="39">
        <v>116</v>
      </c>
      <c r="AA15" s="103">
        <v>104</v>
      </c>
      <c r="AB15" s="40">
        <f t="shared" si="6"/>
        <v>89.65517241379311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185</v>
      </c>
      <c r="C16" s="39">
        <v>203</v>
      </c>
      <c r="D16" s="36">
        <f t="shared" si="0"/>
        <v>109.72972972972973</v>
      </c>
      <c r="E16" s="39">
        <v>143</v>
      </c>
      <c r="F16" s="39">
        <v>164</v>
      </c>
      <c r="G16" s="40">
        <f t="shared" si="1"/>
        <v>114.68531468531468</v>
      </c>
      <c r="H16" s="39">
        <v>22</v>
      </c>
      <c r="I16" s="39">
        <v>25</v>
      </c>
      <c r="J16" s="40">
        <f t="shared" si="2"/>
        <v>113.63636363636364</v>
      </c>
      <c r="K16" s="39">
        <v>11</v>
      </c>
      <c r="L16" s="39">
        <v>10</v>
      </c>
      <c r="M16" s="40">
        <f t="shared" si="7"/>
        <v>90.909090909090907</v>
      </c>
      <c r="N16" s="39">
        <v>2</v>
      </c>
      <c r="O16" s="39">
        <v>3</v>
      </c>
      <c r="P16" s="40">
        <f t="shared" si="8"/>
        <v>150</v>
      </c>
      <c r="Q16" s="39">
        <v>116</v>
      </c>
      <c r="R16" s="60">
        <v>135</v>
      </c>
      <c r="S16" s="40">
        <f t="shared" si="3"/>
        <v>116.37931034482759</v>
      </c>
      <c r="T16" s="39">
        <v>138</v>
      </c>
      <c r="U16" s="60">
        <v>106</v>
      </c>
      <c r="V16" s="40">
        <f t="shared" si="4"/>
        <v>76.811594202898547</v>
      </c>
      <c r="W16" s="39">
        <v>105</v>
      </c>
      <c r="X16" s="60">
        <v>67</v>
      </c>
      <c r="Y16" s="40">
        <f t="shared" si="5"/>
        <v>63.80952380952381</v>
      </c>
      <c r="Z16" s="39">
        <v>101</v>
      </c>
      <c r="AA16" s="103">
        <v>62</v>
      </c>
      <c r="AB16" s="40">
        <f t="shared" si="6"/>
        <v>61.386138613861384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135</v>
      </c>
      <c r="C17" s="39">
        <v>200</v>
      </c>
      <c r="D17" s="36">
        <f t="shared" si="0"/>
        <v>148.14814814814815</v>
      </c>
      <c r="E17" s="39">
        <v>115</v>
      </c>
      <c r="F17" s="39">
        <v>169</v>
      </c>
      <c r="G17" s="40">
        <f t="shared" si="1"/>
        <v>146.95652173913044</v>
      </c>
      <c r="H17" s="39">
        <v>4</v>
      </c>
      <c r="I17" s="39">
        <v>15</v>
      </c>
      <c r="J17" s="155" t="s">
        <v>87</v>
      </c>
      <c r="K17" s="39">
        <v>6</v>
      </c>
      <c r="L17" s="39">
        <v>5</v>
      </c>
      <c r="M17" s="40">
        <f t="shared" si="7"/>
        <v>83.333333333333329</v>
      </c>
      <c r="N17" s="39">
        <v>0</v>
      </c>
      <c r="O17" s="39">
        <v>1</v>
      </c>
      <c r="P17" s="40" t="str">
        <f t="shared" si="8"/>
        <v>-</v>
      </c>
      <c r="Q17" s="39">
        <v>78</v>
      </c>
      <c r="R17" s="60">
        <v>97</v>
      </c>
      <c r="S17" s="40">
        <f t="shared" si="3"/>
        <v>124.35897435897436</v>
      </c>
      <c r="T17" s="39">
        <v>99</v>
      </c>
      <c r="U17" s="60">
        <v>128</v>
      </c>
      <c r="V17" s="40">
        <f t="shared" si="4"/>
        <v>129.2929292929293</v>
      </c>
      <c r="W17" s="39">
        <v>79</v>
      </c>
      <c r="X17" s="60">
        <v>99</v>
      </c>
      <c r="Y17" s="40">
        <f t="shared" si="5"/>
        <v>125.31645569620254</v>
      </c>
      <c r="Z17" s="39">
        <v>76</v>
      </c>
      <c r="AA17" s="103">
        <v>94</v>
      </c>
      <c r="AB17" s="40">
        <f t="shared" si="6"/>
        <v>123.68421052631579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130</v>
      </c>
      <c r="C18" s="39">
        <v>137</v>
      </c>
      <c r="D18" s="36">
        <f t="shared" si="0"/>
        <v>105.38461538461539</v>
      </c>
      <c r="E18" s="39">
        <v>123</v>
      </c>
      <c r="F18" s="39">
        <v>134</v>
      </c>
      <c r="G18" s="40">
        <f t="shared" si="1"/>
        <v>108.9430894308943</v>
      </c>
      <c r="H18" s="39">
        <v>12</v>
      </c>
      <c r="I18" s="39">
        <v>7</v>
      </c>
      <c r="J18" s="40">
        <f t="shared" si="2"/>
        <v>58.333333333333336</v>
      </c>
      <c r="K18" s="39">
        <v>6</v>
      </c>
      <c r="L18" s="39">
        <v>0</v>
      </c>
      <c r="M18" s="40">
        <f t="shared" si="7"/>
        <v>0</v>
      </c>
      <c r="N18" s="39">
        <v>2</v>
      </c>
      <c r="O18" s="39">
        <v>0</v>
      </c>
      <c r="P18" s="40">
        <f t="shared" si="8"/>
        <v>0</v>
      </c>
      <c r="Q18" s="39">
        <v>81</v>
      </c>
      <c r="R18" s="60">
        <v>83</v>
      </c>
      <c r="S18" s="40">
        <f t="shared" si="3"/>
        <v>102.46913580246914</v>
      </c>
      <c r="T18" s="39">
        <v>85</v>
      </c>
      <c r="U18" s="60">
        <v>66</v>
      </c>
      <c r="V18" s="40">
        <f t="shared" si="4"/>
        <v>77.647058823529406</v>
      </c>
      <c r="W18" s="39">
        <v>82</v>
      </c>
      <c r="X18" s="60">
        <v>63</v>
      </c>
      <c r="Y18" s="40">
        <f t="shared" si="5"/>
        <v>76.829268292682926</v>
      </c>
      <c r="Z18" s="39">
        <v>78</v>
      </c>
      <c r="AA18" s="103">
        <v>61</v>
      </c>
      <c r="AB18" s="40">
        <f t="shared" si="6"/>
        <v>78.205128205128204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120</v>
      </c>
      <c r="C19" s="39">
        <v>140</v>
      </c>
      <c r="D19" s="36">
        <f t="shared" si="0"/>
        <v>116.66666666666667</v>
      </c>
      <c r="E19" s="39">
        <v>106</v>
      </c>
      <c r="F19" s="39">
        <v>122</v>
      </c>
      <c r="G19" s="40">
        <f t="shared" si="1"/>
        <v>115.09433962264151</v>
      </c>
      <c r="H19" s="39">
        <v>14</v>
      </c>
      <c r="I19" s="39">
        <v>21</v>
      </c>
      <c r="J19" s="40">
        <f t="shared" si="2"/>
        <v>150</v>
      </c>
      <c r="K19" s="39">
        <v>5</v>
      </c>
      <c r="L19" s="39">
        <v>2</v>
      </c>
      <c r="M19" s="40">
        <f t="shared" si="7"/>
        <v>40</v>
      </c>
      <c r="N19" s="39">
        <v>0</v>
      </c>
      <c r="O19" s="39">
        <v>0</v>
      </c>
      <c r="P19" s="40" t="str">
        <f t="shared" si="8"/>
        <v>-</v>
      </c>
      <c r="Q19" s="39">
        <v>81</v>
      </c>
      <c r="R19" s="60">
        <v>110</v>
      </c>
      <c r="S19" s="40">
        <f t="shared" si="3"/>
        <v>135.80246913580248</v>
      </c>
      <c r="T19" s="39">
        <v>84</v>
      </c>
      <c r="U19" s="60">
        <v>84</v>
      </c>
      <c r="V19" s="40">
        <f t="shared" si="4"/>
        <v>100</v>
      </c>
      <c r="W19" s="39">
        <v>71</v>
      </c>
      <c r="X19" s="60">
        <v>68</v>
      </c>
      <c r="Y19" s="40">
        <f t="shared" si="5"/>
        <v>95.774647887323937</v>
      </c>
      <c r="Z19" s="39">
        <v>61</v>
      </c>
      <c r="AA19" s="103">
        <v>61</v>
      </c>
      <c r="AB19" s="40">
        <f t="shared" si="6"/>
        <v>100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54</v>
      </c>
      <c r="C20" s="39">
        <v>94</v>
      </c>
      <c r="D20" s="36">
        <f t="shared" si="0"/>
        <v>174.07407407407408</v>
      </c>
      <c r="E20" s="39">
        <v>51</v>
      </c>
      <c r="F20" s="39">
        <v>91</v>
      </c>
      <c r="G20" s="40">
        <f t="shared" si="1"/>
        <v>178.43137254901961</v>
      </c>
      <c r="H20" s="39">
        <v>4</v>
      </c>
      <c r="I20" s="39">
        <v>11</v>
      </c>
      <c r="J20" s="155" t="s">
        <v>88</v>
      </c>
      <c r="K20" s="39">
        <v>3</v>
      </c>
      <c r="L20" s="39">
        <v>1</v>
      </c>
      <c r="M20" s="40">
        <f t="shared" si="7"/>
        <v>33.333333333333336</v>
      </c>
      <c r="N20" s="39">
        <v>0</v>
      </c>
      <c r="O20" s="39">
        <v>0</v>
      </c>
      <c r="P20" s="40" t="str">
        <f t="shared" si="8"/>
        <v>-</v>
      </c>
      <c r="Q20" s="39">
        <v>38</v>
      </c>
      <c r="R20" s="60">
        <v>61</v>
      </c>
      <c r="S20" s="40">
        <f t="shared" si="3"/>
        <v>160.52631578947367</v>
      </c>
      <c r="T20" s="39">
        <v>44</v>
      </c>
      <c r="U20" s="60">
        <v>63</v>
      </c>
      <c r="V20" s="40">
        <f t="shared" si="4"/>
        <v>143.18181818181819</v>
      </c>
      <c r="W20" s="39">
        <v>41</v>
      </c>
      <c r="X20" s="60">
        <v>59</v>
      </c>
      <c r="Y20" s="40">
        <f t="shared" si="5"/>
        <v>143.90243902439025</v>
      </c>
      <c r="Z20" s="39">
        <v>41</v>
      </c>
      <c r="AA20" s="103">
        <v>57</v>
      </c>
      <c r="AB20" s="40">
        <f t="shared" si="6"/>
        <v>139.02439024390245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70</v>
      </c>
      <c r="C21" s="39">
        <v>130</v>
      </c>
      <c r="D21" s="36">
        <f t="shared" si="0"/>
        <v>185.71428571428572</v>
      </c>
      <c r="E21" s="39">
        <v>59</v>
      </c>
      <c r="F21" s="39">
        <v>124</v>
      </c>
      <c r="G21" s="40">
        <f t="shared" si="1"/>
        <v>210.16949152542372</v>
      </c>
      <c r="H21" s="39">
        <v>11</v>
      </c>
      <c r="I21" s="39">
        <v>14</v>
      </c>
      <c r="J21" s="40">
        <f t="shared" si="2"/>
        <v>127.27272727272727</v>
      </c>
      <c r="K21" s="39">
        <v>0</v>
      </c>
      <c r="L21" s="39">
        <v>8</v>
      </c>
      <c r="M21" s="40" t="str">
        <f t="shared" si="7"/>
        <v>-</v>
      </c>
      <c r="N21" s="39">
        <v>0</v>
      </c>
      <c r="O21" s="39">
        <v>0</v>
      </c>
      <c r="P21" s="40" t="str">
        <f t="shared" si="8"/>
        <v>-</v>
      </c>
      <c r="Q21" s="39">
        <v>50</v>
      </c>
      <c r="R21" s="60">
        <v>106</v>
      </c>
      <c r="S21" s="40">
        <f t="shared" si="3"/>
        <v>212</v>
      </c>
      <c r="T21" s="39">
        <v>45</v>
      </c>
      <c r="U21" s="60">
        <v>83</v>
      </c>
      <c r="V21" s="40">
        <f t="shared" si="4"/>
        <v>184.44444444444446</v>
      </c>
      <c r="W21" s="39">
        <v>36</v>
      </c>
      <c r="X21" s="60">
        <v>78</v>
      </c>
      <c r="Y21" s="40">
        <f t="shared" si="5"/>
        <v>216.66666666666666</v>
      </c>
      <c r="Z21" s="39">
        <v>35</v>
      </c>
      <c r="AA21" s="103">
        <v>73</v>
      </c>
      <c r="AB21" s="40">
        <f t="shared" si="6"/>
        <v>208.57142857142858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116</v>
      </c>
      <c r="C22" s="39">
        <v>124</v>
      </c>
      <c r="D22" s="36">
        <f t="shared" si="0"/>
        <v>106.89655172413794</v>
      </c>
      <c r="E22" s="39">
        <v>113</v>
      </c>
      <c r="F22" s="39">
        <v>118</v>
      </c>
      <c r="G22" s="40">
        <f t="shared" si="1"/>
        <v>104.42477876106194</v>
      </c>
      <c r="H22" s="39">
        <v>15</v>
      </c>
      <c r="I22" s="39">
        <v>11</v>
      </c>
      <c r="J22" s="40">
        <f t="shared" si="2"/>
        <v>73.333333333333329</v>
      </c>
      <c r="K22" s="39">
        <v>2</v>
      </c>
      <c r="L22" s="39">
        <v>8</v>
      </c>
      <c r="M22" s="155" t="s">
        <v>89</v>
      </c>
      <c r="N22" s="39">
        <v>2</v>
      </c>
      <c r="O22" s="39">
        <v>0</v>
      </c>
      <c r="P22" s="40">
        <f t="shared" si="8"/>
        <v>0</v>
      </c>
      <c r="Q22" s="39">
        <v>104</v>
      </c>
      <c r="R22" s="60">
        <v>105</v>
      </c>
      <c r="S22" s="40">
        <f t="shared" si="3"/>
        <v>100.96153846153847</v>
      </c>
      <c r="T22" s="39">
        <v>81</v>
      </c>
      <c r="U22" s="60">
        <v>72</v>
      </c>
      <c r="V22" s="40">
        <f t="shared" si="4"/>
        <v>88.888888888888886</v>
      </c>
      <c r="W22" s="39">
        <v>79</v>
      </c>
      <c r="X22" s="60">
        <v>67</v>
      </c>
      <c r="Y22" s="40">
        <f t="shared" si="5"/>
        <v>84.810126582278485</v>
      </c>
      <c r="Z22" s="39">
        <v>68</v>
      </c>
      <c r="AA22" s="103">
        <v>60</v>
      </c>
      <c r="AB22" s="40">
        <f t="shared" si="6"/>
        <v>88.235294117647058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102</v>
      </c>
      <c r="C23" s="39">
        <v>169</v>
      </c>
      <c r="D23" s="36">
        <f t="shared" si="0"/>
        <v>165.68627450980392</v>
      </c>
      <c r="E23" s="39">
        <v>89</v>
      </c>
      <c r="F23" s="39">
        <v>157</v>
      </c>
      <c r="G23" s="40">
        <f t="shared" si="1"/>
        <v>176.40449438202248</v>
      </c>
      <c r="H23" s="39">
        <v>9</v>
      </c>
      <c r="I23" s="39">
        <v>12</v>
      </c>
      <c r="J23" s="40">
        <f t="shared" si="2"/>
        <v>133.33333333333334</v>
      </c>
      <c r="K23" s="39">
        <v>2</v>
      </c>
      <c r="L23" s="39">
        <v>3</v>
      </c>
      <c r="M23" s="40">
        <f t="shared" si="7"/>
        <v>150</v>
      </c>
      <c r="N23" s="39">
        <v>2</v>
      </c>
      <c r="O23" s="39">
        <v>2</v>
      </c>
      <c r="P23" s="40">
        <f t="shared" si="8"/>
        <v>100</v>
      </c>
      <c r="Q23" s="39">
        <v>85</v>
      </c>
      <c r="R23" s="60">
        <v>141</v>
      </c>
      <c r="S23" s="40">
        <f t="shared" si="3"/>
        <v>165.88235294117646</v>
      </c>
      <c r="T23" s="39">
        <v>82</v>
      </c>
      <c r="U23" s="60">
        <v>99</v>
      </c>
      <c r="V23" s="40">
        <f t="shared" si="4"/>
        <v>120.73170731707317</v>
      </c>
      <c r="W23" s="39">
        <v>70</v>
      </c>
      <c r="X23" s="60">
        <v>88</v>
      </c>
      <c r="Y23" s="40">
        <f t="shared" si="5"/>
        <v>125.71428571428571</v>
      </c>
      <c r="Z23" s="39">
        <v>63</v>
      </c>
      <c r="AA23" s="103">
        <v>80</v>
      </c>
      <c r="AB23" s="40">
        <f t="shared" si="6"/>
        <v>126.98412698412699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131</v>
      </c>
      <c r="C24" s="39">
        <v>204</v>
      </c>
      <c r="D24" s="36">
        <f t="shared" si="0"/>
        <v>155.72519083969465</v>
      </c>
      <c r="E24" s="39">
        <v>127</v>
      </c>
      <c r="F24" s="39">
        <v>187</v>
      </c>
      <c r="G24" s="40">
        <f t="shared" si="1"/>
        <v>147.24409448818898</v>
      </c>
      <c r="H24" s="39">
        <v>6</v>
      </c>
      <c r="I24" s="39">
        <v>14</v>
      </c>
      <c r="J24" s="40">
        <f t="shared" si="2"/>
        <v>233.33333333333334</v>
      </c>
      <c r="K24" s="39">
        <v>3</v>
      </c>
      <c r="L24" s="39">
        <v>6</v>
      </c>
      <c r="M24" s="40">
        <f t="shared" si="7"/>
        <v>200</v>
      </c>
      <c r="N24" s="39">
        <v>0</v>
      </c>
      <c r="O24" s="39">
        <v>0</v>
      </c>
      <c r="P24" s="40" t="str">
        <f t="shared" si="8"/>
        <v>-</v>
      </c>
      <c r="Q24" s="39">
        <v>115</v>
      </c>
      <c r="R24" s="60">
        <v>185</v>
      </c>
      <c r="S24" s="40">
        <f t="shared" si="3"/>
        <v>160.86956521739131</v>
      </c>
      <c r="T24" s="39">
        <v>94</v>
      </c>
      <c r="U24" s="60">
        <v>115</v>
      </c>
      <c r="V24" s="40">
        <f t="shared" si="4"/>
        <v>122.34042553191489</v>
      </c>
      <c r="W24" s="39">
        <v>90</v>
      </c>
      <c r="X24" s="60">
        <v>104</v>
      </c>
      <c r="Y24" s="40">
        <f t="shared" si="5"/>
        <v>115.55555555555556</v>
      </c>
      <c r="Z24" s="39">
        <v>84</v>
      </c>
      <c r="AA24" s="103">
        <v>103</v>
      </c>
      <c r="AB24" s="40">
        <f t="shared" si="6"/>
        <v>122.61904761904762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53</v>
      </c>
      <c r="C25" s="39">
        <v>79</v>
      </c>
      <c r="D25" s="36">
        <f t="shared" si="0"/>
        <v>149.0566037735849</v>
      </c>
      <c r="E25" s="39">
        <v>46</v>
      </c>
      <c r="F25" s="39">
        <v>75</v>
      </c>
      <c r="G25" s="40">
        <f t="shared" si="1"/>
        <v>163.04347826086956</v>
      </c>
      <c r="H25" s="39">
        <v>6</v>
      </c>
      <c r="I25" s="39">
        <v>8</v>
      </c>
      <c r="J25" s="40">
        <f t="shared" si="2"/>
        <v>133.33333333333334</v>
      </c>
      <c r="K25" s="39">
        <v>0</v>
      </c>
      <c r="L25" s="39">
        <v>0</v>
      </c>
      <c r="M25" s="40" t="str">
        <f t="shared" si="7"/>
        <v>-</v>
      </c>
      <c r="N25" s="39">
        <v>0</v>
      </c>
      <c r="O25" s="39">
        <v>0</v>
      </c>
      <c r="P25" s="40" t="str">
        <f t="shared" si="8"/>
        <v>-</v>
      </c>
      <c r="Q25" s="39">
        <v>34</v>
      </c>
      <c r="R25" s="60">
        <v>60</v>
      </c>
      <c r="S25" s="40">
        <f t="shared" si="3"/>
        <v>176.47058823529412</v>
      </c>
      <c r="T25" s="39">
        <v>37</v>
      </c>
      <c r="U25" s="60">
        <v>56</v>
      </c>
      <c r="V25" s="40">
        <f t="shared" si="4"/>
        <v>151.35135135135135</v>
      </c>
      <c r="W25" s="39">
        <v>32</v>
      </c>
      <c r="X25" s="60">
        <v>52</v>
      </c>
      <c r="Y25" s="40">
        <f t="shared" si="5"/>
        <v>162.5</v>
      </c>
      <c r="Z25" s="39">
        <v>31</v>
      </c>
      <c r="AA25" s="103">
        <v>48</v>
      </c>
      <c r="AB25" s="40">
        <f t="shared" si="6"/>
        <v>154.83870967741936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91</v>
      </c>
      <c r="C26" s="39">
        <v>107</v>
      </c>
      <c r="D26" s="36">
        <f t="shared" si="0"/>
        <v>117.58241758241758</v>
      </c>
      <c r="E26" s="39">
        <v>85</v>
      </c>
      <c r="F26" s="39">
        <v>99</v>
      </c>
      <c r="G26" s="40">
        <f t="shared" si="1"/>
        <v>116.47058823529412</v>
      </c>
      <c r="H26" s="39">
        <v>7</v>
      </c>
      <c r="I26" s="39">
        <v>10</v>
      </c>
      <c r="J26" s="40">
        <f t="shared" si="2"/>
        <v>142.85714285714286</v>
      </c>
      <c r="K26" s="39">
        <v>2</v>
      </c>
      <c r="L26" s="39">
        <v>0</v>
      </c>
      <c r="M26" s="40">
        <f t="shared" si="7"/>
        <v>0</v>
      </c>
      <c r="N26" s="39">
        <v>0</v>
      </c>
      <c r="O26" s="39">
        <v>0</v>
      </c>
      <c r="P26" s="40" t="str">
        <f t="shared" si="8"/>
        <v>-</v>
      </c>
      <c r="Q26" s="39">
        <v>68</v>
      </c>
      <c r="R26" s="60">
        <v>80</v>
      </c>
      <c r="S26" s="40">
        <f t="shared" si="3"/>
        <v>117.64705882352941</v>
      </c>
      <c r="T26" s="39">
        <v>69</v>
      </c>
      <c r="U26" s="60">
        <v>58</v>
      </c>
      <c r="V26" s="40">
        <f t="shared" si="4"/>
        <v>84.05797101449275</v>
      </c>
      <c r="W26" s="39">
        <v>63</v>
      </c>
      <c r="X26" s="60">
        <v>50</v>
      </c>
      <c r="Y26" s="40">
        <f t="shared" si="5"/>
        <v>79.365079365079367</v>
      </c>
      <c r="Z26" s="39">
        <v>57</v>
      </c>
      <c r="AA26" s="103">
        <v>47</v>
      </c>
      <c r="AB26" s="40">
        <f t="shared" si="6"/>
        <v>82.456140350877192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46</v>
      </c>
      <c r="C27" s="39">
        <v>80</v>
      </c>
      <c r="D27" s="36">
        <f t="shared" si="0"/>
        <v>173.91304347826087</v>
      </c>
      <c r="E27" s="39">
        <v>46</v>
      </c>
      <c r="F27" s="39">
        <v>77</v>
      </c>
      <c r="G27" s="40">
        <f t="shared" si="1"/>
        <v>167.39130434782609</v>
      </c>
      <c r="H27" s="39">
        <v>5</v>
      </c>
      <c r="I27" s="39">
        <v>8</v>
      </c>
      <c r="J27" s="40">
        <f t="shared" si="2"/>
        <v>160</v>
      </c>
      <c r="K27" s="39">
        <v>1</v>
      </c>
      <c r="L27" s="39">
        <v>4</v>
      </c>
      <c r="M27" s="155" t="s">
        <v>89</v>
      </c>
      <c r="N27" s="39">
        <v>4</v>
      </c>
      <c r="O27" s="39">
        <v>3</v>
      </c>
      <c r="P27" s="40">
        <f t="shared" si="8"/>
        <v>75</v>
      </c>
      <c r="Q27" s="39">
        <v>39</v>
      </c>
      <c r="R27" s="60">
        <v>58</v>
      </c>
      <c r="S27" s="40">
        <f t="shared" si="3"/>
        <v>148.71794871794873</v>
      </c>
      <c r="T27" s="39">
        <v>33</v>
      </c>
      <c r="U27" s="60">
        <v>49</v>
      </c>
      <c r="V27" s="40">
        <f t="shared" si="4"/>
        <v>148.4848484848485</v>
      </c>
      <c r="W27" s="39">
        <v>33</v>
      </c>
      <c r="X27" s="60">
        <v>46</v>
      </c>
      <c r="Y27" s="40">
        <f t="shared" si="5"/>
        <v>139.39393939393941</v>
      </c>
      <c r="Z27" s="39">
        <v>32</v>
      </c>
      <c r="AA27" s="103">
        <v>42</v>
      </c>
      <c r="AB27" s="40">
        <f t="shared" si="6"/>
        <v>131.25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62</v>
      </c>
      <c r="C28" s="39">
        <v>64</v>
      </c>
      <c r="D28" s="36">
        <f t="shared" si="0"/>
        <v>103.2258064516129</v>
      </c>
      <c r="E28" s="39">
        <v>58</v>
      </c>
      <c r="F28" s="39">
        <v>61</v>
      </c>
      <c r="G28" s="40">
        <f t="shared" si="1"/>
        <v>105.17241379310344</v>
      </c>
      <c r="H28" s="39">
        <v>10</v>
      </c>
      <c r="I28" s="39">
        <v>10</v>
      </c>
      <c r="J28" s="40">
        <f t="shared" si="2"/>
        <v>100</v>
      </c>
      <c r="K28" s="39">
        <v>0</v>
      </c>
      <c r="L28" s="39">
        <v>0</v>
      </c>
      <c r="M28" s="40" t="str">
        <f t="shared" si="7"/>
        <v>-</v>
      </c>
      <c r="N28" s="39">
        <v>2</v>
      </c>
      <c r="O28" s="39">
        <v>0</v>
      </c>
      <c r="P28" s="40">
        <f t="shared" si="8"/>
        <v>0</v>
      </c>
      <c r="Q28" s="39">
        <v>51</v>
      </c>
      <c r="R28" s="60">
        <v>59</v>
      </c>
      <c r="S28" s="40">
        <f t="shared" si="3"/>
        <v>115.68627450980392</v>
      </c>
      <c r="T28" s="39">
        <v>39</v>
      </c>
      <c r="U28" s="60">
        <v>40</v>
      </c>
      <c r="V28" s="40">
        <f t="shared" si="4"/>
        <v>102.56410256410257</v>
      </c>
      <c r="W28" s="39">
        <v>36</v>
      </c>
      <c r="X28" s="60">
        <v>37</v>
      </c>
      <c r="Y28" s="40">
        <f t="shared" si="5"/>
        <v>102.77777777777777</v>
      </c>
      <c r="Z28" s="39">
        <v>36</v>
      </c>
      <c r="AA28" s="103">
        <v>37</v>
      </c>
      <c r="AB28" s="40">
        <f t="shared" si="6"/>
        <v>102.77777777777777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112</v>
      </c>
      <c r="C29" s="39">
        <v>133</v>
      </c>
      <c r="D29" s="36">
        <f t="shared" si="0"/>
        <v>118.75</v>
      </c>
      <c r="E29" s="39">
        <v>96</v>
      </c>
      <c r="F29" s="39">
        <v>119</v>
      </c>
      <c r="G29" s="40">
        <f t="shared" si="1"/>
        <v>123.95833333333333</v>
      </c>
      <c r="H29" s="39">
        <v>5</v>
      </c>
      <c r="I29" s="39">
        <v>6</v>
      </c>
      <c r="J29" s="40">
        <f t="shared" si="2"/>
        <v>120</v>
      </c>
      <c r="K29" s="39">
        <v>3</v>
      </c>
      <c r="L29" s="39">
        <v>3</v>
      </c>
      <c r="M29" s="40">
        <f t="shared" si="7"/>
        <v>100</v>
      </c>
      <c r="N29" s="39">
        <v>0</v>
      </c>
      <c r="O29" s="39">
        <v>0</v>
      </c>
      <c r="P29" s="40" t="str">
        <f t="shared" si="8"/>
        <v>-</v>
      </c>
      <c r="Q29" s="39">
        <v>73</v>
      </c>
      <c r="R29" s="60">
        <v>94</v>
      </c>
      <c r="S29" s="40">
        <f t="shared" si="3"/>
        <v>128.76712328767124</v>
      </c>
      <c r="T29" s="39">
        <v>83</v>
      </c>
      <c r="U29" s="60">
        <v>71</v>
      </c>
      <c r="V29" s="40">
        <f t="shared" si="4"/>
        <v>85.5421686746988</v>
      </c>
      <c r="W29" s="39">
        <v>68</v>
      </c>
      <c r="X29" s="60">
        <v>57</v>
      </c>
      <c r="Y29" s="40">
        <f t="shared" si="5"/>
        <v>83.82352941176471</v>
      </c>
      <c r="Z29" s="39">
        <v>65</v>
      </c>
      <c r="AA29" s="103">
        <v>57</v>
      </c>
      <c r="AB29" s="40">
        <f t="shared" si="6"/>
        <v>87.692307692307693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42</v>
      </c>
      <c r="C30" s="39">
        <v>70</v>
      </c>
      <c r="D30" s="36">
        <f t="shared" si="0"/>
        <v>166.66666666666666</v>
      </c>
      <c r="E30" s="39">
        <v>37</v>
      </c>
      <c r="F30" s="39">
        <v>64</v>
      </c>
      <c r="G30" s="40">
        <f t="shared" si="1"/>
        <v>172.97297297297297</v>
      </c>
      <c r="H30" s="39">
        <v>2</v>
      </c>
      <c r="I30" s="39">
        <v>8</v>
      </c>
      <c r="J30" s="155" t="s">
        <v>89</v>
      </c>
      <c r="K30" s="39">
        <v>3</v>
      </c>
      <c r="L30" s="39">
        <v>1</v>
      </c>
      <c r="M30" s="40">
        <f t="shared" si="7"/>
        <v>33.333333333333336</v>
      </c>
      <c r="N30" s="39">
        <v>0</v>
      </c>
      <c r="O30" s="39">
        <v>0</v>
      </c>
      <c r="P30" s="40" t="str">
        <f t="shared" si="8"/>
        <v>-</v>
      </c>
      <c r="Q30" s="39">
        <v>36</v>
      </c>
      <c r="R30" s="60">
        <v>59</v>
      </c>
      <c r="S30" s="40">
        <f t="shared" si="3"/>
        <v>163.88888888888889</v>
      </c>
      <c r="T30" s="39">
        <v>28</v>
      </c>
      <c r="U30" s="60">
        <v>44</v>
      </c>
      <c r="V30" s="40">
        <f t="shared" si="4"/>
        <v>157.14285714285714</v>
      </c>
      <c r="W30" s="39">
        <v>23</v>
      </c>
      <c r="X30" s="60">
        <v>38</v>
      </c>
      <c r="Y30" s="40">
        <f t="shared" si="5"/>
        <v>165.21739130434781</v>
      </c>
      <c r="Z30" s="39">
        <v>23</v>
      </c>
      <c r="AA30" s="103">
        <v>37</v>
      </c>
      <c r="AB30" s="40">
        <f t="shared" si="6"/>
        <v>160.86956521739131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58</v>
      </c>
      <c r="C31" s="39">
        <v>86</v>
      </c>
      <c r="D31" s="36">
        <f t="shared" si="0"/>
        <v>148.27586206896552</v>
      </c>
      <c r="E31" s="39">
        <v>54</v>
      </c>
      <c r="F31" s="39">
        <v>81</v>
      </c>
      <c r="G31" s="40">
        <f t="shared" si="1"/>
        <v>150</v>
      </c>
      <c r="H31" s="39">
        <v>3</v>
      </c>
      <c r="I31" s="39">
        <v>9</v>
      </c>
      <c r="J31" s="155" t="s">
        <v>86</v>
      </c>
      <c r="K31" s="39">
        <v>1</v>
      </c>
      <c r="L31" s="39">
        <v>1</v>
      </c>
      <c r="M31" s="40">
        <f t="shared" si="7"/>
        <v>100</v>
      </c>
      <c r="N31" s="39">
        <v>0</v>
      </c>
      <c r="O31" s="39">
        <v>1</v>
      </c>
      <c r="P31" s="40" t="str">
        <f t="shared" si="8"/>
        <v>-</v>
      </c>
      <c r="Q31" s="39">
        <v>43</v>
      </c>
      <c r="R31" s="60">
        <v>72</v>
      </c>
      <c r="S31" s="40">
        <f t="shared" si="3"/>
        <v>167.44186046511629</v>
      </c>
      <c r="T31" s="39">
        <v>38</v>
      </c>
      <c r="U31" s="60">
        <v>56</v>
      </c>
      <c r="V31" s="40">
        <f t="shared" si="4"/>
        <v>147.36842105263159</v>
      </c>
      <c r="W31" s="39">
        <v>35</v>
      </c>
      <c r="X31" s="60">
        <v>52</v>
      </c>
      <c r="Y31" s="40">
        <f t="shared" si="5"/>
        <v>148.57142857142858</v>
      </c>
      <c r="Z31" s="39">
        <v>33</v>
      </c>
      <c r="AA31" s="103">
        <v>50</v>
      </c>
      <c r="AB31" s="40">
        <f t="shared" si="6"/>
        <v>151.5151515151515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87</v>
      </c>
      <c r="C32" s="39">
        <v>102</v>
      </c>
      <c r="D32" s="36">
        <f t="shared" si="0"/>
        <v>117.24137931034483</v>
      </c>
      <c r="E32" s="39">
        <v>83</v>
      </c>
      <c r="F32" s="39">
        <v>98</v>
      </c>
      <c r="G32" s="40">
        <f t="shared" si="1"/>
        <v>118.07228915662651</v>
      </c>
      <c r="H32" s="39">
        <v>6</v>
      </c>
      <c r="I32" s="39">
        <v>22</v>
      </c>
      <c r="J32" s="155" t="s">
        <v>90</v>
      </c>
      <c r="K32" s="39">
        <v>5</v>
      </c>
      <c r="L32" s="39">
        <v>4</v>
      </c>
      <c r="M32" s="40">
        <f t="shared" si="7"/>
        <v>80</v>
      </c>
      <c r="N32" s="39">
        <v>0</v>
      </c>
      <c r="O32" s="39">
        <v>5</v>
      </c>
      <c r="P32" s="40" t="str">
        <f t="shared" si="8"/>
        <v>-</v>
      </c>
      <c r="Q32" s="39">
        <v>82</v>
      </c>
      <c r="R32" s="60">
        <v>76</v>
      </c>
      <c r="S32" s="40">
        <f t="shared" si="3"/>
        <v>92.682926829268297</v>
      </c>
      <c r="T32" s="39">
        <v>59</v>
      </c>
      <c r="U32" s="60">
        <v>46</v>
      </c>
      <c r="V32" s="40">
        <f t="shared" si="4"/>
        <v>77.966101694915253</v>
      </c>
      <c r="W32" s="39">
        <v>55</v>
      </c>
      <c r="X32" s="60">
        <v>42</v>
      </c>
      <c r="Y32" s="40">
        <f t="shared" si="5"/>
        <v>76.36363636363636</v>
      </c>
      <c r="Z32" s="39">
        <v>54</v>
      </c>
      <c r="AA32" s="103">
        <v>40</v>
      </c>
      <c r="AB32" s="40">
        <f t="shared" si="6"/>
        <v>74.074074074074076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95</v>
      </c>
      <c r="C33" s="39">
        <v>144</v>
      </c>
      <c r="D33" s="36">
        <f t="shared" si="0"/>
        <v>151.57894736842104</v>
      </c>
      <c r="E33" s="39">
        <v>93</v>
      </c>
      <c r="F33" s="39">
        <v>143</v>
      </c>
      <c r="G33" s="40">
        <f t="shared" si="1"/>
        <v>153.76344086021504</v>
      </c>
      <c r="H33" s="39">
        <v>4</v>
      </c>
      <c r="I33" s="39">
        <v>12</v>
      </c>
      <c r="J33" s="155" t="s">
        <v>86</v>
      </c>
      <c r="K33" s="39">
        <v>0</v>
      </c>
      <c r="L33" s="39">
        <v>1</v>
      </c>
      <c r="M33" s="40" t="str">
        <f t="shared" si="7"/>
        <v>-</v>
      </c>
      <c r="N33" s="39">
        <v>0</v>
      </c>
      <c r="O33" s="39">
        <v>0</v>
      </c>
      <c r="P33" s="40" t="str">
        <f t="shared" si="8"/>
        <v>-</v>
      </c>
      <c r="Q33" s="39">
        <v>89</v>
      </c>
      <c r="R33" s="60">
        <v>119</v>
      </c>
      <c r="S33" s="40">
        <f t="shared" si="3"/>
        <v>133.70786516853931</v>
      </c>
      <c r="T33" s="39">
        <v>51</v>
      </c>
      <c r="U33" s="60">
        <v>97</v>
      </c>
      <c r="V33" s="40">
        <f t="shared" si="4"/>
        <v>190.19607843137254</v>
      </c>
      <c r="W33" s="39">
        <v>49</v>
      </c>
      <c r="X33" s="60">
        <v>96</v>
      </c>
      <c r="Y33" s="40">
        <f t="shared" si="5"/>
        <v>195.91836734693877</v>
      </c>
      <c r="Z33" s="39">
        <v>48</v>
      </c>
      <c r="AA33" s="103">
        <v>93</v>
      </c>
      <c r="AB33" s="40">
        <f t="shared" si="6"/>
        <v>193.75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115</v>
      </c>
      <c r="C34" s="39">
        <v>163</v>
      </c>
      <c r="D34" s="36">
        <f t="shared" si="0"/>
        <v>141.7391304347826</v>
      </c>
      <c r="E34" s="39">
        <v>106</v>
      </c>
      <c r="F34" s="39">
        <v>157</v>
      </c>
      <c r="G34" s="40">
        <f t="shared" si="1"/>
        <v>148.11320754716982</v>
      </c>
      <c r="H34" s="39">
        <v>10</v>
      </c>
      <c r="I34" s="39">
        <v>17</v>
      </c>
      <c r="J34" s="40">
        <f t="shared" si="2"/>
        <v>170</v>
      </c>
      <c r="K34" s="39">
        <v>2</v>
      </c>
      <c r="L34" s="39">
        <v>0</v>
      </c>
      <c r="M34" s="40">
        <f t="shared" si="7"/>
        <v>0</v>
      </c>
      <c r="N34" s="39">
        <v>1</v>
      </c>
      <c r="O34" s="39">
        <v>1</v>
      </c>
      <c r="P34" s="40">
        <f t="shared" si="8"/>
        <v>100</v>
      </c>
      <c r="Q34" s="39">
        <v>98</v>
      </c>
      <c r="R34" s="60">
        <v>134</v>
      </c>
      <c r="S34" s="40">
        <f t="shared" si="3"/>
        <v>136.73469387755102</v>
      </c>
      <c r="T34" s="39">
        <v>72</v>
      </c>
      <c r="U34" s="60">
        <v>104</v>
      </c>
      <c r="V34" s="40">
        <f t="shared" si="4"/>
        <v>144.44444444444446</v>
      </c>
      <c r="W34" s="39">
        <v>64</v>
      </c>
      <c r="X34" s="60">
        <v>99</v>
      </c>
      <c r="Y34" s="40">
        <f t="shared" si="5"/>
        <v>154.6875</v>
      </c>
      <c r="Z34" s="39">
        <v>64</v>
      </c>
      <c r="AA34" s="103">
        <v>96</v>
      </c>
      <c r="AB34" s="40">
        <f t="shared" si="6"/>
        <v>150</v>
      </c>
      <c r="AC34" s="37"/>
      <c r="AD34" s="41"/>
    </row>
    <row r="35" spans="1:30" s="42" customFormat="1" ht="16.95" customHeight="1" thickBot="1" x14ac:dyDescent="0.3">
      <c r="A35" s="61" t="s">
        <v>62</v>
      </c>
      <c r="B35" s="39">
        <v>47</v>
      </c>
      <c r="C35" s="39">
        <v>66</v>
      </c>
      <c r="D35" s="36">
        <f t="shared" si="0"/>
        <v>140.42553191489361</v>
      </c>
      <c r="E35" s="39">
        <v>47</v>
      </c>
      <c r="F35" s="39">
        <v>63</v>
      </c>
      <c r="G35" s="40">
        <f t="shared" si="1"/>
        <v>134.04255319148936</v>
      </c>
      <c r="H35" s="39">
        <v>5</v>
      </c>
      <c r="I35" s="39">
        <v>6</v>
      </c>
      <c r="J35" s="40">
        <f t="shared" si="2"/>
        <v>120</v>
      </c>
      <c r="K35" s="39">
        <v>2</v>
      </c>
      <c r="L35" s="39">
        <v>1</v>
      </c>
      <c r="M35" s="40">
        <f t="shared" si="7"/>
        <v>50</v>
      </c>
      <c r="N35" s="39">
        <v>0</v>
      </c>
      <c r="O35" s="39">
        <v>0</v>
      </c>
      <c r="P35" s="40" t="str">
        <f t="shared" si="8"/>
        <v>-</v>
      </c>
      <c r="Q35" s="39">
        <v>35</v>
      </c>
      <c r="R35" s="60">
        <v>39</v>
      </c>
      <c r="S35" s="40">
        <f t="shared" si="3"/>
        <v>111.42857142857143</v>
      </c>
      <c r="T35" s="39">
        <v>28</v>
      </c>
      <c r="U35" s="60">
        <v>37</v>
      </c>
      <c r="V35" s="40">
        <f t="shared" si="4"/>
        <v>132.14285714285714</v>
      </c>
      <c r="W35" s="39">
        <v>28</v>
      </c>
      <c r="X35" s="60">
        <v>34</v>
      </c>
      <c r="Y35" s="40">
        <f t="shared" si="5"/>
        <v>121.42857142857143</v>
      </c>
      <c r="Z35" s="39">
        <v>27</v>
      </c>
      <c r="AA35" s="104">
        <v>32</v>
      </c>
      <c r="AB35" s="40">
        <f t="shared" si="6"/>
        <v>118.51851851851852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9"/>
  <sheetViews>
    <sheetView view="pageBreakPreview" topLeftCell="A2" zoomScale="80" zoomScaleNormal="70" zoomScaleSheetLayoutView="80" workbookViewId="0">
      <selection activeCell="B5" sqref="B5"/>
    </sheetView>
  </sheetViews>
  <sheetFormatPr defaultColWidth="8" defaultRowHeight="13.2" x14ac:dyDescent="0.25"/>
  <cols>
    <col min="1" max="1" width="61.88671875" style="3" customWidth="1"/>
    <col min="2" max="2" width="16.109375" style="18" customWidth="1"/>
    <col min="3" max="3" width="15.88671875" style="18" customWidth="1"/>
    <col min="4" max="4" width="12.6640625" style="3" customWidth="1"/>
    <col min="5" max="5" width="12.33203125" style="3" customWidth="1"/>
    <col min="6" max="16384" width="8" style="3"/>
  </cols>
  <sheetData>
    <row r="1" spans="1:9" ht="80.400000000000006" customHeight="1" x14ac:dyDescent="0.25">
      <c r="A1" s="112" t="s">
        <v>84</v>
      </c>
      <c r="B1" s="112"/>
      <c r="C1" s="112"/>
      <c r="D1" s="112"/>
      <c r="E1" s="112"/>
    </row>
    <row r="2" spans="1:9" ht="9.75" customHeight="1" x14ac:dyDescent="0.2">
      <c r="A2" s="139"/>
      <c r="B2" s="139"/>
      <c r="C2" s="139"/>
      <c r="D2" s="139"/>
      <c r="E2" s="139"/>
    </row>
    <row r="3" spans="1:9" s="4" customFormat="1" ht="23.25" customHeight="1" x14ac:dyDescent="0.3">
      <c r="A3" s="117" t="s">
        <v>0</v>
      </c>
      <c r="B3" s="113" t="s">
        <v>70</v>
      </c>
      <c r="C3" s="113" t="s">
        <v>71</v>
      </c>
      <c r="D3" s="140" t="s">
        <v>1</v>
      </c>
      <c r="E3" s="141"/>
    </row>
    <row r="4" spans="1:9" s="4" customFormat="1" ht="27.6" x14ac:dyDescent="0.3">
      <c r="A4" s="118"/>
      <c r="B4" s="114"/>
      <c r="C4" s="114"/>
      <c r="D4" s="5" t="s">
        <v>2</v>
      </c>
      <c r="E4" s="6" t="s">
        <v>26</v>
      </c>
    </row>
    <row r="5" spans="1:9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27</v>
      </c>
      <c r="B6" s="78">
        <f>'6-(АТО-ЦЗ)'!B7</f>
        <v>1381</v>
      </c>
      <c r="C6" s="78">
        <f>'6-(АТО-ЦЗ)'!C7</f>
        <v>1353</v>
      </c>
      <c r="D6" s="20">
        <f>C6*100/B6</f>
        <v>97.972483707458366</v>
      </c>
      <c r="E6" s="75">
        <f>C6-B6</f>
        <v>-28</v>
      </c>
      <c r="I6" s="13"/>
    </row>
    <row r="7" spans="1:9" s="4" customFormat="1" ht="29.25" customHeight="1" x14ac:dyDescent="0.3">
      <c r="A7" s="10" t="s">
        <v>28</v>
      </c>
      <c r="B7" s="79">
        <f>'6-(АТО-ЦЗ)'!E7</f>
        <v>1064</v>
      </c>
      <c r="C7" s="79">
        <f>'6-(АТО-ЦЗ)'!F7</f>
        <v>1032</v>
      </c>
      <c r="D7" s="20">
        <f t="shared" ref="D7:D11" si="0">C7*100/B7</f>
        <v>96.992481203007515</v>
      </c>
      <c r="E7" s="75">
        <f t="shared" ref="E7:E11" si="1">C7-B7</f>
        <v>-32</v>
      </c>
      <c r="I7" s="13"/>
    </row>
    <row r="8" spans="1:9" s="4" customFormat="1" ht="48.75" customHeight="1" x14ac:dyDescent="0.3">
      <c r="A8" s="14" t="s">
        <v>29</v>
      </c>
      <c r="B8" s="79">
        <f>'6-(АТО-ЦЗ)'!H7</f>
        <v>132</v>
      </c>
      <c r="C8" s="79">
        <f>'6-(АТО-ЦЗ)'!I7</f>
        <v>147</v>
      </c>
      <c r="D8" s="20">
        <f t="shared" si="0"/>
        <v>111.36363636363636</v>
      </c>
      <c r="E8" s="75">
        <f t="shared" si="1"/>
        <v>15</v>
      </c>
      <c r="I8" s="13"/>
    </row>
    <row r="9" spans="1:9" s="4" customFormat="1" ht="34.5" customHeight="1" x14ac:dyDescent="0.3">
      <c r="A9" s="15" t="s">
        <v>30</v>
      </c>
      <c r="B9" s="79">
        <f>'6-(АТО-ЦЗ)'!K7</f>
        <v>49</v>
      </c>
      <c r="C9" s="79">
        <f>'6-(АТО-ЦЗ)'!L7</f>
        <v>17</v>
      </c>
      <c r="D9" s="20">
        <f t="shared" si="0"/>
        <v>34.693877551020407</v>
      </c>
      <c r="E9" s="75">
        <f t="shared" si="1"/>
        <v>-32</v>
      </c>
      <c r="I9" s="13"/>
    </row>
    <row r="10" spans="1:9" s="4" customFormat="1" ht="49.05" customHeight="1" x14ac:dyDescent="0.3">
      <c r="A10" s="15" t="s">
        <v>20</v>
      </c>
      <c r="B10" s="79">
        <f>'6-(АТО-ЦЗ)'!N7</f>
        <v>9</v>
      </c>
      <c r="C10" s="79">
        <f>'6-(АТО-ЦЗ)'!O7</f>
        <v>2</v>
      </c>
      <c r="D10" s="20">
        <f t="shared" si="0"/>
        <v>22.222222222222221</v>
      </c>
      <c r="E10" s="75">
        <f t="shared" si="1"/>
        <v>-7</v>
      </c>
      <c r="I10" s="13"/>
    </row>
    <row r="11" spans="1:9" s="4" customFormat="1" ht="49.05" customHeight="1" x14ac:dyDescent="0.3">
      <c r="A11" s="15" t="s">
        <v>31</v>
      </c>
      <c r="B11" s="74">
        <f>'6-(АТО-ЦЗ)'!Q7</f>
        <v>869</v>
      </c>
      <c r="C11" s="74">
        <f>'6-(АТО-ЦЗ)'!R7</f>
        <v>848</v>
      </c>
      <c r="D11" s="11">
        <f t="shared" si="0"/>
        <v>97.583429228998853</v>
      </c>
      <c r="E11" s="75">
        <f t="shared" si="1"/>
        <v>-21</v>
      </c>
      <c r="I11" s="13"/>
    </row>
    <row r="12" spans="1:9" s="4" customFormat="1" ht="12.75" customHeight="1" x14ac:dyDescent="0.3">
      <c r="A12" s="119" t="s">
        <v>4</v>
      </c>
      <c r="B12" s="120"/>
      <c r="C12" s="120"/>
      <c r="D12" s="120"/>
      <c r="E12" s="120"/>
      <c r="I12" s="13"/>
    </row>
    <row r="13" spans="1:9" s="4" customFormat="1" ht="18" customHeight="1" x14ac:dyDescent="0.3">
      <c r="A13" s="121"/>
      <c r="B13" s="122"/>
      <c r="C13" s="122"/>
      <c r="D13" s="122"/>
      <c r="E13" s="122"/>
      <c r="I13" s="13"/>
    </row>
    <row r="14" spans="1:9" s="4" customFormat="1" ht="20.25" customHeight="1" x14ac:dyDescent="0.3">
      <c r="A14" s="117" t="s">
        <v>0</v>
      </c>
      <c r="B14" s="123" t="s">
        <v>72</v>
      </c>
      <c r="C14" s="123" t="s">
        <v>73</v>
      </c>
      <c r="D14" s="140" t="s">
        <v>1</v>
      </c>
      <c r="E14" s="141"/>
      <c r="I14" s="13"/>
    </row>
    <row r="15" spans="1:9" ht="27.75" customHeight="1" x14ac:dyDescent="0.25">
      <c r="A15" s="118"/>
      <c r="B15" s="123"/>
      <c r="C15" s="123"/>
      <c r="D15" s="21" t="s">
        <v>2</v>
      </c>
      <c r="E15" s="6" t="s">
        <v>26</v>
      </c>
      <c r="I15" s="13"/>
    </row>
    <row r="16" spans="1:9" ht="28.5" customHeight="1" x14ac:dyDescent="0.25">
      <c r="A16" s="10" t="s">
        <v>32</v>
      </c>
      <c r="B16" s="76">
        <f>'6-(АТО-ЦЗ)'!T7</f>
        <v>1022</v>
      </c>
      <c r="C16" s="76">
        <f>'6-(АТО-ЦЗ)'!U7</f>
        <v>857</v>
      </c>
      <c r="D16" s="22">
        <f t="shared" ref="D16:D18" si="2">C16*100/B16</f>
        <v>83.855185909980435</v>
      </c>
      <c r="E16" s="75">
        <f t="shared" ref="E16:E18" si="3">C16-B16</f>
        <v>-165</v>
      </c>
      <c r="I16" s="13"/>
    </row>
    <row r="17" spans="1:9" ht="25.5" customHeight="1" x14ac:dyDescent="0.25">
      <c r="A17" s="1" t="s">
        <v>28</v>
      </c>
      <c r="B17" s="77">
        <f>'6-(АТО-ЦЗ)'!W7</f>
        <v>715</v>
      </c>
      <c r="C17" s="77">
        <f>'6-(АТО-ЦЗ)'!X7</f>
        <v>539</v>
      </c>
      <c r="D17" s="22">
        <f t="shared" si="2"/>
        <v>75.384615384615387</v>
      </c>
      <c r="E17" s="75">
        <f t="shared" si="3"/>
        <v>-176</v>
      </c>
      <c r="I17" s="13"/>
    </row>
    <row r="18" spans="1:9" ht="27.75" customHeight="1" x14ac:dyDescent="0.25">
      <c r="A18" s="1" t="s">
        <v>33</v>
      </c>
      <c r="B18" s="77">
        <f>'6-(АТО-ЦЗ)'!Z7</f>
        <v>657</v>
      </c>
      <c r="C18" s="77">
        <f>'6-(АТО-ЦЗ)'!AA7</f>
        <v>495</v>
      </c>
      <c r="D18" s="22">
        <f t="shared" si="2"/>
        <v>75.342465753424662</v>
      </c>
      <c r="E18" s="75">
        <f t="shared" si="3"/>
        <v>-162</v>
      </c>
      <c r="I18" s="13"/>
    </row>
    <row r="19" spans="1:9" x14ac:dyDescent="0.25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view="pageBreakPreview" zoomScale="87" zoomScaleNormal="75" zoomScaleSheetLayoutView="87" workbookViewId="0">
      <pane xSplit="1" ySplit="6" topLeftCell="B19" activePane="bottomRight" state="frozen"/>
      <selection activeCell="A4" sqref="A4:A6"/>
      <selection pane="topRight" activeCell="A4" sqref="A4:A6"/>
      <selection pane="bottomLeft" activeCell="A4" sqref="A4:A6"/>
      <selection pane="bottomRight" activeCell="J32" sqref="J32"/>
    </sheetView>
  </sheetViews>
  <sheetFormatPr defaultColWidth="9.109375" defaultRowHeight="13.8" x14ac:dyDescent="0.25"/>
  <cols>
    <col min="1" max="1" width="25.88671875" style="44" customWidth="1"/>
    <col min="2" max="2" width="10.77734375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4" t="s">
        <v>76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7"/>
      <c r="O1" s="27"/>
      <c r="P1" s="27"/>
      <c r="Q1" s="27"/>
      <c r="R1" s="27"/>
      <c r="S1" s="27"/>
      <c r="T1" s="27"/>
      <c r="U1" s="27"/>
      <c r="V1" s="27"/>
      <c r="W1" s="27"/>
      <c r="X1" s="130"/>
      <c r="Y1" s="130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5"/>
      <c r="Y2" s="125"/>
      <c r="Z2" s="134"/>
      <c r="AA2" s="134"/>
      <c r="AB2" s="59" t="s">
        <v>7</v>
      </c>
      <c r="AC2" s="59"/>
    </row>
    <row r="3" spans="1:32" s="32" customFormat="1" ht="67.650000000000006" customHeight="1" x14ac:dyDescent="0.3">
      <c r="A3" s="126"/>
      <c r="B3" s="127" t="s">
        <v>21</v>
      </c>
      <c r="C3" s="127"/>
      <c r="D3" s="127"/>
      <c r="E3" s="127" t="s">
        <v>22</v>
      </c>
      <c r="F3" s="127"/>
      <c r="G3" s="127"/>
      <c r="H3" s="127" t="s">
        <v>13</v>
      </c>
      <c r="I3" s="127"/>
      <c r="J3" s="127"/>
      <c r="K3" s="127" t="s">
        <v>9</v>
      </c>
      <c r="L3" s="127"/>
      <c r="M3" s="127"/>
      <c r="N3" s="127" t="s">
        <v>10</v>
      </c>
      <c r="O3" s="127"/>
      <c r="P3" s="127"/>
      <c r="Q3" s="131" t="s">
        <v>8</v>
      </c>
      <c r="R3" s="132"/>
      <c r="S3" s="133"/>
      <c r="T3" s="127" t="s">
        <v>16</v>
      </c>
      <c r="U3" s="127"/>
      <c r="V3" s="127"/>
      <c r="W3" s="127" t="s">
        <v>11</v>
      </c>
      <c r="X3" s="127"/>
      <c r="Y3" s="127"/>
      <c r="Z3" s="127" t="s">
        <v>12</v>
      </c>
      <c r="AA3" s="127"/>
      <c r="AB3" s="127"/>
    </row>
    <row r="4" spans="1:32" s="33" customFormat="1" ht="19.5" customHeight="1" x14ac:dyDescent="0.3">
      <c r="A4" s="126"/>
      <c r="B4" s="137" t="s">
        <v>15</v>
      </c>
      <c r="C4" s="137" t="s">
        <v>63</v>
      </c>
      <c r="D4" s="138" t="s">
        <v>2</v>
      </c>
      <c r="E4" s="137" t="s">
        <v>15</v>
      </c>
      <c r="F4" s="137" t="s">
        <v>63</v>
      </c>
      <c r="G4" s="138" t="s">
        <v>2</v>
      </c>
      <c r="H4" s="137" t="s">
        <v>15</v>
      </c>
      <c r="I4" s="137" t="s">
        <v>63</v>
      </c>
      <c r="J4" s="138" t="s">
        <v>2</v>
      </c>
      <c r="K4" s="137" t="s">
        <v>15</v>
      </c>
      <c r="L4" s="137" t="s">
        <v>63</v>
      </c>
      <c r="M4" s="138" t="s">
        <v>2</v>
      </c>
      <c r="N4" s="137" t="s">
        <v>15</v>
      </c>
      <c r="O4" s="137" t="s">
        <v>63</v>
      </c>
      <c r="P4" s="138" t="s">
        <v>2</v>
      </c>
      <c r="Q4" s="137" t="s">
        <v>15</v>
      </c>
      <c r="R4" s="137" t="s">
        <v>63</v>
      </c>
      <c r="S4" s="138" t="s">
        <v>2</v>
      </c>
      <c r="T4" s="137" t="s">
        <v>15</v>
      </c>
      <c r="U4" s="137" t="s">
        <v>63</v>
      </c>
      <c r="V4" s="138" t="s">
        <v>2</v>
      </c>
      <c r="W4" s="137" t="s">
        <v>15</v>
      </c>
      <c r="X4" s="137" t="s">
        <v>63</v>
      </c>
      <c r="Y4" s="138" t="s">
        <v>2</v>
      </c>
      <c r="Z4" s="137" t="s">
        <v>15</v>
      </c>
      <c r="AA4" s="137" t="s">
        <v>63</v>
      </c>
      <c r="AB4" s="138" t="s">
        <v>2</v>
      </c>
    </row>
    <row r="5" spans="1:32" s="33" customFormat="1" ht="15.75" customHeight="1" x14ac:dyDescent="0.3">
      <c r="A5" s="126"/>
      <c r="B5" s="137"/>
      <c r="C5" s="137"/>
      <c r="D5" s="138"/>
      <c r="E5" s="137"/>
      <c r="F5" s="137"/>
      <c r="G5" s="138"/>
      <c r="H5" s="137"/>
      <c r="I5" s="137"/>
      <c r="J5" s="138"/>
      <c r="K5" s="137"/>
      <c r="L5" s="137"/>
      <c r="M5" s="138"/>
      <c r="N5" s="137"/>
      <c r="O5" s="137"/>
      <c r="P5" s="138"/>
      <c r="Q5" s="137"/>
      <c r="R5" s="137"/>
      <c r="S5" s="138"/>
      <c r="T5" s="137"/>
      <c r="U5" s="137"/>
      <c r="V5" s="138"/>
      <c r="W5" s="137"/>
      <c r="X5" s="137"/>
      <c r="Y5" s="138"/>
      <c r="Z5" s="137"/>
      <c r="AA5" s="137"/>
      <c r="AB5" s="13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1381</v>
      </c>
      <c r="C7" s="35">
        <f>SUM(C8:C35)</f>
        <v>1353</v>
      </c>
      <c r="D7" s="36">
        <f>IF(ISERROR(C7*100/B7),"-",(C7*100/B7))</f>
        <v>97.972483707458366</v>
      </c>
      <c r="E7" s="35">
        <f>SUM(E8:E35)</f>
        <v>1064</v>
      </c>
      <c r="F7" s="35">
        <f>SUM(F8:F35)</f>
        <v>1032</v>
      </c>
      <c r="G7" s="36">
        <f>IF(ISERROR(F7*100/E7),"-",(F7*100/E7))</f>
        <v>96.992481203007515</v>
      </c>
      <c r="H7" s="35">
        <f>SUM(H8:H35)</f>
        <v>132</v>
      </c>
      <c r="I7" s="35">
        <f>SUM(I8:I35)</f>
        <v>147</v>
      </c>
      <c r="J7" s="36">
        <f>IF(ISERROR(I7*100/H7),"-",(I7*100/H7))</f>
        <v>111.36363636363636</v>
      </c>
      <c r="K7" s="35">
        <f>SUM(K8:K35)</f>
        <v>49</v>
      </c>
      <c r="L7" s="35">
        <f>SUM(L8:L35)</f>
        <v>17</v>
      </c>
      <c r="M7" s="36">
        <f>IF(ISERROR(L7*100/K7),"-",(L7*100/K7))</f>
        <v>34.693877551020407</v>
      </c>
      <c r="N7" s="35">
        <f>SUM(N8:N35)</f>
        <v>9</v>
      </c>
      <c r="O7" s="35">
        <f>SUM(O8:O35)</f>
        <v>2</v>
      </c>
      <c r="P7" s="36">
        <f>IF(ISERROR(O7*100/N7),"-",(O7*100/N7))</f>
        <v>22.222222222222221</v>
      </c>
      <c r="Q7" s="35">
        <f>SUM(Q8:Q35)</f>
        <v>869</v>
      </c>
      <c r="R7" s="35">
        <f>SUM(R8:R35)</f>
        <v>848</v>
      </c>
      <c r="S7" s="36">
        <f>IF(ISERROR(R7*100/Q7),"-",(R7*100/Q7))</f>
        <v>97.583429228998853</v>
      </c>
      <c r="T7" s="35">
        <f>SUM(T8:T35)</f>
        <v>1022</v>
      </c>
      <c r="U7" s="35">
        <f>SUM(U8:U35)</f>
        <v>857</v>
      </c>
      <c r="V7" s="36">
        <f>IF(ISERROR(U7*100/T7),"-",(U7*100/T7))</f>
        <v>83.855185909980435</v>
      </c>
      <c r="W7" s="35">
        <f>SUM(W8:W35)</f>
        <v>715</v>
      </c>
      <c r="X7" s="35">
        <f>SUM(X8:X35)</f>
        <v>539</v>
      </c>
      <c r="Y7" s="36">
        <f>IF(ISERROR(X7*100/W7),"-",(X7*100/W7))</f>
        <v>75.384615384615387</v>
      </c>
      <c r="Z7" s="35">
        <f>SUM(Z8:Z35)</f>
        <v>657</v>
      </c>
      <c r="AA7" s="35">
        <f>SUM(AA8:AA35)</f>
        <v>495</v>
      </c>
      <c r="AB7" s="36">
        <f>IF(ISERROR(AA7*100/Z7),"-",(AA7*100/Z7))</f>
        <v>75.342465753424662</v>
      </c>
      <c r="AC7" s="37"/>
      <c r="AF7" s="42"/>
    </row>
    <row r="8" spans="1:32" s="42" customFormat="1" ht="16.95" customHeight="1" x14ac:dyDescent="0.25">
      <c r="A8" s="61" t="s">
        <v>35</v>
      </c>
      <c r="B8" s="39">
        <v>345</v>
      </c>
      <c r="C8" s="39">
        <v>383</v>
      </c>
      <c r="D8" s="36">
        <f>IF(ISERROR(C8*100/B8),"-",(C8*100/B8))</f>
        <v>111.01449275362319</v>
      </c>
      <c r="E8" s="39">
        <v>244</v>
      </c>
      <c r="F8" s="39">
        <v>280</v>
      </c>
      <c r="G8" s="40">
        <f>IF(ISERROR(F8*100/E8),"-",(F8*100/E8))</f>
        <v>114.75409836065573</v>
      </c>
      <c r="H8" s="39">
        <v>21</v>
      </c>
      <c r="I8" s="39">
        <v>30</v>
      </c>
      <c r="J8" s="40">
        <f>IF(ISERROR(I8*100/H8),"-",(I8*100/H8))</f>
        <v>142.85714285714286</v>
      </c>
      <c r="K8" s="39">
        <v>5</v>
      </c>
      <c r="L8" s="39">
        <v>4</v>
      </c>
      <c r="M8" s="40">
        <f>IF(ISERROR(L8*100/K8),"-",(L8*100/K8))</f>
        <v>80</v>
      </c>
      <c r="N8" s="39">
        <v>2</v>
      </c>
      <c r="O8" s="39">
        <v>0</v>
      </c>
      <c r="P8" s="40">
        <f>IF(ISERROR(O8*100/N8),"-",(O8*100/N8))</f>
        <v>0</v>
      </c>
      <c r="Q8" s="39">
        <v>215</v>
      </c>
      <c r="R8" s="60">
        <v>249</v>
      </c>
      <c r="S8" s="40">
        <f>IF(ISERROR(R8*100/Q8),"-",(R8*100/Q8))</f>
        <v>115.81395348837209</v>
      </c>
      <c r="T8" s="39">
        <v>278</v>
      </c>
      <c r="U8" s="60">
        <v>271</v>
      </c>
      <c r="V8" s="40">
        <f>IF(ISERROR(U8*100/T8),"-",(U8*100/T8))</f>
        <v>97.482014388489205</v>
      </c>
      <c r="W8" s="39">
        <v>178</v>
      </c>
      <c r="X8" s="60">
        <v>168</v>
      </c>
      <c r="Y8" s="40">
        <f>IF(ISERROR(X8*100/W8),"-",(X8*100/W8))</f>
        <v>94.382022471910119</v>
      </c>
      <c r="Z8" s="39">
        <v>162</v>
      </c>
      <c r="AA8" s="60">
        <v>157</v>
      </c>
      <c r="AB8" s="40">
        <f>IF(ISERROR(AA8*100/Z8),"-",(AA8*100/Z8))</f>
        <v>96.913580246913583</v>
      </c>
      <c r="AC8" s="37"/>
      <c r="AD8" s="41"/>
    </row>
    <row r="9" spans="1:32" s="43" customFormat="1" ht="16.95" customHeight="1" x14ac:dyDescent="0.25">
      <c r="A9" s="61" t="s">
        <v>36</v>
      </c>
      <c r="B9" s="39">
        <v>32</v>
      </c>
      <c r="C9" s="39">
        <v>26</v>
      </c>
      <c r="D9" s="36">
        <f t="shared" ref="D9:D35" si="0">IF(ISERROR(C9*100/B9),"-",(C9*100/B9))</f>
        <v>81.25</v>
      </c>
      <c r="E9" s="39">
        <v>30</v>
      </c>
      <c r="F9" s="39">
        <v>24</v>
      </c>
      <c r="G9" s="40">
        <f t="shared" ref="G9:G35" si="1">IF(ISERROR(F9*100/E9),"-",(F9*100/E9))</f>
        <v>80</v>
      </c>
      <c r="H9" s="39">
        <v>9</v>
      </c>
      <c r="I9" s="39">
        <v>6</v>
      </c>
      <c r="J9" s="40">
        <f t="shared" ref="J9:J35" si="2">IF(ISERROR(I9*100/H9),"-",(I9*100/H9))</f>
        <v>66.666666666666671</v>
      </c>
      <c r="K9" s="39">
        <v>0</v>
      </c>
      <c r="L9" s="39">
        <v>0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28</v>
      </c>
      <c r="R9" s="60">
        <v>15</v>
      </c>
      <c r="S9" s="40">
        <f t="shared" ref="S9:S35" si="5">IF(ISERROR(R9*100/Q9),"-",(R9*100/Q9))</f>
        <v>53.571428571428569</v>
      </c>
      <c r="T9" s="39">
        <v>20</v>
      </c>
      <c r="U9" s="60">
        <v>12</v>
      </c>
      <c r="V9" s="40">
        <f t="shared" ref="V9:V35" si="6">IF(ISERROR(U9*100/T9),"-",(U9*100/T9))</f>
        <v>60</v>
      </c>
      <c r="W9" s="39">
        <v>18</v>
      </c>
      <c r="X9" s="60">
        <v>11</v>
      </c>
      <c r="Y9" s="40">
        <f t="shared" ref="Y9:Y35" si="7">IF(ISERROR(X9*100/W9),"-",(X9*100/W9))</f>
        <v>61.111111111111114</v>
      </c>
      <c r="Z9" s="39">
        <v>15</v>
      </c>
      <c r="AA9" s="60">
        <v>9</v>
      </c>
      <c r="AB9" s="40">
        <f t="shared" ref="AB9:AB35" si="8">IF(ISERROR(AA9*100/Z9),"-",(AA9*100/Z9))</f>
        <v>60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6</v>
      </c>
      <c r="C10" s="39">
        <v>5</v>
      </c>
      <c r="D10" s="36">
        <f t="shared" si="0"/>
        <v>83.333333333333329</v>
      </c>
      <c r="E10" s="39">
        <v>6</v>
      </c>
      <c r="F10" s="39">
        <v>5</v>
      </c>
      <c r="G10" s="40">
        <f t="shared" si="1"/>
        <v>83.333333333333329</v>
      </c>
      <c r="H10" s="39">
        <v>1</v>
      </c>
      <c r="I10" s="39">
        <v>0</v>
      </c>
      <c r="J10" s="40">
        <f t="shared" si="2"/>
        <v>0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6</v>
      </c>
      <c r="R10" s="60">
        <v>4</v>
      </c>
      <c r="S10" s="40">
        <f t="shared" si="5"/>
        <v>66.666666666666671</v>
      </c>
      <c r="T10" s="39">
        <v>4</v>
      </c>
      <c r="U10" s="60">
        <v>5</v>
      </c>
      <c r="V10" s="40">
        <f t="shared" si="6"/>
        <v>125</v>
      </c>
      <c r="W10" s="39">
        <v>4</v>
      </c>
      <c r="X10" s="60">
        <v>5</v>
      </c>
      <c r="Y10" s="40">
        <f t="shared" si="7"/>
        <v>125</v>
      </c>
      <c r="Z10" s="39">
        <v>4</v>
      </c>
      <c r="AA10" s="60">
        <v>4</v>
      </c>
      <c r="AB10" s="40">
        <f t="shared" si="8"/>
        <v>100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14</v>
      </c>
      <c r="C11" s="39">
        <v>12</v>
      </c>
      <c r="D11" s="36">
        <f t="shared" si="0"/>
        <v>85.714285714285708</v>
      </c>
      <c r="E11" s="39">
        <v>12</v>
      </c>
      <c r="F11" s="39">
        <v>9</v>
      </c>
      <c r="G11" s="40">
        <f t="shared" si="1"/>
        <v>75</v>
      </c>
      <c r="H11" s="39">
        <v>2</v>
      </c>
      <c r="I11" s="39">
        <v>2</v>
      </c>
      <c r="J11" s="40">
        <f t="shared" si="2"/>
        <v>100</v>
      </c>
      <c r="K11" s="39">
        <v>1</v>
      </c>
      <c r="L11" s="39">
        <v>0</v>
      </c>
      <c r="M11" s="40">
        <f t="shared" si="3"/>
        <v>0</v>
      </c>
      <c r="N11" s="39">
        <v>0</v>
      </c>
      <c r="O11" s="39">
        <v>0</v>
      </c>
      <c r="P11" s="40" t="str">
        <f t="shared" si="4"/>
        <v>-</v>
      </c>
      <c r="Q11" s="39">
        <v>11</v>
      </c>
      <c r="R11" s="60">
        <v>9</v>
      </c>
      <c r="S11" s="40">
        <f t="shared" si="5"/>
        <v>81.818181818181813</v>
      </c>
      <c r="T11" s="39">
        <v>11</v>
      </c>
      <c r="U11" s="60">
        <v>7</v>
      </c>
      <c r="V11" s="40">
        <f t="shared" si="6"/>
        <v>63.636363636363633</v>
      </c>
      <c r="W11" s="39">
        <v>9</v>
      </c>
      <c r="X11" s="60">
        <v>4</v>
      </c>
      <c r="Y11" s="40">
        <f t="shared" si="7"/>
        <v>44.444444444444443</v>
      </c>
      <c r="Z11" s="39">
        <v>8</v>
      </c>
      <c r="AA11" s="60">
        <v>3</v>
      </c>
      <c r="AB11" s="40">
        <f t="shared" si="8"/>
        <v>37.5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37</v>
      </c>
      <c r="C12" s="39">
        <v>48</v>
      </c>
      <c r="D12" s="36">
        <f t="shared" si="0"/>
        <v>129.72972972972974</v>
      </c>
      <c r="E12" s="39">
        <v>32</v>
      </c>
      <c r="F12" s="39">
        <v>41</v>
      </c>
      <c r="G12" s="40">
        <f t="shared" si="1"/>
        <v>128.125</v>
      </c>
      <c r="H12" s="39">
        <v>0</v>
      </c>
      <c r="I12" s="39">
        <v>12</v>
      </c>
      <c r="J12" s="40" t="str">
        <f t="shared" si="2"/>
        <v>-</v>
      </c>
      <c r="K12" s="39">
        <v>0</v>
      </c>
      <c r="L12" s="39">
        <v>1</v>
      </c>
      <c r="M12" s="40" t="str">
        <f t="shared" si="3"/>
        <v>-</v>
      </c>
      <c r="N12" s="39">
        <v>2</v>
      </c>
      <c r="O12" s="39">
        <v>0</v>
      </c>
      <c r="P12" s="40">
        <f t="shared" si="4"/>
        <v>0</v>
      </c>
      <c r="Q12" s="39">
        <v>24</v>
      </c>
      <c r="R12" s="60">
        <v>35</v>
      </c>
      <c r="S12" s="40">
        <f t="shared" si="5"/>
        <v>145.83333333333334</v>
      </c>
      <c r="T12" s="39">
        <v>30</v>
      </c>
      <c r="U12" s="60">
        <v>23</v>
      </c>
      <c r="V12" s="40">
        <f t="shared" si="6"/>
        <v>76.666666666666671</v>
      </c>
      <c r="W12" s="39">
        <v>25</v>
      </c>
      <c r="X12" s="60">
        <v>16</v>
      </c>
      <c r="Y12" s="40">
        <f t="shared" si="7"/>
        <v>64</v>
      </c>
      <c r="Z12" s="39">
        <v>22</v>
      </c>
      <c r="AA12" s="60">
        <v>15</v>
      </c>
      <c r="AB12" s="40">
        <f t="shared" si="8"/>
        <v>68.181818181818187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7</v>
      </c>
      <c r="C13" s="39">
        <v>9</v>
      </c>
      <c r="D13" s="36">
        <f t="shared" si="0"/>
        <v>128.57142857142858</v>
      </c>
      <c r="E13" s="39">
        <v>6</v>
      </c>
      <c r="F13" s="39">
        <v>8</v>
      </c>
      <c r="G13" s="40">
        <f t="shared" si="1"/>
        <v>133.33333333333334</v>
      </c>
      <c r="H13" s="39">
        <v>1</v>
      </c>
      <c r="I13" s="39">
        <v>2</v>
      </c>
      <c r="J13" s="40">
        <f t="shared" si="2"/>
        <v>200</v>
      </c>
      <c r="K13" s="39">
        <v>0</v>
      </c>
      <c r="L13" s="39">
        <v>0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6</v>
      </c>
      <c r="R13" s="60">
        <v>6</v>
      </c>
      <c r="S13" s="40">
        <f t="shared" si="5"/>
        <v>100</v>
      </c>
      <c r="T13" s="39">
        <v>6</v>
      </c>
      <c r="U13" s="60">
        <v>4</v>
      </c>
      <c r="V13" s="40">
        <f t="shared" si="6"/>
        <v>66.666666666666671</v>
      </c>
      <c r="W13" s="39">
        <v>5</v>
      </c>
      <c r="X13" s="60">
        <v>3</v>
      </c>
      <c r="Y13" s="40">
        <f t="shared" si="7"/>
        <v>60</v>
      </c>
      <c r="Z13" s="39">
        <v>4</v>
      </c>
      <c r="AA13" s="60">
        <v>3</v>
      </c>
      <c r="AB13" s="40">
        <f t="shared" si="8"/>
        <v>75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16</v>
      </c>
      <c r="C14" s="39">
        <v>15</v>
      </c>
      <c r="D14" s="36">
        <f t="shared" si="0"/>
        <v>93.75</v>
      </c>
      <c r="E14" s="39">
        <v>10</v>
      </c>
      <c r="F14" s="39">
        <v>10</v>
      </c>
      <c r="G14" s="40">
        <f t="shared" si="1"/>
        <v>100</v>
      </c>
      <c r="H14" s="39">
        <v>1</v>
      </c>
      <c r="I14" s="39">
        <v>1</v>
      </c>
      <c r="J14" s="40">
        <f t="shared" si="2"/>
        <v>100</v>
      </c>
      <c r="K14" s="39">
        <v>1</v>
      </c>
      <c r="L14" s="39">
        <v>0</v>
      </c>
      <c r="M14" s="40">
        <f t="shared" si="3"/>
        <v>0</v>
      </c>
      <c r="N14" s="39">
        <v>0</v>
      </c>
      <c r="O14" s="39">
        <v>0</v>
      </c>
      <c r="P14" s="40" t="str">
        <f t="shared" si="4"/>
        <v>-</v>
      </c>
      <c r="Q14" s="39">
        <v>10</v>
      </c>
      <c r="R14" s="60">
        <v>9</v>
      </c>
      <c r="S14" s="40">
        <f t="shared" si="5"/>
        <v>90</v>
      </c>
      <c r="T14" s="39">
        <v>12</v>
      </c>
      <c r="U14" s="60">
        <v>9</v>
      </c>
      <c r="V14" s="40">
        <f t="shared" si="6"/>
        <v>75</v>
      </c>
      <c r="W14" s="39">
        <v>6</v>
      </c>
      <c r="X14" s="60">
        <v>4</v>
      </c>
      <c r="Y14" s="40">
        <f t="shared" si="7"/>
        <v>66.666666666666671</v>
      </c>
      <c r="Z14" s="39">
        <v>6</v>
      </c>
      <c r="AA14" s="60">
        <v>3</v>
      </c>
      <c r="AB14" s="40">
        <f t="shared" si="8"/>
        <v>50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52</v>
      </c>
      <c r="C15" s="39">
        <v>54</v>
      </c>
      <c r="D15" s="36">
        <f t="shared" si="0"/>
        <v>103.84615384615384</v>
      </c>
      <c r="E15" s="39">
        <v>42</v>
      </c>
      <c r="F15" s="39">
        <v>43</v>
      </c>
      <c r="G15" s="40">
        <f t="shared" si="1"/>
        <v>102.38095238095238</v>
      </c>
      <c r="H15" s="39">
        <v>5</v>
      </c>
      <c r="I15" s="39">
        <v>7</v>
      </c>
      <c r="J15" s="40">
        <f t="shared" si="2"/>
        <v>140</v>
      </c>
      <c r="K15" s="39">
        <v>2</v>
      </c>
      <c r="L15" s="39">
        <v>0</v>
      </c>
      <c r="M15" s="40">
        <f t="shared" si="3"/>
        <v>0</v>
      </c>
      <c r="N15" s="39">
        <v>0</v>
      </c>
      <c r="O15" s="39">
        <v>0</v>
      </c>
      <c r="P15" s="40" t="str">
        <f t="shared" si="4"/>
        <v>-</v>
      </c>
      <c r="Q15" s="39">
        <v>28</v>
      </c>
      <c r="R15" s="60">
        <v>38</v>
      </c>
      <c r="S15" s="40">
        <f t="shared" si="5"/>
        <v>135.71428571428572</v>
      </c>
      <c r="T15" s="39">
        <v>40</v>
      </c>
      <c r="U15" s="60">
        <v>38</v>
      </c>
      <c r="V15" s="40">
        <f t="shared" si="6"/>
        <v>95</v>
      </c>
      <c r="W15" s="39">
        <v>30</v>
      </c>
      <c r="X15" s="60">
        <v>27</v>
      </c>
      <c r="Y15" s="40">
        <f t="shared" si="7"/>
        <v>90</v>
      </c>
      <c r="Z15" s="39">
        <v>28</v>
      </c>
      <c r="AA15" s="60">
        <v>24</v>
      </c>
      <c r="AB15" s="40">
        <f t="shared" si="8"/>
        <v>85.714285714285708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43</v>
      </c>
      <c r="C16" s="39">
        <v>35</v>
      </c>
      <c r="D16" s="36">
        <f t="shared" si="0"/>
        <v>81.395348837209298</v>
      </c>
      <c r="E16" s="39">
        <v>35</v>
      </c>
      <c r="F16" s="39">
        <v>23</v>
      </c>
      <c r="G16" s="40">
        <f t="shared" si="1"/>
        <v>65.714285714285708</v>
      </c>
      <c r="H16" s="39">
        <v>6</v>
      </c>
      <c r="I16" s="39">
        <v>3</v>
      </c>
      <c r="J16" s="40">
        <f t="shared" si="2"/>
        <v>50</v>
      </c>
      <c r="K16" s="39">
        <v>4</v>
      </c>
      <c r="L16" s="39">
        <v>0</v>
      </c>
      <c r="M16" s="40">
        <f t="shared" si="3"/>
        <v>0</v>
      </c>
      <c r="N16" s="39">
        <v>1</v>
      </c>
      <c r="O16" s="39">
        <v>0</v>
      </c>
      <c r="P16" s="40">
        <f t="shared" si="4"/>
        <v>0</v>
      </c>
      <c r="Q16" s="39">
        <v>33</v>
      </c>
      <c r="R16" s="60">
        <v>21</v>
      </c>
      <c r="S16" s="40">
        <f t="shared" si="5"/>
        <v>63.636363636363633</v>
      </c>
      <c r="T16" s="39">
        <v>30</v>
      </c>
      <c r="U16" s="60">
        <v>22</v>
      </c>
      <c r="V16" s="40">
        <f t="shared" si="6"/>
        <v>73.333333333333329</v>
      </c>
      <c r="W16" s="39">
        <v>23</v>
      </c>
      <c r="X16" s="60">
        <v>10</v>
      </c>
      <c r="Y16" s="40">
        <f t="shared" si="7"/>
        <v>43.478260869565219</v>
      </c>
      <c r="Z16" s="39">
        <v>22</v>
      </c>
      <c r="AA16" s="60">
        <v>8</v>
      </c>
      <c r="AB16" s="40">
        <f t="shared" si="8"/>
        <v>36.363636363636367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89</v>
      </c>
      <c r="C17" s="39">
        <v>82</v>
      </c>
      <c r="D17" s="36">
        <f t="shared" si="0"/>
        <v>92.134831460674164</v>
      </c>
      <c r="E17" s="39">
        <v>76</v>
      </c>
      <c r="F17" s="39">
        <v>67</v>
      </c>
      <c r="G17" s="40">
        <f t="shared" si="1"/>
        <v>88.15789473684211</v>
      </c>
      <c r="H17" s="39">
        <v>8</v>
      </c>
      <c r="I17" s="39">
        <v>9</v>
      </c>
      <c r="J17" s="40">
        <f t="shared" si="2"/>
        <v>112.5</v>
      </c>
      <c r="K17" s="39">
        <v>0</v>
      </c>
      <c r="L17" s="39">
        <v>1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45</v>
      </c>
      <c r="R17" s="60">
        <v>24</v>
      </c>
      <c r="S17" s="40">
        <f t="shared" si="5"/>
        <v>53.333333333333336</v>
      </c>
      <c r="T17" s="39">
        <v>62</v>
      </c>
      <c r="U17" s="60">
        <v>39</v>
      </c>
      <c r="V17" s="40">
        <f t="shared" si="6"/>
        <v>62.903225806451616</v>
      </c>
      <c r="W17" s="39">
        <v>49</v>
      </c>
      <c r="X17" s="60">
        <v>25</v>
      </c>
      <c r="Y17" s="40">
        <f t="shared" si="7"/>
        <v>51.020408163265309</v>
      </c>
      <c r="Z17" s="39">
        <v>49</v>
      </c>
      <c r="AA17" s="60">
        <v>25</v>
      </c>
      <c r="AB17" s="40">
        <f t="shared" si="8"/>
        <v>51.020408163265309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25</v>
      </c>
      <c r="C18" s="39">
        <v>25</v>
      </c>
      <c r="D18" s="36">
        <f t="shared" si="0"/>
        <v>100</v>
      </c>
      <c r="E18" s="39">
        <v>25</v>
      </c>
      <c r="F18" s="39">
        <v>23</v>
      </c>
      <c r="G18" s="40">
        <f t="shared" si="1"/>
        <v>92</v>
      </c>
      <c r="H18" s="39">
        <v>7</v>
      </c>
      <c r="I18" s="39">
        <v>6</v>
      </c>
      <c r="J18" s="40">
        <f t="shared" si="2"/>
        <v>85.714285714285708</v>
      </c>
      <c r="K18" s="39">
        <v>3</v>
      </c>
      <c r="L18" s="39">
        <v>0</v>
      </c>
      <c r="M18" s="40">
        <f t="shared" si="3"/>
        <v>0</v>
      </c>
      <c r="N18" s="39">
        <v>0</v>
      </c>
      <c r="O18" s="39">
        <v>0</v>
      </c>
      <c r="P18" s="40" t="str">
        <f t="shared" si="4"/>
        <v>-</v>
      </c>
      <c r="Q18" s="39">
        <v>17</v>
      </c>
      <c r="R18" s="60">
        <v>19</v>
      </c>
      <c r="S18" s="40">
        <f t="shared" si="5"/>
        <v>111.76470588235294</v>
      </c>
      <c r="T18" s="39">
        <v>11</v>
      </c>
      <c r="U18" s="60">
        <v>12</v>
      </c>
      <c r="V18" s="40">
        <f t="shared" si="6"/>
        <v>109.09090909090909</v>
      </c>
      <c r="W18" s="39">
        <v>11</v>
      </c>
      <c r="X18" s="60">
        <v>10</v>
      </c>
      <c r="Y18" s="40">
        <f t="shared" si="7"/>
        <v>90.909090909090907</v>
      </c>
      <c r="Z18" s="39">
        <v>10</v>
      </c>
      <c r="AA18" s="60">
        <v>9</v>
      </c>
      <c r="AB18" s="40">
        <f t="shared" si="8"/>
        <v>90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80</v>
      </c>
      <c r="C19" s="39">
        <v>81</v>
      </c>
      <c r="D19" s="36">
        <f t="shared" si="0"/>
        <v>101.25</v>
      </c>
      <c r="E19" s="39">
        <v>51</v>
      </c>
      <c r="F19" s="39">
        <v>48</v>
      </c>
      <c r="G19" s="40">
        <f t="shared" si="1"/>
        <v>94.117647058823536</v>
      </c>
      <c r="H19" s="39">
        <v>6</v>
      </c>
      <c r="I19" s="39">
        <v>6</v>
      </c>
      <c r="J19" s="40">
        <f t="shared" si="2"/>
        <v>100</v>
      </c>
      <c r="K19" s="39">
        <v>4</v>
      </c>
      <c r="L19" s="39">
        <v>1</v>
      </c>
      <c r="M19" s="40">
        <f t="shared" si="3"/>
        <v>25</v>
      </c>
      <c r="N19" s="39">
        <v>0</v>
      </c>
      <c r="O19" s="39">
        <v>0</v>
      </c>
      <c r="P19" s="40" t="str">
        <f t="shared" si="4"/>
        <v>-</v>
      </c>
      <c r="Q19" s="39">
        <v>41</v>
      </c>
      <c r="R19" s="60">
        <v>45</v>
      </c>
      <c r="S19" s="40">
        <f t="shared" si="5"/>
        <v>109.7560975609756</v>
      </c>
      <c r="T19" s="39">
        <v>61</v>
      </c>
      <c r="U19" s="60">
        <v>63</v>
      </c>
      <c r="V19" s="40">
        <f t="shared" si="6"/>
        <v>103.27868852459017</v>
      </c>
      <c r="W19" s="39">
        <v>33</v>
      </c>
      <c r="X19" s="60">
        <v>30</v>
      </c>
      <c r="Y19" s="40">
        <f t="shared" si="7"/>
        <v>90.909090909090907</v>
      </c>
      <c r="Z19" s="39">
        <v>28</v>
      </c>
      <c r="AA19" s="60">
        <v>27</v>
      </c>
      <c r="AB19" s="40">
        <f t="shared" si="8"/>
        <v>96.428571428571431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29</v>
      </c>
      <c r="C20" s="39">
        <v>26</v>
      </c>
      <c r="D20" s="36">
        <f t="shared" si="0"/>
        <v>89.65517241379311</v>
      </c>
      <c r="E20" s="39">
        <v>26</v>
      </c>
      <c r="F20" s="39">
        <v>23</v>
      </c>
      <c r="G20" s="40">
        <f t="shared" si="1"/>
        <v>88.461538461538467</v>
      </c>
      <c r="H20" s="39">
        <v>3</v>
      </c>
      <c r="I20" s="39">
        <v>1</v>
      </c>
      <c r="J20" s="40">
        <f t="shared" si="2"/>
        <v>33.333333333333336</v>
      </c>
      <c r="K20" s="39">
        <v>1</v>
      </c>
      <c r="L20" s="39">
        <v>0</v>
      </c>
      <c r="M20" s="40">
        <f t="shared" si="3"/>
        <v>0</v>
      </c>
      <c r="N20" s="39">
        <v>0</v>
      </c>
      <c r="O20" s="39">
        <v>0</v>
      </c>
      <c r="P20" s="40" t="str">
        <f t="shared" si="4"/>
        <v>-</v>
      </c>
      <c r="Q20" s="39">
        <v>22</v>
      </c>
      <c r="R20" s="60">
        <v>15</v>
      </c>
      <c r="S20" s="40">
        <f t="shared" si="5"/>
        <v>68.181818181818187</v>
      </c>
      <c r="T20" s="39">
        <v>24</v>
      </c>
      <c r="U20" s="60">
        <v>19</v>
      </c>
      <c r="V20" s="40">
        <f t="shared" si="6"/>
        <v>79.166666666666671</v>
      </c>
      <c r="W20" s="39">
        <v>21</v>
      </c>
      <c r="X20" s="60">
        <v>16</v>
      </c>
      <c r="Y20" s="40">
        <f t="shared" si="7"/>
        <v>76.19047619047619</v>
      </c>
      <c r="Z20" s="39">
        <v>17</v>
      </c>
      <c r="AA20" s="60">
        <v>14</v>
      </c>
      <c r="AB20" s="40">
        <f t="shared" si="8"/>
        <v>82.352941176470594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27</v>
      </c>
      <c r="C21" s="39">
        <v>31</v>
      </c>
      <c r="D21" s="36">
        <f t="shared" si="0"/>
        <v>114.81481481481481</v>
      </c>
      <c r="E21" s="39">
        <v>15</v>
      </c>
      <c r="F21" s="39">
        <v>19</v>
      </c>
      <c r="G21" s="40">
        <f t="shared" si="1"/>
        <v>126.66666666666667</v>
      </c>
      <c r="H21" s="39">
        <v>3</v>
      </c>
      <c r="I21" s="39">
        <v>0</v>
      </c>
      <c r="J21" s="40">
        <f t="shared" si="2"/>
        <v>0</v>
      </c>
      <c r="K21" s="39">
        <v>0</v>
      </c>
      <c r="L21" s="39">
        <v>1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13</v>
      </c>
      <c r="R21" s="60">
        <v>17</v>
      </c>
      <c r="S21" s="40">
        <f t="shared" si="5"/>
        <v>130.76923076923077</v>
      </c>
      <c r="T21" s="39">
        <v>22</v>
      </c>
      <c r="U21" s="60">
        <v>24</v>
      </c>
      <c r="V21" s="40">
        <f t="shared" si="6"/>
        <v>109.09090909090909</v>
      </c>
      <c r="W21" s="39">
        <v>10</v>
      </c>
      <c r="X21" s="60">
        <v>12</v>
      </c>
      <c r="Y21" s="40">
        <f t="shared" si="7"/>
        <v>120</v>
      </c>
      <c r="Z21" s="39">
        <v>9</v>
      </c>
      <c r="AA21" s="60">
        <v>11</v>
      </c>
      <c r="AB21" s="40">
        <f t="shared" si="8"/>
        <v>122.22222222222223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23</v>
      </c>
      <c r="C22" s="39">
        <v>17</v>
      </c>
      <c r="D22" s="36">
        <f t="shared" si="0"/>
        <v>73.913043478260875</v>
      </c>
      <c r="E22" s="39">
        <v>21</v>
      </c>
      <c r="F22" s="39">
        <v>17</v>
      </c>
      <c r="G22" s="40">
        <f t="shared" si="1"/>
        <v>80.952380952380949</v>
      </c>
      <c r="H22" s="39">
        <v>6</v>
      </c>
      <c r="I22" s="39">
        <v>6</v>
      </c>
      <c r="J22" s="40">
        <f t="shared" si="2"/>
        <v>100</v>
      </c>
      <c r="K22" s="39">
        <v>3</v>
      </c>
      <c r="L22" s="39">
        <v>0</v>
      </c>
      <c r="M22" s="40">
        <f t="shared" si="3"/>
        <v>0</v>
      </c>
      <c r="N22" s="39">
        <v>0</v>
      </c>
      <c r="O22" s="39">
        <v>0</v>
      </c>
      <c r="P22" s="40" t="str">
        <f t="shared" si="4"/>
        <v>-</v>
      </c>
      <c r="Q22" s="39">
        <v>18</v>
      </c>
      <c r="R22" s="60">
        <v>13</v>
      </c>
      <c r="S22" s="40">
        <f t="shared" si="5"/>
        <v>72.222222222222229</v>
      </c>
      <c r="T22" s="39">
        <v>12</v>
      </c>
      <c r="U22" s="60">
        <v>6</v>
      </c>
      <c r="V22" s="40">
        <f t="shared" si="6"/>
        <v>50</v>
      </c>
      <c r="W22" s="39">
        <v>10</v>
      </c>
      <c r="X22" s="60">
        <v>6</v>
      </c>
      <c r="Y22" s="40">
        <f t="shared" si="7"/>
        <v>60</v>
      </c>
      <c r="Z22" s="39">
        <v>7</v>
      </c>
      <c r="AA22" s="60">
        <v>6</v>
      </c>
      <c r="AB22" s="40">
        <f t="shared" si="8"/>
        <v>85.714285714285708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114</v>
      </c>
      <c r="C23" s="39">
        <v>101</v>
      </c>
      <c r="D23" s="36">
        <f t="shared" si="0"/>
        <v>88.596491228070178</v>
      </c>
      <c r="E23" s="39">
        <v>71</v>
      </c>
      <c r="F23" s="39">
        <v>65</v>
      </c>
      <c r="G23" s="40">
        <f t="shared" si="1"/>
        <v>91.549295774647888</v>
      </c>
      <c r="H23" s="39">
        <v>8</v>
      </c>
      <c r="I23" s="39">
        <v>7</v>
      </c>
      <c r="J23" s="40">
        <f t="shared" si="2"/>
        <v>87.5</v>
      </c>
      <c r="K23" s="39">
        <v>3</v>
      </c>
      <c r="L23" s="39">
        <v>0</v>
      </c>
      <c r="M23" s="40">
        <f t="shared" si="3"/>
        <v>0</v>
      </c>
      <c r="N23" s="39">
        <v>2</v>
      </c>
      <c r="O23" s="39">
        <v>0</v>
      </c>
      <c r="P23" s="40">
        <f t="shared" si="4"/>
        <v>0</v>
      </c>
      <c r="Q23" s="39">
        <v>62</v>
      </c>
      <c r="R23" s="60">
        <v>56</v>
      </c>
      <c r="S23" s="40">
        <f t="shared" si="5"/>
        <v>90.322580645161295</v>
      </c>
      <c r="T23" s="39">
        <v>89</v>
      </c>
      <c r="U23" s="60">
        <v>63</v>
      </c>
      <c r="V23" s="40">
        <f t="shared" si="6"/>
        <v>70.786516853932582</v>
      </c>
      <c r="W23" s="39">
        <v>48</v>
      </c>
      <c r="X23" s="60">
        <v>27</v>
      </c>
      <c r="Y23" s="40">
        <f t="shared" si="7"/>
        <v>56.25</v>
      </c>
      <c r="Z23" s="39">
        <v>45</v>
      </c>
      <c r="AA23" s="60">
        <v>24</v>
      </c>
      <c r="AB23" s="40">
        <f t="shared" si="8"/>
        <v>53.333333333333336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63</v>
      </c>
      <c r="C24" s="39">
        <v>67</v>
      </c>
      <c r="D24" s="36">
        <f t="shared" si="0"/>
        <v>106.34920634920636</v>
      </c>
      <c r="E24" s="39">
        <v>62</v>
      </c>
      <c r="F24" s="39">
        <v>67</v>
      </c>
      <c r="G24" s="40">
        <f t="shared" si="1"/>
        <v>108.06451612903226</v>
      </c>
      <c r="H24" s="39">
        <v>7</v>
      </c>
      <c r="I24" s="39">
        <v>12</v>
      </c>
      <c r="J24" s="40">
        <f t="shared" si="2"/>
        <v>171.42857142857142</v>
      </c>
      <c r="K24" s="39">
        <v>4</v>
      </c>
      <c r="L24" s="39">
        <v>2</v>
      </c>
      <c r="M24" s="40">
        <f t="shared" si="3"/>
        <v>50</v>
      </c>
      <c r="N24" s="39">
        <v>0</v>
      </c>
      <c r="O24" s="39">
        <v>0</v>
      </c>
      <c r="P24" s="40" t="str">
        <f t="shared" si="4"/>
        <v>-</v>
      </c>
      <c r="Q24" s="39">
        <v>45</v>
      </c>
      <c r="R24" s="60">
        <v>65</v>
      </c>
      <c r="S24" s="40">
        <f t="shared" si="5"/>
        <v>144.44444444444446</v>
      </c>
      <c r="T24" s="39">
        <v>39</v>
      </c>
      <c r="U24" s="60">
        <v>34</v>
      </c>
      <c r="V24" s="40">
        <f t="shared" si="6"/>
        <v>87.179487179487182</v>
      </c>
      <c r="W24" s="39">
        <v>39</v>
      </c>
      <c r="X24" s="60">
        <v>34</v>
      </c>
      <c r="Y24" s="40">
        <f t="shared" si="7"/>
        <v>87.179487179487182</v>
      </c>
      <c r="Z24" s="39">
        <v>37</v>
      </c>
      <c r="AA24" s="60">
        <v>34</v>
      </c>
      <c r="AB24" s="40">
        <f t="shared" si="8"/>
        <v>91.891891891891888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18</v>
      </c>
      <c r="C25" s="39">
        <v>22</v>
      </c>
      <c r="D25" s="36">
        <f t="shared" si="0"/>
        <v>122.22222222222223</v>
      </c>
      <c r="E25" s="39">
        <v>11</v>
      </c>
      <c r="F25" s="39">
        <v>17</v>
      </c>
      <c r="G25" s="40">
        <f t="shared" si="1"/>
        <v>154.54545454545453</v>
      </c>
      <c r="H25" s="39">
        <v>3</v>
      </c>
      <c r="I25" s="39">
        <v>5</v>
      </c>
      <c r="J25" s="40">
        <f t="shared" si="2"/>
        <v>166.66666666666666</v>
      </c>
      <c r="K25" s="39">
        <v>3</v>
      </c>
      <c r="L25" s="39">
        <v>2</v>
      </c>
      <c r="M25" s="40">
        <f t="shared" si="3"/>
        <v>66.666666666666671</v>
      </c>
      <c r="N25" s="39">
        <v>0</v>
      </c>
      <c r="O25" s="39">
        <v>0</v>
      </c>
      <c r="P25" s="40" t="str">
        <f t="shared" si="4"/>
        <v>-</v>
      </c>
      <c r="Q25" s="39">
        <v>6</v>
      </c>
      <c r="R25" s="60">
        <v>14</v>
      </c>
      <c r="S25" s="40">
        <f t="shared" si="5"/>
        <v>233.33333333333334</v>
      </c>
      <c r="T25" s="39">
        <v>12</v>
      </c>
      <c r="U25" s="60">
        <v>16</v>
      </c>
      <c r="V25" s="40">
        <f t="shared" si="6"/>
        <v>133.33333333333334</v>
      </c>
      <c r="W25" s="39">
        <v>6</v>
      </c>
      <c r="X25" s="60">
        <v>11</v>
      </c>
      <c r="Y25" s="40">
        <f t="shared" si="7"/>
        <v>183.33333333333334</v>
      </c>
      <c r="Z25" s="39">
        <v>5</v>
      </c>
      <c r="AA25" s="60">
        <v>9</v>
      </c>
      <c r="AB25" s="40">
        <f t="shared" si="8"/>
        <v>180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43</v>
      </c>
      <c r="C26" s="39">
        <v>35</v>
      </c>
      <c r="D26" s="36">
        <f t="shared" si="0"/>
        <v>81.395348837209298</v>
      </c>
      <c r="E26" s="39">
        <v>38</v>
      </c>
      <c r="F26" s="39">
        <v>29</v>
      </c>
      <c r="G26" s="40">
        <f t="shared" si="1"/>
        <v>76.315789473684205</v>
      </c>
      <c r="H26" s="39">
        <v>6</v>
      </c>
      <c r="I26" s="39">
        <v>6</v>
      </c>
      <c r="J26" s="40">
        <f t="shared" si="2"/>
        <v>100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30</v>
      </c>
      <c r="R26" s="60">
        <v>22</v>
      </c>
      <c r="S26" s="40">
        <f t="shared" si="5"/>
        <v>73.333333333333329</v>
      </c>
      <c r="T26" s="39">
        <v>35</v>
      </c>
      <c r="U26" s="60">
        <v>21</v>
      </c>
      <c r="V26" s="40">
        <f t="shared" si="6"/>
        <v>60</v>
      </c>
      <c r="W26" s="39">
        <v>30</v>
      </c>
      <c r="X26" s="60">
        <v>15</v>
      </c>
      <c r="Y26" s="40">
        <f t="shared" si="7"/>
        <v>50</v>
      </c>
      <c r="Z26" s="39">
        <v>30</v>
      </c>
      <c r="AA26" s="60">
        <v>11</v>
      </c>
      <c r="AB26" s="40">
        <f t="shared" si="8"/>
        <v>36.666666666666664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41</v>
      </c>
      <c r="C27" s="39">
        <v>31</v>
      </c>
      <c r="D27" s="36">
        <f t="shared" si="0"/>
        <v>75.609756097560975</v>
      </c>
      <c r="E27" s="39">
        <v>40</v>
      </c>
      <c r="F27" s="39">
        <v>30</v>
      </c>
      <c r="G27" s="40">
        <f t="shared" si="1"/>
        <v>75</v>
      </c>
      <c r="H27" s="39">
        <v>6</v>
      </c>
      <c r="I27" s="39">
        <v>7</v>
      </c>
      <c r="J27" s="40">
        <f t="shared" si="2"/>
        <v>116.66666666666667</v>
      </c>
      <c r="K27" s="39">
        <v>1</v>
      </c>
      <c r="L27" s="39">
        <v>1</v>
      </c>
      <c r="M27" s="40">
        <f t="shared" si="3"/>
        <v>100</v>
      </c>
      <c r="N27" s="39">
        <v>0</v>
      </c>
      <c r="O27" s="39">
        <v>0</v>
      </c>
      <c r="P27" s="40" t="str">
        <f t="shared" si="4"/>
        <v>-</v>
      </c>
      <c r="Q27" s="39">
        <v>34</v>
      </c>
      <c r="R27" s="60">
        <v>26</v>
      </c>
      <c r="S27" s="40">
        <f t="shared" si="5"/>
        <v>76.470588235294116</v>
      </c>
      <c r="T27" s="39">
        <v>30</v>
      </c>
      <c r="U27" s="60">
        <v>12</v>
      </c>
      <c r="V27" s="40">
        <f t="shared" si="6"/>
        <v>40</v>
      </c>
      <c r="W27" s="39">
        <v>29</v>
      </c>
      <c r="X27" s="60">
        <v>11</v>
      </c>
      <c r="Y27" s="40">
        <f t="shared" si="7"/>
        <v>37.931034482758619</v>
      </c>
      <c r="Z27" s="39">
        <v>28</v>
      </c>
      <c r="AA27" s="60">
        <v>11</v>
      </c>
      <c r="AB27" s="40">
        <f t="shared" si="8"/>
        <v>39.285714285714285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13</v>
      </c>
      <c r="C28" s="39">
        <v>17</v>
      </c>
      <c r="D28" s="36">
        <f t="shared" si="0"/>
        <v>130.76923076923077</v>
      </c>
      <c r="E28" s="39">
        <v>13</v>
      </c>
      <c r="F28" s="39">
        <v>17</v>
      </c>
      <c r="G28" s="40">
        <f t="shared" si="1"/>
        <v>130.76923076923077</v>
      </c>
      <c r="H28" s="39">
        <v>3</v>
      </c>
      <c r="I28" s="39">
        <v>1</v>
      </c>
      <c r="J28" s="40">
        <f t="shared" si="2"/>
        <v>33.333333333333336</v>
      </c>
      <c r="K28" s="39">
        <v>2</v>
      </c>
      <c r="L28" s="39">
        <v>0</v>
      </c>
      <c r="M28" s="40">
        <f t="shared" si="3"/>
        <v>0</v>
      </c>
      <c r="N28" s="39">
        <v>0</v>
      </c>
      <c r="O28" s="39">
        <v>0</v>
      </c>
      <c r="P28" s="40" t="str">
        <f t="shared" si="4"/>
        <v>-</v>
      </c>
      <c r="Q28" s="39">
        <v>12</v>
      </c>
      <c r="R28" s="60">
        <v>17</v>
      </c>
      <c r="S28" s="40">
        <f t="shared" si="5"/>
        <v>141.66666666666666</v>
      </c>
      <c r="T28" s="39">
        <v>6</v>
      </c>
      <c r="U28" s="60">
        <v>11</v>
      </c>
      <c r="V28" s="40">
        <f t="shared" si="6"/>
        <v>183.33333333333334</v>
      </c>
      <c r="W28" s="39">
        <v>6</v>
      </c>
      <c r="X28" s="60">
        <v>11</v>
      </c>
      <c r="Y28" s="40">
        <f t="shared" si="7"/>
        <v>183.33333333333334</v>
      </c>
      <c r="Z28" s="39">
        <v>6</v>
      </c>
      <c r="AA28" s="60">
        <v>10</v>
      </c>
      <c r="AB28" s="40">
        <f t="shared" si="8"/>
        <v>166.66666666666666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74</v>
      </c>
      <c r="C29" s="39">
        <v>56</v>
      </c>
      <c r="D29" s="36">
        <f t="shared" si="0"/>
        <v>75.675675675675677</v>
      </c>
      <c r="E29" s="39">
        <v>39</v>
      </c>
      <c r="F29" s="39">
        <v>20</v>
      </c>
      <c r="G29" s="40">
        <f t="shared" si="1"/>
        <v>51.282051282051285</v>
      </c>
      <c r="H29" s="39">
        <v>2</v>
      </c>
      <c r="I29" s="39">
        <v>2</v>
      </c>
      <c r="J29" s="40">
        <f t="shared" si="2"/>
        <v>100</v>
      </c>
      <c r="K29" s="39">
        <v>4</v>
      </c>
      <c r="L29" s="39">
        <v>0</v>
      </c>
      <c r="M29" s="40">
        <f t="shared" si="3"/>
        <v>0</v>
      </c>
      <c r="N29" s="39">
        <v>0</v>
      </c>
      <c r="O29" s="39">
        <v>0</v>
      </c>
      <c r="P29" s="40" t="str">
        <f t="shared" si="4"/>
        <v>-</v>
      </c>
      <c r="Q29" s="39">
        <v>26</v>
      </c>
      <c r="R29" s="60">
        <v>14</v>
      </c>
      <c r="S29" s="40">
        <f t="shared" si="5"/>
        <v>53.846153846153847</v>
      </c>
      <c r="T29" s="39">
        <v>63</v>
      </c>
      <c r="U29" s="60">
        <v>45</v>
      </c>
      <c r="V29" s="40">
        <f t="shared" si="6"/>
        <v>71.428571428571431</v>
      </c>
      <c r="W29" s="39">
        <v>28</v>
      </c>
      <c r="X29" s="60">
        <v>9</v>
      </c>
      <c r="Y29" s="40">
        <f t="shared" si="7"/>
        <v>32.142857142857146</v>
      </c>
      <c r="Z29" s="39">
        <v>27</v>
      </c>
      <c r="AA29" s="60">
        <v>8</v>
      </c>
      <c r="AB29" s="40">
        <f t="shared" si="8"/>
        <v>29.62962962962963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30</v>
      </c>
      <c r="C30" s="39">
        <v>31</v>
      </c>
      <c r="D30" s="36">
        <f t="shared" si="0"/>
        <v>103.33333333333333</v>
      </c>
      <c r="E30" s="39">
        <v>27</v>
      </c>
      <c r="F30" s="39">
        <v>28</v>
      </c>
      <c r="G30" s="40">
        <f t="shared" si="1"/>
        <v>103.70370370370371</v>
      </c>
      <c r="H30" s="39">
        <v>5</v>
      </c>
      <c r="I30" s="39">
        <v>5</v>
      </c>
      <c r="J30" s="40">
        <f t="shared" si="2"/>
        <v>100</v>
      </c>
      <c r="K30" s="39">
        <v>1</v>
      </c>
      <c r="L30" s="39">
        <v>1</v>
      </c>
      <c r="M30" s="40">
        <f t="shared" si="3"/>
        <v>100</v>
      </c>
      <c r="N30" s="39">
        <v>0</v>
      </c>
      <c r="O30" s="39">
        <v>1</v>
      </c>
      <c r="P30" s="40" t="str">
        <f t="shared" si="4"/>
        <v>-</v>
      </c>
      <c r="Q30" s="39">
        <v>26</v>
      </c>
      <c r="R30" s="60">
        <v>25</v>
      </c>
      <c r="S30" s="40">
        <f t="shared" si="5"/>
        <v>96.15384615384616</v>
      </c>
      <c r="T30" s="39">
        <v>23</v>
      </c>
      <c r="U30" s="60">
        <v>17</v>
      </c>
      <c r="V30" s="40">
        <f t="shared" si="6"/>
        <v>73.913043478260875</v>
      </c>
      <c r="W30" s="39">
        <v>20</v>
      </c>
      <c r="X30" s="60">
        <v>14</v>
      </c>
      <c r="Y30" s="40">
        <f t="shared" si="7"/>
        <v>70</v>
      </c>
      <c r="Z30" s="39">
        <v>20</v>
      </c>
      <c r="AA30" s="60">
        <v>13</v>
      </c>
      <c r="AB30" s="40">
        <f t="shared" si="8"/>
        <v>65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30</v>
      </c>
      <c r="C31" s="39">
        <v>15</v>
      </c>
      <c r="D31" s="36">
        <f t="shared" si="0"/>
        <v>50</v>
      </c>
      <c r="E31" s="39">
        <v>22</v>
      </c>
      <c r="F31" s="39">
        <v>10</v>
      </c>
      <c r="G31" s="40">
        <f t="shared" si="1"/>
        <v>45.454545454545453</v>
      </c>
      <c r="H31" s="39">
        <v>3</v>
      </c>
      <c r="I31" s="39">
        <v>0</v>
      </c>
      <c r="J31" s="40">
        <f t="shared" si="2"/>
        <v>0</v>
      </c>
      <c r="K31" s="39">
        <v>1</v>
      </c>
      <c r="L31" s="39">
        <v>2</v>
      </c>
      <c r="M31" s="40">
        <f t="shared" si="3"/>
        <v>200</v>
      </c>
      <c r="N31" s="39">
        <v>0</v>
      </c>
      <c r="O31" s="39">
        <v>1</v>
      </c>
      <c r="P31" s="40" t="str">
        <f t="shared" si="4"/>
        <v>-</v>
      </c>
      <c r="Q31" s="39">
        <v>19</v>
      </c>
      <c r="R31" s="60">
        <v>9</v>
      </c>
      <c r="S31" s="40">
        <f t="shared" si="5"/>
        <v>47.368421052631582</v>
      </c>
      <c r="T31" s="39">
        <v>14</v>
      </c>
      <c r="U31" s="60">
        <v>13</v>
      </c>
      <c r="V31" s="40">
        <f t="shared" si="6"/>
        <v>92.857142857142861</v>
      </c>
      <c r="W31" s="39">
        <v>9</v>
      </c>
      <c r="X31" s="60">
        <v>8</v>
      </c>
      <c r="Y31" s="40">
        <f t="shared" si="7"/>
        <v>88.888888888888886</v>
      </c>
      <c r="Z31" s="39">
        <v>9</v>
      </c>
      <c r="AA31" s="60">
        <v>8</v>
      </c>
      <c r="AB31" s="40">
        <f t="shared" si="8"/>
        <v>88.888888888888886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34</v>
      </c>
      <c r="C32" s="39">
        <v>33</v>
      </c>
      <c r="D32" s="36">
        <f t="shared" si="0"/>
        <v>97.058823529411768</v>
      </c>
      <c r="E32" s="39">
        <v>17</v>
      </c>
      <c r="F32" s="39">
        <v>15</v>
      </c>
      <c r="G32" s="40">
        <f t="shared" si="1"/>
        <v>88.235294117647058</v>
      </c>
      <c r="H32" s="39">
        <v>1</v>
      </c>
      <c r="I32" s="39">
        <v>3</v>
      </c>
      <c r="J32" s="154" t="s">
        <v>91</v>
      </c>
      <c r="K32" s="39">
        <v>1</v>
      </c>
      <c r="L32" s="39">
        <v>0</v>
      </c>
      <c r="M32" s="40">
        <f t="shared" si="3"/>
        <v>0</v>
      </c>
      <c r="N32" s="39">
        <v>0</v>
      </c>
      <c r="O32" s="39">
        <v>0</v>
      </c>
      <c r="P32" s="40" t="str">
        <f t="shared" si="4"/>
        <v>-</v>
      </c>
      <c r="Q32" s="39">
        <v>17</v>
      </c>
      <c r="R32" s="60">
        <v>12</v>
      </c>
      <c r="S32" s="40">
        <f t="shared" si="5"/>
        <v>70.588235294117652</v>
      </c>
      <c r="T32" s="39">
        <v>30</v>
      </c>
      <c r="U32" s="60">
        <v>23</v>
      </c>
      <c r="V32" s="40">
        <f t="shared" si="6"/>
        <v>76.666666666666671</v>
      </c>
      <c r="W32" s="39">
        <v>13</v>
      </c>
      <c r="X32" s="60">
        <v>5</v>
      </c>
      <c r="Y32" s="40">
        <f t="shared" si="7"/>
        <v>38.46153846153846</v>
      </c>
      <c r="Z32" s="39">
        <v>12</v>
      </c>
      <c r="AA32" s="60">
        <v>5</v>
      </c>
      <c r="AB32" s="40">
        <f t="shared" si="8"/>
        <v>41.666666666666664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39</v>
      </c>
      <c r="C33" s="39">
        <v>36</v>
      </c>
      <c r="D33" s="36">
        <f t="shared" si="0"/>
        <v>92.307692307692307</v>
      </c>
      <c r="E33" s="39">
        <v>38</v>
      </c>
      <c r="F33" s="39">
        <v>35</v>
      </c>
      <c r="G33" s="40">
        <f t="shared" si="1"/>
        <v>92.10526315789474</v>
      </c>
      <c r="H33" s="39">
        <v>2</v>
      </c>
      <c r="I33" s="39">
        <v>4</v>
      </c>
      <c r="J33" s="40">
        <f t="shared" si="2"/>
        <v>200</v>
      </c>
      <c r="K33" s="39">
        <v>1</v>
      </c>
      <c r="L33" s="39">
        <v>1</v>
      </c>
      <c r="M33" s="40">
        <f t="shared" si="3"/>
        <v>100</v>
      </c>
      <c r="N33" s="39">
        <v>2</v>
      </c>
      <c r="O33" s="39">
        <v>0</v>
      </c>
      <c r="P33" s="40">
        <f t="shared" si="4"/>
        <v>0</v>
      </c>
      <c r="Q33" s="39">
        <v>33</v>
      </c>
      <c r="R33" s="60">
        <v>28</v>
      </c>
      <c r="S33" s="40">
        <f t="shared" si="5"/>
        <v>84.848484848484844</v>
      </c>
      <c r="T33" s="39">
        <v>31</v>
      </c>
      <c r="U33" s="60">
        <v>16</v>
      </c>
      <c r="V33" s="40">
        <f t="shared" si="6"/>
        <v>51.612903225806448</v>
      </c>
      <c r="W33" s="39">
        <v>30</v>
      </c>
      <c r="X33" s="60">
        <v>15</v>
      </c>
      <c r="Y33" s="40">
        <f t="shared" si="7"/>
        <v>50</v>
      </c>
      <c r="Z33" s="39">
        <v>25</v>
      </c>
      <c r="AA33" s="60">
        <v>13</v>
      </c>
      <c r="AB33" s="40">
        <f t="shared" si="8"/>
        <v>52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25</v>
      </c>
      <c r="C34" s="39">
        <v>16</v>
      </c>
      <c r="D34" s="36">
        <f t="shared" si="0"/>
        <v>64</v>
      </c>
      <c r="E34" s="39">
        <v>23</v>
      </c>
      <c r="F34" s="39">
        <v>15</v>
      </c>
      <c r="G34" s="40">
        <f t="shared" si="1"/>
        <v>65.217391304347828</v>
      </c>
      <c r="H34" s="39">
        <v>3</v>
      </c>
      <c r="I34" s="39">
        <v>1</v>
      </c>
      <c r="J34" s="40">
        <f t="shared" si="2"/>
        <v>33.333333333333336</v>
      </c>
      <c r="K34" s="39">
        <v>2</v>
      </c>
      <c r="L34" s="39">
        <v>0</v>
      </c>
      <c r="M34" s="40">
        <f t="shared" si="3"/>
        <v>0</v>
      </c>
      <c r="N34" s="39">
        <v>0</v>
      </c>
      <c r="O34" s="39">
        <v>0</v>
      </c>
      <c r="P34" s="40" t="str">
        <f t="shared" si="4"/>
        <v>-</v>
      </c>
      <c r="Q34" s="39">
        <v>18</v>
      </c>
      <c r="R34" s="60">
        <v>13</v>
      </c>
      <c r="S34" s="40">
        <f t="shared" si="5"/>
        <v>72.222222222222229</v>
      </c>
      <c r="T34" s="39">
        <v>9</v>
      </c>
      <c r="U34" s="60">
        <v>9</v>
      </c>
      <c r="V34" s="40">
        <f t="shared" si="6"/>
        <v>100</v>
      </c>
      <c r="W34" s="39">
        <v>7</v>
      </c>
      <c r="X34" s="60">
        <v>9</v>
      </c>
      <c r="Y34" s="40">
        <f t="shared" si="7"/>
        <v>128.57142857142858</v>
      </c>
      <c r="Z34" s="39">
        <v>6</v>
      </c>
      <c r="AA34" s="60">
        <v>9</v>
      </c>
      <c r="AB34" s="40">
        <f t="shared" si="8"/>
        <v>150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32</v>
      </c>
      <c r="C35" s="39">
        <v>44</v>
      </c>
      <c r="D35" s="36">
        <f t="shared" si="0"/>
        <v>137.5</v>
      </c>
      <c r="E35" s="39">
        <v>32</v>
      </c>
      <c r="F35" s="39">
        <v>44</v>
      </c>
      <c r="G35" s="40">
        <f t="shared" si="1"/>
        <v>137.5</v>
      </c>
      <c r="H35" s="39">
        <v>4</v>
      </c>
      <c r="I35" s="39">
        <v>3</v>
      </c>
      <c r="J35" s="40">
        <f t="shared" si="2"/>
        <v>75</v>
      </c>
      <c r="K35" s="39">
        <v>1</v>
      </c>
      <c r="L35" s="39">
        <v>0</v>
      </c>
      <c r="M35" s="40">
        <f t="shared" si="3"/>
        <v>0</v>
      </c>
      <c r="N35" s="39">
        <v>0</v>
      </c>
      <c r="O35" s="39">
        <v>0</v>
      </c>
      <c r="P35" s="40" t="str">
        <f t="shared" si="4"/>
        <v>-</v>
      </c>
      <c r="Q35" s="39">
        <v>24</v>
      </c>
      <c r="R35" s="60">
        <v>28</v>
      </c>
      <c r="S35" s="40">
        <f t="shared" si="5"/>
        <v>116.66666666666667</v>
      </c>
      <c r="T35" s="39">
        <v>18</v>
      </c>
      <c r="U35" s="60">
        <v>23</v>
      </c>
      <c r="V35" s="40">
        <f t="shared" si="6"/>
        <v>127.77777777777777</v>
      </c>
      <c r="W35" s="39">
        <v>18</v>
      </c>
      <c r="X35" s="60">
        <v>23</v>
      </c>
      <c r="Y35" s="40">
        <f t="shared" si="7"/>
        <v>127.77777777777777</v>
      </c>
      <c r="Z35" s="39">
        <v>16</v>
      </c>
      <c r="AA35" s="60">
        <v>22</v>
      </c>
      <c r="AB35" s="40">
        <f t="shared" si="8"/>
        <v>137.5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8"/>
  <sheetViews>
    <sheetView view="pageBreakPreview" zoomScale="80" zoomScaleNormal="70" zoomScaleSheetLayoutView="80" workbookViewId="0">
      <selection activeCell="L14" sqref="L14"/>
    </sheetView>
  </sheetViews>
  <sheetFormatPr defaultColWidth="8" defaultRowHeight="13.2" x14ac:dyDescent="0.25"/>
  <cols>
    <col min="1" max="1" width="60.109375" style="3" customWidth="1"/>
    <col min="2" max="2" width="18.88671875" style="3" customWidth="1"/>
    <col min="3" max="3" width="18.109375" style="3" customWidth="1"/>
    <col min="4" max="4" width="13.88671875" style="3" customWidth="1"/>
    <col min="5" max="5" width="13.109375" style="3" customWidth="1"/>
    <col min="6" max="16384" width="8" style="3"/>
  </cols>
  <sheetData>
    <row r="1" spans="1:9" ht="52.5" customHeight="1" x14ac:dyDescent="0.25">
      <c r="A1" s="112" t="s">
        <v>64</v>
      </c>
      <c r="B1" s="112"/>
      <c r="C1" s="112"/>
      <c r="D1" s="112"/>
      <c r="E1" s="112"/>
    </row>
    <row r="2" spans="1:9" ht="29.25" customHeight="1" x14ac:dyDescent="0.25">
      <c r="A2" s="142" t="s">
        <v>23</v>
      </c>
      <c r="B2" s="142"/>
      <c r="C2" s="142"/>
      <c r="D2" s="142"/>
      <c r="E2" s="142"/>
    </row>
    <row r="3" spans="1:9" s="4" customFormat="1" ht="23.25" customHeight="1" x14ac:dyDescent="0.3">
      <c r="A3" s="117" t="s">
        <v>0</v>
      </c>
      <c r="B3" s="113" t="s">
        <v>70</v>
      </c>
      <c r="C3" s="113" t="s">
        <v>71</v>
      </c>
      <c r="D3" s="140" t="s">
        <v>1</v>
      </c>
      <c r="E3" s="141"/>
    </row>
    <row r="4" spans="1:9" s="4" customFormat="1" ht="27.6" x14ac:dyDescent="0.3">
      <c r="A4" s="118"/>
      <c r="B4" s="114"/>
      <c r="C4" s="114"/>
      <c r="D4" s="5" t="s">
        <v>2</v>
      </c>
      <c r="E4" s="6" t="s">
        <v>26</v>
      </c>
    </row>
    <row r="5" spans="1:9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27</v>
      </c>
      <c r="B6" s="80">
        <f>'8-ВПО-ЦЗ'!B7</f>
        <v>293</v>
      </c>
      <c r="C6" s="80">
        <f>'8-ВПО-ЦЗ'!C7</f>
        <v>309</v>
      </c>
      <c r="D6" s="11">
        <f>C6*100/B6</f>
        <v>105.46075085324232</v>
      </c>
      <c r="E6" s="75">
        <f>C6-B6</f>
        <v>16</v>
      </c>
      <c r="I6" s="13"/>
    </row>
    <row r="7" spans="1:9" s="4" customFormat="1" ht="29.25" customHeight="1" x14ac:dyDescent="0.3">
      <c r="A7" s="10" t="s">
        <v>28</v>
      </c>
      <c r="B7" s="80">
        <f>'8-ВПО-ЦЗ'!E7</f>
        <v>135</v>
      </c>
      <c r="C7" s="80">
        <f>'8-ВПО-ЦЗ'!F7</f>
        <v>149</v>
      </c>
      <c r="D7" s="11">
        <f t="shared" ref="D7:D11" si="0">C7*100/B7</f>
        <v>110.37037037037037</v>
      </c>
      <c r="E7" s="75">
        <f t="shared" ref="E7:E11" si="1">C7-B7</f>
        <v>14</v>
      </c>
      <c r="I7" s="13"/>
    </row>
    <row r="8" spans="1:9" s="4" customFormat="1" ht="48.75" customHeight="1" x14ac:dyDescent="0.3">
      <c r="A8" s="14" t="s">
        <v>29</v>
      </c>
      <c r="B8" s="80">
        <f>'8-ВПО-ЦЗ'!H7</f>
        <v>19</v>
      </c>
      <c r="C8" s="80">
        <f>'8-ВПО-ЦЗ'!I7</f>
        <v>27</v>
      </c>
      <c r="D8" s="11">
        <f t="shared" si="0"/>
        <v>142.10526315789474</v>
      </c>
      <c r="E8" s="75">
        <f t="shared" si="1"/>
        <v>8</v>
      </c>
      <c r="I8" s="13"/>
    </row>
    <row r="9" spans="1:9" s="4" customFormat="1" ht="34.5" customHeight="1" x14ac:dyDescent="0.3">
      <c r="A9" s="15" t="s">
        <v>30</v>
      </c>
      <c r="B9" s="80">
        <f>'8-ВПО-ЦЗ'!K7</f>
        <v>5</v>
      </c>
      <c r="C9" s="80">
        <f>'8-ВПО-ЦЗ'!L7</f>
        <v>7</v>
      </c>
      <c r="D9" s="11">
        <f t="shared" si="0"/>
        <v>140</v>
      </c>
      <c r="E9" s="75">
        <f t="shared" si="1"/>
        <v>2</v>
      </c>
      <c r="I9" s="13"/>
    </row>
    <row r="10" spans="1:9" s="4" customFormat="1" ht="48.75" customHeight="1" x14ac:dyDescent="0.3">
      <c r="A10" s="15" t="s">
        <v>20</v>
      </c>
      <c r="B10" s="80">
        <f>'8-ВПО-ЦЗ'!N7</f>
        <v>2</v>
      </c>
      <c r="C10" s="80">
        <f>'8-ВПО-ЦЗ'!O7</f>
        <v>1</v>
      </c>
      <c r="D10" s="11">
        <f t="shared" si="0"/>
        <v>50</v>
      </c>
      <c r="E10" s="75">
        <f t="shared" si="1"/>
        <v>-1</v>
      </c>
      <c r="I10" s="13"/>
    </row>
    <row r="11" spans="1:9" s="4" customFormat="1" ht="50.25" customHeight="1" x14ac:dyDescent="0.3">
      <c r="A11" s="15" t="s">
        <v>31</v>
      </c>
      <c r="B11" s="81">
        <f>'8-ВПО-ЦЗ'!Q7</f>
        <v>102</v>
      </c>
      <c r="C11" s="81">
        <f>'8-ВПО-ЦЗ'!R7</f>
        <v>101</v>
      </c>
      <c r="D11" s="11">
        <f t="shared" si="0"/>
        <v>99.019607843137251</v>
      </c>
      <c r="E11" s="75">
        <f t="shared" si="1"/>
        <v>-1</v>
      </c>
      <c r="I11" s="13"/>
    </row>
    <row r="12" spans="1:9" s="4" customFormat="1" ht="12.75" customHeight="1" x14ac:dyDescent="0.3">
      <c r="A12" s="119" t="s">
        <v>4</v>
      </c>
      <c r="B12" s="120"/>
      <c r="C12" s="120"/>
      <c r="D12" s="120"/>
      <c r="E12" s="120"/>
      <c r="I12" s="13"/>
    </row>
    <row r="13" spans="1:9" s="4" customFormat="1" ht="18" customHeight="1" x14ac:dyDescent="0.3">
      <c r="A13" s="121"/>
      <c r="B13" s="122"/>
      <c r="C13" s="122"/>
      <c r="D13" s="122"/>
      <c r="E13" s="122"/>
      <c r="I13" s="13"/>
    </row>
    <row r="14" spans="1:9" s="4" customFormat="1" ht="20.25" customHeight="1" x14ac:dyDescent="0.3">
      <c r="A14" s="117" t="s">
        <v>0</v>
      </c>
      <c r="B14" s="123" t="s">
        <v>72</v>
      </c>
      <c r="C14" s="123" t="s">
        <v>73</v>
      </c>
      <c r="D14" s="140" t="s">
        <v>1</v>
      </c>
      <c r="E14" s="141"/>
      <c r="I14" s="13"/>
    </row>
    <row r="15" spans="1:9" ht="35.4" customHeight="1" x14ac:dyDescent="0.25">
      <c r="A15" s="118"/>
      <c r="B15" s="123"/>
      <c r="C15" s="123"/>
      <c r="D15" s="21" t="s">
        <v>2</v>
      </c>
      <c r="E15" s="6" t="s">
        <v>26</v>
      </c>
      <c r="I15" s="13"/>
    </row>
    <row r="16" spans="1:9" ht="28.5" customHeight="1" x14ac:dyDescent="0.25">
      <c r="A16" s="10" t="s">
        <v>32</v>
      </c>
      <c r="B16" s="81">
        <f>'8-ВПО-ЦЗ'!T7</f>
        <v>243</v>
      </c>
      <c r="C16" s="81">
        <f>'8-ВПО-ЦЗ'!U7</f>
        <v>225</v>
      </c>
      <c r="D16" s="16">
        <f t="shared" ref="D16:D18" si="2">C16*100/B16</f>
        <v>92.592592592592595</v>
      </c>
      <c r="E16" s="75">
        <f t="shared" ref="E16:E18" si="3">C16-B16</f>
        <v>-18</v>
      </c>
      <c r="I16" s="13"/>
    </row>
    <row r="17" spans="1:9" ht="25.5" customHeight="1" x14ac:dyDescent="0.25">
      <c r="A17" s="1" t="s">
        <v>28</v>
      </c>
      <c r="B17" s="81">
        <f>'8-ВПО-ЦЗ'!W7</f>
        <v>98</v>
      </c>
      <c r="C17" s="81">
        <f>'8-ВПО-ЦЗ'!X7</f>
        <v>70</v>
      </c>
      <c r="D17" s="16">
        <f t="shared" si="2"/>
        <v>71.428571428571431</v>
      </c>
      <c r="E17" s="75">
        <f t="shared" si="3"/>
        <v>-28</v>
      </c>
      <c r="I17" s="13"/>
    </row>
    <row r="18" spans="1:9" ht="30.3" customHeight="1" x14ac:dyDescent="0.25">
      <c r="A18" s="1" t="s">
        <v>33</v>
      </c>
      <c r="B18" s="81">
        <f>'8-ВПО-ЦЗ'!Z7</f>
        <v>76</v>
      </c>
      <c r="C18" s="81">
        <f>'8-ВПО-ЦЗ'!AA7</f>
        <v>60</v>
      </c>
      <c r="D18" s="16">
        <f t="shared" si="2"/>
        <v>78.94736842105263</v>
      </c>
      <c r="E18" s="75">
        <f t="shared" si="3"/>
        <v>-16</v>
      </c>
      <c r="I18" s="1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4" t="s">
        <v>77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7"/>
      <c r="O1" s="27"/>
      <c r="P1" s="27"/>
      <c r="Q1" s="27"/>
      <c r="R1" s="27"/>
      <c r="S1" s="27"/>
      <c r="T1" s="27"/>
      <c r="U1" s="27"/>
      <c r="V1" s="27"/>
      <c r="W1" s="27"/>
      <c r="X1" s="130"/>
      <c r="Y1" s="130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5"/>
      <c r="Y2" s="125"/>
      <c r="Z2" s="134"/>
      <c r="AA2" s="134"/>
      <c r="AB2" s="59" t="s">
        <v>7</v>
      </c>
      <c r="AC2" s="59"/>
    </row>
    <row r="3" spans="1:32" s="32" customFormat="1" ht="67.650000000000006" customHeight="1" x14ac:dyDescent="0.3">
      <c r="A3" s="126"/>
      <c r="B3" s="127" t="s">
        <v>21</v>
      </c>
      <c r="C3" s="127"/>
      <c r="D3" s="127"/>
      <c r="E3" s="127" t="s">
        <v>22</v>
      </c>
      <c r="F3" s="127"/>
      <c r="G3" s="127"/>
      <c r="H3" s="127" t="s">
        <v>13</v>
      </c>
      <c r="I3" s="127"/>
      <c r="J3" s="127"/>
      <c r="K3" s="127" t="s">
        <v>9</v>
      </c>
      <c r="L3" s="127"/>
      <c r="M3" s="127"/>
      <c r="N3" s="127" t="s">
        <v>10</v>
      </c>
      <c r="O3" s="127"/>
      <c r="P3" s="127"/>
      <c r="Q3" s="131" t="s">
        <v>8</v>
      </c>
      <c r="R3" s="132"/>
      <c r="S3" s="133"/>
      <c r="T3" s="127" t="s">
        <v>16</v>
      </c>
      <c r="U3" s="127"/>
      <c r="V3" s="127"/>
      <c r="W3" s="127" t="s">
        <v>11</v>
      </c>
      <c r="X3" s="127"/>
      <c r="Y3" s="127"/>
      <c r="Z3" s="127" t="s">
        <v>12</v>
      </c>
      <c r="AA3" s="127"/>
      <c r="AB3" s="127"/>
    </row>
    <row r="4" spans="1:32" s="33" customFormat="1" ht="19.5" customHeight="1" x14ac:dyDescent="0.3">
      <c r="A4" s="126"/>
      <c r="B4" s="128" t="s">
        <v>15</v>
      </c>
      <c r="C4" s="128" t="s">
        <v>63</v>
      </c>
      <c r="D4" s="129" t="s">
        <v>2</v>
      </c>
      <c r="E4" s="128" t="s">
        <v>15</v>
      </c>
      <c r="F4" s="128" t="s">
        <v>63</v>
      </c>
      <c r="G4" s="129" t="s">
        <v>2</v>
      </c>
      <c r="H4" s="128" t="s">
        <v>15</v>
      </c>
      <c r="I4" s="128" t="s">
        <v>63</v>
      </c>
      <c r="J4" s="129" t="s">
        <v>2</v>
      </c>
      <c r="K4" s="128" t="s">
        <v>15</v>
      </c>
      <c r="L4" s="128" t="s">
        <v>63</v>
      </c>
      <c r="M4" s="129" t="s">
        <v>2</v>
      </c>
      <c r="N4" s="128" t="s">
        <v>15</v>
      </c>
      <c r="O4" s="128" t="s">
        <v>63</v>
      </c>
      <c r="P4" s="129" t="s">
        <v>2</v>
      </c>
      <c r="Q4" s="128" t="s">
        <v>15</v>
      </c>
      <c r="R4" s="128" t="s">
        <v>63</v>
      </c>
      <c r="S4" s="129" t="s">
        <v>2</v>
      </c>
      <c r="T4" s="128" t="s">
        <v>15</v>
      </c>
      <c r="U4" s="128" t="s">
        <v>63</v>
      </c>
      <c r="V4" s="129" t="s">
        <v>2</v>
      </c>
      <c r="W4" s="128" t="s">
        <v>15</v>
      </c>
      <c r="X4" s="128" t="s">
        <v>63</v>
      </c>
      <c r="Y4" s="129" t="s">
        <v>2</v>
      </c>
      <c r="Z4" s="128" t="s">
        <v>15</v>
      </c>
      <c r="AA4" s="128" t="s">
        <v>63</v>
      </c>
      <c r="AB4" s="129" t="s">
        <v>2</v>
      </c>
    </row>
    <row r="5" spans="1:32" s="33" customFormat="1" ht="15.75" customHeight="1" x14ac:dyDescent="0.3">
      <c r="A5" s="126"/>
      <c r="B5" s="128"/>
      <c r="C5" s="128"/>
      <c r="D5" s="129"/>
      <c r="E5" s="128"/>
      <c r="F5" s="128"/>
      <c r="G5" s="129"/>
      <c r="H5" s="128"/>
      <c r="I5" s="128"/>
      <c r="J5" s="129"/>
      <c r="K5" s="128"/>
      <c r="L5" s="128"/>
      <c r="M5" s="129"/>
      <c r="N5" s="128"/>
      <c r="O5" s="128"/>
      <c r="P5" s="129"/>
      <c r="Q5" s="128"/>
      <c r="R5" s="128"/>
      <c r="S5" s="129"/>
      <c r="T5" s="128"/>
      <c r="U5" s="128"/>
      <c r="V5" s="129"/>
      <c r="W5" s="128"/>
      <c r="X5" s="128"/>
      <c r="Y5" s="129"/>
      <c r="Z5" s="128"/>
      <c r="AA5" s="128"/>
      <c r="AB5" s="129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293</v>
      </c>
      <c r="C7" s="35">
        <f>SUM(C8:C35)</f>
        <v>309</v>
      </c>
      <c r="D7" s="36">
        <f>IF(ISERROR(C7*100/B7),"-",(C7*100/B7))</f>
        <v>105.46075085324232</v>
      </c>
      <c r="E7" s="35">
        <f>SUM(E8:E35)</f>
        <v>135</v>
      </c>
      <c r="F7" s="35">
        <f>SUM(F8:F35)</f>
        <v>149</v>
      </c>
      <c r="G7" s="36">
        <f>IF(ISERROR(F7*100/E7),"-",(F7*100/E7))</f>
        <v>110.37037037037037</v>
      </c>
      <c r="H7" s="35">
        <f>SUM(H8:H35)</f>
        <v>19</v>
      </c>
      <c r="I7" s="35">
        <f>SUM(I8:I35)</f>
        <v>27</v>
      </c>
      <c r="J7" s="36">
        <f>IF(ISERROR(I7*100/H7),"-",(I7*100/H7))</f>
        <v>142.10526315789474</v>
      </c>
      <c r="K7" s="35">
        <f>SUM(K8:K35)</f>
        <v>5</v>
      </c>
      <c r="L7" s="35">
        <f>SUM(L8:L35)</f>
        <v>7</v>
      </c>
      <c r="M7" s="36">
        <f>IF(ISERROR(L7*100/K7),"-",(L7*100/K7))</f>
        <v>140</v>
      </c>
      <c r="N7" s="35">
        <f>SUM(N8:N35)</f>
        <v>2</v>
      </c>
      <c r="O7" s="35">
        <f>SUM(O8:O35)</f>
        <v>1</v>
      </c>
      <c r="P7" s="36">
        <f>IF(ISERROR(O7*100/N7),"-",(O7*100/N7))</f>
        <v>50</v>
      </c>
      <c r="Q7" s="35">
        <f>SUM(Q8:Q35)</f>
        <v>102</v>
      </c>
      <c r="R7" s="35">
        <f>SUM(R8:R35)</f>
        <v>101</v>
      </c>
      <c r="S7" s="36">
        <f>IF(ISERROR(R7*100/Q7),"-",(R7*100/Q7))</f>
        <v>99.019607843137251</v>
      </c>
      <c r="T7" s="35">
        <f>SUM(T8:T35)</f>
        <v>243</v>
      </c>
      <c r="U7" s="35">
        <f>SUM(U8:U35)</f>
        <v>225</v>
      </c>
      <c r="V7" s="36">
        <f>IF(ISERROR(U7*100/T7),"-",(U7*100/T7))</f>
        <v>92.592592592592595</v>
      </c>
      <c r="W7" s="35">
        <f>SUM(W8:W35)</f>
        <v>98</v>
      </c>
      <c r="X7" s="35">
        <f>SUM(X8:X35)</f>
        <v>70</v>
      </c>
      <c r="Y7" s="36">
        <f>IF(ISERROR(X7*100/W7),"-",(X7*100/W7))</f>
        <v>71.428571428571431</v>
      </c>
      <c r="Z7" s="35">
        <f>SUM(Z8:Z35)</f>
        <v>76</v>
      </c>
      <c r="AA7" s="35">
        <f>SUM(AA8:AA35)</f>
        <v>60</v>
      </c>
      <c r="AB7" s="36">
        <f>IF(ISERROR(AA7*100/Z7),"-",(AA7*100/Z7))</f>
        <v>78.94736842105263</v>
      </c>
      <c r="AC7" s="37"/>
      <c r="AF7" s="42"/>
    </row>
    <row r="8" spans="1:32" s="42" customFormat="1" ht="16.95" customHeight="1" x14ac:dyDescent="0.25">
      <c r="A8" s="61" t="s">
        <v>35</v>
      </c>
      <c r="B8" s="39">
        <v>155</v>
      </c>
      <c r="C8" s="39">
        <v>185</v>
      </c>
      <c r="D8" s="36">
        <f>IF(ISERROR(C8*100/B8),"-",(C8*100/B8))</f>
        <v>119.35483870967742</v>
      </c>
      <c r="E8" s="39">
        <v>68</v>
      </c>
      <c r="F8" s="39">
        <v>89</v>
      </c>
      <c r="G8" s="40">
        <f>IF(ISERROR(F8*100/E8),"-",(F8*100/E8))</f>
        <v>130.88235294117646</v>
      </c>
      <c r="H8" s="39">
        <v>8</v>
      </c>
      <c r="I8" s="39">
        <v>13</v>
      </c>
      <c r="J8" s="40">
        <f>IF(ISERROR(I8*100/H8),"-",(I8*100/H8))</f>
        <v>162.5</v>
      </c>
      <c r="K8" s="39">
        <v>3</v>
      </c>
      <c r="L8" s="39">
        <v>4</v>
      </c>
      <c r="M8" s="40">
        <f>IF(ISERROR(L8*100/K8),"-",(L8*100/K8))</f>
        <v>133.33333333333334</v>
      </c>
      <c r="N8" s="39">
        <v>1</v>
      </c>
      <c r="O8" s="39">
        <v>1</v>
      </c>
      <c r="P8" s="40">
        <f>IF(ISERROR(O8*100/N8),"-",(O8*100/N8))</f>
        <v>100</v>
      </c>
      <c r="Q8" s="39">
        <v>48</v>
      </c>
      <c r="R8" s="60">
        <v>61</v>
      </c>
      <c r="S8" s="40">
        <f>IF(ISERROR(R8*100/Q8),"-",(R8*100/Q8))</f>
        <v>127.08333333333333</v>
      </c>
      <c r="T8" s="39">
        <v>138</v>
      </c>
      <c r="U8" s="60">
        <v>147</v>
      </c>
      <c r="V8" s="40">
        <f>IF(ISERROR(U8*100/T8),"-",(U8*100/T8))</f>
        <v>106.52173913043478</v>
      </c>
      <c r="W8" s="39">
        <v>51</v>
      </c>
      <c r="X8" s="60">
        <v>52</v>
      </c>
      <c r="Y8" s="40">
        <f>IF(ISERROR(X8*100/W8),"-",(X8*100/W8))</f>
        <v>101.96078431372548</v>
      </c>
      <c r="Z8" s="39">
        <v>42</v>
      </c>
      <c r="AA8" s="60">
        <v>45</v>
      </c>
      <c r="AB8" s="40">
        <f>IF(ISERROR(AA8*100/Z8),"-",(AA8*100/Z8))</f>
        <v>107.14285714285714</v>
      </c>
      <c r="AC8" s="37"/>
      <c r="AD8" s="41"/>
    </row>
    <row r="9" spans="1:32" s="43" customFormat="1" ht="16.95" customHeight="1" x14ac:dyDescent="0.25">
      <c r="A9" s="61" t="s">
        <v>36</v>
      </c>
      <c r="B9" s="39">
        <v>4</v>
      </c>
      <c r="C9" s="39">
        <v>5</v>
      </c>
      <c r="D9" s="36">
        <f t="shared" ref="D9:D35" si="0">IF(ISERROR(C9*100/B9),"-",(C9*100/B9))</f>
        <v>125</v>
      </c>
      <c r="E9" s="39">
        <v>2</v>
      </c>
      <c r="F9" s="39">
        <v>3</v>
      </c>
      <c r="G9" s="40">
        <f t="shared" ref="G9:G35" si="1">IF(ISERROR(F9*100/E9),"-",(F9*100/E9))</f>
        <v>150</v>
      </c>
      <c r="H9" s="39">
        <v>0</v>
      </c>
      <c r="I9" s="39">
        <v>0</v>
      </c>
      <c r="J9" s="40" t="str">
        <f t="shared" ref="J9:J35" si="2">IF(ISERROR(I9*100/H9),"-",(I9*100/H9))</f>
        <v>-</v>
      </c>
      <c r="K9" s="39">
        <v>0</v>
      </c>
      <c r="L9" s="39">
        <v>0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2</v>
      </c>
      <c r="R9" s="60">
        <v>1</v>
      </c>
      <c r="S9" s="40">
        <f t="shared" ref="S9:S35" si="5">IF(ISERROR(R9*100/Q9),"-",(R9*100/Q9))</f>
        <v>50</v>
      </c>
      <c r="T9" s="39">
        <v>3</v>
      </c>
      <c r="U9" s="60">
        <v>2</v>
      </c>
      <c r="V9" s="40">
        <f t="shared" ref="V9:V35" si="6">IF(ISERROR(U9*100/T9),"-",(U9*100/T9))</f>
        <v>66.666666666666671</v>
      </c>
      <c r="W9" s="39">
        <v>2</v>
      </c>
      <c r="X9" s="60">
        <v>1</v>
      </c>
      <c r="Y9" s="40">
        <f t="shared" ref="Y9:Y35" si="7">IF(ISERROR(X9*100/W9),"-",(X9*100/W9))</f>
        <v>50</v>
      </c>
      <c r="Z9" s="39">
        <v>1</v>
      </c>
      <c r="AA9" s="60">
        <v>1</v>
      </c>
      <c r="AB9" s="40">
        <f t="shared" ref="AB9:AB35" si="8">IF(ISERROR(AA9*100/Z9),"-",(AA9*100/Z9))</f>
        <v>100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2</v>
      </c>
      <c r="C10" s="39">
        <v>3</v>
      </c>
      <c r="D10" s="36">
        <f t="shared" si="0"/>
        <v>150</v>
      </c>
      <c r="E10" s="39">
        <v>1</v>
      </c>
      <c r="F10" s="39">
        <v>2</v>
      </c>
      <c r="G10" s="40">
        <f t="shared" si="1"/>
        <v>200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1</v>
      </c>
      <c r="R10" s="60">
        <v>2</v>
      </c>
      <c r="S10" s="40">
        <f t="shared" si="5"/>
        <v>200</v>
      </c>
      <c r="T10" s="39">
        <v>2</v>
      </c>
      <c r="U10" s="60">
        <v>1</v>
      </c>
      <c r="V10" s="40">
        <f t="shared" si="6"/>
        <v>50</v>
      </c>
      <c r="W10" s="39">
        <v>1</v>
      </c>
      <c r="X10" s="60">
        <v>0</v>
      </c>
      <c r="Y10" s="40">
        <f t="shared" si="7"/>
        <v>0</v>
      </c>
      <c r="Z10" s="39">
        <v>0</v>
      </c>
      <c r="AA10" s="60">
        <v>0</v>
      </c>
      <c r="AB10" s="40" t="str">
        <f t="shared" si="8"/>
        <v>-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1</v>
      </c>
      <c r="C11" s="39">
        <v>1</v>
      </c>
      <c r="D11" s="36">
        <f t="shared" si="0"/>
        <v>100</v>
      </c>
      <c r="E11" s="39">
        <v>1</v>
      </c>
      <c r="F11" s="39">
        <v>0</v>
      </c>
      <c r="G11" s="40">
        <f t="shared" si="1"/>
        <v>0</v>
      </c>
      <c r="H11" s="39">
        <v>0</v>
      </c>
      <c r="I11" s="39">
        <v>0</v>
      </c>
      <c r="J11" s="40" t="str">
        <f t="shared" si="2"/>
        <v>-</v>
      </c>
      <c r="K11" s="39">
        <v>0</v>
      </c>
      <c r="L11" s="39">
        <v>0</v>
      </c>
      <c r="M11" s="40" t="str">
        <f t="shared" si="3"/>
        <v>-</v>
      </c>
      <c r="N11" s="39">
        <v>0</v>
      </c>
      <c r="O11" s="39">
        <v>0</v>
      </c>
      <c r="P11" s="40" t="str">
        <f t="shared" si="4"/>
        <v>-</v>
      </c>
      <c r="Q11" s="39">
        <v>1</v>
      </c>
      <c r="R11" s="60">
        <v>0</v>
      </c>
      <c r="S11" s="40">
        <f t="shared" si="5"/>
        <v>0</v>
      </c>
      <c r="T11" s="39">
        <v>1</v>
      </c>
      <c r="U11" s="60">
        <v>1</v>
      </c>
      <c r="V11" s="40">
        <f t="shared" si="6"/>
        <v>100</v>
      </c>
      <c r="W11" s="39">
        <v>1</v>
      </c>
      <c r="X11" s="60">
        <v>0</v>
      </c>
      <c r="Y11" s="40">
        <f t="shared" si="7"/>
        <v>0</v>
      </c>
      <c r="Z11" s="39">
        <v>0</v>
      </c>
      <c r="AA11" s="60">
        <v>0</v>
      </c>
      <c r="AB11" s="40" t="str">
        <f t="shared" si="8"/>
        <v>-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6</v>
      </c>
      <c r="C12" s="39">
        <v>4</v>
      </c>
      <c r="D12" s="36">
        <f t="shared" si="0"/>
        <v>66.666666666666671</v>
      </c>
      <c r="E12" s="39">
        <v>5</v>
      </c>
      <c r="F12" s="39">
        <v>3</v>
      </c>
      <c r="G12" s="40">
        <f t="shared" si="1"/>
        <v>60</v>
      </c>
      <c r="H12" s="39">
        <v>1</v>
      </c>
      <c r="I12" s="39">
        <v>0</v>
      </c>
      <c r="J12" s="40">
        <f t="shared" si="2"/>
        <v>0</v>
      </c>
      <c r="K12" s="39">
        <v>1</v>
      </c>
      <c r="L12" s="39">
        <v>0</v>
      </c>
      <c r="M12" s="40">
        <f t="shared" si="3"/>
        <v>0</v>
      </c>
      <c r="N12" s="39">
        <v>0</v>
      </c>
      <c r="O12" s="39">
        <v>0</v>
      </c>
      <c r="P12" s="40" t="str">
        <f t="shared" si="4"/>
        <v>-</v>
      </c>
      <c r="Q12" s="39">
        <v>3</v>
      </c>
      <c r="R12" s="60">
        <v>2</v>
      </c>
      <c r="S12" s="40">
        <f t="shared" si="5"/>
        <v>66.666666666666671</v>
      </c>
      <c r="T12" s="39">
        <v>4</v>
      </c>
      <c r="U12" s="60">
        <v>1</v>
      </c>
      <c r="V12" s="40">
        <f t="shared" si="6"/>
        <v>25</v>
      </c>
      <c r="W12" s="39">
        <v>3</v>
      </c>
      <c r="X12" s="60">
        <v>0</v>
      </c>
      <c r="Y12" s="40">
        <f t="shared" si="7"/>
        <v>0</v>
      </c>
      <c r="Z12" s="39">
        <v>2</v>
      </c>
      <c r="AA12" s="60">
        <v>0</v>
      </c>
      <c r="AB12" s="40">
        <f t="shared" si="8"/>
        <v>0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1</v>
      </c>
      <c r="C13" s="39">
        <v>3</v>
      </c>
      <c r="D13" s="36">
        <f t="shared" si="0"/>
        <v>300</v>
      </c>
      <c r="E13" s="39">
        <v>0</v>
      </c>
      <c r="F13" s="39">
        <v>2</v>
      </c>
      <c r="G13" s="40" t="str">
        <f t="shared" si="1"/>
        <v>-</v>
      </c>
      <c r="H13" s="39">
        <v>0</v>
      </c>
      <c r="I13" s="39">
        <v>1</v>
      </c>
      <c r="J13" s="40" t="str">
        <f t="shared" si="2"/>
        <v>-</v>
      </c>
      <c r="K13" s="39">
        <v>0</v>
      </c>
      <c r="L13" s="39">
        <v>1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0</v>
      </c>
      <c r="R13" s="60">
        <v>2</v>
      </c>
      <c r="S13" s="40" t="str">
        <f t="shared" si="5"/>
        <v>-</v>
      </c>
      <c r="T13" s="39">
        <v>1</v>
      </c>
      <c r="U13" s="60">
        <v>2</v>
      </c>
      <c r="V13" s="40">
        <f t="shared" si="6"/>
        <v>200</v>
      </c>
      <c r="W13" s="39">
        <v>0</v>
      </c>
      <c r="X13" s="60">
        <v>1</v>
      </c>
      <c r="Y13" s="40" t="str">
        <f t="shared" si="7"/>
        <v>-</v>
      </c>
      <c r="Z13" s="39">
        <v>0</v>
      </c>
      <c r="AA13" s="60">
        <v>0</v>
      </c>
      <c r="AB13" s="40" t="str">
        <f t="shared" si="8"/>
        <v>-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6</v>
      </c>
      <c r="C14" s="39">
        <v>8</v>
      </c>
      <c r="D14" s="36">
        <f t="shared" si="0"/>
        <v>133.33333333333334</v>
      </c>
      <c r="E14" s="39">
        <v>6</v>
      </c>
      <c r="F14" s="39">
        <v>7</v>
      </c>
      <c r="G14" s="40">
        <f t="shared" si="1"/>
        <v>116.66666666666667</v>
      </c>
      <c r="H14" s="39">
        <v>0</v>
      </c>
      <c r="I14" s="39">
        <v>0</v>
      </c>
      <c r="J14" s="40" t="str">
        <f t="shared" si="2"/>
        <v>-</v>
      </c>
      <c r="K14" s="39">
        <v>0</v>
      </c>
      <c r="L14" s="39">
        <v>0</v>
      </c>
      <c r="M14" s="40" t="str">
        <f t="shared" si="3"/>
        <v>-</v>
      </c>
      <c r="N14" s="39">
        <v>1</v>
      </c>
      <c r="O14" s="39">
        <v>0</v>
      </c>
      <c r="P14" s="40">
        <f t="shared" si="4"/>
        <v>0</v>
      </c>
      <c r="Q14" s="39">
        <v>4</v>
      </c>
      <c r="R14" s="60">
        <v>7</v>
      </c>
      <c r="S14" s="40">
        <f t="shared" si="5"/>
        <v>175</v>
      </c>
      <c r="T14" s="39">
        <v>5</v>
      </c>
      <c r="U14" s="60">
        <v>3</v>
      </c>
      <c r="V14" s="40">
        <f t="shared" si="6"/>
        <v>60</v>
      </c>
      <c r="W14" s="39">
        <v>5</v>
      </c>
      <c r="X14" s="60">
        <v>2</v>
      </c>
      <c r="Y14" s="40">
        <f t="shared" si="7"/>
        <v>40</v>
      </c>
      <c r="Z14" s="39">
        <v>5</v>
      </c>
      <c r="AA14" s="60">
        <v>2</v>
      </c>
      <c r="AB14" s="40">
        <f t="shared" si="8"/>
        <v>40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33</v>
      </c>
      <c r="C15" s="39">
        <v>32</v>
      </c>
      <c r="D15" s="36">
        <f t="shared" si="0"/>
        <v>96.969696969696969</v>
      </c>
      <c r="E15" s="39">
        <v>10</v>
      </c>
      <c r="F15" s="39">
        <v>10</v>
      </c>
      <c r="G15" s="40">
        <f t="shared" si="1"/>
        <v>100</v>
      </c>
      <c r="H15" s="39">
        <v>3</v>
      </c>
      <c r="I15" s="39">
        <v>1</v>
      </c>
      <c r="J15" s="40">
        <f t="shared" si="2"/>
        <v>33.333333333333336</v>
      </c>
      <c r="K15" s="39">
        <v>0</v>
      </c>
      <c r="L15" s="39">
        <v>0</v>
      </c>
      <c r="M15" s="40" t="str">
        <f t="shared" si="3"/>
        <v>-</v>
      </c>
      <c r="N15" s="39">
        <v>0</v>
      </c>
      <c r="O15" s="39">
        <v>0</v>
      </c>
      <c r="P15" s="40" t="str">
        <f t="shared" si="4"/>
        <v>-</v>
      </c>
      <c r="Q15" s="39">
        <v>6</v>
      </c>
      <c r="R15" s="60">
        <v>7</v>
      </c>
      <c r="S15" s="40">
        <f t="shared" si="5"/>
        <v>116.66666666666667</v>
      </c>
      <c r="T15" s="39">
        <v>26</v>
      </c>
      <c r="U15" s="60">
        <v>23</v>
      </c>
      <c r="V15" s="40">
        <f t="shared" si="6"/>
        <v>88.461538461538467</v>
      </c>
      <c r="W15" s="39">
        <v>4</v>
      </c>
      <c r="X15" s="60">
        <v>2</v>
      </c>
      <c r="Y15" s="40">
        <f t="shared" si="7"/>
        <v>50</v>
      </c>
      <c r="Z15" s="39">
        <v>3</v>
      </c>
      <c r="AA15" s="60">
        <v>2</v>
      </c>
      <c r="AB15" s="40">
        <f t="shared" si="8"/>
        <v>66.666666666666671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16</v>
      </c>
      <c r="C16" s="39">
        <v>11</v>
      </c>
      <c r="D16" s="36">
        <f t="shared" si="0"/>
        <v>68.75</v>
      </c>
      <c r="E16" s="39">
        <v>8</v>
      </c>
      <c r="F16" s="39">
        <v>5</v>
      </c>
      <c r="G16" s="40">
        <f t="shared" si="1"/>
        <v>62.5</v>
      </c>
      <c r="H16" s="39">
        <v>3</v>
      </c>
      <c r="I16" s="39">
        <v>4</v>
      </c>
      <c r="J16" s="40">
        <f t="shared" si="2"/>
        <v>133.33333333333334</v>
      </c>
      <c r="K16" s="39">
        <v>0</v>
      </c>
      <c r="L16" s="39">
        <v>0</v>
      </c>
      <c r="M16" s="40" t="str">
        <f t="shared" si="3"/>
        <v>-</v>
      </c>
      <c r="N16" s="39">
        <v>0</v>
      </c>
      <c r="O16" s="39">
        <v>0</v>
      </c>
      <c r="P16" s="40" t="str">
        <f t="shared" si="4"/>
        <v>-</v>
      </c>
      <c r="Q16" s="39">
        <v>7</v>
      </c>
      <c r="R16" s="60">
        <v>2</v>
      </c>
      <c r="S16" s="40">
        <f t="shared" si="5"/>
        <v>28.571428571428573</v>
      </c>
      <c r="T16" s="39">
        <v>11</v>
      </c>
      <c r="U16" s="60">
        <v>6</v>
      </c>
      <c r="V16" s="40">
        <f t="shared" si="6"/>
        <v>54.545454545454547</v>
      </c>
      <c r="W16" s="39">
        <v>5</v>
      </c>
      <c r="X16" s="60">
        <v>0</v>
      </c>
      <c r="Y16" s="40">
        <f t="shared" si="7"/>
        <v>0</v>
      </c>
      <c r="Z16" s="39">
        <v>4</v>
      </c>
      <c r="AA16" s="60">
        <v>0</v>
      </c>
      <c r="AB16" s="40">
        <f t="shared" si="8"/>
        <v>0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7</v>
      </c>
      <c r="C17" s="39">
        <v>9</v>
      </c>
      <c r="D17" s="36">
        <f t="shared" si="0"/>
        <v>128.57142857142858</v>
      </c>
      <c r="E17" s="39">
        <v>1</v>
      </c>
      <c r="F17" s="39">
        <v>3</v>
      </c>
      <c r="G17" s="40">
        <f t="shared" si="1"/>
        <v>300</v>
      </c>
      <c r="H17" s="39">
        <v>0</v>
      </c>
      <c r="I17" s="39">
        <v>1</v>
      </c>
      <c r="J17" s="40" t="str">
        <f t="shared" si="2"/>
        <v>-</v>
      </c>
      <c r="K17" s="39">
        <v>0</v>
      </c>
      <c r="L17" s="39">
        <v>0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0</v>
      </c>
      <c r="R17" s="60">
        <v>1</v>
      </c>
      <c r="S17" s="40" t="str">
        <f t="shared" si="5"/>
        <v>-</v>
      </c>
      <c r="T17" s="39">
        <v>6</v>
      </c>
      <c r="U17" s="60">
        <v>7</v>
      </c>
      <c r="V17" s="40">
        <f t="shared" si="6"/>
        <v>116.66666666666667</v>
      </c>
      <c r="W17" s="39">
        <v>1</v>
      </c>
      <c r="X17" s="60">
        <v>2</v>
      </c>
      <c r="Y17" s="40">
        <f t="shared" si="7"/>
        <v>200</v>
      </c>
      <c r="Z17" s="39">
        <v>1</v>
      </c>
      <c r="AA17" s="60">
        <v>2</v>
      </c>
      <c r="AB17" s="40">
        <f t="shared" si="8"/>
        <v>200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8</v>
      </c>
      <c r="C18" s="39">
        <v>4</v>
      </c>
      <c r="D18" s="36">
        <f t="shared" si="0"/>
        <v>50</v>
      </c>
      <c r="E18" s="39">
        <v>1</v>
      </c>
      <c r="F18" s="39">
        <v>3</v>
      </c>
      <c r="G18" s="40">
        <f t="shared" si="1"/>
        <v>300</v>
      </c>
      <c r="H18" s="39">
        <v>0</v>
      </c>
      <c r="I18" s="39">
        <v>2</v>
      </c>
      <c r="J18" s="40" t="str">
        <f t="shared" si="2"/>
        <v>-</v>
      </c>
      <c r="K18" s="39">
        <v>0</v>
      </c>
      <c r="L18" s="39">
        <v>0</v>
      </c>
      <c r="M18" s="40" t="str">
        <f t="shared" si="3"/>
        <v>-</v>
      </c>
      <c r="N18" s="39">
        <v>0</v>
      </c>
      <c r="O18" s="39">
        <v>0</v>
      </c>
      <c r="P18" s="40" t="str">
        <f t="shared" si="4"/>
        <v>-</v>
      </c>
      <c r="Q18" s="39">
        <v>1</v>
      </c>
      <c r="R18" s="60">
        <v>1</v>
      </c>
      <c r="S18" s="40">
        <f t="shared" si="5"/>
        <v>100</v>
      </c>
      <c r="T18" s="39">
        <v>1</v>
      </c>
      <c r="U18" s="60">
        <v>2</v>
      </c>
      <c r="V18" s="40">
        <f t="shared" si="6"/>
        <v>200</v>
      </c>
      <c r="W18" s="39">
        <v>1</v>
      </c>
      <c r="X18" s="60">
        <v>1</v>
      </c>
      <c r="Y18" s="40">
        <f t="shared" si="7"/>
        <v>100</v>
      </c>
      <c r="Z18" s="39">
        <v>1</v>
      </c>
      <c r="AA18" s="60">
        <v>0</v>
      </c>
      <c r="AB18" s="40">
        <f t="shared" si="8"/>
        <v>0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5</v>
      </c>
      <c r="C19" s="39">
        <v>4</v>
      </c>
      <c r="D19" s="36">
        <f t="shared" si="0"/>
        <v>80</v>
      </c>
      <c r="E19" s="39">
        <v>3</v>
      </c>
      <c r="F19" s="39">
        <v>2</v>
      </c>
      <c r="G19" s="40">
        <f t="shared" si="1"/>
        <v>66.666666666666671</v>
      </c>
      <c r="H19" s="39">
        <v>0</v>
      </c>
      <c r="I19" s="39">
        <v>0</v>
      </c>
      <c r="J19" s="40" t="str">
        <f t="shared" si="2"/>
        <v>-</v>
      </c>
      <c r="K19" s="39">
        <v>0</v>
      </c>
      <c r="L19" s="39">
        <v>0</v>
      </c>
      <c r="M19" s="40" t="str">
        <f t="shared" si="3"/>
        <v>-</v>
      </c>
      <c r="N19" s="39">
        <v>0</v>
      </c>
      <c r="O19" s="39">
        <v>0</v>
      </c>
      <c r="P19" s="40" t="str">
        <f t="shared" si="4"/>
        <v>-</v>
      </c>
      <c r="Q19" s="39">
        <v>3</v>
      </c>
      <c r="R19" s="60">
        <v>1</v>
      </c>
      <c r="S19" s="40">
        <f t="shared" si="5"/>
        <v>33.333333333333336</v>
      </c>
      <c r="T19" s="39">
        <v>5</v>
      </c>
      <c r="U19" s="60">
        <v>4</v>
      </c>
      <c r="V19" s="40">
        <f t="shared" si="6"/>
        <v>80</v>
      </c>
      <c r="W19" s="39">
        <v>3</v>
      </c>
      <c r="X19" s="60">
        <v>2</v>
      </c>
      <c r="Y19" s="40">
        <f t="shared" si="7"/>
        <v>66.666666666666671</v>
      </c>
      <c r="Z19" s="39">
        <v>2</v>
      </c>
      <c r="AA19" s="60">
        <v>2</v>
      </c>
      <c r="AB19" s="40">
        <f t="shared" si="8"/>
        <v>100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4</v>
      </c>
      <c r="C20" s="39">
        <v>3</v>
      </c>
      <c r="D20" s="36">
        <f t="shared" si="0"/>
        <v>75</v>
      </c>
      <c r="E20" s="39">
        <v>2</v>
      </c>
      <c r="F20" s="39">
        <v>1</v>
      </c>
      <c r="G20" s="40">
        <f t="shared" si="1"/>
        <v>50</v>
      </c>
      <c r="H20" s="39">
        <v>1</v>
      </c>
      <c r="I20" s="39">
        <v>0</v>
      </c>
      <c r="J20" s="40">
        <f t="shared" si="2"/>
        <v>0</v>
      </c>
      <c r="K20" s="39">
        <v>0</v>
      </c>
      <c r="L20" s="39">
        <v>0</v>
      </c>
      <c r="M20" s="40" t="str">
        <f t="shared" si="3"/>
        <v>-</v>
      </c>
      <c r="N20" s="39">
        <v>0</v>
      </c>
      <c r="O20" s="39">
        <v>0</v>
      </c>
      <c r="P20" s="40" t="str">
        <f t="shared" si="4"/>
        <v>-</v>
      </c>
      <c r="Q20" s="39">
        <v>2</v>
      </c>
      <c r="R20" s="60">
        <v>0</v>
      </c>
      <c r="S20" s="40">
        <f t="shared" si="5"/>
        <v>0</v>
      </c>
      <c r="T20" s="39">
        <v>3</v>
      </c>
      <c r="U20" s="60">
        <v>2</v>
      </c>
      <c r="V20" s="40">
        <f t="shared" si="6"/>
        <v>66.666666666666671</v>
      </c>
      <c r="W20" s="39">
        <v>1</v>
      </c>
      <c r="X20" s="60">
        <v>0</v>
      </c>
      <c r="Y20" s="40">
        <f t="shared" si="7"/>
        <v>0</v>
      </c>
      <c r="Z20" s="39">
        <v>1</v>
      </c>
      <c r="AA20" s="60">
        <v>0</v>
      </c>
      <c r="AB20" s="40">
        <f t="shared" si="8"/>
        <v>0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3</v>
      </c>
      <c r="C21" s="39">
        <v>3</v>
      </c>
      <c r="D21" s="36">
        <f t="shared" si="0"/>
        <v>100</v>
      </c>
      <c r="E21" s="39">
        <v>1</v>
      </c>
      <c r="F21" s="39">
        <v>1</v>
      </c>
      <c r="G21" s="40">
        <f t="shared" si="1"/>
        <v>100</v>
      </c>
      <c r="H21" s="39">
        <v>0</v>
      </c>
      <c r="I21" s="39">
        <v>0</v>
      </c>
      <c r="J21" s="40" t="str">
        <f t="shared" si="2"/>
        <v>-</v>
      </c>
      <c r="K21" s="39">
        <v>0</v>
      </c>
      <c r="L21" s="39">
        <v>0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1</v>
      </c>
      <c r="R21" s="60">
        <v>0</v>
      </c>
      <c r="S21" s="40">
        <f t="shared" si="5"/>
        <v>0</v>
      </c>
      <c r="T21" s="39">
        <v>3</v>
      </c>
      <c r="U21" s="60">
        <v>2</v>
      </c>
      <c r="V21" s="40">
        <f t="shared" si="6"/>
        <v>66.666666666666671</v>
      </c>
      <c r="W21" s="39">
        <v>1</v>
      </c>
      <c r="X21" s="60">
        <v>0</v>
      </c>
      <c r="Y21" s="40">
        <f t="shared" si="7"/>
        <v>0</v>
      </c>
      <c r="Z21" s="39">
        <v>1</v>
      </c>
      <c r="AA21" s="60">
        <v>0</v>
      </c>
      <c r="AB21" s="40">
        <f t="shared" si="8"/>
        <v>0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2</v>
      </c>
      <c r="C22" s="39">
        <v>2</v>
      </c>
      <c r="D22" s="36">
        <f t="shared" si="0"/>
        <v>100</v>
      </c>
      <c r="E22" s="39">
        <v>2</v>
      </c>
      <c r="F22" s="39">
        <v>2</v>
      </c>
      <c r="G22" s="40">
        <f t="shared" si="1"/>
        <v>100</v>
      </c>
      <c r="H22" s="39">
        <v>0</v>
      </c>
      <c r="I22" s="39">
        <v>1</v>
      </c>
      <c r="J22" s="40" t="str">
        <f t="shared" si="2"/>
        <v>-</v>
      </c>
      <c r="K22" s="39">
        <v>0</v>
      </c>
      <c r="L22" s="39">
        <v>0</v>
      </c>
      <c r="M22" s="40" t="str">
        <f t="shared" si="3"/>
        <v>-</v>
      </c>
      <c r="N22" s="39">
        <v>0</v>
      </c>
      <c r="O22" s="39">
        <v>0</v>
      </c>
      <c r="P22" s="40" t="str">
        <f t="shared" si="4"/>
        <v>-</v>
      </c>
      <c r="Q22" s="39">
        <v>2</v>
      </c>
      <c r="R22" s="60">
        <v>2</v>
      </c>
      <c r="S22" s="40">
        <f t="shared" si="5"/>
        <v>100</v>
      </c>
      <c r="T22" s="39">
        <v>2</v>
      </c>
      <c r="U22" s="60">
        <v>1</v>
      </c>
      <c r="V22" s="40">
        <f t="shared" si="6"/>
        <v>50</v>
      </c>
      <c r="W22" s="39">
        <v>2</v>
      </c>
      <c r="X22" s="60">
        <v>1</v>
      </c>
      <c r="Y22" s="40">
        <f t="shared" si="7"/>
        <v>50</v>
      </c>
      <c r="Z22" s="39">
        <v>1</v>
      </c>
      <c r="AA22" s="60">
        <v>1</v>
      </c>
      <c r="AB22" s="40">
        <f t="shared" si="8"/>
        <v>100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4</v>
      </c>
      <c r="C23" s="39">
        <v>4</v>
      </c>
      <c r="D23" s="36">
        <f t="shared" si="0"/>
        <v>100</v>
      </c>
      <c r="E23" s="39">
        <v>3</v>
      </c>
      <c r="F23" s="39">
        <v>3</v>
      </c>
      <c r="G23" s="40">
        <f t="shared" si="1"/>
        <v>100</v>
      </c>
      <c r="H23" s="39">
        <v>0</v>
      </c>
      <c r="I23" s="39">
        <v>1</v>
      </c>
      <c r="J23" s="40" t="str">
        <f t="shared" si="2"/>
        <v>-</v>
      </c>
      <c r="K23" s="39">
        <v>0</v>
      </c>
      <c r="L23" s="39">
        <v>0</v>
      </c>
      <c r="M23" s="40" t="str">
        <f t="shared" si="3"/>
        <v>-</v>
      </c>
      <c r="N23" s="39">
        <v>0</v>
      </c>
      <c r="O23" s="39">
        <v>0</v>
      </c>
      <c r="P23" s="40" t="str">
        <f t="shared" si="4"/>
        <v>-</v>
      </c>
      <c r="Q23" s="39">
        <v>3</v>
      </c>
      <c r="R23" s="60">
        <v>2</v>
      </c>
      <c r="S23" s="40">
        <f t="shared" si="5"/>
        <v>66.666666666666671</v>
      </c>
      <c r="T23" s="39">
        <v>4</v>
      </c>
      <c r="U23" s="60">
        <v>2</v>
      </c>
      <c r="V23" s="40">
        <f t="shared" si="6"/>
        <v>50</v>
      </c>
      <c r="W23" s="39">
        <v>3</v>
      </c>
      <c r="X23" s="60">
        <v>1</v>
      </c>
      <c r="Y23" s="40">
        <f t="shared" si="7"/>
        <v>33.333333333333336</v>
      </c>
      <c r="Z23" s="39">
        <v>0</v>
      </c>
      <c r="AA23" s="60">
        <v>1</v>
      </c>
      <c r="AB23" s="40" t="str">
        <f t="shared" si="8"/>
        <v>-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4</v>
      </c>
      <c r="C24" s="39">
        <v>5</v>
      </c>
      <c r="D24" s="36">
        <f t="shared" si="0"/>
        <v>125</v>
      </c>
      <c r="E24" s="39">
        <v>4</v>
      </c>
      <c r="F24" s="39">
        <v>5</v>
      </c>
      <c r="G24" s="40">
        <f t="shared" si="1"/>
        <v>125</v>
      </c>
      <c r="H24" s="39">
        <v>1</v>
      </c>
      <c r="I24" s="39">
        <v>2</v>
      </c>
      <c r="J24" s="40">
        <f t="shared" si="2"/>
        <v>200</v>
      </c>
      <c r="K24" s="39">
        <v>0</v>
      </c>
      <c r="L24" s="39">
        <v>2</v>
      </c>
      <c r="M24" s="40" t="str">
        <f t="shared" si="3"/>
        <v>-</v>
      </c>
      <c r="N24" s="39">
        <v>0</v>
      </c>
      <c r="O24" s="39">
        <v>0</v>
      </c>
      <c r="P24" s="40" t="str">
        <f t="shared" si="4"/>
        <v>-</v>
      </c>
      <c r="Q24" s="39">
        <v>3</v>
      </c>
      <c r="R24" s="60">
        <v>5</v>
      </c>
      <c r="S24" s="40">
        <f t="shared" si="5"/>
        <v>166.66666666666666</v>
      </c>
      <c r="T24" s="39">
        <v>1</v>
      </c>
      <c r="U24" s="60">
        <v>3</v>
      </c>
      <c r="V24" s="40">
        <f t="shared" si="6"/>
        <v>300</v>
      </c>
      <c r="W24" s="39">
        <v>1</v>
      </c>
      <c r="X24" s="60">
        <v>3</v>
      </c>
      <c r="Y24" s="40">
        <f t="shared" si="7"/>
        <v>300</v>
      </c>
      <c r="Z24" s="39">
        <v>1</v>
      </c>
      <c r="AA24" s="60">
        <v>3</v>
      </c>
      <c r="AB24" s="40">
        <f t="shared" si="8"/>
        <v>300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2</v>
      </c>
      <c r="C25" s="39">
        <v>2</v>
      </c>
      <c r="D25" s="36">
        <f t="shared" si="0"/>
        <v>100</v>
      </c>
      <c r="E25" s="39">
        <v>1</v>
      </c>
      <c r="F25" s="39">
        <v>0</v>
      </c>
      <c r="G25" s="40">
        <f t="shared" si="1"/>
        <v>0</v>
      </c>
      <c r="H25" s="39">
        <v>0</v>
      </c>
      <c r="I25" s="39">
        <v>0</v>
      </c>
      <c r="J25" s="40" t="str">
        <f t="shared" si="2"/>
        <v>-</v>
      </c>
      <c r="K25" s="39">
        <v>0</v>
      </c>
      <c r="L25" s="39">
        <v>0</v>
      </c>
      <c r="M25" s="40" t="str">
        <f t="shared" si="3"/>
        <v>-</v>
      </c>
      <c r="N25" s="39">
        <v>0</v>
      </c>
      <c r="O25" s="39">
        <v>0</v>
      </c>
      <c r="P25" s="40" t="str">
        <f t="shared" si="4"/>
        <v>-</v>
      </c>
      <c r="Q25" s="39">
        <v>1</v>
      </c>
      <c r="R25" s="60">
        <v>0</v>
      </c>
      <c r="S25" s="40">
        <f t="shared" si="5"/>
        <v>0</v>
      </c>
      <c r="T25" s="39">
        <v>2</v>
      </c>
      <c r="U25" s="60">
        <v>2</v>
      </c>
      <c r="V25" s="40">
        <f t="shared" si="6"/>
        <v>100</v>
      </c>
      <c r="W25" s="39">
        <v>1</v>
      </c>
      <c r="X25" s="60">
        <v>0</v>
      </c>
      <c r="Y25" s="40">
        <f t="shared" si="7"/>
        <v>0</v>
      </c>
      <c r="Z25" s="39">
        <v>1</v>
      </c>
      <c r="AA25" s="60">
        <v>0</v>
      </c>
      <c r="AB25" s="40">
        <f t="shared" si="8"/>
        <v>0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6</v>
      </c>
      <c r="C26" s="39">
        <v>3</v>
      </c>
      <c r="D26" s="36">
        <f t="shared" si="0"/>
        <v>50</v>
      </c>
      <c r="E26" s="39">
        <v>5</v>
      </c>
      <c r="F26" s="39">
        <v>2</v>
      </c>
      <c r="G26" s="40">
        <f t="shared" si="1"/>
        <v>40</v>
      </c>
      <c r="H26" s="39">
        <v>1</v>
      </c>
      <c r="I26" s="39">
        <v>0</v>
      </c>
      <c r="J26" s="40">
        <f t="shared" si="2"/>
        <v>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4</v>
      </c>
      <c r="R26" s="60">
        <v>1</v>
      </c>
      <c r="S26" s="40">
        <f t="shared" si="5"/>
        <v>25</v>
      </c>
      <c r="T26" s="39">
        <v>4</v>
      </c>
      <c r="U26" s="60">
        <v>2</v>
      </c>
      <c r="V26" s="40">
        <f t="shared" si="6"/>
        <v>50</v>
      </c>
      <c r="W26" s="39">
        <v>3</v>
      </c>
      <c r="X26" s="60">
        <v>1</v>
      </c>
      <c r="Y26" s="40">
        <f t="shared" si="7"/>
        <v>33.333333333333336</v>
      </c>
      <c r="Z26" s="39">
        <v>2</v>
      </c>
      <c r="AA26" s="60">
        <v>0</v>
      </c>
      <c r="AB26" s="40">
        <f t="shared" si="8"/>
        <v>0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0</v>
      </c>
      <c r="C27" s="39">
        <v>0</v>
      </c>
      <c r="D27" s="36" t="str">
        <f t="shared" si="0"/>
        <v>-</v>
      </c>
      <c r="E27" s="39">
        <v>0</v>
      </c>
      <c r="F27" s="39">
        <v>0</v>
      </c>
      <c r="G27" s="40" t="str">
        <f t="shared" si="1"/>
        <v>-</v>
      </c>
      <c r="H27" s="39">
        <v>0</v>
      </c>
      <c r="I27" s="39">
        <v>0</v>
      </c>
      <c r="J27" s="40" t="str">
        <f t="shared" si="2"/>
        <v>-</v>
      </c>
      <c r="K27" s="39">
        <v>0</v>
      </c>
      <c r="L27" s="39">
        <v>0</v>
      </c>
      <c r="M27" s="40" t="str">
        <f t="shared" si="3"/>
        <v>-</v>
      </c>
      <c r="N27" s="39">
        <v>0</v>
      </c>
      <c r="O27" s="39">
        <v>0</v>
      </c>
      <c r="P27" s="40" t="str">
        <f t="shared" si="4"/>
        <v>-</v>
      </c>
      <c r="Q27" s="39">
        <v>0</v>
      </c>
      <c r="R27" s="60">
        <v>0</v>
      </c>
      <c r="S27" s="40" t="str">
        <f t="shared" si="5"/>
        <v>-</v>
      </c>
      <c r="T27" s="39">
        <v>0</v>
      </c>
      <c r="U27" s="60">
        <v>0</v>
      </c>
      <c r="V27" s="40" t="str">
        <f t="shared" si="6"/>
        <v>-</v>
      </c>
      <c r="W27" s="39">
        <v>0</v>
      </c>
      <c r="X27" s="60">
        <v>0</v>
      </c>
      <c r="Y27" s="40" t="str">
        <f t="shared" si="7"/>
        <v>-</v>
      </c>
      <c r="Z27" s="39">
        <v>0</v>
      </c>
      <c r="AA27" s="60">
        <v>0</v>
      </c>
      <c r="AB27" s="40" t="str">
        <f t="shared" si="8"/>
        <v>-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0</v>
      </c>
      <c r="C28" s="39">
        <v>0</v>
      </c>
      <c r="D28" s="36" t="str">
        <f t="shared" si="0"/>
        <v>-</v>
      </c>
      <c r="E28" s="39">
        <v>0</v>
      </c>
      <c r="F28" s="39">
        <v>0</v>
      </c>
      <c r="G28" s="40" t="str">
        <f t="shared" si="1"/>
        <v>-</v>
      </c>
      <c r="H28" s="39">
        <v>0</v>
      </c>
      <c r="I28" s="39">
        <v>0</v>
      </c>
      <c r="J28" s="40" t="str">
        <f t="shared" si="2"/>
        <v>-</v>
      </c>
      <c r="K28" s="39">
        <v>0</v>
      </c>
      <c r="L28" s="39">
        <v>0</v>
      </c>
      <c r="M28" s="40" t="str">
        <f t="shared" si="3"/>
        <v>-</v>
      </c>
      <c r="N28" s="39">
        <v>0</v>
      </c>
      <c r="O28" s="39">
        <v>0</v>
      </c>
      <c r="P28" s="40" t="str">
        <f t="shared" si="4"/>
        <v>-</v>
      </c>
      <c r="Q28" s="39">
        <v>0</v>
      </c>
      <c r="R28" s="60">
        <v>0</v>
      </c>
      <c r="S28" s="40" t="str">
        <f t="shared" si="5"/>
        <v>-</v>
      </c>
      <c r="T28" s="39">
        <v>0</v>
      </c>
      <c r="U28" s="60">
        <v>0</v>
      </c>
      <c r="V28" s="40" t="str">
        <f t="shared" si="6"/>
        <v>-</v>
      </c>
      <c r="W28" s="39">
        <v>0</v>
      </c>
      <c r="X28" s="60">
        <v>0</v>
      </c>
      <c r="Y28" s="40" t="str">
        <f t="shared" si="7"/>
        <v>-</v>
      </c>
      <c r="Z28" s="39">
        <v>0</v>
      </c>
      <c r="AA28" s="60">
        <v>0</v>
      </c>
      <c r="AB28" s="40" t="str">
        <f t="shared" si="8"/>
        <v>-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13</v>
      </c>
      <c r="C29" s="39">
        <v>9</v>
      </c>
      <c r="D29" s="36">
        <f t="shared" si="0"/>
        <v>69.230769230769226</v>
      </c>
      <c r="E29" s="39">
        <v>6</v>
      </c>
      <c r="F29" s="39">
        <v>2</v>
      </c>
      <c r="G29" s="40">
        <f t="shared" si="1"/>
        <v>33.333333333333336</v>
      </c>
      <c r="H29" s="39">
        <v>0</v>
      </c>
      <c r="I29" s="39">
        <v>0</v>
      </c>
      <c r="J29" s="40" t="str">
        <f t="shared" si="2"/>
        <v>-</v>
      </c>
      <c r="K29" s="39">
        <v>0</v>
      </c>
      <c r="L29" s="39">
        <v>0</v>
      </c>
      <c r="M29" s="40" t="str">
        <f t="shared" si="3"/>
        <v>-</v>
      </c>
      <c r="N29" s="39">
        <v>0</v>
      </c>
      <c r="O29" s="39">
        <v>0</v>
      </c>
      <c r="P29" s="40" t="str">
        <f t="shared" si="4"/>
        <v>-</v>
      </c>
      <c r="Q29" s="39">
        <v>5</v>
      </c>
      <c r="R29" s="60">
        <v>1</v>
      </c>
      <c r="S29" s="40">
        <f t="shared" si="5"/>
        <v>20</v>
      </c>
      <c r="T29" s="39">
        <v>12</v>
      </c>
      <c r="U29" s="60">
        <v>7</v>
      </c>
      <c r="V29" s="40">
        <f t="shared" si="6"/>
        <v>58.333333333333336</v>
      </c>
      <c r="W29" s="39">
        <v>5</v>
      </c>
      <c r="X29" s="60">
        <v>0</v>
      </c>
      <c r="Y29" s="40">
        <f t="shared" si="7"/>
        <v>0</v>
      </c>
      <c r="Z29" s="39">
        <v>5</v>
      </c>
      <c r="AA29" s="60">
        <v>0</v>
      </c>
      <c r="AB29" s="40">
        <f t="shared" si="8"/>
        <v>0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0</v>
      </c>
      <c r="C30" s="39">
        <v>0</v>
      </c>
      <c r="D30" s="36" t="str">
        <f t="shared" si="0"/>
        <v>-</v>
      </c>
      <c r="E30" s="39">
        <v>0</v>
      </c>
      <c r="F30" s="39">
        <v>0</v>
      </c>
      <c r="G30" s="40" t="str">
        <f t="shared" si="1"/>
        <v>-</v>
      </c>
      <c r="H30" s="39">
        <v>0</v>
      </c>
      <c r="I30" s="39">
        <v>0</v>
      </c>
      <c r="J30" s="40" t="str">
        <f t="shared" si="2"/>
        <v>-</v>
      </c>
      <c r="K30" s="39">
        <v>0</v>
      </c>
      <c r="L30" s="39">
        <v>0</v>
      </c>
      <c r="M30" s="40" t="str">
        <f t="shared" si="3"/>
        <v>-</v>
      </c>
      <c r="N30" s="39">
        <v>0</v>
      </c>
      <c r="O30" s="39">
        <v>0</v>
      </c>
      <c r="P30" s="40" t="str">
        <f t="shared" si="4"/>
        <v>-</v>
      </c>
      <c r="Q30" s="39">
        <v>0</v>
      </c>
      <c r="R30" s="60">
        <v>0</v>
      </c>
      <c r="S30" s="40" t="str">
        <f t="shared" si="5"/>
        <v>-</v>
      </c>
      <c r="T30" s="39">
        <v>0</v>
      </c>
      <c r="U30" s="60">
        <v>0</v>
      </c>
      <c r="V30" s="40" t="str">
        <f t="shared" si="6"/>
        <v>-</v>
      </c>
      <c r="W30" s="39">
        <v>0</v>
      </c>
      <c r="X30" s="60">
        <v>0</v>
      </c>
      <c r="Y30" s="40" t="str">
        <f t="shared" si="7"/>
        <v>-</v>
      </c>
      <c r="Z30" s="39">
        <v>0</v>
      </c>
      <c r="AA30" s="60">
        <v>0</v>
      </c>
      <c r="AB30" s="40" t="str">
        <f t="shared" si="8"/>
        <v>-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1</v>
      </c>
      <c r="C31" s="39">
        <v>1</v>
      </c>
      <c r="D31" s="36">
        <f t="shared" si="0"/>
        <v>100</v>
      </c>
      <c r="E31" s="39">
        <v>0</v>
      </c>
      <c r="F31" s="39">
        <v>0</v>
      </c>
      <c r="G31" s="40" t="str">
        <f t="shared" si="1"/>
        <v>-</v>
      </c>
      <c r="H31" s="39">
        <v>0</v>
      </c>
      <c r="I31" s="39">
        <v>0</v>
      </c>
      <c r="J31" s="40" t="str">
        <f t="shared" si="2"/>
        <v>-</v>
      </c>
      <c r="K31" s="39">
        <v>0</v>
      </c>
      <c r="L31" s="39">
        <v>0</v>
      </c>
      <c r="M31" s="40" t="str">
        <f t="shared" si="3"/>
        <v>-</v>
      </c>
      <c r="N31" s="39">
        <v>0</v>
      </c>
      <c r="O31" s="39">
        <v>0</v>
      </c>
      <c r="P31" s="40" t="str">
        <f t="shared" si="4"/>
        <v>-</v>
      </c>
      <c r="Q31" s="39">
        <v>0</v>
      </c>
      <c r="R31" s="60">
        <v>0</v>
      </c>
      <c r="S31" s="40" t="str">
        <f t="shared" si="5"/>
        <v>-</v>
      </c>
      <c r="T31" s="39">
        <v>1</v>
      </c>
      <c r="U31" s="60">
        <v>1</v>
      </c>
      <c r="V31" s="40">
        <f t="shared" si="6"/>
        <v>100</v>
      </c>
      <c r="W31" s="39">
        <v>0</v>
      </c>
      <c r="X31" s="60">
        <v>0</v>
      </c>
      <c r="Y31" s="40" t="str">
        <f t="shared" si="7"/>
        <v>-</v>
      </c>
      <c r="Z31" s="39">
        <v>0</v>
      </c>
      <c r="AA31" s="60">
        <v>0</v>
      </c>
      <c r="AB31" s="40" t="str">
        <f t="shared" si="8"/>
        <v>-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3</v>
      </c>
      <c r="C32" s="39">
        <v>6</v>
      </c>
      <c r="D32" s="36">
        <f t="shared" si="0"/>
        <v>200</v>
      </c>
      <c r="E32" s="39">
        <v>0</v>
      </c>
      <c r="F32" s="39">
        <v>3</v>
      </c>
      <c r="G32" s="40" t="str">
        <f t="shared" si="1"/>
        <v>-</v>
      </c>
      <c r="H32" s="39">
        <v>0</v>
      </c>
      <c r="I32" s="39">
        <v>1</v>
      </c>
      <c r="J32" s="40" t="str">
        <f t="shared" si="2"/>
        <v>-</v>
      </c>
      <c r="K32" s="39">
        <v>0</v>
      </c>
      <c r="L32" s="39">
        <v>0</v>
      </c>
      <c r="M32" s="40" t="str">
        <f t="shared" si="3"/>
        <v>-</v>
      </c>
      <c r="N32" s="39">
        <v>0</v>
      </c>
      <c r="O32" s="39">
        <v>0</v>
      </c>
      <c r="P32" s="40" t="str">
        <f t="shared" si="4"/>
        <v>-</v>
      </c>
      <c r="Q32" s="39">
        <v>0</v>
      </c>
      <c r="R32" s="60">
        <v>2</v>
      </c>
      <c r="S32" s="40" t="str">
        <f t="shared" si="5"/>
        <v>-</v>
      </c>
      <c r="T32" s="39">
        <v>3</v>
      </c>
      <c r="U32" s="60">
        <v>3</v>
      </c>
      <c r="V32" s="40">
        <f t="shared" si="6"/>
        <v>100</v>
      </c>
      <c r="W32" s="39">
        <v>0</v>
      </c>
      <c r="X32" s="60">
        <v>0</v>
      </c>
      <c r="Y32" s="40" t="str">
        <f t="shared" si="7"/>
        <v>-</v>
      </c>
      <c r="Z32" s="39">
        <v>0</v>
      </c>
      <c r="AA32" s="60">
        <v>0</v>
      </c>
      <c r="AB32" s="40" t="str">
        <f t="shared" si="8"/>
        <v>-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2</v>
      </c>
      <c r="C33" s="39">
        <v>1</v>
      </c>
      <c r="D33" s="36">
        <f t="shared" si="0"/>
        <v>50</v>
      </c>
      <c r="E33" s="39">
        <v>2</v>
      </c>
      <c r="F33" s="39">
        <v>1</v>
      </c>
      <c r="G33" s="40">
        <f t="shared" si="1"/>
        <v>50</v>
      </c>
      <c r="H33" s="39">
        <v>1</v>
      </c>
      <c r="I33" s="39">
        <v>0</v>
      </c>
      <c r="J33" s="40">
        <f t="shared" si="2"/>
        <v>0</v>
      </c>
      <c r="K33" s="39">
        <v>0</v>
      </c>
      <c r="L33" s="39">
        <v>0</v>
      </c>
      <c r="M33" s="40" t="str">
        <f t="shared" si="3"/>
        <v>-</v>
      </c>
      <c r="N33" s="39">
        <v>0</v>
      </c>
      <c r="O33" s="39">
        <v>0</v>
      </c>
      <c r="P33" s="40" t="str">
        <f t="shared" si="4"/>
        <v>-</v>
      </c>
      <c r="Q33" s="39">
        <v>2</v>
      </c>
      <c r="R33" s="60">
        <v>1</v>
      </c>
      <c r="S33" s="40">
        <f t="shared" si="5"/>
        <v>50</v>
      </c>
      <c r="T33" s="39">
        <v>1</v>
      </c>
      <c r="U33" s="60">
        <v>1</v>
      </c>
      <c r="V33" s="40">
        <f t="shared" si="6"/>
        <v>100</v>
      </c>
      <c r="W33" s="39">
        <v>1</v>
      </c>
      <c r="X33" s="60">
        <v>1</v>
      </c>
      <c r="Y33" s="40">
        <f t="shared" si="7"/>
        <v>100</v>
      </c>
      <c r="Z33" s="39">
        <v>0</v>
      </c>
      <c r="AA33" s="60">
        <v>1</v>
      </c>
      <c r="AB33" s="40" t="str">
        <f t="shared" si="8"/>
        <v>-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3</v>
      </c>
      <c r="C34" s="39">
        <v>1</v>
      </c>
      <c r="D34" s="36">
        <f t="shared" si="0"/>
        <v>33.333333333333336</v>
      </c>
      <c r="E34" s="39">
        <v>1</v>
      </c>
      <c r="F34" s="39">
        <v>0</v>
      </c>
      <c r="G34" s="40">
        <f t="shared" si="1"/>
        <v>0</v>
      </c>
      <c r="H34" s="39">
        <v>0</v>
      </c>
      <c r="I34" s="39">
        <v>0</v>
      </c>
      <c r="J34" s="40" t="str">
        <f t="shared" si="2"/>
        <v>-</v>
      </c>
      <c r="K34" s="39">
        <v>0</v>
      </c>
      <c r="L34" s="39">
        <v>0</v>
      </c>
      <c r="M34" s="40" t="str">
        <f t="shared" si="3"/>
        <v>-</v>
      </c>
      <c r="N34" s="39">
        <v>0</v>
      </c>
      <c r="O34" s="39">
        <v>0</v>
      </c>
      <c r="P34" s="40" t="str">
        <f t="shared" si="4"/>
        <v>-</v>
      </c>
      <c r="Q34" s="39">
        <v>1</v>
      </c>
      <c r="R34" s="60">
        <v>0</v>
      </c>
      <c r="S34" s="40">
        <f t="shared" si="5"/>
        <v>0</v>
      </c>
      <c r="T34" s="39">
        <v>2</v>
      </c>
      <c r="U34" s="60">
        <v>0</v>
      </c>
      <c r="V34" s="40">
        <f t="shared" si="6"/>
        <v>0</v>
      </c>
      <c r="W34" s="39">
        <v>1</v>
      </c>
      <c r="X34" s="60">
        <v>0</v>
      </c>
      <c r="Y34" s="40">
        <f t="shared" si="7"/>
        <v>0</v>
      </c>
      <c r="Z34" s="39">
        <v>1</v>
      </c>
      <c r="AA34" s="60">
        <v>0</v>
      </c>
      <c r="AB34" s="40">
        <f t="shared" si="8"/>
        <v>0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2</v>
      </c>
      <c r="C35" s="39">
        <v>0</v>
      </c>
      <c r="D35" s="36">
        <f t="shared" si="0"/>
        <v>0</v>
      </c>
      <c r="E35" s="39">
        <v>2</v>
      </c>
      <c r="F35" s="39">
        <v>0</v>
      </c>
      <c r="G35" s="40">
        <f t="shared" si="1"/>
        <v>0</v>
      </c>
      <c r="H35" s="39">
        <v>0</v>
      </c>
      <c r="I35" s="39">
        <v>0</v>
      </c>
      <c r="J35" s="40" t="str">
        <f t="shared" si="2"/>
        <v>-</v>
      </c>
      <c r="K35" s="39">
        <v>0</v>
      </c>
      <c r="L35" s="39">
        <v>0</v>
      </c>
      <c r="M35" s="40" t="str">
        <f t="shared" si="3"/>
        <v>-</v>
      </c>
      <c r="N35" s="39">
        <v>0</v>
      </c>
      <c r="O35" s="39">
        <v>0</v>
      </c>
      <c r="P35" s="40" t="str">
        <f t="shared" si="4"/>
        <v>-</v>
      </c>
      <c r="Q35" s="39">
        <v>2</v>
      </c>
      <c r="R35" s="60">
        <v>0</v>
      </c>
      <c r="S35" s="40">
        <f t="shared" si="5"/>
        <v>0</v>
      </c>
      <c r="T35" s="39">
        <v>2</v>
      </c>
      <c r="U35" s="60">
        <v>0</v>
      </c>
      <c r="V35" s="40">
        <f t="shared" si="6"/>
        <v>0</v>
      </c>
      <c r="W35" s="39">
        <v>2</v>
      </c>
      <c r="X35" s="60">
        <v>0</v>
      </c>
      <c r="Y35" s="40">
        <f t="shared" si="7"/>
        <v>0</v>
      </c>
      <c r="Z35" s="39">
        <v>2</v>
      </c>
      <c r="AA35" s="60">
        <v>0</v>
      </c>
      <c r="AB35" s="40">
        <f t="shared" si="8"/>
        <v>0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topLeftCell="A4" zoomScale="80" zoomScaleNormal="70" zoomScaleSheetLayoutView="80" workbookViewId="0">
      <selection activeCell="E8" sqref="E8"/>
    </sheetView>
  </sheetViews>
  <sheetFormatPr defaultColWidth="8" defaultRowHeight="13.2" x14ac:dyDescent="0.25"/>
  <cols>
    <col min="1" max="1" width="60.109375" style="3" customWidth="1"/>
    <col min="2" max="3" width="16.109375" style="3" customWidth="1"/>
    <col min="4" max="4" width="11" style="3" customWidth="1"/>
    <col min="5" max="5" width="11.6640625" style="3" customWidth="1"/>
    <col min="6" max="16384" width="8" style="3"/>
  </cols>
  <sheetData>
    <row r="1" spans="1:11" ht="27" customHeight="1" x14ac:dyDescent="0.25">
      <c r="A1" s="112" t="s">
        <v>65</v>
      </c>
      <c r="B1" s="112"/>
      <c r="C1" s="112"/>
      <c r="D1" s="112"/>
      <c r="E1" s="112"/>
    </row>
    <row r="2" spans="1:11" ht="23.25" customHeight="1" x14ac:dyDescent="0.25">
      <c r="A2" s="112" t="s">
        <v>24</v>
      </c>
      <c r="B2" s="112"/>
      <c r="C2" s="112"/>
      <c r="D2" s="112"/>
      <c r="E2" s="112"/>
    </row>
    <row r="3" spans="1:11" ht="6" customHeight="1" x14ac:dyDescent="0.25">
      <c r="A3" s="26"/>
    </row>
    <row r="4" spans="1:11" s="4" customFormat="1" ht="23.25" customHeight="1" x14ac:dyDescent="0.3">
      <c r="A4" s="123"/>
      <c r="B4" s="113" t="s">
        <v>70</v>
      </c>
      <c r="C4" s="113" t="s">
        <v>71</v>
      </c>
      <c r="D4" s="140" t="s">
        <v>1</v>
      </c>
      <c r="E4" s="141"/>
    </row>
    <row r="5" spans="1:11" s="4" customFormat="1" ht="32.25" customHeight="1" x14ac:dyDescent="0.3">
      <c r="A5" s="123"/>
      <c r="B5" s="114"/>
      <c r="C5" s="114"/>
      <c r="D5" s="5" t="s">
        <v>2</v>
      </c>
      <c r="E5" s="6" t="s">
        <v>26</v>
      </c>
    </row>
    <row r="6" spans="1:11" s="9" customFormat="1" ht="15.75" customHeight="1" x14ac:dyDescent="0.3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65" customHeight="1" x14ac:dyDescent="0.3">
      <c r="A7" s="10" t="s">
        <v>27</v>
      </c>
      <c r="B7" s="82">
        <f>'10-молодь-ЦЗ'!B7</f>
        <v>44512</v>
      </c>
      <c r="C7" s="82">
        <f>'10-молодь-ЦЗ'!C7</f>
        <v>44391</v>
      </c>
      <c r="D7" s="11">
        <f>C7*100/B7</f>
        <v>99.728163191948241</v>
      </c>
      <c r="E7" s="90">
        <f>C7-B7</f>
        <v>-121</v>
      </c>
      <c r="K7" s="13"/>
    </row>
    <row r="8" spans="1:11" s="4" customFormat="1" ht="31.65" customHeight="1" x14ac:dyDescent="0.3">
      <c r="A8" s="10" t="s">
        <v>28</v>
      </c>
      <c r="B8" s="82">
        <f>'10-молодь-ЦЗ'!E7</f>
        <v>13729</v>
      </c>
      <c r="C8" s="82">
        <f>'10-молодь-ЦЗ'!F7</f>
        <v>17371</v>
      </c>
      <c r="D8" s="11">
        <f t="shared" ref="D8:D12" si="0">C8*100/B8</f>
        <v>126.52778789423847</v>
      </c>
      <c r="E8" s="90">
        <f t="shared" ref="E8:E12" si="1">C8-B8</f>
        <v>3642</v>
      </c>
      <c r="K8" s="13"/>
    </row>
    <row r="9" spans="1:11" s="4" customFormat="1" ht="54.75" customHeight="1" x14ac:dyDescent="0.3">
      <c r="A9" s="14" t="s">
        <v>29</v>
      </c>
      <c r="B9" s="82">
        <f>'10-молодь-ЦЗ'!H7</f>
        <v>4077</v>
      </c>
      <c r="C9" s="82">
        <f>'10-молодь-ЦЗ'!I7</f>
        <v>3968</v>
      </c>
      <c r="D9" s="11">
        <f t="shared" si="0"/>
        <v>97.326465538386074</v>
      </c>
      <c r="E9" s="90">
        <f t="shared" si="1"/>
        <v>-109</v>
      </c>
      <c r="K9" s="13"/>
    </row>
    <row r="10" spans="1:11" s="4" customFormat="1" ht="35.4" customHeight="1" x14ac:dyDescent="0.3">
      <c r="A10" s="15" t="s">
        <v>30</v>
      </c>
      <c r="B10" s="82">
        <f>'10-молодь-ЦЗ'!K7</f>
        <v>990</v>
      </c>
      <c r="C10" s="82">
        <f>'10-молодь-ЦЗ'!L7</f>
        <v>727</v>
      </c>
      <c r="D10" s="12">
        <f t="shared" si="0"/>
        <v>73.434343434343432</v>
      </c>
      <c r="E10" s="90">
        <f t="shared" si="1"/>
        <v>-263</v>
      </c>
      <c r="K10" s="13"/>
    </row>
    <row r="11" spans="1:11" s="4" customFormat="1" ht="45.75" customHeight="1" x14ac:dyDescent="0.3">
      <c r="A11" s="15" t="s">
        <v>20</v>
      </c>
      <c r="B11" s="82">
        <f>'10-молодь-ЦЗ'!N7</f>
        <v>157</v>
      </c>
      <c r="C11" s="82">
        <f>'10-молодь-ЦЗ'!O7</f>
        <v>78</v>
      </c>
      <c r="D11" s="12">
        <f t="shared" si="0"/>
        <v>49.681528662420384</v>
      </c>
      <c r="E11" s="90">
        <f t="shared" si="1"/>
        <v>-79</v>
      </c>
      <c r="K11" s="13"/>
    </row>
    <row r="12" spans="1:11" s="4" customFormat="1" ht="55.5" customHeight="1" x14ac:dyDescent="0.3">
      <c r="A12" s="15" t="s">
        <v>31</v>
      </c>
      <c r="B12" s="82">
        <f>'10-молодь-ЦЗ'!Q7</f>
        <v>9656</v>
      </c>
      <c r="C12" s="82">
        <f>'10-молодь-ЦЗ'!R7</f>
        <v>11632</v>
      </c>
      <c r="D12" s="12">
        <f t="shared" si="0"/>
        <v>120.46396023198011</v>
      </c>
      <c r="E12" s="90">
        <f t="shared" si="1"/>
        <v>1976</v>
      </c>
      <c r="K12" s="13"/>
    </row>
    <row r="13" spans="1:11" s="4" customFormat="1" ht="12.75" customHeight="1" x14ac:dyDescent="0.3">
      <c r="A13" s="119" t="s">
        <v>4</v>
      </c>
      <c r="B13" s="120"/>
      <c r="C13" s="120"/>
      <c r="D13" s="120"/>
      <c r="E13" s="120"/>
      <c r="K13" s="13"/>
    </row>
    <row r="14" spans="1:11" s="4" customFormat="1" ht="15" customHeight="1" x14ac:dyDescent="0.3">
      <c r="A14" s="121"/>
      <c r="B14" s="122"/>
      <c r="C14" s="122"/>
      <c r="D14" s="122"/>
      <c r="E14" s="122"/>
      <c r="K14" s="13"/>
    </row>
    <row r="15" spans="1:11" s="4" customFormat="1" ht="20.25" customHeight="1" x14ac:dyDescent="0.3">
      <c r="A15" s="117" t="s">
        <v>0</v>
      </c>
      <c r="B15" s="123" t="s">
        <v>72</v>
      </c>
      <c r="C15" s="123" t="s">
        <v>73</v>
      </c>
      <c r="D15" s="140" t="s">
        <v>1</v>
      </c>
      <c r="E15" s="141"/>
      <c r="K15" s="13"/>
    </row>
    <row r="16" spans="1:11" ht="35.4" customHeight="1" x14ac:dyDescent="0.25">
      <c r="A16" s="118"/>
      <c r="B16" s="123"/>
      <c r="C16" s="123"/>
      <c r="D16" s="5" t="s">
        <v>2</v>
      </c>
      <c r="E16" s="6" t="s">
        <v>26</v>
      </c>
      <c r="K16" s="13"/>
    </row>
    <row r="17" spans="1:11" ht="21.3" customHeight="1" x14ac:dyDescent="0.25">
      <c r="A17" s="10" t="s">
        <v>32</v>
      </c>
      <c r="B17" s="82">
        <f>'10-молодь-ЦЗ'!T7</f>
        <v>40219</v>
      </c>
      <c r="C17" s="82">
        <f>'10-молодь-ЦЗ'!U7</f>
        <v>33461</v>
      </c>
      <c r="D17" s="17">
        <f t="shared" ref="D17:D19" si="2">C17*100/B17</f>
        <v>83.196996444466549</v>
      </c>
      <c r="E17" s="90">
        <f t="shared" ref="E17:E19" si="3">C17-B17</f>
        <v>-6758</v>
      </c>
      <c r="K17" s="13"/>
    </row>
    <row r="18" spans="1:11" ht="21.3" customHeight="1" x14ac:dyDescent="0.25">
      <c r="A18" s="1" t="s">
        <v>28</v>
      </c>
      <c r="B18" s="82">
        <f>'10-молодь-ЦЗ'!W7</f>
        <v>9436</v>
      </c>
      <c r="C18" s="82">
        <f>'10-молодь-ЦЗ'!X7</f>
        <v>7692</v>
      </c>
      <c r="D18" s="17">
        <f t="shared" si="2"/>
        <v>81.517592200084778</v>
      </c>
      <c r="E18" s="90">
        <f t="shared" si="3"/>
        <v>-1744</v>
      </c>
      <c r="K18" s="13"/>
    </row>
    <row r="19" spans="1:11" ht="21.3" customHeight="1" x14ac:dyDescent="0.25">
      <c r="A19" s="1" t="s">
        <v>33</v>
      </c>
      <c r="B19" s="82">
        <f>'10-молодь-ЦЗ'!Z7</f>
        <v>8049</v>
      </c>
      <c r="C19" s="82">
        <f>'10-молодь-ЦЗ'!AA7</f>
        <v>6348</v>
      </c>
      <c r="D19" s="17">
        <f t="shared" si="2"/>
        <v>78.866939992545653</v>
      </c>
      <c r="E19" s="90">
        <f t="shared" si="3"/>
        <v>-1701</v>
      </c>
      <c r="K19" s="13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27</vt:i4>
      </vt:variant>
    </vt:vector>
  </HeadingPairs>
  <TitlesOfParts>
    <vt:vector size="44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stat8</cp:lastModifiedBy>
  <cp:lastPrinted>2021-06-14T13:02:39Z</cp:lastPrinted>
  <dcterms:created xsi:type="dcterms:W3CDTF">2020-12-10T10:35:03Z</dcterms:created>
  <dcterms:modified xsi:type="dcterms:W3CDTF">2021-06-14T13:05:42Z</dcterms:modified>
</cp:coreProperties>
</file>