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9413" windowHeight="11017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11-ґендер" sheetId="25" r:id="rId11"/>
    <sheet name="12-жінки-ЦЗ" sheetId="54" r:id="rId12"/>
    <sheet name="13-чоловіки-ЦЗ" sheetId="55" r:id="rId13"/>
    <sheet name="14-місце проживання" sheetId="45" r:id="rId14"/>
    <sheet name="15-місто-ЦЗ" sheetId="57" r:id="rId15"/>
    <sheet name="16-село-ЦЗ" sheetId="58" r:id="rId16"/>
    <sheet name="УСЬОГО" sheetId="56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'10-молодь-ЦЗ'!$A:$A</definedName>
    <definedName name="_xlnm.Print_Titles" localSheetId="11">'12-жінки-ЦЗ'!$A:$A</definedName>
    <definedName name="_xlnm.Print_Titles" localSheetId="12">'13-чоловіки-ЦЗ'!$A:$A</definedName>
    <definedName name="_xlnm.Print_Titles" localSheetId="14">'15-місто-ЦЗ'!$A:$A</definedName>
    <definedName name="_xlnm.Print_Titles" localSheetId="15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6">УСЬОГО!$A:$A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'1(5%квота)'!$A$1:$E$18</definedName>
    <definedName name="_xlnm.Print_Area" localSheetId="9">'10-молодь-ЦЗ'!$A$1:$AB$35</definedName>
    <definedName name="_xlnm.Print_Area" localSheetId="10">'11-ґендер'!$A$1:$I$20</definedName>
    <definedName name="_xlnm.Print_Area" localSheetId="11">'12-жінки-ЦЗ'!$A$1:$AB$35</definedName>
    <definedName name="_xlnm.Print_Area" localSheetId="12">'13-чоловіки-ЦЗ'!$A$1:$AB$35</definedName>
    <definedName name="_xlnm.Print_Area" localSheetId="13">'14-місце проживання'!$A$1:$I$20</definedName>
    <definedName name="_xlnm.Print_Area" localSheetId="14">'15-місто-ЦЗ'!$A$1:$AB$35</definedName>
    <definedName name="_xlnm.Print_Area" localSheetId="15">'16-село-ЦЗ'!$A$1:$AB$35</definedName>
    <definedName name="_xlnm.Print_Area" localSheetId="1">'2(5%квота-ЦЗ)'!$A$1:$AB$35</definedName>
    <definedName name="_xlnm.Print_Area" localSheetId="2">'3(неповносправні)'!$A$1:$E$17</definedName>
    <definedName name="_xlnm.Print_Area" localSheetId="3">'4(неповносправні-ЦЗ)'!$A$1:$AB$35</definedName>
    <definedName name="_xlnm.Print_Area" localSheetId="4">'5-АТО'!$A$1:$E$18</definedName>
    <definedName name="_xlnm.Print_Area" localSheetId="5">'6-(АТО-ЦЗ)'!$A$1:$AB$35</definedName>
    <definedName name="_xlnm.Print_Area" localSheetId="6">'7-ВПО'!$A$1:$E$18</definedName>
    <definedName name="_xlnm.Print_Area" localSheetId="7">'8-ВПО-ЦЗ'!$A$1:$AB$35</definedName>
    <definedName name="_xlnm.Print_Area" localSheetId="8">'9-молодь'!$A$1:$E$19</definedName>
    <definedName name="_xlnm.Print_Area" localSheetId="16">УСЬОГО!$A$1:$AB$35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 localSheetId="16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 localSheetId="16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 localSheetId="16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8" l="1"/>
  <c r="J32" i="49" l="1"/>
  <c r="M31" i="48"/>
  <c r="M30" i="48"/>
  <c r="M29" i="48"/>
  <c r="M28" i="48"/>
  <c r="M27" i="48"/>
  <c r="M26" i="48"/>
  <c r="M25" i="48"/>
  <c r="M24" i="48"/>
  <c r="M23" i="48"/>
  <c r="M22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35" i="48"/>
  <c r="M34" i="48"/>
  <c r="M33" i="48"/>
  <c r="M3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B8" i="57"/>
  <c r="C8" i="57"/>
  <c r="B9" i="57"/>
  <c r="C9" i="57"/>
  <c r="B10" i="57"/>
  <c r="C10" i="57"/>
  <c r="B11" i="57"/>
  <c r="C11" i="57"/>
  <c r="B12" i="57"/>
  <c r="C12" i="57"/>
  <c r="B13" i="57"/>
  <c r="C13" i="57"/>
  <c r="B14" i="57"/>
  <c r="C14" i="57"/>
  <c r="B15" i="57"/>
  <c r="C15" i="57"/>
  <c r="B16" i="57"/>
  <c r="C16" i="57"/>
  <c r="B17" i="57"/>
  <c r="C17" i="57"/>
  <c r="B18" i="57"/>
  <c r="C18" i="57"/>
  <c r="B19" i="57"/>
  <c r="C19" i="57"/>
  <c r="B20" i="57"/>
  <c r="C20" i="57"/>
  <c r="B21" i="57"/>
  <c r="C21" i="57"/>
  <c r="B22" i="57"/>
  <c r="C22" i="57"/>
  <c r="B23" i="57"/>
  <c r="C23" i="57"/>
  <c r="B24" i="57"/>
  <c r="C24" i="57"/>
  <c r="B25" i="57"/>
  <c r="C25" i="57"/>
  <c r="B26" i="57"/>
  <c r="C26" i="57"/>
  <c r="B27" i="57"/>
  <c r="C27" i="57"/>
  <c r="B28" i="57"/>
  <c r="C28" i="57"/>
  <c r="B29" i="57"/>
  <c r="C29" i="57"/>
  <c r="B30" i="57"/>
  <c r="C30" i="57"/>
  <c r="B31" i="57"/>
  <c r="C31" i="57"/>
  <c r="B32" i="57"/>
  <c r="C32" i="57"/>
  <c r="B33" i="57"/>
  <c r="C33" i="57"/>
  <c r="B34" i="57"/>
  <c r="C34" i="57"/>
  <c r="B35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T8" i="57"/>
  <c r="U8" i="57"/>
  <c r="T9" i="57"/>
  <c r="U9" i="57"/>
  <c r="T10" i="57"/>
  <c r="U10" i="57"/>
  <c r="T11" i="57"/>
  <c r="U11" i="57"/>
  <c r="T12" i="57"/>
  <c r="U12" i="57"/>
  <c r="T13" i="57"/>
  <c r="U13" i="57"/>
  <c r="T14" i="57"/>
  <c r="U14" i="57"/>
  <c r="T15" i="57"/>
  <c r="U15" i="57"/>
  <c r="T16" i="57"/>
  <c r="U16" i="57"/>
  <c r="T17" i="57"/>
  <c r="U17" i="57"/>
  <c r="T18" i="57"/>
  <c r="U18" i="57"/>
  <c r="T19" i="57"/>
  <c r="U19" i="57"/>
  <c r="T20" i="57"/>
  <c r="U20" i="57"/>
  <c r="T21" i="57"/>
  <c r="U21" i="57"/>
  <c r="T22" i="57"/>
  <c r="U22" i="57"/>
  <c r="T23" i="57"/>
  <c r="U23" i="57"/>
  <c r="T24" i="57"/>
  <c r="U24" i="57"/>
  <c r="T25" i="57"/>
  <c r="U25" i="57"/>
  <c r="T26" i="57"/>
  <c r="U26" i="57"/>
  <c r="T27" i="57"/>
  <c r="U27" i="57"/>
  <c r="T28" i="57"/>
  <c r="U28" i="57"/>
  <c r="T29" i="57"/>
  <c r="U29" i="57"/>
  <c r="T30" i="57"/>
  <c r="U30" i="57"/>
  <c r="T31" i="57"/>
  <c r="U31" i="57"/>
  <c r="T32" i="57"/>
  <c r="U32" i="57"/>
  <c r="T33" i="57"/>
  <c r="U33" i="57"/>
  <c r="T34" i="57"/>
  <c r="U34" i="57"/>
  <c r="T35" i="57"/>
  <c r="U35" i="57"/>
  <c r="J11" i="48"/>
  <c r="P10" i="56" l="1"/>
  <c r="P11" i="56"/>
  <c r="P12" i="56"/>
  <c r="P13" i="56"/>
  <c r="P14" i="56"/>
  <c r="P15" i="56"/>
  <c r="P16" i="56"/>
  <c r="P17" i="56"/>
  <c r="P18" i="56"/>
  <c r="P19" i="56"/>
  <c r="P20" i="56"/>
  <c r="P21" i="56"/>
  <c r="P22" i="56"/>
  <c r="P23" i="56"/>
  <c r="P24" i="56"/>
  <c r="P25" i="56"/>
  <c r="P26" i="56"/>
  <c r="P27" i="56"/>
  <c r="P28" i="56"/>
  <c r="P29" i="56"/>
  <c r="P30" i="56"/>
  <c r="P31" i="56"/>
  <c r="P32" i="56"/>
  <c r="P33" i="56"/>
  <c r="P34" i="56"/>
  <c r="P35" i="56"/>
  <c r="P9" i="56"/>
  <c r="P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M21" i="39" l="1"/>
  <c r="M11" i="58"/>
  <c r="M21" i="51"/>
  <c r="M22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10" i="39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Z35" i="57"/>
  <c r="AA34" i="57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Z20" i="57"/>
  <c r="AA19" i="57"/>
  <c r="Z19" i="57"/>
  <c r="AA18" i="57"/>
  <c r="Z18" i="57"/>
  <c r="AA17" i="57"/>
  <c r="Z17" i="57"/>
  <c r="AA16" i="57"/>
  <c r="Z16" i="57"/>
  <c r="AA15" i="57"/>
  <c r="Z15" i="57"/>
  <c r="AA14" i="57"/>
  <c r="Z14" i="57"/>
  <c r="AA13" i="57"/>
  <c r="Z13" i="57"/>
  <c r="AA12" i="57"/>
  <c r="Z12" i="57"/>
  <c r="AA11" i="57"/>
  <c r="Z11" i="57"/>
  <c r="AA10" i="57"/>
  <c r="Z10" i="57"/>
  <c r="AA9" i="57"/>
  <c r="Z9" i="57"/>
  <c r="AA8" i="57"/>
  <c r="Z8" i="57"/>
  <c r="Z7" i="57" s="1"/>
  <c r="B20" i="45" s="1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X7" i="57" s="1"/>
  <c r="W8" i="57"/>
  <c r="R7" i="57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V35" i="58"/>
  <c r="S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M30" i="58"/>
  <c r="J30" i="58"/>
  <c r="G30" i="58"/>
  <c r="D30" i="58"/>
  <c r="AB29" i="58"/>
  <c r="Y29" i="58"/>
  <c r="V29" i="58"/>
  <c r="S29" i="58"/>
  <c r="M29" i="58"/>
  <c r="J29" i="58"/>
  <c r="G29" i="58"/>
  <c r="D29" i="58"/>
  <c r="AB28" i="58"/>
  <c r="Y28" i="58"/>
  <c r="V28" i="58"/>
  <c r="S28" i="58"/>
  <c r="M28" i="58"/>
  <c r="J28" i="58"/>
  <c r="G28" i="58"/>
  <c r="D28" i="58"/>
  <c r="AB27" i="58"/>
  <c r="Y27" i="58"/>
  <c r="V27" i="58"/>
  <c r="S27" i="58"/>
  <c r="M27" i="58"/>
  <c r="J27" i="58"/>
  <c r="G27" i="58"/>
  <c r="D27" i="58"/>
  <c r="AB26" i="58"/>
  <c r="Y26" i="58"/>
  <c r="V26" i="58"/>
  <c r="S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M20" i="58"/>
  <c r="J20" i="58"/>
  <c r="G20" i="58"/>
  <c r="D20" i="58"/>
  <c r="AB19" i="58"/>
  <c r="Y19" i="58"/>
  <c r="V19" i="58"/>
  <c r="S19" i="58"/>
  <c r="M19" i="58"/>
  <c r="J19" i="58"/>
  <c r="G19" i="58"/>
  <c r="D19" i="58"/>
  <c r="AB18" i="58"/>
  <c r="Y18" i="58"/>
  <c r="V18" i="58"/>
  <c r="S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F18" i="45" s="1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S35" i="57"/>
  <c r="D31" i="57"/>
  <c r="D29" i="57"/>
  <c r="S27" i="57"/>
  <c r="M26" i="57"/>
  <c r="D13" i="57"/>
  <c r="W7" i="57"/>
  <c r="B19" i="45" s="1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B35" i="56"/>
  <c r="Y35" i="56"/>
  <c r="V35" i="56"/>
  <c r="S35" i="56"/>
  <c r="M35" i="56"/>
  <c r="J35" i="56"/>
  <c r="G35" i="56"/>
  <c r="D35" i="56"/>
  <c r="AB34" i="56"/>
  <c r="Y34" i="56"/>
  <c r="V34" i="56"/>
  <c r="S34" i="56"/>
  <c r="M34" i="56"/>
  <c r="J34" i="56"/>
  <c r="G34" i="56"/>
  <c r="D34" i="56"/>
  <c r="AB33" i="56"/>
  <c r="Y33" i="56"/>
  <c r="V33" i="56"/>
  <c r="S33" i="56"/>
  <c r="M33" i="56"/>
  <c r="J33" i="56"/>
  <c r="G33" i="56"/>
  <c r="D33" i="56"/>
  <c r="AB32" i="56"/>
  <c r="Y32" i="56"/>
  <c r="V32" i="56"/>
  <c r="S32" i="56"/>
  <c r="M32" i="56"/>
  <c r="J32" i="56"/>
  <c r="G32" i="56"/>
  <c r="D32" i="56"/>
  <c r="AB31" i="56"/>
  <c r="Y31" i="56"/>
  <c r="V31" i="56"/>
  <c r="S31" i="56"/>
  <c r="M31" i="56"/>
  <c r="J31" i="56"/>
  <c r="G31" i="56"/>
  <c r="D31" i="56"/>
  <c r="AB30" i="56"/>
  <c r="Y30" i="56"/>
  <c r="V30" i="56"/>
  <c r="S30" i="56"/>
  <c r="M30" i="56"/>
  <c r="J30" i="56"/>
  <c r="G30" i="56"/>
  <c r="D30" i="56"/>
  <c r="AB29" i="56"/>
  <c r="Y29" i="56"/>
  <c r="V29" i="56"/>
  <c r="S29" i="56"/>
  <c r="M29" i="56"/>
  <c r="J29" i="56"/>
  <c r="G29" i="56"/>
  <c r="D29" i="56"/>
  <c r="AB28" i="56"/>
  <c r="Y28" i="56"/>
  <c r="V28" i="56"/>
  <c r="S28" i="56"/>
  <c r="M28" i="56"/>
  <c r="J28" i="56"/>
  <c r="G28" i="56"/>
  <c r="D28" i="56"/>
  <c r="AB27" i="56"/>
  <c r="Y27" i="56"/>
  <c r="V27" i="56"/>
  <c r="S27" i="56"/>
  <c r="M27" i="56"/>
  <c r="J27" i="56"/>
  <c r="G27" i="56"/>
  <c r="D27" i="56"/>
  <c r="AB26" i="56"/>
  <c r="Y26" i="56"/>
  <c r="V26" i="56"/>
  <c r="S26" i="56"/>
  <c r="M26" i="56"/>
  <c r="J26" i="56"/>
  <c r="G26" i="56"/>
  <c r="D26" i="56"/>
  <c r="AB25" i="56"/>
  <c r="Y25" i="56"/>
  <c r="V25" i="56"/>
  <c r="S25" i="56"/>
  <c r="M25" i="56"/>
  <c r="J25" i="56"/>
  <c r="G25" i="56"/>
  <c r="D25" i="56"/>
  <c r="AB24" i="56"/>
  <c r="Y24" i="56"/>
  <c r="V24" i="56"/>
  <c r="S24" i="56"/>
  <c r="M24" i="56"/>
  <c r="J24" i="56"/>
  <c r="G24" i="56"/>
  <c r="D24" i="56"/>
  <c r="AB23" i="56"/>
  <c r="Y23" i="56"/>
  <c r="V23" i="56"/>
  <c r="S23" i="56"/>
  <c r="M23" i="56"/>
  <c r="J23" i="56"/>
  <c r="G23" i="56"/>
  <c r="D23" i="56"/>
  <c r="AB22" i="56"/>
  <c r="Y22" i="56"/>
  <c r="V22" i="56"/>
  <c r="S22" i="56"/>
  <c r="M22" i="56"/>
  <c r="J22" i="56"/>
  <c r="G22" i="56"/>
  <c r="D22" i="56"/>
  <c r="AB21" i="56"/>
  <c r="Y21" i="56"/>
  <c r="V21" i="56"/>
  <c r="S21" i="56"/>
  <c r="M21" i="56"/>
  <c r="J21" i="56"/>
  <c r="G21" i="56"/>
  <c r="D21" i="56"/>
  <c r="AB20" i="56"/>
  <c r="Y20" i="56"/>
  <c r="V20" i="56"/>
  <c r="S20" i="56"/>
  <c r="M20" i="56"/>
  <c r="J20" i="56"/>
  <c r="G20" i="56"/>
  <c r="D20" i="56"/>
  <c r="AB19" i="56"/>
  <c r="Y19" i="56"/>
  <c r="V19" i="56"/>
  <c r="S19" i="56"/>
  <c r="M19" i="56"/>
  <c r="J19" i="56"/>
  <c r="G19" i="56"/>
  <c r="D19" i="56"/>
  <c r="AB18" i="56"/>
  <c r="Y18" i="56"/>
  <c r="V18" i="56"/>
  <c r="S18" i="56"/>
  <c r="M18" i="56"/>
  <c r="J18" i="56"/>
  <c r="G18" i="56"/>
  <c r="D18" i="56"/>
  <c r="AB17" i="56"/>
  <c r="Y17" i="56"/>
  <c r="V17" i="56"/>
  <c r="S17" i="56"/>
  <c r="M17" i="56"/>
  <c r="J17" i="56"/>
  <c r="G17" i="56"/>
  <c r="D17" i="56"/>
  <c r="AB16" i="56"/>
  <c r="Y16" i="56"/>
  <c r="V16" i="56"/>
  <c r="S16" i="56"/>
  <c r="M16" i="56"/>
  <c r="J16" i="56"/>
  <c r="G16" i="56"/>
  <c r="D16" i="56"/>
  <c r="AB15" i="56"/>
  <c r="Y15" i="56"/>
  <c r="V15" i="56"/>
  <c r="S15" i="56"/>
  <c r="M15" i="56"/>
  <c r="J15" i="56"/>
  <c r="G15" i="56"/>
  <c r="D15" i="56"/>
  <c r="AB14" i="56"/>
  <c r="Y14" i="56"/>
  <c r="V14" i="56"/>
  <c r="S14" i="56"/>
  <c r="M14" i="56"/>
  <c r="J14" i="56"/>
  <c r="G14" i="56"/>
  <c r="D14" i="56"/>
  <c r="AB13" i="56"/>
  <c r="Y13" i="56"/>
  <c r="V13" i="56"/>
  <c r="S13" i="56"/>
  <c r="M13" i="56"/>
  <c r="J13" i="56"/>
  <c r="G13" i="56"/>
  <c r="D13" i="56"/>
  <c r="AB12" i="56"/>
  <c r="Y12" i="56"/>
  <c r="V12" i="56"/>
  <c r="S12" i="56"/>
  <c r="M12" i="56"/>
  <c r="J12" i="56"/>
  <c r="G12" i="56"/>
  <c r="D12" i="56"/>
  <c r="AB11" i="56"/>
  <c r="Y11" i="56"/>
  <c r="V11" i="56"/>
  <c r="S11" i="56"/>
  <c r="M11" i="56"/>
  <c r="J11" i="56"/>
  <c r="G11" i="56"/>
  <c r="D11" i="56"/>
  <c r="AB10" i="56"/>
  <c r="Y10" i="56"/>
  <c r="V10" i="56"/>
  <c r="S10" i="56"/>
  <c r="M10" i="56"/>
  <c r="J10" i="56"/>
  <c r="G10" i="56"/>
  <c r="D10" i="56"/>
  <c r="AB9" i="56"/>
  <c r="Y9" i="56"/>
  <c r="V9" i="56"/>
  <c r="S9" i="56"/>
  <c r="M9" i="56"/>
  <c r="J9" i="56"/>
  <c r="G9" i="56"/>
  <c r="D9" i="56"/>
  <c r="AB8" i="56"/>
  <c r="Y8" i="56"/>
  <c r="V8" i="56"/>
  <c r="S8" i="56"/>
  <c r="M8" i="56"/>
  <c r="J8" i="56"/>
  <c r="G8" i="56"/>
  <c r="D8" i="56"/>
  <c r="AA7" i="56"/>
  <c r="Z7" i="56"/>
  <c r="X7" i="56"/>
  <c r="W7" i="56"/>
  <c r="U7" i="56"/>
  <c r="T7" i="56"/>
  <c r="R7" i="56"/>
  <c r="Q7" i="56"/>
  <c r="O7" i="56"/>
  <c r="N7" i="56"/>
  <c r="L7" i="56"/>
  <c r="K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AA7" i="57" l="1"/>
  <c r="C20" i="45" s="1"/>
  <c r="D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F8" i="25" s="1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M9" i="55"/>
  <c r="T7" i="57"/>
  <c r="B18" i="45" s="1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1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M21" i="57"/>
  <c r="M34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0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4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B8" i="45" s="1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M9" i="57"/>
  <c r="M11" i="57"/>
  <c r="M17" i="57"/>
  <c r="M24" i="57"/>
  <c r="M27" i="57"/>
  <c r="M30" i="57"/>
  <c r="M31" i="57"/>
  <c r="M35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M7" i="56"/>
  <c r="S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D9" i="40" s="1"/>
  <c r="B11" i="40"/>
  <c r="E11" i="40" s="1"/>
  <c r="B17" i="40"/>
  <c r="E17" i="40" s="1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H18" i="45" s="1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V7" i="56"/>
  <c r="I7" i="57"/>
  <c r="C10" i="45" s="1"/>
  <c r="D10" i="45" s="1"/>
  <c r="AB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Y7" i="56"/>
  <c r="Y8" i="55"/>
  <c r="Y10" i="55"/>
  <c r="Y12" i="55"/>
  <c r="Y14" i="55"/>
  <c r="Y16" i="55"/>
  <c r="Y18" i="55"/>
  <c r="Y20" i="55"/>
  <c r="Y22" i="55"/>
  <c r="Y24" i="55"/>
  <c r="Y7" i="57"/>
  <c r="P7" i="55"/>
  <c r="P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J7" i="57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AB7" i="57"/>
  <c r="C19" i="45"/>
  <c r="E19" i="45" s="1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M7" i="55"/>
  <c r="F10" i="25"/>
  <c r="I10" i="25" s="1"/>
  <c r="G9" i="25"/>
  <c r="E18" i="40"/>
  <c r="D18" i="40"/>
  <c r="E9" i="40"/>
  <c r="AA7" i="50"/>
  <c r="Z7" i="50"/>
  <c r="X7" i="50"/>
  <c r="W7" i="50"/>
  <c r="B17" i="43" s="1"/>
  <c r="U7" i="50"/>
  <c r="T7" i="50"/>
  <c r="B16" i="43" s="1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B6" i="43" s="1"/>
  <c r="AA7" i="49"/>
  <c r="Z7" i="49"/>
  <c r="B18" i="24" s="1"/>
  <c r="X7" i="49"/>
  <c r="W7" i="49"/>
  <c r="U7" i="49"/>
  <c r="T7" i="49"/>
  <c r="B16" i="24" s="1"/>
  <c r="R7" i="49"/>
  <c r="Q7" i="49"/>
  <c r="O7" i="49"/>
  <c r="N7" i="49"/>
  <c r="B10" i="24" s="1"/>
  <c r="L7" i="49"/>
  <c r="K7" i="49"/>
  <c r="I7" i="49"/>
  <c r="H7" i="49"/>
  <c r="B8" i="24" s="1"/>
  <c r="F7" i="49"/>
  <c r="E7" i="49"/>
  <c r="C7" i="49"/>
  <c r="B7" i="49"/>
  <c r="B6" i="24" s="1"/>
  <c r="AB35" i="48"/>
  <c r="Y35" i="48"/>
  <c r="V35" i="48"/>
  <c r="S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G19" i="48"/>
  <c r="D19" i="48"/>
  <c r="AB18" i="48"/>
  <c r="Y18" i="48"/>
  <c r="V18" i="48"/>
  <c r="S18" i="48"/>
  <c r="G18" i="48"/>
  <c r="D18" i="48"/>
  <c r="AB17" i="48"/>
  <c r="Y17" i="48"/>
  <c r="V17" i="48"/>
  <c r="S17" i="48"/>
  <c r="G17" i="48"/>
  <c r="D17" i="48"/>
  <c r="AB16" i="48"/>
  <c r="Y16" i="48"/>
  <c r="V16" i="48"/>
  <c r="S16" i="48"/>
  <c r="G16" i="48"/>
  <c r="D16" i="48"/>
  <c r="AB15" i="48"/>
  <c r="Y15" i="48"/>
  <c r="V15" i="48"/>
  <c r="S15" i="48"/>
  <c r="G15" i="48"/>
  <c r="D15" i="48"/>
  <c r="AB14" i="48"/>
  <c r="Y14" i="48"/>
  <c r="V14" i="48"/>
  <c r="S14" i="48"/>
  <c r="G14" i="48"/>
  <c r="D14" i="48"/>
  <c r="AB13" i="48"/>
  <c r="Y13" i="48"/>
  <c r="V13" i="48"/>
  <c r="S13" i="48"/>
  <c r="G13" i="48"/>
  <c r="D13" i="48"/>
  <c r="AB12" i="48"/>
  <c r="Y12" i="48"/>
  <c r="V12" i="48"/>
  <c r="S12" i="48"/>
  <c r="G12" i="48"/>
  <c r="D12" i="48"/>
  <c r="AB11" i="48"/>
  <c r="Y11" i="48"/>
  <c r="V11" i="48"/>
  <c r="S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J9" i="48"/>
  <c r="G9" i="48"/>
  <c r="D9" i="48"/>
  <c r="AB8" i="48"/>
  <c r="Y8" i="48"/>
  <c r="V8" i="48"/>
  <c r="S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P33" i="39"/>
  <c r="P30" i="39"/>
  <c r="P29" i="39"/>
  <c r="P28" i="39"/>
  <c r="P27" i="39"/>
  <c r="P23" i="39"/>
  <c r="P20" i="39"/>
  <c r="P19" i="39"/>
  <c r="P14" i="39"/>
  <c r="P12" i="39"/>
  <c r="P9" i="39"/>
  <c r="P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C12" i="45" l="1"/>
  <c r="D12" i="45" s="1"/>
  <c r="D10" i="40"/>
  <c r="I20" i="45"/>
  <c r="E8" i="40"/>
  <c r="I18" i="45"/>
  <c r="F18" i="25"/>
  <c r="H18" i="25" s="1"/>
  <c r="E8" i="45"/>
  <c r="V7" i="57"/>
  <c r="C18" i="45"/>
  <c r="D18" i="45" s="1"/>
  <c r="M7" i="57"/>
  <c r="D19" i="40"/>
  <c r="D11" i="40"/>
  <c r="D7" i="40"/>
  <c r="D7" i="55"/>
  <c r="I8" i="25"/>
  <c r="D7" i="49"/>
  <c r="C7" i="24"/>
  <c r="G7" i="49"/>
  <c r="J7" i="49"/>
  <c r="C9" i="24"/>
  <c r="M7" i="49"/>
  <c r="P7" i="49"/>
  <c r="C11" i="24"/>
  <c r="S7" i="49"/>
  <c r="V7" i="49"/>
  <c r="C17" i="24"/>
  <c r="Y7" i="49"/>
  <c r="AB7" i="49"/>
  <c r="C6" i="43"/>
  <c r="D6" i="43" s="1"/>
  <c r="D7" i="50"/>
  <c r="G7" i="50"/>
  <c r="C8" i="43"/>
  <c r="E8" i="43" s="1"/>
  <c r="J7" i="50"/>
  <c r="M7" i="50"/>
  <c r="C10" i="43"/>
  <c r="P7" i="50"/>
  <c r="S7" i="50"/>
  <c r="C16" i="43"/>
  <c r="E16" i="43" s="1"/>
  <c r="V7" i="50"/>
  <c r="Y7" i="50"/>
  <c r="C18" i="43"/>
  <c r="AB7" i="50"/>
  <c r="P7" i="39"/>
  <c r="J7" i="39"/>
  <c r="E12" i="40"/>
  <c r="D17" i="40"/>
  <c r="I13" i="45"/>
  <c r="D7" i="48"/>
  <c r="D9" i="45"/>
  <c r="H19" i="45"/>
  <c r="I9" i="25"/>
  <c r="V7" i="48"/>
  <c r="AB7" i="48"/>
  <c r="D16" i="42"/>
  <c r="P7" i="48"/>
  <c r="J7" i="48"/>
  <c r="E16" i="42"/>
  <c r="B5" i="42"/>
  <c r="E5" i="42" s="1"/>
  <c r="B7" i="42"/>
  <c r="E7" i="42" s="1"/>
  <c r="B9" i="42"/>
  <c r="B15" i="42"/>
  <c r="D15" i="42" s="1"/>
  <c r="B17" i="42"/>
  <c r="D17" i="42" s="1"/>
  <c r="C9" i="42"/>
  <c r="B7" i="24"/>
  <c r="D7" i="24" s="1"/>
  <c r="B9" i="24"/>
  <c r="D9" i="24" s="1"/>
  <c r="B11" i="24"/>
  <c r="B17" i="24"/>
  <c r="D17" i="24" s="1"/>
  <c r="C18" i="24"/>
  <c r="D18" i="24" s="1"/>
  <c r="C16" i="24"/>
  <c r="D16" i="24" s="1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10" i="24"/>
  <c r="D10" i="24" s="1"/>
  <c r="C8" i="24"/>
  <c r="D8" i="24" s="1"/>
  <c r="C6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D16" i="23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9" i="45"/>
  <c r="D11" i="45"/>
  <c r="E10" i="45"/>
  <c r="D7" i="57"/>
  <c r="I20" i="25"/>
  <c r="H19" i="25"/>
  <c r="H11" i="25"/>
  <c r="H8" i="25"/>
  <c r="D17" i="23"/>
  <c r="E18" i="24"/>
  <c r="E16" i="23"/>
  <c r="E18" i="23"/>
  <c r="D9" i="23"/>
  <c r="D7" i="23"/>
  <c r="E6" i="23"/>
  <c r="D6" i="23"/>
  <c r="D7" i="39"/>
  <c r="E12" i="45" l="1"/>
  <c r="E6" i="43"/>
  <c r="E18" i="45"/>
  <c r="D11" i="24"/>
  <c r="E16" i="24"/>
  <c r="I18" i="25"/>
  <c r="D18" i="43"/>
  <c r="D16" i="43"/>
  <c r="D8" i="43"/>
  <c r="D10" i="23"/>
  <c r="D9" i="43"/>
  <c r="E9" i="42"/>
  <c r="E11" i="43"/>
  <c r="E6" i="24"/>
  <c r="D6" i="24"/>
  <c r="D9" i="42"/>
  <c r="E10" i="24"/>
  <c r="D8" i="42"/>
  <c r="E17" i="24"/>
  <c r="E9" i="24"/>
  <c r="E17" i="42"/>
  <c r="E15" i="42"/>
  <c r="D7" i="42"/>
  <c r="E8" i="24"/>
  <c r="D6" i="42"/>
  <c r="E11" i="24"/>
  <c r="E7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<sst xmlns="http://schemas.openxmlformats.org/spreadsheetml/2006/main" count="913" uniqueCount="88">
  <si>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</si>
  <si>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</si>
  <si>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</si>
  <si>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</si>
  <si>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</si>
  <si>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</si>
  <si>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</si>
  <si>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</si>
  <si>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</si>
  <si>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</si>
  <si>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</si>
  <si>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</si>
  <si>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</si>
  <si>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</si>
  <si>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</si>
  <si>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</si>
  <si>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</si>
  <si>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</si>
  <si>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</si>
  <si>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</si>
  <si>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</si>
  <si>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</si>
  <si>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</si>
  <si>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</si>
  <si>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</si>
  <si>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</si>
  <si>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</si>
  <si>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</si>
  <si>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</si>
  <si>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</si>
  <si>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</si>
  <si>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</si>
  <si>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</si>
  <si>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</si>
  <si>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</si>
  <si>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</si>
  <si>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</si>
  <si>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</si>
  <si>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</si>
  <si>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</si>
  <si>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</si>
  <si>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</si>
  <si>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</si>
  <si>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</si>
  <si>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</si>
  <si>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</si>
  <si>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</si>
  <si>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</si>
  <si>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</si>
  <si>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</si>
  <si>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</si>
  <si>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</si>
  <si>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</si>
  <si>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</si>
  <si>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</si>
  <si>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</si>
  <si>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</si>
  <si>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</si>
  <si>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</si>
  <si>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</si>
  <si>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</si>
  <si>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</si>
  <si>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</si>
  <si>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</si>
  <si>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</si>
  <si>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</si>
  <si>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</si>
  <si>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</si>
  <si>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</si>
  <si>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</si>
  <si>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</si>
  <si>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</si>
  <si>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-червні 2020 - 2021 рр.</t>
    </r>
  </si>
  <si>
    <t>січень -                     червень 2020 року</t>
  </si>
  <si>
    <t>січень -                червень 2021 року</t>
  </si>
  <si>
    <t xml:space="preserve">  1 липня             2020 р.</t>
  </si>
  <si>
    <t xml:space="preserve">  1 липня            2021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</si>
  <si>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червні 2020-2021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</si>
  <si>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червні 2020-2021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</si>
  <si>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 - червні 2020-2021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</si>
  <si>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червні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</si>
  <si>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- червні 2020 - 2021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</si>
  <si>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червні 2020 - 2021 рр.</t>
    </r>
  </si>
  <si>
    <t>Надання послуг Львівською обласною службою зайнятості чоловікам
у січні - червні 2020 - 2021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</si>
  <si>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червні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</si>
  <si>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-червні 2020 - 2021 рр.</t>
    </r>
  </si>
  <si>
    <t>1 липня             2020 р.</t>
  </si>
  <si>
    <t>1 липня           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</si>
</sst>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\+#0;\-#0"/>
    <numFmt numFmtId="167" formatCode="#,##0_ ;[Red]\-#,##0\ 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</cellStyleXfs>
  <cellXfs count="157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9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8" fillId="0" borderId="0" xfId="9" applyFont="1" applyAlignment="1">
      <alignment vertical="center" wrapText="1"/>
    </xf>
    <xf numFmtId="0" fontId="4" fillId="3" borderId="6" xfId="9" applyFont="1" applyFill="1" applyBorder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8" fillId="0" borderId="0" xfId="9" applyNumberFormat="1" applyFont="1" applyAlignment="1">
      <alignment vertical="center" wrapText="1"/>
    </xf>
    <xf numFmtId="0" fontId="4" fillId="0" borderId="6" xfId="8" applyFont="1" applyBorder="1" applyAlignment="1">
      <alignment horizontal="left" vertical="center" wrapText="1"/>
    </xf>
    <xf numFmtId="0" fontId="4" fillId="0" borderId="6" xfId="9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/>
    </xf>
    <xf numFmtId="0" fontId="11" fillId="0" borderId="0" xfId="8" applyFont="1" applyFill="1"/>
    <xf numFmtId="3" fontId="11" fillId="0" borderId="0" xfId="8" applyNumberFormat="1" applyFont="1" applyFill="1"/>
    <xf numFmtId="165" fontId="5" fillId="0" borderId="6" xfId="9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8" applyNumberFormat="1" applyFont="1" applyFill="1" applyBorder="1" applyAlignment="1">
      <alignment horizontal="center" vertical="center"/>
    </xf>
    <xf numFmtId="0" fontId="24" fillId="0" borderId="0" xfId="9" applyFont="1" applyAlignment="1">
      <alignment vertical="center" wrapText="1"/>
    </xf>
    <xf numFmtId="0" fontId="24" fillId="0" borderId="0" xfId="8" applyFont="1"/>
    <xf numFmtId="165" fontId="24" fillId="0" borderId="0" xfId="9" applyNumberFormat="1" applyFont="1" applyAlignment="1">
      <alignment vertical="center" wrapText="1"/>
    </xf>
    <xf numFmtId="0" fontId="14" fillId="0" borderId="0" xfId="9" applyFont="1" applyFill="1" applyAlignment="1">
      <alignment horizontal="center" vertical="top" wrapText="1"/>
    </xf>
    <xf numFmtId="0" fontId="27" fillId="0" borderId="0" xfId="13" applyFont="1" applyFill="1" applyBorder="1" applyAlignment="1">
      <alignment vertical="top" wrapText="1"/>
    </xf>
    <xf numFmtId="0" fontId="21" fillId="0" borderId="0" xfId="13" applyFont="1" applyFill="1" applyBorder="1"/>
    <xf numFmtId="0" fontId="28" fillId="0" borderId="1" xfId="13" applyFont="1" applyFill="1" applyBorder="1" applyAlignment="1">
      <alignment horizontal="center" vertical="top"/>
    </xf>
    <xf numFmtId="0" fontId="28" fillId="0" borderId="0" xfId="13" applyFont="1" applyFill="1" applyBorder="1" applyAlignment="1">
      <alignment horizontal="center" vertical="top"/>
    </xf>
    <xf numFmtId="0" fontId="29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center" wrapText="1"/>
    </xf>
    <xf numFmtId="0" fontId="30" fillId="0" borderId="0" xfId="13" applyFont="1" applyFill="1" applyAlignment="1">
      <alignment vertical="center" wrapText="1"/>
    </xf>
    <xf numFmtId="0" fontId="25" fillId="0" borderId="3" xfId="13" applyFont="1" applyFill="1" applyBorder="1" applyAlignment="1">
      <alignment horizontal="left" vertical="center"/>
    </xf>
    <xf numFmtId="3" fontId="25" fillId="0" borderId="6" xfId="13" applyNumberFormat="1" applyFont="1" applyFill="1" applyBorder="1" applyAlignment="1">
      <alignment horizontal="center" vertical="center"/>
    </xf>
    <xf numFmtId="164" fontId="25" fillId="0" borderId="6" xfId="13" applyNumberFormat="1" applyFont="1" applyFill="1" applyBorder="1" applyAlignment="1">
      <alignment horizontal="center" vertical="center"/>
    </xf>
    <xf numFmtId="3" fontId="25" fillId="0" borderId="0" xfId="13" applyNumberFormat="1" applyFont="1" applyFill="1" applyAlignment="1">
      <alignment vertical="center"/>
    </xf>
    <xf numFmtId="0" fontId="25" fillId="0" borderId="0" xfId="13" applyFont="1" applyFill="1" applyAlignment="1">
      <alignment vertical="center"/>
    </xf>
    <xf numFmtId="3" fontId="23" fillId="0" borderId="6" xfId="13" applyNumberFormat="1" applyFont="1" applyFill="1" applyBorder="1" applyAlignment="1">
      <alignment horizontal="center" vertical="center"/>
    </xf>
    <xf numFmtId="164" fontId="23" fillId="0" borderId="6" xfId="13" applyNumberFormat="1" applyFont="1" applyFill="1" applyBorder="1" applyAlignment="1">
      <alignment horizontal="center" vertical="center"/>
    </xf>
    <xf numFmtId="3" fontId="23" fillId="0" borderId="0" xfId="13" applyNumberFormat="1" applyFont="1" applyFill="1"/>
    <xf numFmtId="0" fontId="23" fillId="0" borderId="0" xfId="13" applyFont="1" applyFill="1"/>
    <xf numFmtId="0" fontId="23" fillId="0" borderId="0" xfId="13" applyFont="1" applyFill="1" applyAlignment="1">
      <alignment horizontal="center" vertical="top"/>
    </xf>
    <xf numFmtId="0" fontId="29" fillId="0" borderId="0" xfId="13" applyFont="1" applyFill="1"/>
    <xf numFmtId="0" fontId="32" fillId="0" borderId="0" xfId="13" applyFont="1" applyFill="1"/>
    <xf numFmtId="0" fontId="22" fillId="0" borderId="0" xfId="15" applyFont="1" applyFill="1"/>
    <xf numFmtId="0" fontId="1" fillId="0" borderId="0" xfId="9" applyFont="1" applyFill="1" applyAlignment="1">
      <alignment vertical="center" wrapText="1"/>
    </xf>
    <xf numFmtId="0" fontId="34" fillId="0" borderId="0" xfId="13" applyFont="1" applyFill="1" applyBorder="1"/>
    <xf numFmtId="0" fontId="35" fillId="0" borderId="6" xfId="13" applyFont="1" applyFill="1" applyBorder="1" applyAlignment="1">
      <alignment horizontal="center" wrapText="1"/>
    </xf>
    <xf numFmtId="1" fontId="35" fillId="0" borderId="6" xfId="13" applyNumberFormat="1" applyFont="1" applyFill="1" applyBorder="1" applyAlignment="1">
      <alignment horizontal="center" wrapText="1"/>
    </xf>
    <xf numFmtId="0" fontId="35" fillId="0" borderId="0" xfId="13" applyFont="1" applyFill="1" applyAlignment="1">
      <alignment vertical="center" wrapText="1"/>
    </xf>
    <xf numFmtId="0" fontId="1" fillId="0" borderId="0" xfId="8" applyFont="1" applyFill="1"/>
    <xf numFmtId="0" fontId="8" fillId="0" borderId="0" xfId="9" applyFont="1" applyFill="1" applyAlignment="1">
      <alignment vertical="center" wrapText="1"/>
    </xf>
    <xf numFmtId="0" fontId="4" fillId="0" borderId="6" xfId="9" applyFont="1" applyFill="1" applyBorder="1" applyAlignment="1">
      <alignment vertical="center" wrapText="1"/>
    </xf>
    <xf numFmtId="0" fontId="17" fillId="0" borderId="0" xfId="9" applyFont="1" applyFill="1" applyAlignment="1">
      <alignment vertical="center" wrapText="1"/>
    </xf>
    <xf numFmtId="0" fontId="7" fillId="0" borderId="0" xfId="9" applyFont="1" applyFill="1" applyAlignment="1">
      <alignment vertical="center" wrapText="1"/>
    </xf>
    <xf numFmtId="0" fontId="4" fillId="0" borderId="6" xfId="8" applyFont="1" applyFill="1" applyBorder="1" applyAlignment="1">
      <alignment horizontal="left" vertical="center" wrapText="1"/>
    </xf>
    <xf numFmtId="0" fontId="7" fillId="0" borderId="0" xfId="8" applyFont="1" applyFill="1"/>
    <xf numFmtId="0" fontId="20" fillId="0" borderId="1" xfId="13" applyFont="1" applyFill="1" applyBorder="1" applyAlignment="1">
      <alignment vertical="top"/>
    </xf>
    <xf numFmtId="3" fontId="12" fillId="0" borderId="6" xfId="14" applyNumberFormat="1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left" vertical="center"/>
    </xf>
    <xf numFmtId="0" fontId="14" fillId="0" borderId="0" xfId="8" applyFont="1" applyFill="1" applyAlignment="1">
      <alignment horizontal="center" vertical="top" wrapText="1"/>
    </xf>
    <xf numFmtId="0" fontId="2" fillId="0" borderId="0" xfId="9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 wrapText="1"/>
    </xf>
    <xf numFmtId="164" fontId="6" fillId="0" borderId="0" xfId="8" applyNumberFormat="1" applyFont="1" applyFill="1" applyBorder="1" applyAlignment="1">
      <alignment horizontal="center" vertical="center" wrapText="1"/>
    </xf>
    <xf numFmtId="165" fontId="8" fillId="0" borderId="0" xfId="9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8" applyNumberFormat="1" applyFont="1"/>
    <xf numFmtId="164" fontId="6" fillId="0" borderId="0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3" fontId="4" fillId="0" borderId="6" xfId="8" applyNumberFormat="1" applyFont="1" applyFill="1" applyBorder="1" applyAlignment="1">
      <alignment horizontal="center" vertical="center" wrapText="1"/>
    </xf>
    <xf numFmtId="166" fontId="38" fillId="2" borderId="6" xfId="17" applyNumberFormat="1" applyFont="1" applyFill="1" applyBorder="1" applyAlignment="1">
      <alignment horizontal="center" vertical="center"/>
    </xf>
    <xf numFmtId="1" fontId="4" fillId="0" borderId="4" xfId="8" applyNumberFormat="1" applyFont="1" applyBorder="1" applyAlignment="1">
      <alignment horizontal="center" vertical="center" wrapText="1"/>
    </xf>
    <xf numFmtId="1" fontId="4" fillId="0" borderId="4" xfId="8" applyNumberFormat="1" applyFont="1" applyFill="1" applyBorder="1" applyAlignment="1">
      <alignment horizontal="center" vertical="center"/>
    </xf>
    <xf numFmtId="3" fontId="4" fillId="0" borderId="4" xfId="8" applyNumberFormat="1" applyFont="1" applyBorder="1" applyAlignment="1">
      <alignment horizontal="center" vertical="center" wrapText="1"/>
    </xf>
    <xf numFmtId="3" fontId="4" fillId="0" borderId="4" xfId="9" applyNumberFormat="1" applyFont="1" applyFill="1" applyBorder="1" applyAlignment="1">
      <alignment horizontal="center" vertical="center" wrapText="1"/>
    </xf>
    <xf numFmtId="1" fontId="4" fillId="0" borderId="6" xfId="9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3" fontId="4" fillId="0" borderId="6" xfId="9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3" applyFont="1" applyFill="1" applyBorder="1" applyAlignment="1">
      <alignment horizontal="center" vertical="top"/>
    </xf>
    <xf numFmtId="1" fontId="35" fillId="2" borderId="6" xfId="13" applyNumberFormat="1" applyFont="1" applyFill="1" applyBorder="1" applyAlignment="1">
      <alignment horizontal="center" wrapText="1"/>
    </xf>
    <xf numFmtId="3" fontId="25" fillId="2" borderId="6" xfId="13" applyNumberFormat="1" applyFont="1" applyFill="1" applyBorder="1" applyAlignment="1">
      <alignment horizontal="center" vertical="center"/>
    </xf>
    <xf numFmtId="3" fontId="23" fillId="2" borderId="6" xfId="13" applyNumberFormat="1" applyFont="1" applyFill="1" applyBorder="1" applyAlignment="1">
      <alignment horizontal="center" vertical="center"/>
    </xf>
    <xf numFmtId="0" fontId="32" fillId="2" borderId="0" xfId="13" applyFont="1" applyFill="1"/>
    <xf numFmtId="0" fontId="29" fillId="2" borderId="0" xfId="13" applyFont="1" applyFill="1"/>
    <xf numFmtId="166" fontId="5" fillId="2" borderId="6" xfId="17" applyNumberFormat="1" applyFont="1" applyFill="1" applyBorder="1" applyAlignment="1">
      <alignment horizontal="center" vertical="center"/>
    </xf>
    <xf numFmtId="164" fontId="23" fillId="0" borderId="6" xfId="13" quotePrefix="1" applyNumberFormat="1" applyFont="1" applyFill="1" applyBorder="1" applyAlignment="1">
      <alignment horizontal="center" vertical="center"/>
    </xf>
    <xf numFmtId="3" fontId="23" fillId="0" borderId="0" xfId="13" applyNumberFormat="1" applyFont="1" applyFill="1" applyAlignment="1">
      <alignment vertical="center"/>
    </xf>
    <xf numFmtId="0" fontId="22" fillId="0" borderId="0" xfId="13" applyFont="1" applyFill="1"/>
    <xf numFmtId="0" fontId="31" fillId="0" borderId="0" xfId="13" applyFont="1" applyFill="1"/>
    <xf numFmtId="1" fontId="24" fillId="0" borderId="0" xfId="9" applyNumberFormat="1" applyFont="1" applyAlignment="1">
      <alignment vertical="center" wrapText="1"/>
    </xf>
    <xf numFmtId="1" fontId="24" fillId="0" borderId="0" xfId="8" applyNumberFormat="1" applyFont="1"/>
    <xf numFmtId="167" fontId="25" fillId="0" borderId="6" xfId="13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3" fontId="4" fillId="2" borderId="6" xfId="9" applyNumberFormat="1" applyFont="1" applyFill="1" applyBorder="1" applyAlignment="1">
      <alignment horizontal="center" vertical="center" wrapText="1"/>
    </xf>
    <xf numFmtId="3" fontId="1" fillId="0" borderId="0" xfId="8" applyNumberFormat="1" applyFont="1" applyFill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7" fontId="45" fillId="0" borderId="6" xfId="13" applyNumberFormat="1" applyFont="1" applyFill="1" applyBorder="1" applyAlignment="1">
      <alignment horizontal="center" vertical="center"/>
    </xf>
    <xf numFmtId="164" fontId="46" fillId="0" borderId="6" xfId="13" applyNumberFormat="1" applyFont="1" applyFill="1" applyBorder="1" applyAlignment="1">
      <alignment horizontal="center" vertical="center"/>
    </xf>
    <xf numFmtId="164" fontId="45" fillId="0" borderId="6" xfId="13" applyNumberFormat="1" applyFont="1" applyFill="1" applyBorder="1" applyAlignment="1">
      <alignment horizontal="center" vertical="center"/>
    </xf>
    <xf numFmtId="167" fontId="47" fillId="0" borderId="6" xfId="14" applyNumberFormat="1" applyFont="1" applyFill="1" applyBorder="1" applyAlignment="1">
      <alignment horizontal="center" vertical="center"/>
    </xf>
    <xf numFmtId="164" fontId="45" fillId="0" borderId="6" xfId="13" quotePrefix="1" applyNumberFormat="1" applyFont="1" applyFill="1" applyBorder="1" applyAlignment="1">
      <alignment horizontal="center" vertical="center"/>
    </xf>
    <xf numFmtId="3" fontId="46" fillId="0" borderId="6" xfId="13" applyNumberFormat="1" applyFont="1" applyFill="1" applyBorder="1" applyAlignment="1">
      <alignment horizontal="center" vertical="center"/>
    </xf>
    <xf numFmtId="167" fontId="46" fillId="0" borderId="6" xfId="13" applyNumberFormat="1" applyFont="1" applyFill="1" applyBorder="1" applyAlignment="1">
      <alignment horizontal="center" vertical="center"/>
    </xf>
    <xf numFmtId="165" fontId="12" fillId="2" borderId="5" xfId="18" applyNumberFormat="1" applyFont="1" applyFill="1" applyBorder="1" applyAlignment="1">
      <alignment horizontal="center" vertical="center"/>
    </xf>
    <xf numFmtId="164" fontId="23" fillId="4" borderId="6" xfId="13" applyNumberFormat="1" applyFont="1" applyFill="1" applyBorder="1" applyAlignment="1">
      <alignment horizontal="center" vertical="center"/>
    </xf>
    <xf numFmtId="164" fontId="25" fillId="4" borderId="6" xfId="13" applyNumberFormat="1" applyFont="1" applyFill="1" applyBorder="1" applyAlignment="1">
      <alignment horizontal="center" vertical="center"/>
    </xf>
    <xf numFmtId="0" fontId="14" fillId="0" borderId="0" xfId="8" applyFont="1" applyAlignment="1">
      <alignment horizontal="center" vertical="top" wrapText="1"/>
    </xf>
    <xf numFmtId="0" fontId="4" fillId="0" borderId="2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top"/>
    </xf>
    <xf numFmtId="0" fontId="19" fillId="0" borderId="6" xfId="13" applyFont="1" applyFill="1" applyBorder="1" applyAlignment="1">
      <alignment horizontal="center" vertical="center" wrapText="1"/>
    </xf>
    <xf numFmtId="0" fontId="25" fillId="0" borderId="6" xfId="13" applyFont="1" applyFill="1" applyBorder="1" applyAlignment="1">
      <alignment horizontal="center" vertical="center" wrapText="1"/>
    </xf>
    <xf numFmtId="49" fontId="31" fillId="0" borderId="6" xfId="13" applyNumberFormat="1" applyFont="1" applyFill="1" applyBorder="1" applyAlignment="1">
      <alignment horizontal="center" vertical="center" wrapText="1"/>
    </xf>
    <xf numFmtId="0" fontId="22" fillId="0" borderId="6" xfId="13" applyFont="1" applyFill="1" applyBorder="1" applyAlignment="1">
      <alignment horizontal="center" vertical="center" wrapText="1"/>
    </xf>
    <xf numFmtId="0" fontId="20" fillId="0" borderId="0" xfId="13" applyFont="1" applyFill="1" applyBorder="1" applyAlignment="1">
      <alignment horizontal="center" vertical="top"/>
    </xf>
    <xf numFmtId="0" fontId="25" fillId="0" borderId="3" xfId="13" applyFont="1" applyFill="1" applyBorder="1" applyAlignment="1">
      <alignment horizontal="center" vertical="center" wrapText="1"/>
    </xf>
    <xf numFmtId="0" fontId="25" fillId="0" borderId="11" xfId="13" applyFont="1" applyFill="1" applyBorder="1" applyAlignment="1">
      <alignment horizontal="center" vertical="center" wrapText="1"/>
    </xf>
    <xf numFmtId="0" fontId="25" fillId="0" borderId="4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right" vertical="top"/>
    </xf>
    <xf numFmtId="2" fontId="4" fillId="0" borderId="2" xfId="8" applyNumberFormat="1" applyFont="1" applyBorder="1" applyAlignment="1">
      <alignment horizontal="center" vertical="center" wrapText="1"/>
    </xf>
    <xf numFmtId="2" fontId="4" fillId="0" borderId="5" xfId="8" applyNumberFormat="1" applyFont="1" applyBorder="1" applyAlignment="1">
      <alignment horizontal="center" vertical="center" wrapText="1"/>
    </xf>
    <xf numFmtId="49" fontId="31" fillId="2" borderId="6" xfId="13" applyNumberFormat="1" applyFont="1" applyFill="1" applyBorder="1" applyAlignment="1">
      <alignment horizontal="center" vertical="center" wrapText="1"/>
    </xf>
    <xf numFmtId="0" fontId="22" fillId="2" borderId="6" xfId="13" applyFont="1" applyFill="1" applyBorder="1" applyAlignment="1">
      <alignment horizontal="center" vertical="center" wrapText="1"/>
    </xf>
    <xf numFmtId="0" fontId="14" fillId="0" borderId="0" xfId="9" applyFont="1" applyFill="1" applyAlignment="1">
      <alignment horizontal="center" vertical="top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7" fillId="0" borderId="1" xfId="9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37" fillId="0" borderId="0" xfId="8" applyFont="1" applyFill="1" applyAlignment="1">
      <alignment horizontal="center" vertical="top" wrapText="1"/>
    </xf>
    <xf numFmtId="0" fontId="14" fillId="0" borderId="1" xfId="9" applyFont="1" applyFill="1" applyBorder="1" applyAlignment="1">
      <alignment horizontal="center" vertical="top" wrapText="1"/>
    </xf>
    <xf numFmtId="0" fontId="2" fillId="0" borderId="3" xfId="9" applyFont="1" applyFill="1" applyBorder="1" applyAlignment="1">
      <alignment horizontal="center" vertical="center" wrapText="1"/>
    </xf>
    <xf numFmtId="0" fontId="2" fillId="0" borderId="11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0" fontId="25" fillId="2" borderId="3" xfId="13" applyFont="1" applyFill="1" applyBorder="1" applyAlignment="1">
      <alignment horizontal="center" vertical="center" wrapText="1"/>
    </xf>
    <xf numFmtId="0" fontId="25" fillId="2" borderId="11" xfId="13" applyFont="1" applyFill="1" applyBorder="1" applyAlignment="1">
      <alignment horizontal="center" vertical="center" wrapText="1"/>
    </xf>
    <xf numFmtId="0" fontId="25" fillId="2" borderId="4" xfId="13" applyFont="1" applyFill="1" applyBorder="1" applyAlignment="1">
      <alignment horizontal="center" vertical="center" wrapText="1"/>
    </xf>
  </cellXfs>
  <cellStyles count="19">
    <cellStyle name="Звичайний" xfId="0" builtinId="0"/>
    <cellStyle name="Звичайний 2" xfId="17"/>
    <cellStyle name="Звичайний 2 3" xfId="12"/>
    <cellStyle name="Звичайний 3 2" xfId="4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4 категории вмесмте СОЦ_УРАЗЛИВІ__ТАБО_4 категорії Квота!!!_2014 рік" xfId="8"/>
    <cellStyle name="Обычный_5% квота (б)" xfId="18"/>
    <cellStyle name="Обычный_АктЗах_5%квот Оксана" xfId="15"/>
    <cellStyle name="Обычный_Інваліди_Лайт1111" xfId="14"/>
    <cellStyle name="Обычный_Молодь_сравн_04_14" xfId="16"/>
    <cellStyle name="Обычный_Перевірка_Молодь_до 18 років" xfId="9"/>
    <cellStyle name="Обычный_Табл. 3.15" xfId="13"/>
  </cellStyles>
  <dxfs count="0"/>
  <tableStyles count="0" defaultTableStyle="TableStyleMedium2" defaultPivotStyle="PivotStyleLight16"/>
  <colors>
    <mruColors>
      <color rgb="FF003399"/>
      <color rgb="FF0000CC"/>
      <color rgb="FFFFCCFF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tabSelected="1" view="pageBreakPreview" topLeftCell="A4" zoomScaleNormal="70" zoomScaleSheetLayoutView="100" workbookViewId="0">
      <selection activeCell="N11" sqref="N11"/>
    </sheetView>
  </sheetViews>
  <sheetFormatPr defaultColWidth="8" defaultRowHeight="13.6" x14ac:dyDescent="0.25"/>
  <cols>
    <col min="1" max="1" width="61.125" style="3" customWidth="1"/>
    <col min="2" max="3" width="24.375" style="52" customWidth="1"/>
    <col min="4" max="5" width="11.625" style="3" customWidth="1"/>
    <col min="6" max="16384" width="8" style="3"/>
  </cols>
  <sheetData>
    <row r="1" spans="1:11" ht="77.95" customHeight="1" x14ac:dyDescent="0.25">
      <c r="A1" s="115" t="s">
        <v>25</v>
      </c>
      <c r="B1" s="115"/>
      <c r="C1" s="115"/>
      <c r="D1" s="115"/>
      <c r="E1" s="115"/>
    </row>
    <row r="2" spans="1:11" ht="17.350000000000001" customHeight="1" x14ac:dyDescent="0.3">
      <c r="A2" s="115"/>
      <c r="B2" s="115"/>
      <c r="C2" s="115"/>
      <c r="D2" s="115"/>
      <c r="E2" s="115"/>
    </row>
    <row r="3" spans="1:11" s="4" customFormat="1" ht="23.3" customHeight="1" x14ac:dyDescent="0.25">
      <c r="A3" s="120" t="s">
        <v>0</v>
      </c>
      <c r="B3" s="116" t="s">
        <v>73</v>
      </c>
      <c r="C3" s="116" t="s">
        <v>74</v>
      </c>
      <c r="D3" s="118" t="s">
        <v>1</v>
      </c>
      <c r="E3" s="119"/>
    </row>
    <row r="4" spans="1:11" s="4" customFormat="1" ht="27.7" customHeight="1" x14ac:dyDescent="0.25">
      <c r="A4" s="121"/>
      <c r="B4" s="117"/>
      <c r="C4" s="117"/>
      <c r="D4" s="5" t="s">
        <v>2</v>
      </c>
      <c r="E4" s="6" t="s">
        <v>26</v>
      </c>
    </row>
    <row r="5" spans="1:11" s="9" customFormat="1" ht="15.8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6" customHeight="1" x14ac:dyDescent="0.25">
      <c r="A6" s="10" t="s">
        <v>27</v>
      </c>
      <c r="B6" s="74">
        <f>'2(5%квота-ЦЗ)'!B7</f>
        <v>22482</v>
      </c>
      <c r="C6" s="74">
        <f>'2(5%квота-ЦЗ)'!C7</f>
        <v>21984</v>
      </c>
      <c r="D6" s="16">
        <f>C6*100/B6</f>
        <v>97.784894582332527</v>
      </c>
      <c r="E6" s="98">
        <f>C6-B6</f>
        <v>-498</v>
      </c>
      <c r="K6" s="13"/>
    </row>
    <row r="7" spans="1:11" s="4" customFormat="1" ht="31.6" customHeight="1" x14ac:dyDescent="0.25">
      <c r="A7" s="10" t="s">
        <v>28</v>
      </c>
      <c r="B7" s="74">
        <f>'2(5%квота-ЦЗ)'!E7</f>
        <v>10286</v>
      </c>
      <c r="C7" s="74">
        <f>'2(5%квота-ЦЗ)'!F7</f>
        <v>12200</v>
      </c>
      <c r="D7" s="16">
        <f t="shared" ref="D7:D11" si="0">C7*100/B7</f>
        <v>118.60781644954307</v>
      </c>
      <c r="E7" s="90">
        <f t="shared" ref="E7:E11" si="1">C7-B7</f>
        <v>1914</v>
      </c>
      <c r="K7" s="13"/>
    </row>
    <row r="8" spans="1:11" s="4" customFormat="1" ht="45" customHeight="1" x14ac:dyDescent="0.25">
      <c r="A8" s="14" t="s">
        <v>29</v>
      </c>
      <c r="B8" s="74">
        <f>'2(5%квота-ЦЗ)'!H7</f>
        <v>1440</v>
      </c>
      <c r="C8" s="74">
        <f>'2(5%квота-ЦЗ)'!I7</f>
        <v>1357</v>
      </c>
      <c r="D8" s="16">
        <f t="shared" si="0"/>
        <v>94.236111111111114</v>
      </c>
      <c r="E8" s="98">
        <f t="shared" si="1"/>
        <v>-83</v>
      </c>
      <c r="K8" s="13"/>
    </row>
    <row r="9" spans="1:11" s="4" customFormat="1" ht="35.35" customHeight="1" x14ac:dyDescent="0.25">
      <c r="A9" s="15" t="s">
        <v>30</v>
      </c>
      <c r="B9" s="74">
        <f>'2(5%квота-ЦЗ)'!K7</f>
        <v>650</v>
      </c>
      <c r="C9" s="74">
        <f>'2(5%квота-ЦЗ)'!L7</f>
        <v>374</v>
      </c>
      <c r="D9" s="16">
        <f t="shared" si="0"/>
        <v>57.53846153846154</v>
      </c>
      <c r="E9" s="98">
        <f t="shared" si="1"/>
        <v>-276</v>
      </c>
      <c r="K9" s="13"/>
    </row>
    <row r="10" spans="1:11" s="4" customFormat="1" ht="45.7" customHeight="1" x14ac:dyDescent="0.25">
      <c r="A10" s="15" t="s">
        <v>20</v>
      </c>
      <c r="B10" s="74">
        <f>'2(5%квота-ЦЗ)'!N7</f>
        <v>168</v>
      </c>
      <c r="C10" s="74">
        <f>'2(5%квота-ЦЗ)'!O7</f>
        <v>90</v>
      </c>
      <c r="D10" s="16">
        <f t="shared" si="0"/>
        <v>53.571428571428569</v>
      </c>
      <c r="E10" s="98">
        <f t="shared" si="1"/>
        <v>-78</v>
      </c>
      <c r="K10" s="13"/>
    </row>
    <row r="11" spans="1:11" s="4" customFormat="1" ht="55.55" customHeight="1" x14ac:dyDescent="0.25">
      <c r="A11" s="15" t="s">
        <v>31</v>
      </c>
      <c r="B11" s="74">
        <f>'2(5%квота-ЦЗ)'!Q7</f>
        <v>8104</v>
      </c>
      <c r="C11" s="74">
        <f>'2(5%квота-ЦЗ)'!R7</f>
        <v>9225</v>
      </c>
      <c r="D11" s="16">
        <f t="shared" si="0"/>
        <v>113.83267522211254</v>
      </c>
      <c r="E11" s="90">
        <f t="shared" si="1"/>
        <v>1121</v>
      </c>
      <c r="K11" s="13"/>
    </row>
    <row r="12" spans="1:11" s="4" customFormat="1" ht="12.75" customHeight="1" x14ac:dyDescent="0.25">
      <c r="A12" s="122" t="s">
        <v>4</v>
      </c>
      <c r="B12" s="123"/>
      <c r="C12" s="123"/>
      <c r="D12" s="123"/>
      <c r="E12" s="123"/>
      <c r="K12" s="13"/>
    </row>
    <row r="13" spans="1:11" s="4" customFormat="1" ht="14.95" customHeight="1" x14ac:dyDescent="0.25">
      <c r="A13" s="124"/>
      <c r="B13" s="125"/>
      <c r="C13" s="125"/>
      <c r="D13" s="125"/>
      <c r="E13" s="125"/>
      <c r="K13" s="13"/>
    </row>
    <row r="14" spans="1:11" s="4" customFormat="1" ht="23.95" customHeight="1" x14ac:dyDescent="0.25">
      <c r="A14" s="120" t="s">
        <v>0</v>
      </c>
      <c r="B14" s="126" t="s">
        <v>75</v>
      </c>
      <c r="C14" s="126" t="s">
        <v>76</v>
      </c>
      <c r="D14" s="118" t="s">
        <v>1</v>
      </c>
      <c r="E14" s="119"/>
      <c r="K14" s="13" t="s">
        <v>69</v>
      </c>
    </row>
    <row r="15" spans="1:11" ht="35.35" customHeight="1" x14ac:dyDescent="0.25">
      <c r="A15" s="121"/>
      <c r="B15" s="126"/>
      <c r="C15" s="126"/>
      <c r="D15" s="5" t="s">
        <v>2</v>
      </c>
      <c r="E15" s="6" t="s">
        <v>26</v>
      </c>
      <c r="K15" s="13"/>
    </row>
    <row r="16" spans="1:11" ht="31.25" customHeight="1" x14ac:dyDescent="0.25">
      <c r="A16" s="10" t="s">
        <v>32</v>
      </c>
      <c r="B16" s="74">
        <f>'2(5%квота-ЦЗ)'!T7</f>
        <v>16817</v>
      </c>
      <c r="C16" s="74">
        <f>'2(5%квота-ЦЗ)'!U7</f>
        <v>10894</v>
      </c>
      <c r="D16" s="16">
        <f t="shared" ref="D16:D18" si="2">C16*100/B16</f>
        <v>64.779687221264197</v>
      </c>
      <c r="E16" s="98">
        <f t="shared" ref="E16:E18" si="3">C16-B16</f>
        <v>-5923</v>
      </c>
      <c r="K16" s="13"/>
    </row>
    <row r="17" spans="1:11" ht="31.25" customHeight="1" x14ac:dyDescent="0.25">
      <c r="A17" s="1" t="s">
        <v>28</v>
      </c>
      <c r="B17" s="74">
        <f>'2(5%квота-ЦЗ)'!W7</f>
        <v>5812</v>
      </c>
      <c r="C17" s="74">
        <f>'2(5%квота-ЦЗ)'!X7</f>
        <v>5502</v>
      </c>
      <c r="D17" s="16">
        <f t="shared" si="2"/>
        <v>94.666207845836198</v>
      </c>
      <c r="E17" s="98">
        <f t="shared" si="3"/>
        <v>-310</v>
      </c>
      <c r="K17" s="13"/>
    </row>
    <row r="18" spans="1:11" ht="31.25" customHeight="1" x14ac:dyDescent="0.25">
      <c r="A18" s="1" t="s">
        <v>33</v>
      </c>
      <c r="B18" s="74">
        <f>'2(5%квота-ЦЗ)'!Z7</f>
        <v>5151</v>
      </c>
      <c r="C18" s="74">
        <f>'2(5%квота-ЦЗ)'!AA7</f>
        <v>4896</v>
      </c>
      <c r="D18" s="16">
        <f t="shared" si="2"/>
        <v>95.049504950495049</v>
      </c>
      <c r="E18" s="98">
        <f t="shared" si="3"/>
        <v>-255</v>
      </c>
      <c r="K18" s="13"/>
    </row>
    <row r="19" spans="1:11" x14ac:dyDescent="0.25">
      <c r="C19" s="10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74" zoomScaleNormal="75" zoomScaleSheetLayoutView="74" workbookViewId="0">
      <pane xSplit="1" ySplit="6" topLeftCell="I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34" t="s">
        <v>8</v>
      </c>
      <c r="R3" s="135"/>
      <c r="S3" s="13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31" t="s">
        <v>15</v>
      </c>
      <c r="C4" s="131" t="s">
        <v>63</v>
      </c>
      <c r="D4" s="132" t="s">
        <v>2</v>
      </c>
      <c r="E4" s="131" t="s">
        <v>15</v>
      </c>
      <c r="F4" s="131" t="s">
        <v>63</v>
      </c>
      <c r="G4" s="132" t="s">
        <v>2</v>
      </c>
      <c r="H4" s="131" t="s">
        <v>15</v>
      </c>
      <c r="I4" s="131" t="s">
        <v>63</v>
      </c>
      <c r="J4" s="132" t="s">
        <v>2</v>
      </c>
      <c r="K4" s="131" t="s">
        <v>15</v>
      </c>
      <c r="L4" s="131" t="s">
        <v>63</v>
      </c>
      <c r="M4" s="132" t="s">
        <v>2</v>
      </c>
      <c r="N4" s="131" t="s">
        <v>15</v>
      </c>
      <c r="O4" s="131" t="s">
        <v>63</v>
      </c>
      <c r="P4" s="132" t="s">
        <v>2</v>
      </c>
      <c r="Q4" s="131" t="s">
        <v>15</v>
      </c>
      <c r="R4" s="131" t="s">
        <v>63</v>
      </c>
      <c r="S4" s="132" t="s">
        <v>2</v>
      </c>
      <c r="T4" s="131" t="s">
        <v>15</v>
      </c>
      <c r="U4" s="131" t="s">
        <v>63</v>
      </c>
      <c r="V4" s="132" t="s">
        <v>2</v>
      </c>
      <c r="W4" s="131" t="s">
        <v>15</v>
      </c>
      <c r="X4" s="131" t="s">
        <v>63</v>
      </c>
      <c r="Y4" s="132" t="s">
        <v>2</v>
      </c>
      <c r="Z4" s="131" t="s">
        <v>15</v>
      </c>
      <c r="AA4" s="131" t="s">
        <v>63</v>
      </c>
      <c r="AB4" s="132" t="s">
        <v>2</v>
      </c>
    </row>
    <row r="5" spans="1:32" s="33" customFormat="1" ht="15.8" customHeight="1" x14ac:dyDescent="0.25">
      <c r="A5" s="129"/>
      <c r="B5" s="131"/>
      <c r="C5" s="131"/>
      <c r="D5" s="132"/>
      <c r="E5" s="131"/>
      <c r="F5" s="131"/>
      <c r="G5" s="132"/>
      <c r="H5" s="131"/>
      <c r="I5" s="131"/>
      <c r="J5" s="132"/>
      <c r="K5" s="131"/>
      <c r="L5" s="131"/>
      <c r="M5" s="132"/>
      <c r="N5" s="131"/>
      <c r="O5" s="131"/>
      <c r="P5" s="132"/>
      <c r="Q5" s="131"/>
      <c r="R5" s="131"/>
      <c r="S5" s="132"/>
      <c r="T5" s="131"/>
      <c r="U5" s="131"/>
      <c r="V5" s="132"/>
      <c r="W5" s="131"/>
      <c r="X5" s="131"/>
      <c r="Y5" s="132"/>
      <c r="Z5" s="131"/>
      <c r="AA5" s="131"/>
      <c r="AB5" s="132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46614</v>
      </c>
      <c r="C7" s="35">
        <f>SUM(C8:C35)</f>
        <v>45511</v>
      </c>
      <c r="D7" s="36">
        <f>C7*100/B7</f>
        <v>97.633758098425361</v>
      </c>
      <c r="E7" s="35">
        <f>SUM(E8:E35)</f>
        <v>15768</v>
      </c>
      <c r="F7" s="35">
        <f>SUM(F8:F35)</f>
        <v>18414</v>
      </c>
      <c r="G7" s="36">
        <f>F7*100/E7</f>
        <v>116.78082191780823</v>
      </c>
      <c r="H7" s="35">
        <f>SUM(H8:H35)</f>
        <v>4649</v>
      </c>
      <c r="I7" s="35">
        <f>SUM(I8:I35)</f>
        <v>4645</v>
      </c>
      <c r="J7" s="36">
        <f>I7*100/H7</f>
        <v>99.913959991395998</v>
      </c>
      <c r="K7" s="35">
        <f>SUM(K8:K35)</f>
        <v>1040</v>
      </c>
      <c r="L7" s="35">
        <f>SUM(L8:L35)</f>
        <v>846</v>
      </c>
      <c r="M7" s="36">
        <f>L7*100/K7</f>
        <v>81.34615384615384</v>
      </c>
      <c r="N7" s="35">
        <f>SUM(N8:N35)</f>
        <v>172</v>
      </c>
      <c r="O7" s="35">
        <f>SUM(O8:O35)</f>
        <v>93</v>
      </c>
      <c r="P7" s="36">
        <f>IF(ISERROR(O7*100/N7),"-",(O7*100/N7))</f>
        <v>54.069767441860463</v>
      </c>
      <c r="Q7" s="35">
        <f>SUM(Q8:Q35)</f>
        <v>11440</v>
      </c>
      <c r="R7" s="35">
        <f>SUM(R8:R35)</f>
        <v>12739</v>
      </c>
      <c r="S7" s="36">
        <f>R7*100/Q7</f>
        <v>111.35489510489511</v>
      </c>
      <c r="T7" s="35">
        <f>SUM(T8:T35)</f>
        <v>37206</v>
      </c>
      <c r="U7" s="35">
        <f>SUM(U8:U35)</f>
        <v>21054</v>
      </c>
      <c r="V7" s="36">
        <f>U7*100/T7</f>
        <v>56.587647153684891</v>
      </c>
      <c r="W7" s="35">
        <f>SUM(W8:W35)</f>
        <v>10421</v>
      </c>
      <c r="X7" s="35">
        <f>SUM(X8:X35)</f>
        <v>6498</v>
      </c>
      <c r="Y7" s="36">
        <f>X7*100/W7</f>
        <v>62.354860378082719</v>
      </c>
      <c r="Z7" s="35">
        <f>SUM(Z8:Z35)</f>
        <v>9019</v>
      </c>
      <c r="AA7" s="35">
        <f>SUM(AA8:AA35)</f>
        <v>5257</v>
      </c>
      <c r="AB7" s="36">
        <f>AA7*100/Z7</f>
        <v>58.288058543075728</v>
      </c>
      <c r="AC7" s="37"/>
      <c r="AF7" s="42"/>
    </row>
    <row r="8" spans="1:32" s="42" customFormat="1" ht="17" customHeight="1" x14ac:dyDescent="0.25">
      <c r="A8" s="61" t="s">
        <v>35</v>
      </c>
      <c r="B8" s="39">
        <v>10211</v>
      </c>
      <c r="C8" s="39">
        <v>10869</v>
      </c>
      <c r="D8" s="40">
        <f t="shared" ref="D8:D35" si="0">C8*100/B8</f>
        <v>106.44403094701792</v>
      </c>
      <c r="E8" s="39">
        <v>4110</v>
      </c>
      <c r="F8" s="39">
        <v>5239</v>
      </c>
      <c r="G8" s="40">
        <f t="shared" ref="G8:G35" si="1">F8*100/E8</f>
        <v>127.46958637469587</v>
      </c>
      <c r="H8" s="39">
        <v>267</v>
      </c>
      <c r="I8" s="39">
        <v>400</v>
      </c>
      <c r="J8" s="36">
        <f t="shared" ref="J8:J35" si="2">I8*100/H8</f>
        <v>149.81273408239701</v>
      </c>
      <c r="K8" s="39">
        <v>132</v>
      </c>
      <c r="L8" s="39">
        <v>180</v>
      </c>
      <c r="M8" s="40">
        <f t="shared" ref="M8:M35" si="3">L8*100/K8</f>
        <v>136.36363636363637</v>
      </c>
      <c r="N8" s="39">
        <v>26</v>
      </c>
      <c r="O8" s="39">
        <v>21</v>
      </c>
      <c r="P8" s="40">
        <f>IF(ISERROR(O8*100/N8),"-",(O8*100/N8))</f>
        <v>80.769230769230774</v>
      </c>
      <c r="Q8" s="39">
        <v>2268</v>
      </c>
      <c r="R8" s="60">
        <v>2631</v>
      </c>
      <c r="S8" s="40">
        <f t="shared" ref="S8:S35" si="4">R8*100/Q8</f>
        <v>116.005291005291</v>
      </c>
      <c r="T8" s="39">
        <v>8945</v>
      </c>
      <c r="U8" s="60">
        <v>5769</v>
      </c>
      <c r="V8" s="40">
        <f t="shared" ref="V8:V35" si="5">U8*100/T8</f>
        <v>64.494130799329241</v>
      </c>
      <c r="W8" s="39">
        <v>2999</v>
      </c>
      <c r="X8" s="60">
        <v>2081</v>
      </c>
      <c r="Y8" s="40">
        <f t="shared" ref="Y8:Y35" si="6">X8*100/W8</f>
        <v>69.389796598866283</v>
      </c>
      <c r="Z8" s="39">
        <v>2547</v>
      </c>
      <c r="AA8" s="60">
        <v>1703</v>
      </c>
      <c r="AB8" s="40">
        <f t="shared" ref="AB8:AB35" si="7">AA8*100/Z8</f>
        <v>66.862976050255199</v>
      </c>
      <c r="AC8" s="92"/>
      <c r="AD8" s="41"/>
    </row>
    <row r="9" spans="1:32" s="43" customFormat="1" ht="17" customHeight="1" x14ac:dyDescent="0.25">
      <c r="A9" s="61" t="s">
        <v>36</v>
      </c>
      <c r="B9" s="39">
        <v>1757</v>
      </c>
      <c r="C9" s="39">
        <v>1740</v>
      </c>
      <c r="D9" s="40">
        <f t="shared" si="0"/>
        <v>99.032441661923727</v>
      </c>
      <c r="E9" s="39">
        <v>659</v>
      </c>
      <c r="F9" s="39">
        <v>777</v>
      </c>
      <c r="G9" s="40">
        <f t="shared" si="1"/>
        <v>117.90591805766313</v>
      </c>
      <c r="H9" s="39">
        <v>215</v>
      </c>
      <c r="I9" s="39">
        <v>154</v>
      </c>
      <c r="J9" s="36">
        <f t="shared" si="2"/>
        <v>71.627906976744185</v>
      </c>
      <c r="K9" s="39">
        <v>25</v>
      </c>
      <c r="L9" s="39">
        <v>21</v>
      </c>
      <c r="M9" s="40">
        <f t="shared" si="3"/>
        <v>84</v>
      </c>
      <c r="N9" s="39">
        <v>0</v>
      </c>
      <c r="O9" s="39">
        <v>3</v>
      </c>
      <c r="P9" s="91" t="str">
        <f t="shared" ref="P9:P35" si="8">IF(ISERROR(O9*100/N9),"-",(O9*100/N9))</f>
        <v>-</v>
      </c>
      <c r="Q9" s="39">
        <v>490</v>
      </c>
      <c r="R9" s="60">
        <v>557</v>
      </c>
      <c r="S9" s="40">
        <f t="shared" si="4"/>
        <v>113.67346938775511</v>
      </c>
      <c r="T9" s="39">
        <v>1468</v>
      </c>
      <c r="U9" s="60">
        <v>259</v>
      </c>
      <c r="V9" s="40">
        <f t="shared" si="5"/>
        <v>17.643051771117165</v>
      </c>
      <c r="W9" s="39">
        <v>501</v>
      </c>
      <c r="X9" s="60">
        <v>232</v>
      </c>
      <c r="Y9" s="40">
        <f t="shared" si="6"/>
        <v>46.30738522954092</v>
      </c>
      <c r="Z9" s="39">
        <v>401</v>
      </c>
      <c r="AA9" s="60">
        <v>132</v>
      </c>
      <c r="AB9" s="40">
        <f t="shared" si="7"/>
        <v>32.917705735660846</v>
      </c>
      <c r="AC9" s="92"/>
      <c r="AD9" s="41"/>
    </row>
    <row r="10" spans="1:32" s="42" customFormat="1" ht="17" customHeight="1" x14ac:dyDescent="0.25">
      <c r="A10" s="61" t="s">
        <v>37</v>
      </c>
      <c r="B10" s="39">
        <v>176</v>
      </c>
      <c r="C10" s="39">
        <v>169</v>
      </c>
      <c r="D10" s="40">
        <f t="shared" si="0"/>
        <v>96.022727272727266</v>
      </c>
      <c r="E10" s="39">
        <v>110</v>
      </c>
      <c r="F10" s="39">
        <v>113</v>
      </c>
      <c r="G10" s="40">
        <f t="shared" si="1"/>
        <v>102.72727272727273</v>
      </c>
      <c r="H10" s="39">
        <v>30</v>
      </c>
      <c r="I10" s="39">
        <v>15</v>
      </c>
      <c r="J10" s="36">
        <f t="shared" si="2"/>
        <v>50</v>
      </c>
      <c r="K10" s="39">
        <v>1</v>
      </c>
      <c r="L10" s="39">
        <v>3</v>
      </c>
      <c r="M10" s="40">
        <f t="shared" si="3"/>
        <v>300</v>
      </c>
      <c r="N10" s="39">
        <v>0</v>
      </c>
      <c r="O10" s="39">
        <v>9</v>
      </c>
      <c r="P10" s="91" t="str">
        <f t="shared" si="8"/>
        <v>-</v>
      </c>
      <c r="Q10" s="39">
        <v>106</v>
      </c>
      <c r="R10" s="60">
        <v>90</v>
      </c>
      <c r="S10" s="40">
        <f t="shared" si="4"/>
        <v>84.905660377358487</v>
      </c>
      <c r="T10" s="39">
        <v>124</v>
      </c>
      <c r="U10" s="60">
        <v>27</v>
      </c>
      <c r="V10" s="40">
        <f t="shared" si="5"/>
        <v>21.774193548387096</v>
      </c>
      <c r="W10" s="39">
        <v>79</v>
      </c>
      <c r="X10" s="60">
        <v>27</v>
      </c>
      <c r="Y10" s="40">
        <f t="shared" si="6"/>
        <v>34.177215189873415</v>
      </c>
      <c r="Z10" s="39">
        <v>67</v>
      </c>
      <c r="AA10" s="60">
        <v>24</v>
      </c>
      <c r="AB10" s="40">
        <f t="shared" si="7"/>
        <v>35.820895522388057</v>
      </c>
      <c r="AC10" s="92"/>
      <c r="AD10" s="41"/>
    </row>
    <row r="11" spans="1:32" s="42" customFormat="1" ht="17" customHeight="1" x14ac:dyDescent="0.25">
      <c r="A11" s="61" t="s">
        <v>38</v>
      </c>
      <c r="B11" s="39">
        <v>1025</v>
      </c>
      <c r="C11" s="39">
        <v>907</v>
      </c>
      <c r="D11" s="40">
        <f t="shared" si="0"/>
        <v>88.487804878048777</v>
      </c>
      <c r="E11" s="39">
        <v>426</v>
      </c>
      <c r="F11" s="39">
        <v>401</v>
      </c>
      <c r="G11" s="40">
        <f t="shared" si="1"/>
        <v>94.131455399061039</v>
      </c>
      <c r="H11" s="39">
        <v>107</v>
      </c>
      <c r="I11" s="39">
        <v>78</v>
      </c>
      <c r="J11" s="36">
        <f t="shared" si="2"/>
        <v>72.89719626168224</v>
      </c>
      <c r="K11" s="39">
        <v>21</v>
      </c>
      <c r="L11" s="39">
        <v>12</v>
      </c>
      <c r="M11" s="40">
        <f t="shared" si="3"/>
        <v>57.142857142857146</v>
      </c>
      <c r="N11" s="39">
        <v>1</v>
      </c>
      <c r="O11" s="39">
        <v>1</v>
      </c>
      <c r="P11" s="40">
        <f t="shared" si="8"/>
        <v>100</v>
      </c>
      <c r="Q11" s="39">
        <v>388</v>
      </c>
      <c r="R11" s="60">
        <v>337</v>
      </c>
      <c r="S11" s="40">
        <f t="shared" si="4"/>
        <v>86.855670103092777</v>
      </c>
      <c r="T11" s="39">
        <v>810</v>
      </c>
      <c r="U11" s="60">
        <v>186</v>
      </c>
      <c r="V11" s="40">
        <f t="shared" si="5"/>
        <v>22.962962962962962</v>
      </c>
      <c r="W11" s="39">
        <v>298</v>
      </c>
      <c r="X11" s="60">
        <v>135</v>
      </c>
      <c r="Y11" s="40">
        <f t="shared" si="6"/>
        <v>45.302013422818789</v>
      </c>
      <c r="Z11" s="39">
        <v>248</v>
      </c>
      <c r="AA11" s="60">
        <v>106</v>
      </c>
      <c r="AB11" s="40">
        <f t="shared" si="7"/>
        <v>42.741935483870968</v>
      </c>
      <c r="AC11" s="92"/>
      <c r="AD11" s="41"/>
    </row>
    <row r="12" spans="1:32" s="42" customFormat="1" ht="17" customHeight="1" x14ac:dyDescent="0.25">
      <c r="A12" s="61" t="s">
        <v>39</v>
      </c>
      <c r="B12" s="39">
        <v>1776</v>
      </c>
      <c r="C12" s="39">
        <v>1704</v>
      </c>
      <c r="D12" s="40">
        <f t="shared" si="0"/>
        <v>95.945945945945951</v>
      </c>
      <c r="E12" s="39">
        <v>457</v>
      </c>
      <c r="F12" s="39">
        <v>515</v>
      </c>
      <c r="G12" s="40">
        <f t="shared" si="1"/>
        <v>112.69146608315098</v>
      </c>
      <c r="H12" s="39">
        <v>198</v>
      </c>
      <c r="I12" s="39">
        <v>175</v>
      </c>
      <c r="J12" s="36">
        <f t="shared" si="2"/>
        <v>88.383838383838381</v>
      </c>
      <c r="K12" s="39">
        <v>63</v>
      </c>
      <c r="L12" s="39">
        <v>39</v>
      </c>
      <c r="M12" s="40">
        <f t="shared" si="3"/>
        <v>61.904761904761905</v>
      </c>
      <c r="N12" s="39">
        <v>28</v>
      </c>
      <c r="O12" s="39">
        <v>5</v>
      </c>
      <c r="P12" s="40">
        <f t="shared" si="8"/>
        <v>17.857142857142858</v>
      </c>
      <c r="Q12" s="39">
        <v>307</v>
      </c>
      <c r="R12" s="60">
        <v>435</v>
      </c>
      <c r="S12" s="40">
        <f t="shared" si="4"/>
        <v>141.69381107491856</v>
      </c>
      <c r="T12" s="39">
        <v>1550</v>
      </c>
      <c r="U12" s="60">
        <v>1214</v>
      </c>
      <c r="V12" s="40">
        <f t="shared" si="5"/>
        <v>78.322580645161295</v>
      </c>
      <c r="W12" s="39">
        <v>312</v>
      </c>
      <c r="X12" s="60">
        <v>156</v>
      </c>
      <c r="Y12" s="40">
        <f t="shared" si="6"/>
        <v>50</v>
      </c>
      <c r="Z12" s="39">
        <v>251</v>
      </c>
      <c r="AA12" s="60">
        <v>120</v>
      </c>
      <c r="AB12" s="40">
        <f t="shared" si="7"/>
        <v>47.808764940239044</v>
      </c>
      <c r="AC12" s="92"/>
      <c r="AD12" s="41"/>
    </row>
    <row r="13" spans="1:32" s="42" customFormat="1" ht="17" customHeight="1" x14ac:dyDescent="0.25">
      <c r="A13" s="61" t="s">
        <v>40</v>
      </c>
      <c r="B13" s="39">
        <v>744</v>
      </c>
      <c r="C13" s="39">
        <v>616</v>
      </c>
      <c r="D13" s="40">
        <f t="shared" si="0"/>
        <v>82.795698924731184</v>
      </c>
      <c r="E13" s="39">
        <v>338</v>
      </c>
      <c r="F13" s="39">
        <v>308</v>
      </c>
      <c r="G13" s="40">
        <f t="shared" si="1"/>
        <v>91.124260355029591</v>
      </c>
      <c r="H13" s="39">
        <v>107</v>
      </c>
      <c r="I13" s="39">
        <v>74</v>
      </c>
      <c r="J13" s="36">
        <f t="shared" si="2"/>
        <v>69.158878504672899</v>
      </c>
      <c r="K13" s="39">
        <v>15</v>
      </c>
      <c r="L13" s="39">
        <v>15</v>
      </c>
      <c r="M13" s="40">
        <f t="shared" si="3"/>
        <v>100</v>
      </c>
      <c r="N13" s="39">
        <v>0</v>
      </c>
      <c r="O13" s="39">
        <v>0</v>
      </c>
      <c r="P13" s="91" t="str">
        <f t="shared" si="8"/>
        <v>-</v>
      </c>
      <c r="Q13" s="39">
        <v>246</v>
      </c>
      <c r="R13" s="60">
        <v>253</v>
      </c>
      <c r="S13" s="40">
        <f t="shared" si="4"/>
        <v>102.84552845528455</v>
      </c>
      <c r="T13" s="39">
        <v>574</v>
      </c>
      <c r="U13" s="60">
        <v>338</v>
      </c>
      <c r="V13" s="40">
        <f t="shared" si="5"/>
        <v>58.88501742160279</v>
      </c>
      <c r="W13" s="39">
        <v>236</v>
      </c>
      <c r="X13" s="60">
        <v>81</v>
      </c>
      <c r="Y13" s="40">
        <f t="shared" si="6"/>
        <v>34.322033898305087</v>
      </c>
      <c r="Z13" s="39">
        <v>198</v>
      </c>
      <c r="AA13" s="60">
        <v>63</v>
      </c>
      <c r="AB13" s="40">
        <f t="shared" si="7"/>
        <v>31.818181818181817</v>
      </c>
      <c r="AC13" s="92"/>
      <c r="AD13" s="41"/>
    </row>
    <row r="14" spans="1:32" s="42" customFormat="1" ht="17" customHeight="1" x14ac:dyDescent="0.25">
      <c r="A14" s="61" t="s">
        <v>41</v>
      </c>
      <c r="B14" s="39">
        <v>496</v>
      </c>
      <c r="C14" s="39">
        <v>465</v>
      </c>
      <c r="D14" s="40">
        <f t="shared" si="0"/>
        <v>93.75</v>
      </c>
      <c r="E14" s="39">
        <v>293</v>
      </c>
      <c r="F14" s="39">
        <v>272</v>
      </c>
      <c r="G14" s="40">
        <f t="shared" si="1"/>
        <v>92.832764505119457</v>
      </c>
      <c r="H14" s="39">
        <v>98</v>
      </c>
      <c r="I14" s="39">
        <v>58</v>
      </c>
      <c r="J14" s="36">
        <f t="shared" si="2"/>
        <v>59.183673469387756</v>
      </c>
      <c r="K14" s="39">
        <v>15</v>
      </c>
      <c r="L14" s="39">
        <v>5</v>
      </c>
      <c r="M14" s="40">
        <f t="shared" si="3"/>
        <v>33.333333333333336</v>
      </c>
      <c r="N14" s="39">
        <v>0</v>
      </c>
      <c r="O14" s="39">
        <v>1</v>
      </c>
      <c r="P14" s="91" t="str">
        <f t="shared" si="8"/>
        <v>-</v>
      </c>
      <c r="Q14" s="39">
        <v>255</v>
      </c>
      <c r="R14" s="60">
        <v>230</v>
      </c>
      <c r="S14" s="40">
        <f t="shared" si="4"/>
        <v>90.196078431372555</v>
      </c>
      <c r="T14" s="39">
        <v>335</v>
      </c>
      <c r="U14" s="60">
        <v>101</v>
      </c>
      <c r="V14" s="40">
        <f t="shared" si="5"/>
        <v>30.149253731343283</v>
      </c>
      <c r="W14" s="39">
        <v>180</v>
      </c>
      <c r="X14" s="60">
        <v>72</v>
      </c>
      <c r="Y14" s="40">
        <f t="shared" si="6"/>
        <v>40</v>
      </c>
      <c r="Z14" s="39">
        <v>157</v>
      </c>
      <c r="AA14" s="60">
        <v>54</v>
      </c>
      <c r="AB14" s="40">
        <f t="shared" si="7"/>
        <v>34.394904458598724</v>
      </c>
      <c r="AC14" s="92"/>
      <c r="AD14" s="41"/>
    </row>
    <row r="15" spans="1:32" s="42" customFormat="1" ht="17" customHeight="1" x14ac:dyDescent="0.25">
      <c r="A15" s="61" t="s">
        <v>42</v>
      </c>
      <c r="B15" s="39">
        <v>3801</v>
      </c>
      <c r="C15" s="39">
        <v>3568</v>
      </c>
      <c r="D15" s="40">
        <f t="shared" si="0"/>
        <v>93.870034201525911</v>
      </c>
      <c r="E15" s="39">
        <v>663</v>
      </c>
      <c r="F15" s="39">
        <v>699</v>
      </c>
      <c r="G15" s="40">
        <f t="shared" si="1"/>
        <v>105.42986425339366</v>
      </c>
      <c r="H15" s="39">
        <v>302</v>
      </c>
      <c r="I15" s="39">
        <v>290</v>
      </c>
      <c r="J15" s="36">
        <f t="shared" si="2"/>
        <v>96.026490066225165</v>
      </c>
      <c r="K15" s="39">
        <v>49</v>
      </c>
      <c r="L15" s="39">
        <v>39</v>
      </c>
      <c r="M15" s="40">
        <f t="shared" si="3"/>
        <v>79.591836734693871</v>
      </c>
      <c r="N15" s="39">
        <v>9</v>
      </c>
      <c r="O15" s="39">
        <v>0</v>
      </c>
      <c r="P15" s="91">
        <f t="shared" si="8"/>
        <v>0</v>
      </c>
      <c r="Q15" s="39">
        <v>424</v>
      </c>
      <c r="R15" s="60">
        <v>497</v>
      </c>
      <c r="S15" s="40">
        <f t="shared" si="4"/>
        <v>117.21698113207547</v>
      </c>
      <c r="T15" s="39">
        <v>3394</v>
      </c>
      <c r="U15" s="60">
        <v>2503</v>
      </c>
      <c r="V15" s="40">
        <f t="shared" si="5"/>
        <v>73.747790218031824</v>
      </c>
      <c r="W15" s="39">
        <v>395</v>
      </c>
      <c r="X15" s="60">
        <v>212</v>
      </c>
      <c r="Y15" s="40">
        <f t="shared" si="6"/>
        <v>53.670886075949369</v>
      </c>
      <c r="Z15" s="39">
        <v>339</v>
      </c>
      <c r="AA15" s="60">
        <v>157</v>
      </c>
      <c r="AB15" s="40">
        <f t="shared" si="7"/>
        <v>46.312684365781713</v>
      </c>
      <c r="AC15" s="92"/>
      <c r="AD15" s="41"/>
    </row>
    <row r="16" spans="1:32" s="42" customFormat="1" ht="17" customHeight="1" x14ac:dyDescent="0.25">
      <c r="A16" s="61" t="s">
        <v>43</v>
      </c>
      <c r="B16" s="39">
        <v>1952</v>
      </c>
      <c r="C16" s="39">
        <v>1769</v>
      </c>
      <c r="D16" s="40">
        <f t="shared" si="0"/>
        <v>90.625</v>
      </c>
      <c r="E16" s="39">
        <v>829</v>
      </c>
      <c r="F16" s="39">
        <v>842</v>
      </c>
      <c r="G16" s="40">
        <f t="shared" si="1"/>
        <v>101.56815440289506</v>
      </c>
      <c r="H16" s="39">
        <v>475</v>
      </c>
      <c r="I16" s="39">
        <v>365</v>
      </c>
      <c r="J16" s="36">
        <f t="shared" si="2"/>
        <v>76.84210526315789</v>
      </c>
      <c r="K16" s="39">
        <v>85</v>
      </c>
      <c r="L16" s="39">
        <v>71</v>
      </c>
      <c r="M16" s="40">
        <f t="shared" si="3"/>
        <v>83.529411764705884</v>
      </c>
      <c r="N16" s="39">
        <v>30</v>
      </c>
      <c r="O16" s="39">
        <v>23</v>
      </c>
      <c r="P16" s="40">
        <f t="shared" si="8"/>
        <v>76.666666666666671</v>
      </c>
      <c r="Q16" s="39">
        <v>704</v>
      </c>
      <c r="R16" s="60">
        <v>665</v>
      </c>
      <c r="S16" s="40">
        <f t="shared" si="4"/>
        <v>94.460227272727266</v>
      </c>
      <c r="T16" s="39">
        <v>1256</v>
      </c>
      <c r="U16" s="60">
        <v>404</v>
      </c>
      <c r="V16" s="40">
        <f t="shared" si="5"/>
        <v>32.165605095541402</v>
      </c>
      <c r="W16" s="39">
        <v>571</v>
      </c>
      <c r="X16" s="60">
        <v>176</v>
      </c>
      <c r="Y16" s="40">
        <f t="shared" si="6"/>
        <v>30.823117338003502</v>
      </c>
      <c r="Z16" s="39">
        <v>488</v>
      </c>
      <c r="AA16" s="60">
        <v>125</v>
      </c>
      <c r="AB16" s="40">
        <f t="shared" si="7"/>
        <v>25.614754098360656</v>
      </c>
      <c r="AC16" s="92"/>
      <c r="AD16" s="41"/>
    </row>
    <row r="17" spans="1:30" s="42" customFormat="1" ht="17" customHeight="1" x14ac:dyDescent="0.25">
      <c r="A17" s="61" t="s">
        <v>44</v>
      </c>
      <c r="B17" s="39">
        <v>2959</v>
      </c>
      <c r="C17" s="39">
        <v>3022</v>
      </c>
      <c r="D17" s="40">
        <f t="shared" si="0"/>
        <v>102.12909766813112</v>
      </c>
      <c r="E17" s="39">
        <v>739</v>
      </c>
      <c r="F17" s="39">
        <v>945</v>
      </c>
      <c r="G17" s="40">
        <f t="shared" si="1"/>
        <v>127.87550744248985</v>
      </c>
      <c r="H17" s="39">
        <v>237</v>
      </c>
      <c r="I17" s="39">
        <v>209</v>
      </c>
      <c r="J17" s="36">
        <f t="shared" si="2"/>
        <v>88.185654008438817</v>
      </c>
      <c r="K17" s="39">
        <v>74</v>
      </c>
      <c r="L17" s="39">
        <v>44</v>
      </c>
      <c r="M17" s="40">
        <f t="shared" si="3"/>
        <v>59.45945945945946</v>
      </c>
      <c r="N17" s="39">
        <v>2</v>
      </c>
      <c r="O17" s="39">
        <v>2</v>
      </c>
      <c r="P17" s="91">
        <f t="shared" si="8"/>
        <v>100</v>
      </c>
      <c r="Q17" s="39">
        <v>514</v>
      </c>
      <c r="R17" s="60">
        <v>510</v>
      </c>
      <c r="S17" s="40">
        <f t="shared" si="4"/>
        <v>99.221789883268485</v>
      </c>
      <c r="T17" s="39">
        <v>2566</v>
      </c>
      <c r="U17" s="60">
        <v>2116</v>
      </c>
      <c r="V17" s="40">
        <f t="shared" si="5"/>
        <v>82.462977396726416</v>
      </c>
      <c r="W17" s="39">
        <v>438</v>
      </c>
      <c r="X17" s="60">
        <v>382</v>
      </c>
      <c r="Y17" s="40">
        <f t="shared" si="6"/>
        <v>87.214611872146122</v>
      </c>
      <c r="Z17" s="39">
        <v>399</v>
      </c>
      <c r="AA17" s="60">
        <v>324</v>
      </c>
      <c r="AB17" s="40">
        <f t="shared" si="7"/>
        <v>81.203007518796994</v>
      </c>
      <c r="AC17" s="92"/>
      <c r="AD17" s="41"/>
    </row>
    <row r="18" spans="1:30" s="42" customFormat="1" ht="17" customHeight="1" x14ac:dyDescent="0.25">
      <c r="A18" s="61" t="s">
        <v>45</v>
      </c>
      <c r="B18" s="39">
        <v>2445</v>
      </c>
      <c r="C18" s="39">
        <v>1295</v>
      </c>
      <c r="D18" s="40">
        <f t="shared" si="0"/>
        <v>52.965235173824134</v>
      </c>
      <c r="E18" s="39">
        <v>868</v>
      </c>
      <c r="F18" s="39">
        <v>765</v>
      </c>
      <c r="G18" s="40">
        <f t="shared" si="1"/>
        <v>88.133640552995388</v>
      </c>
      <c r="H18" s="39">
        <v>362</v>
      </c>
      <c r="I18" s="39">
        <v>310</v>
      </c>
      <c r="J18" s="36">
        <f t="shared" si="2"/>
        <v>85.635359116022101</v>
      </c>
      <c r="K18" s="39">
        <v>78</v>
      </c>
      <c r="L18" s="39">
        <v>26</v>
      </c>
      <c r="M18" s="40">
        <f t="shared" si="3"/>
        <v>33.333333333333336</v>
      </c>
      <c r="N18" s="39">
        <v>6</v>
      </c>
      <c r="O18" s="39">
        <v>3</v>
      </c>
      <c r="P18" s="40">
        <f t="shared" si="8"/>
        <v>50</v>
      </c>
      <c r="Q18" s="39">
        <v>688</v>
      </c>
      <c r="R18" s="60">
        <v>506</v>
      </c>
      <c r="S18" s="40">
        <f t="shared" si="4"/>
        <v>73.54651162790698</v>
      </c>
      <c r="T18" s="39">
        <v>901</v>
      </c>
      <c r="U18" s="60">
        <v>217</v>
      </c>
      <c r="V18" s="40">
        <f t="shared" si="5"/>
        <v>24.084350721420645</v>
      </c>
      <c r="W18" s="39">
        <v>553</v>
      </c>
      <c r="X18" s="60">
        <v>184</v>
      </c>
      <c r="Y18" s="40">
        <f t="shared" si="6"/>
        <v>33.273056057866185</v>
      </c>
      <c r="Z18" s="39">
        <v>504</v>
      </c>
      <c r="AA18" s="60">
        <v>162</v>
      </c>
      <c r="AB18" s="40">
        <f t="shared" si="7"/>
        <v>32.142857142857146</v>
      </c>
      <c r="AC18" s="92"/>
      <c r="AD18" s="41"/>
    </row>
    <row r="19" spans="1:30" s="42" customFormat="1" ht="17" customHeight="1" x14ac:dyDescent="0.25">
      <c r="A19" s="61" t="s">
        <v>46</v>
      </c>
      <c r="B19" s="39">
        <v>1674</v>
      </c>
      <c r="C19" s="39">
        <v>1740</v>
      </c>
      <c r="D19" s="40">
        <f t="shared" si="0"/>
        <v>103.94265232974911</v>
      </c>
      <c r="E19" s="39">
        <v>476</v>
      </c>
      <c r="F19" s="39">
        <v>553</v>
      </c>
      <c r="G19" s="40">
        <f t="shared" si="1"/>
        <v>116.17647058823529</v>
      </c>
      <c r="H19" s="39">
        <v>129</v>
      </c>
      <c r="I19" s="39">
        <v>312</v>
      </c>
      <c r="J19" s="36">
        <f t="shared" si="2"/>
        <v>241.86046511627907</v>
      </c>
      <c r="K19" s="39">
        <v>65</v>
      </c>
      <c r="L19" s="39">
        <v>69</v>
      </c>
      <c r="M19" s="40">
        <f t="shared" si="3"/>
        <v>106.15384615384616</v>
      </c>
      <c r="N19" s="39">
        <v>11</v>
      </c>
      <c r="O19" s="39">
        <v>8</v>
      </c>
      <c r="P19" s="40">
        <f t="shared" si="8"/>
        <v>72.727272727272734</v>
      </c>
      <c r="Q19" s="39">
        <v>327</v>
      </c>
      <c r="R19" s="60">
        <v>464</v>
      </c>
      <c r="S19" s="40">
        <f t="shared" si="4"/>
        <v>141.89602446483181</v>
      </c>
      <c r="T19" s="39">
        <v>1472</v>
      </c>
      <c r="U19" s="60">
        <v>1215</v>
      </c>
      <c r="V19" s="40">
        <f t="shared" si="5"/>
        <v>82.540760869565219</v>
      </c>
      <c r="W19" s="39">
        <v>279</v>
      </c>
      <c r="X19" s="60">
        <v>174</v>
      </c>
      <c r="Y19" s="40">
        <f t="shared" si="6"/>
        <v>62.365591397849464</v>
      </c>
      <c r="Z19" s="39">
        <v>242</v>
      </c>
      <c r="AA19" s="60">
        <v>144</v>
      </c>
      <c r="AB19" s="40">
        <f t="shared" si="7"/>
        <v>59.504132231404959</v>
      </c>
      <c r="AC19" s="92"/>
      <c r="AD19" s="41"/>
    </row>
    <row r="20" spans="1:30" s="42" customFormat="1" ht="17" customHeight="1" x14ac:dyDescent="0.25">
      <c r="A20" s="61" t="s">
        <v>47</v>
      </c>
      <c r="B20" s="39">
        <v>992</v>
      </c>
      <c r="C20" s="39">
        <v>1056</v>
      </c>
      <c r="D20" s="40">
        <f t="shared" si="0"/>
        <v>106.45161290322581</v>
      </c>
      <c r="E20" s="39">
        <v>225</v>
      </c>
      <c r="F20" s="39">
        <v>325</v>
      </c>
      <c r="G20" s="40">
        <f t="shared" si="1"/>
        <v>144.44444444444446</v>
      </c>
      <c r="H20" s="39">
        <v>62</v>
      </c>
      <c r="I20" s="39">
        <v>94</v>
      </c>
      <c r="J20" s="36">
        <f t="shared" si="2"/>
        <v>151.61290322580646</v>
      </c>
      <c r="K20" s="39">
        <v>12</v>
      </c>
      <c r="L20" s="39">
        <v>16</v>
      </c>
      <c r="M20" s="40">
        <f t="shared" si="3"/>
        <v>133.33333333333334</v>
      </c>
      <c r="N20" s="39">
        <v>6</v>
      </c>
      <c r="O20" s="39">
        <v>2</v>
      </c>
      <c r="P20" s="40">
        <f t="shared" si="8"/>
        <v>33.333333333333336</v>
      </c>
      <c r="Q20" s="39">
        <v>152</v>
      </c>
      <c r="R20" s="60">
        <v>225</v>
      </c>
      <c r="S20" s="40">
        <f t="shared" si="4"/>
        <v>148.02631578947367</v>
      </c>
      <c r="T20" s="39">
        <v>904</v>
      </c>
      <c r="U20" s="60">
        <v>595</v>
      </c>
      <c r="V20" s="40">
        <f t="shared" si="5"/>
        <v>65.818584070796462</v>
      </c>
      <c r="W20" s="39">
        <v>143</v>
      </c>
      <c r="X20" s="60">
        <v>146</v>
      </c>
      <c r="Y20" s="40">
        <f t="shared" si="6"/>
        <v>102.09790209790209</v>
      </c>
      <c r="Z20" s="39">
        <v>128</v>
      </c>
      <c r="AA20" s="60">
        <v>127</v>
      </c>
      <c r="AB20" s="40">
        <f t="shared" si="7"/>
        <v>99.21875</v>
      </c>
      <c r="AC20" s="92"/>
      <c r="AD20" s="41"/>
    </row>
    <row r="21" spans="1:30" s="42" customFormat="1" ht="17" customHeight="1" x14ac:dyDescent="0.25">
      <c r="A21" s="61" t="s">
        <v>48</v>
      </c>
      <c r="B21" s="39">
        <v>518</v>
      </c>
      <c r="C21" s="39">
        <v>653</v>
      </c>
      <c r="D21" s="40">
        <f t="shared" si="0"/>
        <v>126.06177606177606</v>
      </c>
      <c r="E21" s="39">
        <v>189</v>
      </c>
      <c r="F21" s="39">
        <v>315</v>
      </c>
      <c r="G21" s="40">
        <f t="shared" si="1"/>
        <v>166.66666666666666</v>
      </c>
      <c r="H21" s="39">
        <v>88</v>
      </c>
      <c r="I21" s="39">
        <v>92</v>
      </c>
      <c r="J21" s="36">
        <f t="shared" si="2"/>
        <v>104.54545454545455</v>
      </c>
      <c r="K21" s="39">
        <v>2</v>
      </c>
      <c r="L21" s="39">
        <v>3</v>
      </c>
      <c r="M21" s="40">
        <f t="shared" si="3"/>
        <v>150</v>
      </c>
      <c r="N21" s="39">
        <v>2</v>
      </c>
      <c r="O21" s="39">
        <v>0</v>
      </c>
      <c r="P21" s="91">
        <f t="shared" si="8"/>
        <v>0</v>
      </c>
      <c r="Q21" s="39">
        <v>157</v>
      </c>
      <c r="R21" s="60">
        <v>263</v>
      </c>
      <c r="S21" s="40">
        <f t="shared" si="4"/>
        <v>167.51592356687897</v>
      </c>
      <c r="T21" s="39">
        <v>389</v>
      </c>
      <c r="U21" s="60">
        <v>404</v>
      </c>
      <c r="V21" s="40">
        <f t="shared" si="5"/>
        <v>103.8560411311054</v>
      </c>
      <c r="W21" s="39">
        <v>115</v>
      </c>
      <c r="X21" s="60">
        <v>133</v>
      </c>
      <c r="Y21" s="40">
        <f t="shared" si="6"/>
        <v>115.65217391304348</v>
      </c>
      <c r="Z21" s="39">
        <v>109</v>
      </c>
      <c r="AA21" s="60">
        <v>108</v>
      </c>
      <c r="AB21" s="40">
        <f t="shared" si="7"/>
        <v>99.082568807339456</v>
      </c>
      <c r="AC21" s="92"/>
      <c r="AD21" s="41"/>
    </row>
    <row r="22" spans="1:30" s="42" customFormat="1" ht="17" customHeight="1" x14ac:dyDescent="0.25">
      <c r="A22" s="61" t="s">
        <v>49</v>
      </c>
      <c r="B22" s="39">
        <v>1585</v>
      </c>
      <c r="C22" s="39">
        <v>1662</v>
      </c>
      <c r="D22" s="40">
        <f t="shared" si="0"/>
        <v>104.85804416403785</v>
      </c>
      <c r="E22" s="39">
        <v>581</v>
      </c>
      <c r="F22" s="39">
        <v>629</v>
      </c>
      <c r="G22" s="40">
        <f t="shared" si="1"/>
        <v>108.26161790017211</v>
      </c>
      <c r="H22" s="39">
        <v>238</v>
      </c>
      <c r="I22" s="39">
        <v>235</v>
      </c>
      <c r="J22" s="36">
        <f t="shared" si="2"/>
        <v>98.739495798319325</v>
      </c>
      <c r="K22" s="39">
        <v>54</v>
      </c>
      <c r="L22" s="39">
        <v>24</v>
      </c>
      <c r="M22" s="40">
        <f t="shared" si="3"/>
        <v>44.444444444444443</v>
      </c>
      <c r="N22" s="39">
        <v>3</v>
      </c>
      <c r="O22" s="39">
        <v>0</v>
      </c>
      <c r="P22" s="91">
        <f t="shared" si="8"/>
        <v>0</v>
      </c>
      <c r="Q22" s="39">
        <v>537</v>
      </c>
      <c r="R22" s="60">
        <v>508</v>
      </c>
      <c r="S22" s="40">
        <f t="shared" si="4"/>
        <v>94.599627560521412</v>
      </c>
      <c r="T22" s="39">
        <v>1328</v>
      </c>
      <c r="U22" s="60">
        <v>359</v>
      </c>
      <c r="V22" s="40">
        <f t="shared" si="5"/>
        <v>27.033132530120483</v>
      </c>
      <c r="W22" s="39">
        <v>329</v>
      </c>
      <c r="X22" s="60">
        <v>205</v>
      </c>
      <c r="Y22" s="40">
        <f t="shared" si="6"/>
        <v>62.310030395136778</v>
      </c>
      <c r="Z22" s="39">
        <v>272</v>
      </c>
      <c r="AA22" s="60">
        <v>169</v>
      </c>
      <c r="AB22" s="40">
        <f t="shared" si="7"/>
        <v>62.132352941176471</v>
      </c>
      <c r="AC22" s="92"/>
      <c r="AD22" s="41"/>
    </row>
    <row r="23" spans="1:30" s="42" customFormat="1" ht="17" customHeight="1" x14ac:dyDescent="0.25">
      <c r="A23" s="61" t="s">
        <v>50</v>
      </c>
      <c r="B23" s="39">
        <v>861</v>
      </c>
      <c r="C23" s="39">
        <v>1026</v>
      </c>
      <c r="D23" s="40">
        <f t="shared" si="0"/>
        <v>119.16376306620209</v>
      </c>
      <c r="E23" s="39">
        <v>522</v>
      </c>
      <c r="F23" s="39">
        <v>747</v>
      </c>
      <c r="G23" s="40">
        <f t="shared" si="1"/>
        <v>143.10344827586206</v>
      </c>
      <c r="H23" s="39">
        <v>114</v>
      </c>
      <c r="I23" s="39">
        <v>135</v>
      </c>
      <c r="J23" s="36">
        <f t="shared" si="2"/>
        <v>118.42105263157895</v>
      </c>
      <c r="K23" s="39">
        <v>24</v>
      </c>
      <c r="L23" s="39">
        <v>28</v>
      </c>
      <c r="M23" s="40">
        <f t="shared" si="3"/>
        <v>116.66666666666667</v>
      </c>
      <c r="N23" s="39">
        <v>2</v>
      </c>
      <c r="O23" s="39">
        <v>0</v>
      </c>
      <c r="P23" s="40">
        <f t="shared" si="8"/>
        <v>0</v>
      </c>
      <c r="Q23" s="39">
        <v>478</v>
      </c>
      <c r="R23" s="60">
        <v>608</v>
      </c>
      <c r="S23" s="40">
        <f t="shared" si="4"/>
        <v>127.19665271966527</v>
      </c>
      <c r="T23" s="39">
        <v>653</v>
      </c>
      <c r="U23" s="60">
        <v>449</v>
      </c>
      <c r="V23" s="40">
        <f t="shared" si="5"/>
        <v>68.759571209800924</v>
      </c>
      <c r="W23" s="39">
        <v>366</v>
      </c>
      <c r="X23" s="60">
        <v>294</v>
      </c>
      <c r="Y23" s="40">
        <f t="shared" si="6"/>
        <v>80.327868852459019</v>
      </c>
      <c r="Z23" s="39">
        <v>321</v>
      </c>
      <c r="AA23" s="60">
        <v>228</v>
      </c>
      <c r="AB23" s="40">
        <f t="shared" si="7"/>
        <v>71.028037383177576</v>
      </c>
      <c r="AC23" s="92"/>
      <c r="AD23" s="41"/>
    </row>
    <row r="24" spans="1:30" s="42" customFormat="1" ht="17" customHeight="1" x14ac:dyDescent="0.25">
      <c r="A24" s="61" t="s">
        <v>51</v>
      </c>
      <c r="B24" s="39">
        <v>1179</v>
      </c>
      <c r="C24" s="39">
        <v>891</v>
      </c>
      <c r="D24" s="40">
        <f t="shared" si="0"/>
        <v>75.572519083969468</v>
      </c>
      <c r="E24" s="39">
        <v>486</v>
      </c>
      <c r="F24" s="39">
        <v>577</v>
      </c>
      <c r="G24" s="40">
        <f t="shared" si="1"/>
        <v>118.72427983539094</v>
      </c>
      <c r="H24" s="39">
        <v>160</v>
      </c>
      <c r="I24" s="39">
        <v>162</v>
      </c>
      <c r="J24" s="36">
        <f t="shared" si="2"/>
        <v>101.25</v>
      </c>
      <c r="K24" s="39">
        <v>30</v>
      </c>
      <c r="L24" s="39">
        <v>18</v>
      </c>
      <c r="M24" s="40">
        <f t="shared" si="3"/>
        <v>60</v>
      </c>
      <c r="N24" s="39">
        <v>1</v>
      </c>
      <c r="O24" s="39">
        <v>0</v>
      </c>
      <c r="P24" s="91">
        <f t="shared" si="8"/>
        <v>0</v>
      </c>
      <c r="Q24" s="39">
        <v>331</v>
      </c>
      <c r="R24" s="60">
        <v>489</v>
      </c>
      <c r="S24" s="40">
        <f t="shared" si="4"/>
        <v>147.73413897280966</v>
      </c>
      <c r="T24" s="39">
        <v>552</v>
      </c>
      <c r="U24" s="60">
        <v>222</v>
      </c>
      <c r="V24" s="40">
        <f t="shared" si="5"/>
        <v>40.217391304347828</v>
      </c>
      <c r="W24" s="39">
        <v>322</v>
      </c>
      <c r="X24" s="60">
        <v>191</v>
      </c>
      <c r="Y24" s="40">
        <f t="shared" si="6"/>
        <v>59.316770186335404</v>
      </c>
      <c r="Z24" s="39">
        <v>275</v>
      </c>
      <c r="AA24" s="60">
        <v>169</v>
      </c>
      <c r="AB24" s="40">
        <f t="shared" si="7"/>
        <v>61.454545454545453</v>
      </c>
      <c r="AC24" s="92"/>
      <c r="AD24" s="41"/>
    </row>
    <row r="25" spans="1:30" s="42" customFormat="1" ht="17" customHeight="1" x14ac:dyDescent="0.25">
      <c r="A25" s="61" t="s">
        <v>52</v>
      </c>
      <c r="B25" s="39">
        <v>2333</v>
      </c>
      <c r="C25" s="39">
        <v>2165</v>
      </c>
      <c r="D25" s="40">
        <f t="shared" si="0"/>
        <v>92.798971281611657</v>
      </c>
      <c r="E25" s="39">
        <v>211</v>
      </c>
      <c r="F25" s="39">
        <v>291</v>
      </c>
      <c r="G25" s="40">
        <f t="shared" si="1"/>
        <v>137.91469194312796</v>
      </c>
      <c r="H25" s="39">
        <v>144</v>
      </c>
      <c r="I25" s="39">
        <v>179</v>
      </c>
      <c r="J25" s="36">
        <f t="shared" si="2"/>
        <v>124.30555555555556</v>
      </c>
      <c r="K25" s="39">
        <v>18</v>
      </c>
      <c r="L25" s="39">
        <v>19</v>
      </c>
      <c r="M25" s="40">
        <f t="shared" si="3"/>
        <v>105.55555555555556</v>
      </c>
      <c r="N25" s="39">
        <v>2</v>
      </c>
      <c r="O25" s="39">
        <v>0</v>
      </c>
      <c r="P25" s="91">
        <f t="shared" si="8"/>
        <v>0</v>
      </c>
      <c r="Q25" s="39">
        <v>152</v>
      </c>
      <c r="R25" s="60">
        <v>220</v>
      </c>
      <c r="S25" s="40">
        <f t="shared" si="4"/>
        <v>144.73684210526315</v>
      </c>
      <c r="T25" s="39">
        <v>2092</v>
      </c>
      <c r="U25" s="60">
        <v>105</v>
      </c>
      <c r="V25" s="40">
        <f t="shared" si="5"/>
        <v>5.0191204588910132</v>
      </c>
      <c r="W25" s="39">
        <v>130</v>
      </c>
      <c r="X25" s="60">
        <v>94</v>
      </c>
      <c r="Y25" s="40">
        <f t="shared" si="6"/>
        <v>72.307692307692307</v>
      </c>
      <c r="Z25" s="39">
        <v>119</v>
      </c>
      <c r="AA25" s="60">
        <v>70</v>
      </c>
      <c r="AB25" s="40">
        <f t="shared" si="7"/>
        <v>58.823529411764703</v>
      </c>
      <c r="AC25" s="92"/>
      <c r="AD25" s="41"/>
    </row>
    <row r="26" spans="1:30" s="42" customFormat="1" ht="17" customHeight="1" x14ac:dyDescent="0.25">
      <c r="A26" s="61" t="s">
        <v>53</v>
      </c>
      <c r="B26" s="39">
        <v>1082</v>
      </c>
      <c r="C26" s="39">
        <v>1072</v>
      </c>
      <c r="D26" s="40">
        <f t="shared" si="0"/>
        <v>99.075785582255079</v>
      </c>
      <c r="E26" s="39">
        <v>487</v>
      </c>
      <c r="F26" s="39">
        <v>536</v>
      </c>
      <c r="G26" s="40">
        <f t="shared" si="1"/>
        <v>110.06160164271047</v>
      </c>
      <c r="H26" s="39">
        <v>146</v>
      </c>
      <c r="I26" s="39">
        <v>125</v>
      </c>
      <c r="J26" s="36">
        <f t="shared" si="2"/>
        <v>85.61643835616438</v>
      </c>
      <c r="K26" s="39">
        <v>35</v>
      </c>
      <c r="L26" s="39">
        <v>14</v>
      </c>
      <c r="M26" s="40">
        <f t="shared" si="3"/>
        <v>40</v>
      </c>
      <c r="N26" s="39">
        <v>1</v>
      </c>
      <c r="O26" s="39">
        <v>0</v>
      </c>
      <c r="P26" s="91">
        <f t="shared" si="8"/>
        <v>0</v>
      </c>
      <c r="Q26" s="39">
        <v>392</v>
      </c>
      <c r="R26" s="60">
        <v>407</v>
      </c>
      <c r="S26" s="40">
        <f t="shared" si="4"/>
        <v>103.82653061224489</v>
      </c>
      <c r="T26" s="39">
        <v>866</v>
      </c>
      <c r="U26" s="60">
        <v>232</v>
      </c>
      <c r="V26" s="40">
        <f t="shared" si="5"/>
        <v>26.789838337182449</v>
      </c>
      <c r="W26" s="39">
        <v>323</v>
      </c>
      <c r="X26" s="60">
        <v>216</v>
      </c>
      <c r="Y26" s="40">
        <f t="shared" si="6"/>
        <v>66.873065015479881</v>
      </c>
      <c r="Z26" s="39">
        <v>289</v>
      </c>
      <c r="AA26" s="60">
        <v>170</v>
      </c>
      <c r="AB26" s="40">
        <f t="shared" si="7"/>
        <v>58.823529411764703</v>
      </c>
      <c r="AC26" s="92"/>
      <c r="AD26" s="41"/>
    </row>
    <row r="27" spans="1:30" s="42" customFormat="1" ht="17" customHeight="1" x14ac:dyDescent="0.25">
      <c r="A27" s="61" t="s">
        <v>54</v>
      </c>
      <c r="B27" s="39">
        <v>708</v>
      </c>
      <c r="C27" s="39">
        <v>813</v>
      </c>
      <c r="D27" s="40">
        <f t="shared" si="0"/>
        <v>114.83050847457628</v>
      </c>
      <c r="E27" s="39">
        <v>243</v>
      </c>
      <c r="F27" s="39">
        <v>315</v>
      </c>
      <c r="G27" s="40">
        <f t="shared" si="1"/>
        <v>129.62962962962962</v>
      </c>
      <c r="H27" s="39">
        <v>72</v>
      </c>
      <c r="I27" s="39">
        <v>96</v>
      </c>
      <c r="J27" s="36">
        <f t="shared" si="2"/>
        <v>133.33333333333334</v>
      </c>
      <c r="K27" s="39">
        <v>16</v>
      </c>
      <c r="L27" s="39">
        <v>41</v>
      </c>
      <c r="M27" s="40">
        <f t="shared" si="3"/>
        <v>256.25</v>
      </c>
      <c r="N27" s="39">
        <v>0</v>
      </c>
      <c r="O27" s="39">
        <v>0</v>
      </c>
      <c r="P27" s="91" t="str">
        <f t="shared" si="8"/>
        <v>-</v>
      </c>
      <c r="Q27" s="39">
        <v>206</v>
      </c>
      <c r="R27" s="60">
        <v>232</v>
      </c>
      <c r="S27" s="40">
        <f t="shared" si="4"/>
        <v>112.62135922330097</v>
      </c>
      <c r="T27" s="39">
        <v>612</v>
      </c>
      <c r="U27" s="60">
        <v>588</v>
      </c>
      <c r="V27" s="40">
        <f t="shared" si="5"/>
        <v>96.078431372549019</v>
      </c>
      <c r="W27" s="39">
        <v>166</v>
      </c>
      <c r="X27" s="60">
        <v>111</v>
      </c>
      <c r="Y27" s="40">
        <f t="shared" si="6"/>
        <v>66.867469879518069</v>
      </c>
      <c r="Z27" s="39">
        <v>147</v>
      </c>
      <c r="AA27" s="60">
        <v>94</v>
      </c>
      <c r="AB27" s="40">
        <f t="shared" si="7"/>
        <v>63.945578231292515</v>
      </c>
      <c r="AC27" s="92"/>
      <c r="AD27" s="41"/>
    </row>
    <row r="28" spans="1:30" s="42" customFormat="1" ht="17" customHeight="1" x14ac:dyDescent="0.25">
      <c r="A28" s="61" t="s">
        <v>55</v>
      </c>
      <c r="B28" s="39">
        <v>793</v>
      </c>
      <c r="C28" s="39">
        <v>712</v>
      </c>
      <c r="D28" s="40">
        <f t="shared" si="0"/>
        <v>89.785624211853715</v>
      </c>
      <c r="E28" s="39">
        <v>215</v>
      </c>
      <c r="F28" s="39">
        <v>241</v>
      </c>
      <c r="G28" s="40">
        <f t="shared" si="1"/>
        <v>112.09302325581395</v>
      </c>
      <c r="H28" s="39">
        <v>136</v>
      </c>
      <c r="I28" s="39">
        <v>113</v>
      </c>
      <c r="J28" s="36">
        <f t="shared" si="2"/>
        <v>83.088235294117652</v>
      </c>
      <c r="K28" s="39">
        <v>15</v>
      </c>
      <c r="L28" s="39">
        <v>9</v>
      </c>
      <c r="M28" s="40">
        <f t="shared" si="3"/>
        <v>60</v>
      </c>
      <c r="N28" s="39">
        <v>5</v>
      </c>
      <c r="O28" s="39">
        <v>0</v>
      </c>
      <c r="P28" s="40">
        <f t="shared" si="8"/>
        <v>0</v>
      </c>
      <c r="Q28" s="39">
        <v>184</v>
      </c>
      <c r="R28" s="60">
        <v>219</v>
      </c>
      <c r="S28" s="40">
        <f t="shared" si="4"/>
        <v>119.02173913043478</v>
      </c>
      <c r="T28" s="39">
        <v>592</v>
      </c>
      <c r="U28" s="60">
        <v>398</v>
      </c>
      <c r="V28" s="40">
        <f t="shared" si="5"/>
        <v>67.229729729729726</v>
      </c>
      <c r="W28" s="39">
        <v>121</v>
      </c>
      <c r="X28" s="60">
        <v>102</v>
      </c>
      <c r="Y28" s="40">
        <f t="shared" si="6"/>
        <v>84.297520661157023</v>
      </c>
      <c r="Z28" s="39">
        <v>108</v>
      </c>
      <c r="AA28" s="60">
        <v>91</v>
      </c>
      <c r="AB28" s="40">
        <f t="shared" si="7"/>
        <v>84.259259259259252</v>
      </c>
      <c r="AC28" s="92"/>
      <c r="AD28" s="41"/>
    </row>
    <row r="29" spans="1:30" s="42" customFormat="1" ht="17" customHeight="1" x14ac:dyDescent="0.25">
      <c r="A29" s="61" t="s">
        <v>56</v>
      </c>
      <c r="B29" s="39">
        <v>775</v>
      </c>
      <c r="C29" s="39">
        <v>845</v>
      </c>
      <c r="D29" s="40">
        <f t="shared" si="0"/>
        <v>109.03225806451613</v>
      </c>
      <c r="E29" s="39">
        <v>435</v>
      </c>
      <c r="F29" s="39">
        <v>479</v>
      </c>
      <c r="G29" s="40">
        <f t="shared" si="1"/>
        <v>110.11494252873563</v>
      </c>
      <c r="H29" s="39">
        <v>70</v>
      </c>
      <c r="I29" s="39">
        <v>81</v>
      </c>
      <c r="J29" s="36">
        <f t="shared" si="2"/>
        <v>115.71428571428571</v>
      </c>
      <c r="K29" s="39">
        <v>50</v>
      </c>
      <c r="L29" s="39">
        <v>32</v>
      </c>
      <c r="M29" s="40">
        <f t="shared" si="3"/>
        <v>64</v>
      </c>
      <c r="N29" s="39">
        <v>16</v>
      </c>
      <c r="O29" s="39">
        <v>0</v>
      </c>
      <c r="P29" s="40">
        <f t="shared" si="8"/>
        <v>0</v>
      </c>
      <c r="Q29" s="39">
        <v>279</v>
      </c>
      <c r="R29" s="60">
        <v>359</v>
      </c>
      <c r="S29" s="40">
        <f t="shared" si="4"/>
        <v>128.67383512544802</v>
      </c>
      <c r="T29" s="39">
        <v>587</v>
      </c>
      <c r="U29" s="60">
        <v>280</v>
      </c>
      <c r="V29" s="40">
        <f t="shared" si="5"/>
        <v>47.700170357751276</v>
      </c>
      <c r="W29" s="39">
        <v>294</v>
      </c>
      <c r="X29" s="60">
        <v>180</v>
      </c>
      <c r="Y29" s="40">
        <f t="shared" si="6"/>
        <v>61.224489795918366</v>
      </c>
      <c r="Z29" s="39">
        <v>262</v>
      </c>
      <c r="AA29" s="60">
        <v>157</v>
      </c>
      <c r="AB29" s="40">
        <f t="shared" si="7"/>
        <v>59.923664122137403</v>
      </c>
      <c r="AC29" s="92"/>
      <c r="AD29" s="41"/>
    </row>
    <row r="30" spans="1:30" s="42" customFormat="1" ht="17" customHeight="1" x14ac:dyDescent="0.25">
      <c r="A30" s="61" t="s">
        <v>57</v>
      </c>
      <c r="B30" s="39">
        <v>1096</v>
      </c>
      <c r="C30" s="39">
        <v>1120</v>
      </c>
      <c r="D30" s="40">
        <f t="shared" si="0"/>
        <v>102.18978102189782</v>
      </c>
      <c r="E30" s="39">
        <v>172</v>
      </c>
      <c r="F30" s="39">
        <v>238</v>
      </c>
      <c r="G30" s="40">
        <f t="shared" si="1"/>
        <v>138.37209302325581</v>
      </c>
      <c r="H30" s="39">
        <v>89</v>
      </c>
      <c r="I30" s="39">
        <v>100</v>
      </c>
      <c r="J30" s="36">
        <f t="shared" si="2"/>
        <v>112.35955056179775</v>
      </c>
      <c r="K30" s="39">
        <v>23</v>
      </c>
      <c r="L30" s="39">
        <v>18</v>
      </c>
      <c r="M30" s="40">
        <f t="shared" si="3"/>
        <v>78.260869565217391</v>
      </c>
      <c r="N30" s="39">
        <v>3</v>
      </c>
      <c r="O30" s="39">
        <v>4</v>
      </c>
      <c r="P30" s="91">
        <f t="shared" si="8"/>
        <v>133.33333333333334</v>
      </c>
      <c r="Q30" s="39">
        <v>164</v>
      </c>
      <c r="R30" s="60">
        <v>217</v>
      </c>
      <c r="S30" s="40">
        <f t="shared" si="4"/>
        <v>132.3170731707317</v>
      </c>
      <c r="T30" s="39">
        <v>1024</v>
      </c>
      <c r="U30" s="60">
        <v>93</v>
      </c>
      <c r="V30" s="40">
        <f t="shared" si="5"/>
        <v>9.08203125</v>
      </c>
      <c r="W30" s="39">
        <v>103</v>
      </c>
      <c r="X30" s="60">
        <v>85</v>
      </c>
      <c r="Y30" s="40">
        <f t="shared" si="6"/>
        <v>82.524271844660191</v>
      </c>
      <c r="Z30" s="39">
        <v>93</v>
      </c>
      <c r="AA30" s="60">
        <v>70</v>
      </c>
      <c r="AB30" s="40">
        <f t="shared" si="7"/>
        <v>75.268817204301072</v>
      </c>
      <c r="AC30" s="92"/>
      <c r="AD30" s="41"/>
    </row>
    <row r="31" spans="1:30" s="42" customFormat="1" ht="17" customHeight="1" x14ac:dyDescent="0.25">
      <c r="A31" s="61" t="s">
        <v>58</v>
      </c>
      <c r="B31" s="39">
        <v>1295</v>
      </c>
      <c r="C31" s="39">
        <v>1224</v>
      </c>
      <c r="D31" s="40">
        <f t="shared" si="0"/>
        <v>94.51737451737452</v>
      </c>
      <c r="E31" s="39">
        <v>263</v>
      </c>
      <c r="F31" s="39">
        <v>326</v>
      </c>
      <c r="G31" s="40">
        <f t="shared" si="1"/>
        <v>123.95437262357414</v>
      </c>
      <c r="H31" s="39">
        <v>170</v>
      </c>
      <c r="I31" s="39">
        <v>205</v>
      </c>
      <c r="J31" s="36">
        <f t="shared" si="2"/>
        <v>120.58823529411765</v>
      </c>
      <c r="K31" s="39">
        <v>18</v>
      </c>
      <c r="L31" s="39">
        <v>15</v>
      </c>
      <c r="M31" s="40">
        <f t="shared" si="3"/>
        <v>83.333333333333329</v>
      </c>
      <c r="N31" s="39">
        <v>1</v>
      </c>
      <c r="O31" s="39">
        <v>5</v>
      </c>
      <c r="P31" s="91">
        <f t="shared" si="8"/>
        <v>500</v>
      </c>
      <c r="Q31" s="39">
        <v>189</v>
      </c>
      <c r="R31" s="60">
        <v>283</v>
      </c>
      <c r="S31" s="40">
        <f t="shared" si="4"/>
        <v>149.73544973544975</v>
      </c>
      <c r="T31" s="39">
        <v>963</v>
      </c>
      <c r="U31" s="60">
        <v>799</v>
      </c>
      <c r="V31" s="40">
        <f t="shared" si="5"/>
        <v>82.969885773624085</v>
      </c>
      <c r="W31" s="39">
        <v>160</v>
      </c>
      <c r="X31" s="60">
        <v>124</v>
      </c>
      <c r="Y31" s="40">
        <f t="shared" si="6"/>
        <v>77.5</v>
      </c>
      <c r="Z31" s="39">
        <v>148</v>
      </c>
      <c r="AA31" s="60">
        <v>99</v>
      </c>
      <c r="AB31" s="40">
        <f t="shared" si="7"/>
        <v>66.891891891891888</v>
      </c>
      <c r="AC31" s="92"/>
      <c r="AD31" s="41"/>
    </row>
    <row r="32" spans="1:30" s="42" customFormat="1" ht="17" customHeight="1" x14ac:dyDescent="0.25">
      <c r="A32" s="61" t="s">
        <v>59</v>
      </c>
      <c r="B32" s="39">
        <v>1662</v>
      </c>
      <c r="C32" s="39">
        <v>1561</v>
      </c>
      <c r="D32" s="40">
        <f t="shared" si="0"/>
        <v>93.922984356197347</v>
      </c>
      <c r="E32" s="39">
        <v>392</v>
      </c>
      <c r="F32" s="39">
        <v>368</v>
      </c>
      <c r="G32" s="40">
        <f t="shared" si="1"/>
        <v>93.877551020408163</v>
      </c>
      <c r="H32" s="39">
        <v>193</v>
      </c>
      <c r="I32" s="39">
        <v>163</v>
      </c>
      <c r="J32" s="36">
        <f t="shared" si="2"/>
        <v>84.4559585492228</v>
      </c>
      <c r="K32" s="39">
        <v>37</v>
      </c>
      <c r="L32" s="39">
        <v>33</v>
      </c>
      <c r="M32" s="40">
        <f t="shared" si="3"/>
        <v>89.189189189189193</v>
      </c>
      <c r="N32" s="39">
        <v>3</v>
      </c>
      <c r="O32" s="39">
        <v>4</v>
      </c>
      <c r="P32" s="91">
        <f t="shared" si="8"/>
        <v>133.33333333333334</v>
      </c>
      <c r="Q32" s="39">
        <v>370</v>
      </c>
      <c r="R32" s="60">
        <v>266</v>
      </c>
      <c r="S32" s="40">
        <f t="shared" si="4"/>
        <v>71.891891891891888</v>
      </c>
      <c r="T32" s="39">
        <v>1423</v>
      </c>
      <c r="U32" s="60">
        <v>1158</v>
      </c>
      <c r="V32" s="40">
        <f t="shared" si="5"/>
        <v>81.37737174982432</v>
      </c>
      <c r="W32" s="39">
        <v>258</v>
      </c>
      <c r="X32" s="60">
        <v>78</v>
      </c>
      <c r="Y32" s="40">
        <f t="shared" si="6"/>
        <v>30.232558139534884</v>
      </c>
      <c r="Z32" s="39">
        <v>227</v>
      </c>
      <c r="AA32" s="60">
        <v>60</v>
      </c>
      <c r="AB32" s="40">
        <f t="shared" si="7"/>
        <v>26.431718061674008</v>
      </c>
      <c r="AC32" s="92"/>
      <c r="AD32" s="41"/>
    </row>
    <row r="33" spans="1:30" s="42" customFormat="1" ht="17" customHeight="1" x14ac:dyDescent="0.25">
      <c r="A33" s="61" t="s">
        <v>60</v>
      </c>
      <c r="B33" s="39">
        <v>1042</v>
      </c>
      <c r="C33" s="39">
        <v>1107</v>
      </c>
      <c r="D33" s="40">
        <f t="shared" si="0"/>
        <v>106.23800383877159</v>
      </c>
      <c r="E33" s="39">
        <v>581</v>
      </c>
      <c r="F33" s="39">
        <v>666</v>
      </c>
      <c r="G33" s="40">
        <f t="shared" si="1"/>
        <v>114.62994836488812</v>
      </c>
      <c r="H33" s="39">
        <v>124</v>
      </c>
      <c r="I33" s="39">
        <v>156</v>
      </c>
      <c r="J33" s="36">
        <f t="shared" si="2"/>
        <v>125.80645161290323</v>
      </c>
      <c r="K33" s="39">
        <v>40</v>
      </c>
      <c r="L33" s="39">
        <v>25</v>
      </c>
      <c r="M33" s="40">
        <f t="shared" si="3"/>
        <v>62.5</v>
      </c>
      <c r="N33" s="39">
        <v>2</v>
      </c>
      <c r="O33" s="39">
        <v>1</v>
      </c>
      <c r="P33" s="40">
        <f t="shared" si="8"/>
        <v>50</v>
      </c>
      <c r="Q33" s="39">
        <v>476</v>
      </c>
      <c r="R33" s="60">
        <v>577</v>
      </c>
      <c r="S33" s="40">
        <f t="shared" si="4"/>
        <v>121.21848739495799</v>
      </c>
      <c r="T33" s="39">
        <v>729</v>
      </c>
      <c r="U33" s="60">
        <v>619</v>
      </c>
      <c r="V33" s="40">
        <f t="shared" si="5"/>
        <v>84.910836762688618</v>
      </c>
      <c r="W33" s="39">
        <v>315</v>
      </c>
      <c r="X33" s="60">
        <v>257</v>
      </c>
      <c r="Y33" s="40">
        <f t="shared" si="6"/>
        <v>81.587301587301582</v>
      </c>
      <c r="Z33" s="39">
        <v>279</v>
      </c>
      <c r="AA33" s="60">
        <v>226</v>
      </c>
      <c r="AB33" s="40">
        <f t="shared" si="7"/>
        <v>81.003584229390682</v>
      </c>
      <c r="AC33" s="92"/>
      <c r="AD33" s="41"/>
    </row>
    <row r="34" spans="1:30" s="42" customFormat="1" ht="17" customHeight="1" x14ac:dyDescent="0.25">
      <c r="A34" s="61" t="s">
        <v>61</v>
      </c>
      <c r="B34" s="39">
        <v>1046</v>
      </c>
      <c r="C34" s="39">
        <v>1076</v>
      </c>
      <c r="D34" s="40">
        <f t="shared" si="0"/>
        <v>102.868068833652</v>
      </c>
      <c r="E34" s="39">
        <v>510</v>
      </c>
      <c r="F34" s="39">
        <v>620</v>
      </c>
      <c r="G34" s="40">
        <f t="shared" si="1"/>
        <v>121.56862745098039</v>
      </c>
      <c r="H34" s="39">
        <v>163</v>
      </c>
      <c r="I34" s="39">
        <v>183</v>
      </c>
      <c r="J34" s="36">
        <f t="shared" si="2"/>
        <v>112.26993865030674</v>
      </c>
      <c r="K34" s="39">
        <v>15</v>
      </c>
      <c r="L34" s="39">
        <v>10</v>
      </c>
      <c r="M34" s="40">
        <f t="shared" si="3"/>
        <v>66.666666666666671</v>
      </c>
      <c r="N34" s="39">
        <v>7</v>
      </c>
      <c r="O34" s="39">
        <v>1</v>
      </c>
      <c r="P34" s="91">
        <f t="shared" si="8"/>
        <v>14.285714285714286</v>
      </c>
      <c r="Q34" s="39">
        <v>425</v>
      </c>
      <c r="R34" s="60">
        <v>495</v>
      </c>
      <c r="S34" s="40">
        <f t="shared" si="4"/>
        <v>116.47058823529412</v>
      </c>
      <c r="T34" s="39">
        <v>681</v>
      </c>
      <c r="U34" s="60">
        <v>301</v>
      </c>
      <c r="V34" s="40">
        <f t="shared" si="5"/>
        <v>44.199706314243763</v>
      </c>
      <c r="W34" s="39">
        <v>272</v>
      </c>
      <c r="X34" s="60">
        <v>277</v>
      </c>
      <c r="Y34" s="40">
        <f t="shared" si="6"/>
        <v>101.83823529411765</v>
      </c>
      <c r="Z34" s="39">
        <v>246</v>
      </c>
      <c r="AA34" s="60">
        <v>224</v>
      </c>
      <c r="AB34" s="40">
        <f t="shared" si="7"/>
        <v>91.056910569105696</v>
      </c>
      <c r="AC34" s="92"/>
      <c r="AD34" s="41"/>
    </row>
    <row r="35" spans="1:30" s="42" customFormat="1" ht="17" customHeight="1" x14ac:dyDescent="0.25">
      <c r="A35" s="61" t="s">
        <v>62</v>
      </c>
      <c r="B35" s="39">
        <v>631</v>
      </c>
      <c r="C35" s="39">
        <v>664</v>
      </c>
      <c r="D35" s="40">
        <f t="shared" si="0"/>
        <v>105.22979397781299</v>
      </c>
      <c r="E35" s="39">
        <v>288</v>
      </c>
      <c r="F35" s="39">
        <v>312</v>
      </c>
      <c r="G35" s="40">
        <f t="shared" si="1"/>
        <v>108.33333333333333</v>
      </c>
      <c r="H35" s="39">
        <v>153</v>
      </c>
      <c r="I35" s="39">
        <v>86</v>
      </c>
      <c r="J35" s="36">
        <f t="shared" si="2"/>
        <v>56.209150326797385</v>
      </c>
      <c r="K35" s="39">
        <v>28</v>
      </c>
      <c r="L35" s="39">
        <v>17</v>
      </c>
      <c r="M35" s="40">
        <f t="shared" si="3"/>
        <v>60.714285714285715</v>
      </c>
      <c r="N35" s="39">
        <v>5</v>
      </c>
      <c r="O35" s="39">
        <v>0</v>
      </c>
      <c r="P35" s="40">
        <f t="shared" si="8"/>
        <v>0</v>
      </c>
      <c r="Q35" s="39">
        <v>231</v>
      </c>
      <c r="R35" s="60">
        <v>196</v>
      </c>
      <c r="S35" s="40">
        <f t="shared" si="4"/>
        <v>84.848484848484844</v>
      </c>
      <c r="T35" s="39">
        <v>416</v>
      </c>
      <c r="U35" s="60">
        <v>103</v>
      </c>
      <c r="V35" s="40">
        <f t="shared" si="5"/>
        <v>24.759615384615383</v>
      </c>
      <c r="W35" s="39">
        <v>163</v>
      </c>
      <c r="X35" s="60">
        <v>93</v>
      </c>
      <c r="Y35" s="40">
        <f t="shared" si="6"/>
        <v>57.055214723926383</v>
      </c>
      <c r="Z35" s="39">
        <v>155</v>
      </c>
      <c r="AA35" s="60">
        <v>81</v>
      </c>
      <c r="AB35" s="40">
        <f t="shared" si="7"/>
        <v>52.258064516129032</v>
      </c>
      <c r="AC35" s="92"/>
      <c r="AD35" s="41"/>
    </row>
    <row r="36" spans="1:30" s="94" customFormat="1" ht="13.95" x14ac:dyDescent="0.3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s="94" customFormat="1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topLeftCell="A4" zoomScale="80" zoomScaleNormal="70" zoomScaleSheetLayoutView="80" workbookViewId="0">
      <selection activeCell="E13" sqref="E13"/>
    </sheetView>
  </sheetViews>
  <sheetFormatPr defaultColWidth="8" defaultRowHeight="13.6" x14ac:dyDescent="0.25"/>
  <cols>
    <col min="1" max="1" width="52.625" style="3" customWidth="1"/>
    <col min="2" max="2" width="14.5" style="18" customWidth="1"/>
    <col min="3" max="3" width="14.625" style="18" customWidth="1"/>
    <col min="4" max="4" width="9.625" style="3" customWidth="1"/>
    <col min="5" max="5" width="12.25" style="3" customWidth="1"/>
    <col min="6" max="6" width="14.5" style="3" customWidth="1"/>
    <col min="7" max="7" width="14.375" style="3" customWidth="1"/>
    <col min="8" max="8" width="10" style="3" customWidth="1"/>
    <col min="9" max="9" width="12.125" style="3" customWidth="1"/>
    <col min="10" max="10" width="13.125" style="3" bestFit="1" customWidth="1"/>
    <col min="11" max="11" width="11.375" style="3" bestFit="1" customWidth="1"/>
    <col min="12" max="16384" width="8" style="3"/>
  </cols>
  <sheetData>
    <row r="1" spans="1:11" ht="27" customHeight="1" x14ac:dyDescent="0.25">
      <c r="A1" s="115" t="s">
        <v>66</v>
      </c>
      <c r="B1" s="115"/>
      <c r="C1" s="115"/>
      <c r="D1" s="115"/>
      <c r="E1" s="115"/>
      <c r="F1" s="115"/>
      <c r="G1" s="115"/>
      <c r="H1" s="115"/>
      <c r="I1" s="115"/>
    </row>
    <row r="2" spans="1:11" ht="23.3" customHeight="1" x14ac:dyDescent="0.25">
      <c r="A2" s="115" t="s">
        <v>67</v>
      </c>
      <c r="B2" s="115"/>
      <c r="C2" s="115"/>
      <c r="D2" s="115"/>
      <c r="E2" s="115"/>
      <c r="F2" s="115"/>
      <c r="G2" s="115"/>
      <c r="H2" s="115"/>
      <c r="I2" s="115"/>
    </row>
    <row r="3" spans="1:11" ht="3.6" customHeight="1" x14ac:dyDescent="0.2">
      <c r="A3" s="142"/>
      <c r="B3" s="142"/>
      <c r="C3" s="142"/>
      <c r="D3" s="142"/>
      <c r="E3" s="142"/>
    </row>
    <row r="4" spans="1:11" s="4" customFormat="1" ht="25.5" customHeight="1" x14ac:dyDescent="0.25">
      <c r="A4" s="120" t="s">
        <v>0</v>
      </c>
      <c r="B4" s="147" t="s">
        <v>5</v>
      </c>
      <c r="C4" s="147"/>
      <c r="D4" s="147"/>
      <c r="E4" s="147"/>
      <c r="F4" s="147" t="s">
        <v>6</v>
      </c>
      <c r="G4" s="147"/>
      <c r="H4" s="147"/>
      <c r="I4" s="147"/>
    </row>
    <row r="5" spans="1:11" s="4" customFormat="1" ht="23.3" customHeight="1" x14ac:dyDescent="0.25">
      <c r="A5" s="146"/>
      <c r="B5" s="116" t="s">
        <v>73</v>
      </c>
      <c r="C5" s="116" t="s">
        <v>74</v>
      </c>
      <c r="D5" s="143" t="s">
        <v>1</v>
      </c>
      <c r="E5" s="144"/>
      <c r="F5" s="116" t="s">
        <v>73</v>
      </c>
      <c r="G5" s="116" t="s">
        <v>74</v>
      </c>
      <c r="H5" s="143" t="s">
        <v>1</v>
      </c>
      <c r="I5" s="144"/>
    </row>
    <row r="6" spans="1:11" s="4" customFormat="1" ht="31.25" customHeight="1" x14ac:dyDescent="0.25">
      <c r="A6" s="121"/>
      <c r="B6" s="117"/>
      <c r="C6" s="117"/>
      <c r="D6" s="5" t="s">
        <v>2</v>
      </c>
      <c r="E6" s="6" t="s">
        <v>26</v>
      </c>
      <c r="F6" s="117"/>
      <c r="G6" s="117"/>
      <c r="H6" s="5" t="s">
        <v>2</v>
      </c>
      <c r="I6" s="6" t="s">
        <v>26</v>
      </c>
    </row>
    <row r="7" spans="1:11" s="9" customFormat="1" ht="15.8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5" customHeight="1" x14ac:dyDescent="0.25">
      <c r="A8" s="10" t="s">
        <v>27</v>
      </c>
      <c r="B8" s="82">
        <f>'12-жінки-ЦЗ'!B7</f>
        <v>60499</v>
      </c>
      <c r="C8" s="82">
        <f>'12-жінки-ЦЗ'!C7</f>
        <v>65775</v>
      </c>
      <c r="D8" s="11">
        <f>C8*100/B8</f>
        <v>108.72080530256699</v>
      </c>
      <c r="E8" s="90">
        <f>C8-B8</f>
        <v>5276</v>
      </c>
      <c r="F8" s="74">
        <f>'13-чоловіки-ЦЗ'!B7</f>
        <v>60414</v>
      </c>
      <c r="G8" s="74">
        <f>'13-чоловіки-ЦЗ'!C7</f>
        <v>60344</v>
      </c>
      <c r="H8" s="11">
        <f>G8*100/F8</f>
        <v>99.884132816896752</v>
      </c>
      <c r="I8" s="90">
        <f>G8-F8</f>
        <v>-70</v>
      </c>
      <c r="J8" s="25"/>
      <c r="K8" s="23"/>
    </row>
    <row r="9" spans="1:11" s="4" customFormat="1" ht="28.55" customHeight="1" x14ac:dyDescent="0.25">
      <c r="A9" s="10" t="s">
        <v>28</v>
      </c>
      <c r="B9" s="99">
        <f>'12-жінки-ЦЗ'!E7</f>
        <v>24312</v>
      </c>
      <c r="C9" s="74">
        <f>'12-жінки-ЦЗ'!F7</f>
        <v>31572</v>
      </c>
      <c r="D9" s="11">
        <f t="shared" ref="D9:D13" si="0">C9*100/B9</f>
        <v>129.86179664363277</v>
      </c>
      <c r="E9" s="90">
        <f t="shared" ref="E9:E13" si="1">C9-B9</f>
        <v>7260</v>
      </c>
      <c r="F9" s="74">
        <f>'13-чоловіки-ЦЗ'!E7</f>
        <v>18567</v>
      </c>
      <c r="G9" s="74">
        <f>'13-чоловіки-ЦЗ'!F7</f>
        <v>20893</v>
      </c>
      <c r="H9" s="11">
        <f t="shared" ref="H9:H13" si="2">G9*100/F9</f>
        <v>112.52760273603705</v>
      </c>
      <c r="I9" s="90">
        <f t="shared" ref="I9:I13" si="3">G9-F9</f>
        <v>2326</v>
      </c>
      <c r="J9" s="23"/>
      <c r="K9" s="23"/>
    </row>
    <row r="10" spans="1:11" s="4" customFormat="1" ht="52.5" customHeight="1" x14ac:dyDescent="0.25">
      <c r="A10" s="14" t="s">
        <v>29</v>
      </c>
      <c r="B10" s="99">
        <f>'12-жінки-ЦЗ'!H7</f>
        <v>6101</v>
      </c>
      <c r="C10" s="74">
        <f>'12-жінки-ЦЗ'!I7</f>
        <v>8464</v>
      </c>
      <c r="D10" s="11">
        <f t="shared" si="0"/>
        <v>138.73135551548927</v>
      </c>
      <c r="E10" s="90">
        <f t="shared" si="1"/>
        <v>2363</v>
      </c>
      <c r="F10" s="74">
        <f>'13-чоловіки-ЦЗ'!H7</f>
        <v>7261</v>
      </c>
      <c r="G10" s="74">
        <f>'13-чоловіки-ЦЗ'!I7</f>
        <v>7063</v>
      </c>
      <c r="H10" s="11">
        <f t="shared" si="2"/>
        <v>97.273102878391413</v>
      </c>
      <c r="I10" s="90">
        <f t="shared" si="3"/>
        <v>-198</v>
      </c>
      <c r="J10" s="23"/>
      <c r="K10" s="23"/>
    </row>
    <row r="11" spans="1:11" s="4" customFormat="1" ht="31.6" customHeight="1" x14ac:dyDescent="0.25">
      <c r="A11" s="15" t="s">
        <v>30</v>
      </c>
      <c r="B11" s="99">
        <f>'12-жінки-ЦЗ'!K7</f>
        <v>1683</v>
      </c>
      <c r="C11" s="74">
        <f>'12-жінки-ЦЗ'!L7</f>
        <v>1629</v>
      </c>
      <c r="D11" s="11">
        <f t="shared" si="0"/>
        <v>96.791443850267385</v>
      </c>
      <c r="E11" s="90">
        <f t="shared" si="1"/>
        <v>-54</v>
      </c>
      <c r="F11" s="74">
        <f>'13-чоловіки-ЦЗ'!K7</f>
        <v>1158</v>
      </c>
      <c r="G11" s="74">
        <f>'13-чоловіки-ЦЗ'!L7</f>
        <v>849</v>
      </c>
      <c r="H11" s="11">
        <f t="shared" si="2"/>
        <v>73.316062176165801</v>
      </c>
      <c r="I11" s="90">
        <f t="shared" si="3"/>
        <v>-309</v>
      </c>
      <c r="J11" s="23"/>
      <c r="K11" s="23"/>
    </row>
    <row r="12" spans="1:11" s="4" customFormat="1" ht="45.7" customHeight="1" x14ac:dyDescent="0.25">
      <c r="A12" s="15" t="s">
        <v>20</v>
      </c>
      <c r="B12" s="99">
        <f>'12-жінки-ЦЗ'!N7</f>
        <v>339</v>
      </c>
      <c r="C12" s="74">
        <f>'12-жінки-ЦЗ'!O7</f>
        <v>179</v>
      </c>
      <c r="D12" s="11">
        <f t="shared" si="0"/>
        <v>52.802359882005902</v>
      </c>
      <c r="E12" s="90">
        <f t="shared" si="1"/>
        <v>-160</v>
      </c>
      <c r="F12" s="74">
        <f>'13-чоловіки-ЦЗ'!N7</f>
        <v>368</v>
      </c>
      <c r="G12" s="74">
        <f>'13-чоловіки-ЦЗ'!O7</f>
        <v>174</v>
      </c>
      <c r="H12" s="11">
        <f t="shared" si="2"/>
        <v>47.282608695652172</v>
      </c>
      <c r="I12" s="90">
        <f t="shared" si="3"/>
        <v>-194</v>
      </c>
      <c r="J12" s="23"/>
      <c r="K12" s="23"/>
    </row>
    <row r="13" spans="1:11" s="4" customFormat="1" ht="55.55" customHeight="1" x14ac:dyDescent="0.25">
      <c r="A13" s="15" t="s">
        <v>31</v>
      </c>
      <c r="B13" s="99">
        <f>'12-жінки-ЦЗ'!Q7</f>
        <v>17721</v>
      </c>
      <c r="C13" s="74">
        <f>'12-жінки-ЦЗ'!R7</f>
        <v>22541</v>
      </c>
      <c r="D13" s="11">
        <f t="shared" si="0"/>
        <v>127.19936798149088</v>
      </c>
      <c r="E13" s="90">
        <f t="shared" si="1"/>
        <v>4820</v>
      </c>
      <c r="F13" s="74">
        <f>'13-чоловіки-ЦЗ'!Q7</f>
        <v>13847</v>
      </c>
      <c r="G13" s="74">
        <f>'13-чоловіки-ЦЗ'!R7</f>
        <v>15130</v>
      </c>
      <c r="H13" s="11">
        <f t="shared" si="2"/>
        <v>109.26554488336824</v>
      </c>
      <c r="I13" s="90">
        <f t="shared" si="3"/>
        <v>1283</v>
      </c>
      <c r="J13" s="23"/>
      <c r="K13" s="23"/>
    </row>
    <row r="14" spans="1:11" s="4" customFormat="1" ht="12.75" customHeight="1" x14ac:dyDescent="0.25">
      <c r="A14" s="122" t="s">
        <v>4</v>
      </c>
      <c r="B14" s="123"/>
      <c r="C14" s="123"/>
      <c r="D14" s="123"/>
      <c r="E14" s="123"/>
      <c r="F14" s="123"/>
      <c r="G14" s="123"/>
      <c r="H14" s="123"/>
      <c r="I14" s="123"/>
      <c r="J14" s="23"/>
      <c r="K14" s="23"/>
    </row>
    <row r="15" spans="1:11" s="4" customFormat="1" ht="18" customHeight="1" x14ac:dyDescent="0.25">
      <c r="A15" s="124"/>
      <c r="B15" s="125"/>
      <c r="C15" s="125"/>
      <c r="D15" s="125"/>
      <c r="E15" s="125"/>
      <c r="F15" s="125"/>
      <c r="G15" s="125"/>
      <c r="H15" s="125"/>
      <c r="I15" s="125"/>
      <c r="J15" s="23"/>
      <c r="K15" s="23"/>
    </row>
    <row r="16" spans="1:11" s="4" customFormat="1" ht="20.25" customHeight="1" x14ac:dyDescent="0.25">
      <c r="A16" s="120" t="s">
        <v>0</v>
      </c>
      <c r="B16" s="126" t="s">
        <v>75</v>
      </c>
      <c r="C16" s="126" t="s">
        <v>76</v>
      </c>
      <c r="D16" s="143" t="s">
        <v>1</v>
      </c>
      <c r="E16" s="144"/>
      <c r="F16" s="126" t="s">
        <v>75</v>
      </c>
      <c r="G16" s="126" t="s">
        <v>76</v>
      </c>
      <c r="H16" s="143" t="s">
        <v>1</v>
      </c>
      <c r="I16" s="144"/>
      <c r="J16" s="23"/>
      <c r="K16" s="23"/>
    </row>
    <row r="17" spans="1:11" ht="35.35" customHeight="1" x14ac:dyDescent="0.35">
      <c r="A17" s="121"/>
      <c r="B17" s="126"/>
      <c r="C17" s="126"/>
      <c r="D17" s="21" t="s">
        <v>2</v>
      </c>
      <c r="E17" s="6" t="s">
        <v>26</v>
      </c>
      <c r="F17" s="126"/>
      <c r="G17" s="126"/>
      <c r="H17" s="21" t="s">
        <v>2</v>
      </c>
      <c r="I17" s="6" t="s">
        <v>26</v>
      </c>
      <c r="J17" s="24"/>
      <c r="K17" s="24"/>
    </row>
    <row r="18" spans="1:11" ht="23.95" customHeight="1" x14ac:dyDescent="0.35">
      <c r="A18" s="10" t="s">
        <v>32</v>
      </c>
      <c r="B18" s="82">
        <f>'12-жінки-ЦЗ'!T7</f>
        <v>48573</v>
      </c>
      <c r="C18" s="82">
        <f>'12-жінки-ЦЗ'!U7</f>
        <v>32200</v>
      </c>
      <c r="D18" s="17">
        <f t="shared" ref="D18:D20" si="4">C18*100/B18</f>
        <v>66.2919729067589</v>
      </c>
      <c r="E18" s="90">
        <f t="shared" ref="E18:E20" si="5">C18-B18</f>
        <v>-16373</v>
      </c>
      <c r="F18" s="83">
        <f>'13-чоловіки-ЦЗ'!T7</f>
        <v>49273</v>
      </c>
      <c r="G18" s="83">
        <f>'13-чоловіки-ЦЗ'!U7</f>
        <v>28995</v>
      </c>
      <c r="H18" s="16">
        <f t="shared" ref="H18:H20" si="6">G18*100/F18</f>
        <v>58.845615245672072</v>
      </c>
      <c r="I18" s="90">
        <f t="shared" ref="I18:I20" si="7">G18-F18</f>
        <v>-20278</v>
      </c>
      <c r="J18" s="24"/>
      <c r="K18" s="24"/>
    </row>
    <row r="19" spans="1:11" ht="25.5" customHeight="1" x14ac:dyDescent="0.35">
      <c r="A19" s="1" t="s">
        <v>28</v>
      </c>
      <c r="B19" s="100">
        <f>'12-жінки-ЦЗ'!W7</f>
        <v>16878</v>
      </c>
      <c r="C19" s="82">
        <f>'12-жінки-ЦЗ'!X7</f>
        <v>13168</v>
      </c>
      <c r="D19" s="17">
        <f t="shared" si="4"/>
        <v>78.018722597464148</v>
      </c>
      <c r="E19" s="90">
        <f t="shared" si="5"/>
        <v>-3710</v>
      </c>
      <c r="F19" s="83">
        <f>'13-чоловіки-ЦЗ'!W7</f>
        <v>12681</v>
      </c>
      <c r="G19" s="83">
        <f>'13-чоловіки-ЦЗ'!X7</f>
        <v>8316</v>
      </c>
      <c r="H19" s="16">
        <f t="shared" si="6"/>
        <v>65.578424414478349</v>
      </c>
      <c r="I19" s="90">
        <f t="shared" si="7"/>
        <v>-4365</v>
      </c>
      <c r="J19" s="24"/>
      <c r="K19" s="24"/>
    </row>
    <row r="20" spans="1:11" ht="21.1" x14ac:dyDescent="0.35">
      <c r="A20" s="1" t="s">
        <v>33</v>
      </c>
      <c r="B20" s="100">
        <f>'12-жінки-ЦЗ'!Z7</f>
        <v>14614</v>
      </c>
      <c r="C20" s="82">
        <f>'12-жінки-ЦЗ'!AA7</f>
        <v>11272</v>
      </c>
      <c r="D20" s="17">
        <f t="shared" si="4"/>
        <v>77.13151772273163</v>
      </c>
      <c r="E20" s="90">
        <f t="shared" si="5"/>
        <v>-3342</v>
      </c>
      <c r="F20" s="83">
        <f>'13-чоловіки-ЦЗ'!Z7</f>
        <v>11240</v>
      </c>
      <c r="G20" s="83">
        <f>'13-чоловіки-ЦЗ'!AA7</f>
        <v>7218</v>
      </c>
      <c r="H20" s="16">
        <f t="shared" si="6"/>
        <v>64.217081850533802</v>
      </c>
      <c r="I20" s="90">
        <f t="shared" si="7"/>
        <v>-4022</v>
      </c>
      <c r="J20" s="24"/>
      <c r="K20" s="24"/>
    </row>
    <row r="21" spans="1:11" ht="20.55" x14ac:dyDescent="0.45">
      <c r="C21" s="19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58" zoomScaleNormal="75" zoomScaleSheetLayoutView="5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L22" sqref="L22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34" t="s">
        <v>8</v>
      </c>
      <c r="R3" s="135"/>
      <c r="S3" s="13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31" t="s">
        <v>15</v>
      </c>
      <c r="C4" s="131" t="s">
        <v>63</v>
      </c>
      <c r="D4" s="132" t="s">
        <v>2</v>
      </c>
      <c r="E4" s="131" t="s">
        <v>15</v>
      </c>
      <c r="F4" s="131" t="s">
        <v>63</v>
      </c>
      <c r="G4" s="132" t="s">
        <v>2</v>
      </c>
      <c r="H4" s="131" t="s">
        <v>15</v>
      </c>
      <c r="I4" s="131" t="s">
        <v>63</v>
      </c>
      <c r="J4" s="132" t="s">
        <v>2</v>
      </c>
      <c r="K4" s="131" t="s">
        <v>15</v>
      </c>
      <c r="L4" s="131" t="s">
        <v>63</v>
      </c>
      <c r="M4" s="132" t="s">
        <v>2</v>
      </c>
      <c r="N4" s="131" t="s">
        <v>15</v>
      </c>
      <c r="O4" s="131" t="s">
        <v>63</v>
      </c>
      <c r="P4" s="132" t="s">
        <v>2</v>
      </c>
      <c r="Q4" s="131" t="s">
        <v>15</v>
      </c>
      <c r="R4" s="131" t="s">
        <v>63</v>
      </c>
      <c r="S4" s="132" t="s">
        <v>2</v>
      </c>
      <c r="T4" s="131" t="s">
        <v>15</v>
      </c>
      <c r="U4" s="131" t="s">
        <v>63</v>
      </c>
      <c r="V4" s="132" t="s">
        <v>2</v>
      </c>
      <c r="W4" s="131" t="s">
        <v>15</v>
      </c>
      <c r="X4" s="131" t="s">
        <v>63</v>
      </c>
      <c r="Y4" s="132" t="s">
        <v>2</v>
      </c>
      <c r="Z4" s="131" t="s">
        <v>15</v>
      </c>
      <c r="AA4" s="131" t="s">
        <v>63</v>
      </c>
      <c r="AB4" s="132" t="s">
        <v>2</v>
      </c>
    </row>
    <row r="5" spans="1:32" s="33" customFormat="1" ht="15.8" customHeight="1" x14ac:dyDescent="0.25">
      <c r="A5" s="129"/>
      <c r="B5" s="131"/>
      <c r="C5" s="131"/>
      <c r="D5" s="132"/>
      <c r="E5" s="131"/>
      <c r="F5" s="131"/>
      <c r="G5" s="132"/>
      <c r="H5" s="131"/>
      <c r="I5" s="131"/>
      <c r="J5" s="132"/>
      <c r="K5" s="131"/>
      <c r="L5" s="131"/>
      <c r="M5" s="132"/>
      <c r="N5" s="131"/>
      <c r="O5" s="131"/>
      <c r="P5" s="132"/>
      <c r="Q5" s="131"/>
      <c r="R5" s="131"/>
      <c r="S5" s="132"/>
      <c r="T5" s="131"/>
      <c r="U5" s="131"/>
      <c r="V5" s="132"/>
      <c r="W5" s="131"/>
      <c r="X5" s="131"/>
      <c r="Y5" s="132"/>
      <c r="Z5" s="131"/>
      <c r="AA5" s="131"/>
      <c r="AB5" s="132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60499</v>
      </c>
      <c r="C7" s="35">
        <f>SUM(C8:C35)</f>
        <v>65775</v>
      </c>
      <c r="D7" s="36">
        <f>C7*100/B7</f>
        <v>108.72080530256699</v>
      </c>
      <c r="E7" s="35">
        <f>SUM(E8:E35)</f>
        <v>24312</v>
      </c>
      <c r="F7" s="35">
        <f>SUM(F8:F35)</f>
        <v>31572</v>
      </c>
      <c r="G7" s="36">
        <f>F7*100/E7</f>
        <v>129.86179664363277</v>
      </c>
      <c r="H7" s="35">
        <f>SUM(H8:H35)</f>
        <v>6101</v>
      </c>
      <c r="I7" s="35">
        <f>SUM(I8:I35)</f>
        <v>8464</v>
      </c>
      <c r="J7" s="36">
        <f>I7*100/H7</f>
        <v>138.73135551548927</v>
      </c>
      <c r="K7" s="35">
        <f>SUM(K8:K35)</f>
        <v>1683</v>
      </c>
      <c r="L7" s="35">
        <f>SUM(L8:L35)</f>
        <v>1629</v>
      </c>
      <c r="M7" s="36">
        <f>L7*100/K7</f>
        <v>96.791443850267385</v>
      </c>
      <c r="N7" s="35">
        <f>SUM(N8:N35)</f>
        <v>339</v>
      </c>
      <c r="O7" s="35">
        <f>SUM(O8:O35)</f>
        <v>179</v>
      </c>
      <c r="P7" s="36">
        <f>O7*100/N7</f>
        <v>52.802359882005902</v>
      </c>
      <c r="Q7" s="35">
        <f>SUM(Q8:Q35)</f>
        <v>17721</v>
      </c>
      <c r="R7" s="35">
        <f>SUM(R8:R35)</f>
        <v>22541</v>
      </c>
      <c r="S7" s="36">
        <f>R7*100/Q7</f>
        <v>127.19936798149088</v>
      </c>
      <c r="T7" s="35">
        <f>SUM(T8:T35)</f>
        <v>48573</v>
      </c>
      <c r="U7" s="35">
        <f>SUM(U8:U35)</f>
        <v>32200</v>
      </c>
      <c r="V7" s="36">
        <f>U7*100/T7</f>
        <v>66.2919729067589</v>
      </c>
      <c r="W7" s="35">
        <f>SUM(W8:W35)</f>
        <v>16878</v>
      </c>
      <c r="X7" s="35">
        <f>SUM(X8:X35)</f>
        <v>13168</v>
      </c>
      <c r="Y7" s="36">
        <f>X7*100/W7</f>
        <v>78.018722597464148</v>
      </c>
      <c r="Z7" s="35">
        <f>SUM(Z8:Z35)</f>
        <v>14614</v>
      </c>
      <c r="AA7" s="35">
        <f>SUM(AA8:AA35)</f>
        <v>11272</v>
      </c>
      <c r="AB7" s="36">
        <f>AA7*100/Z7</f>
        <v>77.13151772273163</v>
      </c>
      <c r="AC7" s="37"/>
      <c r="AF7" s="42"/>
    </row>
    <row r="8" spans="1:32" s="42" customFormat="1" ht="17" customHeight="1" x14ac:dyDescent="0.25">
      <c r="A8" s="61" t="s">
        <v>35</v>
      </c>
      <c r="B8" s="39">
        <v>14360</v>
      </c>
      <c r="C8" s="39">
        <v>16573</v>
      </c>
      <c r="D8" s="40">
        <f t="shared" ref="D8:D35" si="0">C8*100/B8</f>
        <v>115.4108635097493</v>
      </c>
      <c r="E8" s="39">
        <v>6427</v>
      </c>
      <c r="F8" s="39">
        <v>8733</v>
      </c>
      <c r="G8" s="40">
        <f t="shared" ref="G8:G35" si="1">F8*100/E8</f>
        <v>135.87988174887195</v>
      </c>
      <c r="H8" s="39">
        <v>468</v>
      </c>
      <c r="I8" s="39">
        <v>1381</v>
      </c>
      <c r="J8" s="40">
        <f t="shared" ref="J8:J35" si="2">I8*100/H8</f>
        <v>295.08547008547009</v>
      </c>
      <c r="K8" s="39">
        <v>293</v>
      </c>
      <c r="L8" s="39">
        <v>420</v>
      </c>
      <c r="M8" s="40">
        <f t="shared" ref="M8:M35" si="3">L8*100/K8</f>
        <v>143.34470989761093</v>
      </c>
      <c r="N8" s="39">
        <v>61</v>
      </c>
      <c r="O8" s="39">
        <v>57</v>
      </c>
      <c r="P8" s="91">
        <f>IF(ISERROR(O8*100/N8),"-",(O8*100/N8))</f>
        <v>93.442622950819668</v>
      </c>
      <c r="Q8" s="39">
        <v>3726</v>
      </c>
      <c r="R8" s="60">
        <v>4362</v>
      </c>
      <c r="S8" s="40">
        <f t="shared" ref="S8:S35" si="4">R8*100/Q8</f>
        <v>117.06924315619968</v>
      </c>
      <c r="T8" s="39">
        <v>12665</v>
      </c>
      <c r="U8" s="60">
        <v>9107</v>
      </c>
      <c r="V8" s="40">
        <f t="shared" ref="V8:V35" si="5">U8*100/T8</f>
        <v>71.906829846032366</v>
      </c>
      <c r="W8" s="39">
        <v>4923</v>
      </c>
      <c r="X8" s="60">
        <v>3736</v>
      </c>
      <c r="Y8" s="40">
        <f t="shared" ref="Y8:Y35" si="6">X8*100/W8</f>
        <v>75.888685760715006</v>
      </c>
      <c r="Z8" s="39">
        <v>4173</v>
      </c>
      <c r="AA8" s="60">
        <v>3133</v>
      </c>
      <c r="AB8" s="40">
        <f t="shared" ref="AB8:AB35" si="7">AA8*100/Z8</f>
        <v>75.077881619937699</v>
      </c>
      <c r="AC8" s="37"/>
      <c r="AD8" s="41"/>
    </row>
    <row r="9" spans="1:32" s="43" customFormat="1" ht="17" customHeight="1" x14ac:dyDescent="0.25">
      <c r="A9" s="61" t="s">
        <v>36</v>
      </c>
      <c r="B9" s="39">
        <v>2368</v>
      </c>
      <c r="C9" s="39">
        <v>2459</v>
      </c>
      <c r="D9" s="40">
        <f t="shared" si="0"/>
        <v>103.8429054054054</v>
      </c>
      <c r="E9" s="39">
        <v>1007</v>
      </c>
      <c r="F9" s="39">
        <v>1208</v>
      </c>
      <c r="G9" s="40">
        <f t="shared" si="1"/>
        <v>119.96027805362463</v>
      </c>
      <c r="H9" s="39">
        <v>290</v>
      </c>
      <c r="I9" s="39">
        <v>298</v>
      </c>
      <c r="J9" s="40">
        <f t="shared" si="2"/>
        <v>102.75862068965517</v>
      </c>
      <c r="K9" s="39">
        <v>49</v>
      </c>
      <c r="L9" s="39">
        <v>52</v>
      </c>
      <c r="M9" s="40">
        <f t="shared" si="3"/>
        <v>106.12244897959184</v>
      </c>
      <c r="N9" s="39">
        <v>4</v>
      </c>
      <c r="O9" s="39">
        <v>1</v>
      </c>
      <c r="P9" s="40">
        <f t="shared" ref="P9:P35" si="8">IF(ISERROR(O9*100/N9),"-",(O9*100/N9))</f>
        <v>25</v>
      </c>
      <c r="Q9" s="39">
        <v>770</v>
      </c>
      <c r="R9" s="60">
        <v>925</v>
      </c>
      <c r="S9" s="40">
        <f t="shared" si="4"/>
        <v>120.12987012987013</v>
      </c>
      <c r="T9" s="39">
        <v>1983</v>
      </c>
      <c r="U9" s="60">
        <v>502</v>
      </c>
      <c r="V9" s="40">
        <f t="shared" si="5"/>
        <v>25.315179021684315</v>
      </c>
      <c r="W9" s="39">
        <v>785</v>
      </c>
      <c r="X9" s="60">
        <v>468</v>
      </c>
      <c r="Y9" s="40">
        <f t="shared" si="6"/>
        <v>59.617834394904456</v>
      </c>
      <c r="Z9" s="39">
        <v>640</v>
      </c>
      <c r="AA9" s="60">
        <v>302</v>
      </c>
      <c r="AB9" s="40">
        <f t="shared" si="7"/>
        <v>47.1875</v>
      </c>
      <c r="AC9" s="37"/>
      <c r="AD9" s="41"/>
    </row>
    <row r="10" spans="1:32" s="42" customFormat="1" ht="17" customHeight="1" x14ac:dyDescent="0.25">
      <c r="A10" s="61" t="s">
        <v>37</v>
      </c>
      <c r="B10" s="39">
        <v>286</v>
      </c>
      <c r="C10" s="39">
        <v>307</v>
      </c>
      <c r="D10" s="40">
        <f t="shared" si="0"/>
        <v>107.34265734265735</v>
      </c>
      <c r="E10" s="39">
        <v>179</v>
      </c>
      <c r="F10" s="39">
        <v>202</v>
      </c>
      <c r="G10" s="40">
        <f t="shared" si="1"/>
        <v>112.84916201117318</v>
      </c>
      <c r="H10" s="39">
        <v>39</v>
      </c>
      <c r="I10" s="39">
        <v>36</v>
      </c>
      <c r="J10" s="40">
        <f t="shared" si="2"/>
        <v>92.307692307692307</v>
      </c>
      <c r="K10" s="39">
        <v>5</v>
      </c>
      <c r="L10" s="39">
        <v>8</v>
      </c>
      <c r="M10" s="40">
        <f t="shared" si="3"/>
        <v>160</v>
      </c>
      <c r="N10" s="39">
        <v>0</v>
      </c>
      <c r="O10" s="39">
        <v>15</v>
      </c>
      <c r="P10" s="91" t="str">
        <f t="shared" si="8"/>
        <v>-</v>
      </c>
      <c r="Q10" s="39">
        <v>173</v>
      </c>
      <c r="R10" s="60">
        <v>164</v>
      </c>
      <c r="S10" s="40">
        <f t="shared" si="4"/>
        <v>94.797687861271683</v>
      </c>
      <c r="T10" s="39">
        <v>227</v>
      </c>
      <c r="U10" s="60">
        <v>58</v>
      </c>
      <c r="V10" s="40">
        <f t="shared" si="5"/>
        <v>25.550660792951543</v>
      </c>
      <c r="W10" s="39">
        <v>148</v>
      </c>
      <c r="X10" s="60">
        <v>56</v>
      </c>
      <c r="Y10" s="40">
        <f t="shared" si="6"/>
        <v>37.837837837837839</v>
      </c>
      <c r="Z10" s="39">
        <v>124</v>
      </c>
      <c r="AA10" s="60">
        <v>49</v>
      </c>
      <c r="AB10" s="40">
        <f t="shared" si="7"/>
        <v>39.516129032258064</v>
      </c>
      <c r="AC10" s="37"/>
      <c r="AD10" s="41"/>
    </row>
    <row r="11" spans="1:32" s="42" customFormat="1" ht="17" customHeight="1" x14ac:dyDescent="0.25">
      <c r="A11" s="61" t="s">
        <v>38</v>
      </c>
      <c r="B11" s="39">
        <v>1306</v>
      </c>
      <c r="C11" s="39">
        <v>1201</v>
      </c>
      <c r="D11" s="40">
        <f t="shared" si="0"/>
        <v>91.960183767228173</v>
      </c>
      <c r="E11" s="39">
        <v>544</v>
      </c>
      <c r="F11" s="39">
        <v>545</v>
      </c>
      <c r="G11" s="40">
        <f t="shared" si="1"/>
        <v>100.18382352941177</v>
      </c>
      <c r="H11" s="39">
        <v>178</v>
      </c>
      <c r="I11" s="39">
        <v>159</v>
      </c>
      <c r="J11" s="40">
        <f t="shared" si="2"/>
        <v>89.325842696629209</v>
      </c>
      <c r="K11" s="39">
        <v>32</v>
      </c>
      <c r="L11" s="39">
        <v>23</v>
      </c>
      <c r="M11" s="40">
        <f t="shared" si="3"/>
        <v>71.875</v>
      </c>
      <c r="N11" s="39">
        <v>1</v>
      </c>
      <c r="O11" s="39">
        <v>2</v>
      </c>
      <c r="P11" s="40">
        <f t="shared" si="8"/>
        <v>200</v>
      </c>
      <c r="Q11" s="39">
        <v>483</v>
      </c>
      <c r="R11" s="60">
        <v>481</v>
      </c>
      <c r="S11" s="40">
        <f t="shared" si="4"/>
        <v>99.585921325051757</v>
      </c>
      <c r="T11" s="39">
        <v>998</v>
      </c>
      <c r="U11" s="60">
        <v>289</v>
      </c>
      <c r="V11" s="40">
        <f t="shared" si="5"/>
        <v>28.957915831663328</v>
      </c>
      <c r="W11" s="39">
        <v>388</v>
      </c>
      <c r="X11" s="60">
        <v>225</v>
      </c>
      <c r="Y11" s="40">
        <f t="shared" si="6"/>
        <v>57.989690721649481</v>
      </c>
      <c r="Z11" s="39">
        <v>307</v>
      </c>
      <c r="AA11" s="60">
        <v>182</v>
      </c>
      <c r="AB11" s="40">
        <f t="shared" si="7"/>
        <v>59.283387622149839</v>
      </c>
      <c r="AC11" s="37"/>
      <c r="AD11" s="41"/>
    </row>
    <row r="12" spans="1:32" s="42" customFormat="1" ht="17" customHeight="1" x14ac:dyDescent="0.25">
      <c r="A12" s="61" t="s">
        <v>39</v>
      </c>
      <c r="B12" s="39">
        <v>2371</v>
      </c>
      <c r="C12" s="39">
        <v>2518</v>
      </c>
      <c r="D12" s="40">
        <f t="shared" si="0"/>
        <v>106.19991564740616</v>
      </c>
      <c r="E12" s="39">
        <v>729</v>
      </c>
      <c r="F12" s="39">
        <v>920</v>
      </c>
      <c r="G12" s="40">
        <f t="shared" si="1"/>
        <v>126.2002743484225</v>
      </c>
      <c r="H12" s="39">
        <v>278</v>
      </c>
      <c r="I12" s="39">
        <v>340</v>
      </c>
      <c r="J12" s="40">
        <f t="shared" si="2"/>
        <v>122.30215827338129</v>
      </c>
      <c r="K12" s="39">
        <v>122</v>
      </c>
      <c r="L12" s="39">
        <v>115</v>
      </c>
      <c r="M12" s="40">
        <f t="shared" si="3"/>
        <v>94.26229508196721</v>
      </c>
      <c r="N12" s="39">
        <v>59</v>
      </c>
      <c r="O12" s="39">
        <v>4</v>
      </c>
      <c r="P12" s="91">
        <f t="shared" si="8"/>
        <v>6.7796610169491522</v>
      </c>
      <c r="Q12" s="39">
        <v>492</v>
      </c>
      <c r="R12" s="60">
        <v>779</v>
      </c>
      <c r="S12" s="40">
        <f t="shared" si="4"/>
        <v>158.33333333333334</v>
      </c>
      <c r="T12" s="39">
        <v>2055</v>
      </c>
      <c r="U12" s="60">
        <v>1728</v>
      </c>
      <c r="V12" s="40">
        <f t="shared" si="5"/>
        <v>84.087591240875909</v>
      </c>
      <c r="W12" s="39">
        <v>521</v>
      </c>
      <c r="X12" s="60">
        <v>319</v>
      </c>
      <c r="Y12" s="40">
        <f t="shared" si="6"/>
        <v>61.228406909788866</v>
      </c>
      <c r="Z12" s="39">
        <v>431</v>
      </c>
      <c r="AA12" s="60">
        <v>266</v>
      </c>
      <c r="AB12" s="40">
        <f t="shared" si="7"/>
        <v>61.716937354988396</v>
      </c>
      <c r="AC12" s="37"/>
      <c r="AD12" s="41"/>
    </row>
    <row r="13" spans="1:32" s="42" customFormat="1" ht="17" customHeight="1" x14ac:dyDescent="0.25">
      <c r="A13" s="61" t="s">
        <v>40</v>
      </c>
      <c r="B13" s="39">
        <v>1024</v>
      </c>
      <c r="C13" s="39">
        <v>958</v>
      </c>
      <c r="D13" s="40">
        <f t="shared" si="0"/>
        <v>93.5546875</v>
      </c>
      <c r="E13" s="39">
        <v>471</v>
      </c>
      <c r="F13" s="39">
        <v>468</v>
      </c>
      <c r="G13" s="40">
        <f t="shared" si="1"/>
        <v>99.363057324840767</v>
      </c>
      <c r="H13" s="39">
        <v>153</v>
      </c>
      <c r="I13" s="39">
        <v>128</v>
      </c>
      <c r="J13" s="40">
        <f t="shared" si="2"/>
        <v>83.66013071895425</v>
      </c>
      <c r="K13" s="39">
        <v>23</v>
      </c>
      <c r="L13" s="39">
        <v>20</v>
      </c>
      <c r="M13" s="40">
        <f t="shared" si="3"/>
        <v>86.956521739130437</v>
      </c>
      <c r="N13" s="39">
        <v>0</v>
      </c>
      <c r="O13" s="39">
        <v>2</v>
      </c>
      <c r="P13" s="91" t="str">
        <f t="shared" si="8"/>
        <v>-</v>
      </c>
      <c r="Q13" s="39">
        <v>320</v>
      </c>
      <c r="R13" s="60">
        <v>399</v>
      </c>
      <c r="S13" s="40">
        <f t="shared" si="4"/>
        <v>124.6875</v>
      </c>
      <c r="T13" s="39">
        <v>801</v>
      </c>
      <c r="U13" s="60">
        <v>552</v>
      </c>
      <c r="V13" s="40">
        <f t="shared" si="5"/>
        <v>68.913857677902627</v>
      </c>
      <c r="W13" s="39">
        <v>324</v>
      </c>
      <c r="X13" s="60">
        <v>144</v>
      </c>
      <c r="Y13" s="40">
        <f t="shared" si="6"/>
        <v>44.444444444444443</v>
      </c>
      <c r="Z13" s="39">
        <v>272</v>
      </c>
      <c r="AA13" s="60">
        <v>122</v>
      </c>
      <c r="AB13" s="40">
        <f t="shared" si="7"/>
        <v>44.852941176470587</v>
      </c>
      <c r="AC13" s="37"/>
      <c r="AD13" s="41"/>
    </row>
    <row r="14" spans="1:32" s="42" customFormat="1" ht="17" customHeight="1" x14ac:dyDescent="0.25">
      <c r="A14" s="61" t="s">
        <v>41</v>
      </c>
      <c r="B14" s="39">
        <v>731</v>
      </c>
      <c r="C14" s="39">
        <v>709</v>
      </c>
      <c r="D14" s="40">
        <f t="shared" si="0"/>
        <v>96.990424076607383</v>
      </c>
      <c r="E14" s="39">
        <v>410</v>
      </c>
      <c r="F14" s="39">
        <v>419</v>
      </c>
      <c r="G14" s="40">
        <f t="shared" si="1"/>
        <v>102.19512195121951</v>
      </c>
      <c r="H14" s="39">
        <v>133</v>
      </c>
      <c r="I14" s="39">
        <v>112</v>
      </c>
      <c r="J14" s="40">
        <f t="shared" si="2"/>
        <v>84.21052631578948</v>
      </c>
      <c r="K14" s="39">
        <v>17</v>
      </c>
      <c r="L14" s="39">
        <v>10</v>
      </c>
      <c r="M14" s="40">
        <f t="shared" si="3"/>
        <v>58.823529411764703</v>
      </c>
      <c r="N14" s="39">
        <v>4</v>
      </c>
      <c r="O14" s="39">
        <v>0</v>
      </c>
      <c r="P14" s="40">
        <f t="shared" si="8"/>
        <v>0</v>
      </c>
      <c r="Q14" s="39">
        <v>350</v>
      </c>
      <c r="R14" s="60">
        <v>366</v>
      </c>
      <c r="S14" s="40">
        <f t="shared" si="4"/>
        <v>104.57142857142857</v>
      </c>
      <c r="T14" s="39">
        <v>507</v>
      </c>
      <c r="U14" s="60">
        <v>187</v>
      </c>
      <c r="V14" s="40">
        <f t="shared" si="5"/>
        <v>36.883629191321496</v>
      </c>
      <c r="W14" s="39">
        <v>275</v>
      </c>
      <c r="X14" s="60">
        <v>131</v>
      </c>
      <c r="Y14" s="40">
        <f t="shared" si="6"/>
        <v>47.636363636363633</v>
      </c>
      <c r="Z14" s="39">
        <v>231</v>
      </c>
      <c r="AA14" s="60">
        <v>101</v>
      </c>
      <c r="AB14" s="40">
        <f t="shared" si="7"/>
        <v>43.722943722943725</v>
      </c>
      <c r="AC14" s="37"/>
      <c r="AD14" s="41"/>
    </row>
    <row r="15" spans="1:32" s="42" customFormat="1" ht="17" customHeight="1" x14ac:dyDescent="0.25">
      <c r="A15" s="61" t="s">
        <v>42</v>
      </c>
      <c r="B15" s="39">
        <v>4285</v>
      </c>
      <c r="C15" s="39">
        <v>4266</v>
      </c>
      <c r="D15" s="40">
        <f t="shared" si="0"/>
        <v>99.556592765460906</v>
      </c>
      <c r="E15" s="39">
        <v>984</v>
      </c>
      <c r="F15" s="39">
        <v>1208</v>
      </c>
      <c r="G15" s="40">
        <f t="shared" si="1"/>
        <v>122.76422764227642</v>
      </c>
      <c r="H15" s="39">
        <v>338</v>
      </c>
      <c r="I15" s="39">
        <v>354</v>
      </c>
      <c r="J15" s="40">
        <f t="shared" si="2"/>
        <v>104.73372781065089</v>
      </c>
      <c r="K15" s="39">
        <v>92</v>
      </c>
      <c r="L15" s="39">
        <v>82</v>
      </c>
      <c r="M15" s="40">
        <f t="shared" si="3"/>
        <v>89.130434782608702</v>
      </c>
      <c r="N15" s="39">
        <v>4</v>
      </c>
      <c r="O15" s="39">
        <v>1</v>
      </c>
      <c r="P15" s="91">
        <f t="shared" si="8"/>
        <v>25</v>
      </c>
      <c r="Q15" s="39">
        <v>607</v>
      </c>
      <c r="R15" s="60">
        <v>880</v>
      </c>
      <c r="S15" s="40">
        <f t="shared" si="4"/>
        <v>144.97528830313016</v>
      </c>
      <c r="T15" s="39">
        <v>3808</v>
      </c>
      <c r="U15" s="60">
        <v>2834</v>
      </c>
      <c r="V15" s="40">
        <f t="shared" si="5"/>
        <v>74.422268907563023</v>
      </c>
      <c r="W15" s="39">
        <v>672</v>
      </c>
      <c r="X15" s="60">
        <v>395</v>
      </c>
      <c r="Y15" s="40">
        <f t="shared" si="6"/>
        <v>58.779761904761905</v>
      </c>
      <c r="Z15" s="39">
        <v>581</v>
      </c>
      <c r="AA15" s="60">
        <v>309</v>
      </c>
      <c r="AB15" s="40">
        <f t="shared" si="7"/>
        <v>53.184165232358005</v>
      </c>
      <c r="AC15" s="37"/>
      <c r="AD15" s="41"/>
    </row>
    <row r="16" spans="1:32" s="42" customFormat="1" ht="17" customHeight="1" x14ac:dyDescent="0.25">
      <c r="A16" s="61" t="s">
        <v>43</v>
      </c>
      <c r="B16" s="39">
        <v>2648</v>
      </c>
      <c r="C16" s="39">
        <v>2566</v>
      </c>
      <c r="D16" s="40">
        <f t="shared" si="0"/>
        <v>96.903323262839876</v>
      </c>
      <c r="E16" s="39">
        <v>1340</v>
      </c>
      <c r="F16" s="39">
        <v>1379</v>
      </c>
      <c r="G16" s="40">
        <f t="shared" si="1"/>
        <v>102.91044776119404</v>
      </c>
      <c r="H16" s="39">
        <v>612</v>
      </c>
      <c r="I16" s="39">
        <v>512</v>
      </c>
      <c r="J16" s="40">
        <f t="shared" si="2"/>
        <v>83.66013071895425</v>
      </c>
      <c r="K16" s="39">
        <v>135</v>
      </c>
      <c r="L16" s="39">
        <v>110</v>
      </c>
      <c r="M16" s="40">
        <f t="shared" si="3"/>
        <v>81.481481481481481</v>
      </c>
      <c r="N16" s="39">
        <v>53</v>
      </c>
      <c r="O16" s="39">
        <v>37</v>
      </c>
      <c r="P16" s="40">
        <f t="shared" si="8"/>
        <v>69.811320754716988</v>
      </c>
      <c r="Q16" s="39">
        <v>1133</v>
      </c>
      <c r="R16" s="60">
        <v>1150</v>
      </c>
      <c r="S16" s="40">
        <f t="shared" si="4"/>
        <v>101.50044130626655</v>
      </c>
      <c r="T16" s="39">
        <v>1803</v>
      </c>
      <c r="U16" s="60">
        <v>685</v>
      </c>
      <c r="V16" s="40">
        <f t="shared" si="5"/>
        <v>37.992235163616193</v>
      </c>
      <c r="W16" s="39">
        <v>944</v>
      </c>
      <c r="X16" s="60">
        <v>385</v>
      </c>
      <c r="Y16" s="40">
        <f t="shared" si="6"/>
        <v>40.783898305084747</v>
      </c>
      <c r="Z16" s="39">
        <v>812</v>
      </c>
      <c r="AA16" s="60">
        <v>325</v>
      </c>
      <c r="AB16" s="40">
        <f t="shared" si="7"/>
        <v>40.024630541871922</v>
      </c>
      <c r="AC16" s="37"/>
      <c r="AD16" s="41"/>
    </row>
    <row r="17" spans="1:30" s="42" customFormat="1" ht="17" customHeight="1" x14ac:dyDescent="0.25">
      <c r="A17" s="61" t="s">
        <v>44</v>
      </c>
      <c r="B17" s="39">
        <v>4246</v>
      </c>
      <c r="C17" s="39">
        <v>4597</v>
      </c>
      <c r="D17" s="40">
        <f t="shared" si="0"/>
        <v>108.26660386245878</v>
      </c>
      <c r="E17" s="39">
        <v>1092</v>
      </c>
      <c r="F17" s="39">
        <v>1559</v>
      </c>
      <c r="G17" s="40">
        <f t="shared" si="1"/>
        <v>142.76556776556777</v>
      </c>
      <c r="H17" s="39">
        <v>369</v>
      </c>
      <c r="I17" s="39">
        <v>354</v>
      </c>
      <c r="J17" s="40">
        <f t="shared" si="2"/>
        <v>95.934959349593498</v>
      </c>
      <c r="K17" s="39">
        <v>123</v>
      </c>
      <c r="L17" s="39">
        <v>67</v>
      </c>
      <c r="M17" s="40">
        <f t="shared" si="3"/>
        <v>54.471544715447152</v>
      </c>
      <c r="N17" s="39">
        <v>5</v>
      </c>
      <c r="O17" s="39">
        <v>2</v>
      </c>
      <c r="P17" s="91">
        <f t="shared" si="8"/>
        <v>40</v>
      </c>
      <c r="Q17" s="39">
        <v>762</v>
      </c>
      <c r="R17" s="60">
        <v>881</v>
      </c>
      <c r="S17" s="40">
        <f t="shared" si="4"/>
        <v>115.61679790026247</v>
      </c>
      <c r="T17" s="39">
        <v>3686</v>
      </c>
      <c r="U17" s="60">
        <v>3356</v>
      </c>
      <c r="V17" s="40">
        <f t="shared" si="5"/>
        <v>91.04720564297341</v>
      </c>
      <c r="W17" s="39">
        <v>692</v>
      </c>
      <c r="X17" s="60">
        <v>785</v>
      </c>
      <c r="Y17" s="40">
        <f t="shared" si="6"/>
        <v>113.4393063583815</v>
      </c>
      <c r="Z17" s="39">
        <v>619</v>
      </c>
      <c r="AA17" s="60">
        <v>706</v>
      </c>
      <c r="AB17" s="40">
        <f t="shared" si="7"/>
        <v>114.05492730210017</v>
      </c>
      <c r="AC17" s="37"/>
      <c r="AD17" s="41"/>
    </row>
    <row r="18" spans="1:30" s="42" customFormat="1" ht="17" customHeight="1" x14ac:dyDescent="0.25">
      <c r="A18" s="61" t="s">
        <v>45</v>
      </c>
      <c r="B18" s="39">
        <v>2698</v>
      </c>
      <c r="C18" s="39">
        <v>1774</v>
      </c>
      <c r="D18" s="40">
        <f t="shared" si="0"/>
        <v>65.752409191994076</v>
      </c>
      <c r="E18" s="39">
        <v>1252</v>
      </c>
      <c r="F18" s="39">
        <v>1184</v>
      </c>
      <c r="G18" s="40">
        <f t="shared" si="1"/>
        <v>94.568690095846648</v>
      </c>
      <c r="H18" s="39">
        <v>411</v>
      </c>
      <c r="I18" s="39">
        <v>468</v>
      </c>
      <c r="J18" s="40">
        <f t="shared" si="2"/>
        <v>113.86861313868613</v>
      </c>
      <c r="K18" s="39">
        <v>124</v>
      </c>
      <c r="L18" s="39">
        <v>53</v>
      </c>
      <c r="M18" s="40">
        <f t="shared" si="3"/>
        <v>42.741935483870968</v>
      </c>
      <c r="N18" s="39">
        <v>8</v>
      </c>
      <c r="O18" s="39">
        <v>5</v>
      </c>
      <c r="P18" s="40">
        <f t="shared" si="8"/>
        <v>62.5</v>
      </c>
      <c r="Q18" s="39">
        <v>1002</v>
      </c>
      <c r="R18" s="60">
        <v>843</v>
      </c>
      <c r="S18" s="40">
        <f t="shared" si="4"/>
        <v>84.131736526946113</v>
      </c>
      <c r="T18" s="39">
        <v>1213</v>
      </c>
      <c r="U18" s="60">
        <v>420</v>
      </c>
      <c r="V18" s="40">
        <f t="shared" si="5"/>
        <v>34.624896949711456</v>
      </c>
      <c r="W18" s="39">
        <v>843</v>
      </c>
      <c r="X18" s="60">
        <v>377</v>
      </c>
      <c r="Y18" s="40">
        <f t="shared" si="6"/>
        <v>44.721233689205221</v>
      </c>
      <c r="Z18" s="39">
        <v>767</v>
      </c>
      <c r="AA18" s="60">
        <v>343</v>
      </c>
      <c r="AB18" s="40">
        <f t="shared" si="7"/>
        <v>44.719687092568449</v>
      </c>
      <c r="AC18" s="37"/>
      <c r="AD18" s="41"/>
    </row>
    <row r="19" spans="1:30" s="42" customFormat="1" ht="17" customHeight="1" x14ac:dyDescent="0.25">
      <c r="A19" s="61" t="s">
        <v>46</v>
      </c>
      <c r="B19" s="39">
        <v>2190</v>
      </c>
      <c r="C19" s="39">
        <v>2536</v>
      </c>
      <c r="D19" s="40">
        <f t="shared" si="0"/>
        <v>115.79908675799086</v>
      </c>
      <c r="E19" s="39">
        <v>756</v>
      </c>
      <c r="F19" s="39">
        <v>999</v>
      </c>
      <c r="G19" s="40">
        <f t="shared" si="1"/>
        <v>132.14285714285714</v>
      </c>
      <c r="H19" s="39">
        <v>207</v>
      </c>
      <c r="I19" s="39">
        <v>470</v>
      </c>
      <c r="J19" s="40">
        <f t="shared" si="2"/>
        <v>227.05314009661836</v>
      </c>
      <c r="K19" s="39">
        <v>88</v>
      </c>
      <c r="L19" s="39">
        <v>73</v>
      </c>
      <c r="M19" s="40">
        <f t="shared" si="3"/>
        <v>82.954545454545453</v>
      </c>
      <c r="N19" s="39">
        <v>12</v>
      </c>
      <c r="O19" s="39">
        <v>16</v>
      </c>
      <c r="P19" s="40">
        <f t="shared" si="8"/>
        <v>133.33333333333334</v>
      </c>
      <c r="Q19" s="39">
        <v>532</v>
      </c>
      <c r="R19" s="60">
        <v>836</v>
      </c>
      <c r="S19" s="40">
        <f t="shared" si="4"/>
        <v>157.14285714285714</v>
      </c>
      <c r="T19" s="39">
        <v>1901</v>
      </c>
      <c r="U19" s="60">
        <v>1783</v>
      </c>
      <c r="V19" s="40">
        <f t="shared" si="5"/>
        <v>93.792740662809052</v>
      </c>
      <c r="W19" s="39">
        <v>470</v>
      </c>
      <c r="X19" s="60">
        <v>422</v>
      </c>
      <c r="Y19" s="40">
        <f t="shared" si="6"/>
        <v>89.787234042553195</v>
      </c>
      <c r="Z19" s="39">
        <v>412</v>
      </c>
      <c r="AA19" s="60">
        <v>367</v>
      </c>
      <c r="AB19" s="40">
        <f t="shared" si="7"/>
        <v>89.077669902912618</v>
      </c>
      <c r="AC19" s="37"/>
      <c r="AD19" s="41"/>
    </row>
    <row r="20" spans="1:30" s="42" customFormat="1" ht="17" customHeight="1" x14ac:dyDescent="0.25">
      <c r="A20" s="61" t="s">
        <v>47</v>
      </c>
      <c r="B20" s="39">
        <v>1109</v>
      </c>
      <c r="C20" s="39">
        <v>1364</v>
      </c>
      <c r="D20" s="40">
        <f t="shared" si="0"/>
        <v>122.99368800721371</v>
      </c>
      <c r="E20" s="39">
        <v>351</v>
      </c>
      <c r="F20" s="39">
        <v>573</v>
      </c>
      <c r="G20" s="40">
        <f t="shared" si="1"/>
        <v>163.24786324786325</v>
      </c>
      <c r="H20" s="39">
        <v>73</v>
      </c>
      <c r="I20" s="39">
        <v>126</v>
      </c>
      <c r="J20" s="40">
        <f t="shared" si="2"/>
        <v>172.60273972602741</v>
      </c>
      <c r="K20" s="39">
        <v>16</v>
      </c>
      <c r="L20" s="39">
        <v>16</v>
      </c>
      <c r="M20" s="40">
        <f t="shared" si="3"/>
        <v>100</v>
      </c>
      <c r="N20" s="39">
        <v>12</v>
      </c>
      <c r="O20" s="39">
        <v>2</v>
      </c>
      <c r="P20" s="40">
        <f t="shared" si="8"/>
        <v>16.666666666666668</v>
      </c>
      <c r="Q20" s="39">
        <v>239</v>
      </c>
      <c r="R20" s="60">
        <v>397</v>
      </c>
      <c r="S20" s="40">
        <f t="shared" si="4"/>
        <v>166.10878661087867</v>
      </c>
      <c r="T20" s="39">
        <v>990</v>
      </c>
      <c r="U20" s="60">
        <v>778</v>
      </c>
      <c r="V20" s="40">
        <f t="shared" si="5"/>
        <v>78.585858585858588</v>
      </c>
      <c r="W20" s="39">
        <v>242</v>
      </c>
      <c r="X20" s="60">
        <v>307</v>
      </c>
      <c r="Y20" s="40">
        <f t="shared" si="6"/>
        <v>126.85950413223141</v>
      </c>
      <c r="Z20" s="39">
        <v>220</v>
      </c>
      <c r="AA20" s="60">
        <v>274</v>
      </c>
      <c r="AB20" s="40">
        <f t="shared" si="7"/>
        <v>124.54545454545455</v>
      </c>
      <c r="AC20" s="37"/>
      <c r="AD20" s="41"/>
    </row>
    <row r="21" spans="1:30" s="42" customFormat="1" ht="17" customHeight="1" x14ac:dyDescent="0.25">
      <c r="A21" s="61" t="s">
        <v>48</v>
      </c>
      <c r="B21" s="39">
        <v>774</v>
      </c>
      <c r="C21" s="39">
        <v>1088</v>
      </c>
      <c r="D21" s="40">
        <f t="shared" si="0"/>
        <v>140.5684754521964</v>
      </c>
      <c r="E21" s="39">
        <v>364</v>
      </c>
      <c r="F21" s="39">
        <v>654</v>
      </c>
      <c r="G21" s="40">
        <f t="shared" si="1"/>
        <v>179.67032967032966</v>
      </c>
      <c r="H21" s="39">
        <v>177</v>
      </c>
      <c r="I21" s="39">
        <v>197</v>
      </c>
      <c r="J21" s="40">
        <f t="shared" si="2"/>
        <v>111.29943502824858</v>
      </c>
      <c r="K21" s="39">
        <v>7</v>
      </c>
      <c r="L21" s="39">
        <v>23</v>
      </c>
      <c r="M21" s="40">
        <f t="shared" si="3"/>
        <v>328.57142857142856</v>
      </c>
      <c r="N21" s="39">
        <v>2</v>
      </c>
      <c r="O21" s="39">
        <v>0</v>
      </c>
      <c r="P21" s="91">
        <f t="shared" si="8"/>
        <v>0</v>
      </c>
      <c r="Q21" s="39">
        <v>317</v>
      </c>
      <c r="R21" s="60">
        <v>570</v>
      </c>
      <c r="S21" s="40">
        <f t="shared" si="4"/>
        <v>179.81072555205049</v>
      </c>
      <c r="T21" s="39">
        <v>531</v>
      </c>
      <c r="U21" s="60">
        <v>685</v>
      </c>
      <c r="V21" s="40">
        <f t="shared" si="5"/>
        <v>129.00188323917138</v>
      </c>
      <c r="W21" s="39">
        <v>200</v>
      </c>
      <c r="X21" s="60">
        <v>319</v>
      </c>
      <c r="Y21" s="40">
        <f t="shared" si="6"/>
        <v>159.5</v>
      </c>
      <c r="Z21" s="39">
        <v>187</v>
      </c>
      <c r="AA21" s="60">
        <v>275</v>
      </c>
      <c r="AB21" s="40">
        <f t="shared" si="7"/>
        <v>147.05882352941177</v>
      </c>
      <c r="AC21" s="37"/>
      <c r="AD21" s="41"/>
    </row>
    <row r="22" spans="1:30" s="42" customFormat="1" ht="17" customHeight="1" x14ac:dyDescent="0.25">
      <c r="A22" s="61" t="s">
        <v>49</v>
      </c>
      <c r="B22" s="39">
        <v>2100</v>
      </c>
      <c r="C22" s="39">
        <v>2398</v>
      </c>
      <c r="D22" s="40">
        <f t="shared" si="0"/>
        <v>114.19047619047619</v>
      </c>
      <c r="E22" s="39">
        <v>885</v>
      </c>
      <c r="F22" s="39">
        <v>1087</v>
      </c>
      <c r="G22" s="40">
        <f t="shared" si="1"/>
        <v>122.82485875706215</v>
      </c>
      <c r="H22" s="39">
        <v>258</v>
      </c>
      <c r="I22" s="39">
        <v>412</v>
      </c>
      <c r="J22" s="40">
        <f t="shared" si="2"/>
        <v>159.68992248062017</v>
      </c>
      <c r="K22" s="39">
        <v>76</v>
      </c>
      <c r="L22" s="39">
        <v>47</v>
      </c>
      <c r="M22" s="40">
        <f t="shared" si="3"/>
        <v>61.842105263157897</v>
      </c>
      <c r="N22" s="39">
        <v>9</v>
      </c>
      <c r="O22" s="39">
        <v>2</v>
      </c>
      <c r="P22" s="91">
        <f t="shared" si="8"/>
        <v>22.222222222222221</v>
      </c>
      <c r="Q22" s="39">
        <v>814</v>
      </c>
      <c r="R22" s="60">
        <v>906</v>
      </c>
      <c r="S22" s="40">
        <f t="shared" si="4"/>
        <v>111.3022113022113</v>
      </c>
      <c r="T22" s="39">
        <v>1772</v>
      </c>
      <c r="U22" s="60">
        <v>620</v>
      </c>
      <c r="V22" s="40">
        <f t="shared" si="5"/>
        <v>34.988713318284425</v>
      </c>
      <c r="W22" s="39">
        <v>563</v>
      </c>
      <c r="X22" s="60">
        <v>443</v>
      </c>
      <c r="Y22" s="40">
        <f t="shared" si="6"/>
        <v>78.685612788632326</v>
      </c>
      <c r="Z22" s="39">
        <v>453</v>
      </c>
      <c r="AA22" s="60">
        <v>381</v>
      </c>
      <c r="AB22" s="40">
        <f t="shared" si="7"/>
        <v>84.105960264900659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1182</v>
      </c>
      <c r="C23" s="39">
        <v>1678</v>
      </c>
      <c r="D23" s="40">
        <f t="shared" si="0"/>
        <v>141.96277495769883</v>
      </c>
      <c r="E23" s="39">
        <v>846</v>
      </c>
      <c r="F23" s="39">
        <v>1370</v>
      </c>
      <c r="G23" s="40">
        <f t="shared" si="1"/>
        <v>161.93853427895982</v>
      </c>
      <c r="H23" s="39">
        <v>200</v>
      </c>
      <c r="I23" s="39">
        <v>303</v>
      </c>
      <c r="J23" s="40">
        <f t="shared" si="2"/>
        <v>151.5</v>
      </c>
      <c r="K23" s="39">
        <v>52</v>
      </c>
      <c r="L23" s="39">
        <v>66</v>
      </c>
      <c r="M23" s="40">
        <f t="shared" si="3"/>
        <v>126.92307692307692</v>
      </c>
      <c r="N23" s="39">
        <v>12</v>
      </c>
      <c r="O23" s="39">
        <v>0</v>
      </c>
      <c r="P23" s="40">
        <f t="shared" si="8"/>
        <v>0</v>
      </c>
      <c r="Q23" s="39">
        <v>784</v>
      </c>
      <c r="R23" s="60">
        <v>1132</v>
      </c>
      <c r="S23" s="40">
        <f t="shared" si="4"/>
        <v>144.38775510204081</v>
      </c>
      <c r="T23" s="39">
        <v>865</v>
      </c>
      <c r="U23" s="60">
        <v>782</v>
      </c>
      <c r="V23" s="40">
        <f t="shared" si="5"/>
        <v>90.404624277456648</v>
      </c>
      <c r="W23" s="39">
        <v>589</v>
      </c>
      <c r="X23" s="60">
        <v>618</v>
      </c>
      <c r="Y23" s="40">
        <f t="shared" si="6"/>
        <v>104.92359932088286</v>
      </c>
      <c r="Z23" s="39">
        <v>501</v>
      </c>
      <c r="AA23" s="60">
        <v>529</v>
      </c>
      <c r="AB23" s="40">
        <f t="shared" si="7"/>
        <v>105.58882235528942</v>
      </c>
      <c r="AC23" s="37"/>
      <c r="AD23" s="41"/>
    </row>
    <row r="24" spans="1:30" s="42" customFormat="1" ht="17" customHeight="1" x14ac:dyDescent="0.25">
      <c r="A24" s="61" t="s">
        <v>51</v>
      </c>
      <c r="B24" s="39">
        <v>1562</v>
      </c>
      <c r="C24" s="39">
        <v>1478</v>
      </c>
      <c r="D24" s="40">
        <f t="shared" si="0"/>
        <v>94.622279129321385</v>
      </c>
      <c r="E24" s="39">
        <v>821</v>
      </c>
      <c r="F24" s="39">
        <v>1070</v>
      </c>
      <c r="G24" s="40">
        <f t="shared" si="1"/>
        <v>130.32886723507917</v>
      </c>
      <c r="H24" s="39">
        <v>186</v>
      </c>
      <c r="I24" s="39">
        <v>285</v>
      </c>
      <c r="J24" s="40">
        <f t="shared" si="2"/>
        <v>153.2258064516129</v>
      </c>
      <c r="K24" s="39">
        <v>50</v>
      </c>
      <c r="L24" s="39">
        <v>48</v>
      </c>
      <c r="M24" s="40">
        <f t="shared" si="3"/>
        <v>96</v>
      </c>
      <c r="N24" s="39">
        <v>2</v>
      </c>
      <c r="O24" s="39">
        <v>2</v>
      </c>
      <c r="P24" s="91">
        <f t="shared" si="8"/>
        <v>100</v>
      </c>
      <c r="Q24" s="39">
        <v>548</v>
      </c>
      <c r="R24" s="60">
        <v>954</v>
      </c>
      <c r="S24" s="40">
        <f t="shared" si="4"/>
        <v>174.08759124087592</v>
      </c>
      <c r="T24" s="39">
        <v>816</v>
      </c>
      <c r="U24" s="60">
        <v>491</v>
      </c>
      <c r="V24" s="40">
        <f t="shared" si="5"/>
        <v>60.171568627450981</v>
      </c>
      <c r="W24" s="39">
        <v>578</v>
      </c>
      <c r="X24" s="60">
        <v>443</v>
      </c>
      <c r="Y24" s="40">
        <f t="shared" si="6"/>
        <v>76.643598615916957</v>
      </c>
      <c r="Z24" s="39">
        <v>513</v>
      </c>
      <c r="AA24" s="60">
        <v>419</v>
      </c>
      <c r="AB24" s="40">
        <f t="shared" si="7"/>
        <v>81.676413255360629</v>
      </c>
      <c r="AC24" s="37"/>
      <c r="AD24" s="41"/>
    </row>
    <row r="25" spans="1:30" s="42" customFormat="1" ht="17" customHeight="1" x14ac:dyDescent="0.25">
      <c r="A25" s="61" t="s">
        <v>52</v>
      </c>
      <c r="B25" s="39">
        <v>2335</v>
      </c>
      <c r="C25" s="39">
        <v>2421</v>
      </c>
      <c r="D25" s="40">
        <f t="shared" si="0"/>
        <v>103.6830835117773</v>
      </c>
      <c r="E25" s="39">
        <v>334</v>
      </c>
      <c r="F25" s="39">
        <v>555</v>
      </c>
      <c r="G25" s="40">
        <f t="shared" si="1"/>
        <v>166.1676646706587</v>
      </c>
      <c r="H25" s="39">
        <v>146</v>
      </c>
      <c r="I25" s="39">
        <v>241</v>
      </c>
      <c r="J25" s="40">
        <f t="shared" si="2"/>
        <v>165.06849315068493</v>
      </c>
      <c r="K25" s="39">
        <v>19</v>
      </c>
      <c r="L25" s="39">
        <v>25</v>
      </c>
      <c r="M25" s="40">
        <f t="shared" si="3"/>
        <v>131.57894736842104</v>
      </c>
      <c r="N25" s="39">
        <v>12</v>
      </c>
      <c r="O25" s="39">
        <v>0</v>
      </c>
      <c r="P25" s="91">
        <f t="shared" si="8"/>
        <v>0</v>
      </c>
      <c r="Q25" s="39">
        <v>233</v>
      </c>
      <c r="R25" s="60">
        <v>436</v>
      </c>
      <c r="S25" s="40">
        <f t="shared" si="4"/>
        <v>187.12446351931331</v>
      </c>
      <c r="T25" s="39">
        <v>2059</v>
      </c>
      <c r="U25" s="60">
        <v>253</v>
      </c>
      <c r="V25" s="40">
        <f t="shared" si="5"/>
        <v>12.287518212724624</v>
      </c>
      <c r="W25" s="39">
        <v>231</v>
      </c>
      <c r="X25" s="60">
        <v>247</v>
      </c>
      <c r="Y25" s="40">
        <f t="shared" si="6"/>
        <v>106.92640692640693</v>
      </c>
      <c r="Z25" s="39">
        <v>212</v>
      </c>
      <c r="AA25" s="60">
        <v>214</v>
      </c>
      <c r="AB25" s="40">
        <f t="shared" si="7"/>
        <v>100.94339622641509</v>
      </c>
      <c r="AC25" s="37"/>
      <c r="AD25" s="41"/>
    </row>
    <row r="26" spans="1:30" s="42" customFormat="1" ht="17" customHeight="1" x14ac:dyDescent="0.25">
      <c r="A26" s="61" t="s">
        <v>53</v>
      </c>
      <c r="B26" s="39">
        <v>1224</v>
      </c>
      <c r="C26" s="39">
        <v>1334</v>
      </c>
      <c r="D26" s="40">
        <f t="shared" si="0"/>
        <v>108.98692810457516</v>
      </c>
      <c r="E26" s="39">
        <v>614</v>
      </c>
      <c r="F26" s="39">
        <v>718</v>
      </c>
      <c r="G26" s="40">
        <f t="shared" si="1"/>
        <v>116.93811074918567</v>
      </c>
      <c r="H26" s="39">
        <v>149</v>
      </c>
      <c r="I26" s="39">
        <v>165</v>
      </c>
      <c r="J26" s="40">
        <f t="shared" si="2"/>
        <v>110.73825503355705</v>
      </c>
      <c r="K26" s="39">
        <v>39</v>
      </c>
      <c r="L26" s="39">
        <v>23</v>
      </c>
      <c r="M26" s="40">
        <f t="shared" si="3"/>
        <v>58.974358974358971</v>
      </c>
      <c r="N26" s="39">
        <v>0</v>
      </c>
      <c r="O26" s="39">
        <v>0</v>
      </c>
      <c r="P26" s="91" t="str">
        <f t="shared" si="8"/>
        <v>-</v>
      </c>
      <c r="Q26" s="39">
        <v>491</v>
      </c>
      <c r="R26" s="60">
        <v>562</v>
      </c>
      <c r="S26" s="40">
        <f t="shared" si="4"/>
        <v>114.46028513238289</v>
      </c>
      <c r="T26" s="39">
        <v>992</v>
      </c>
      <c r="U26" s="60">
        <v>371</v>
      </c>
      <c r="V26" s="40">
        <f t="shared" si="5"/>
        <v>37.399193548387096</v>
      </c>
      <c r="W26" s="39">
        <v>438</v>
      </c>
      <c r="X26" s="60">
        <v>351</v>
      </c>
      <c r="Y26" s="40">
        <f t="shared" si="6"/>
        <v>80.136986301369859</v>
      </c>
      <c r="Z26" s="39">
        <v>390</v>
      </c>
      <c r="AA26" s="60">
        <v>302</v>
      </c>
      <c r="AB26" s="40">
        <f t="shared" si="7"/>
        <v>77.435897435897431</v>
      </c>
      <c r="AC26" s="37"/>
      <c r="AD26" s="41"/>
    </row>
    <row r="27" spans="1:30" s="42" customFormat="1" ht="17" customHeight="1" x14ac:dyDescent="0.25">
      <c r="A27" s="61" t="s">
        <v>54</v>
      </c>
      <c r="B27" s="39">
        <v>970</v>
      </c>
      <c r="C27" s="39">
        <v>1341</v>
      </c>
      <c r="D27" s="40">
        <f t="shared" si="0"/>
        <v>138.24742268041237</v>
      </c>
      <c r="E27" s="39">
        <v>369</v>
      </c>
      <c r="F27" s="39">
        <v>659</v>
      </c>
      <c r="G27" s="40">
        <f t="shared" si="1"/>
        <v>178.59078590785907</v>
      </c>
      <c r="H27" s="39">
        <v>137</v>
      </c>
      <c r="I27" s="39">
        <v>198</v>
      </c>
      <c r="J27" s="40">
        <f t="shared" si="2"/>
        <v>144.52554744525548</v>
      </c>
      <c r="K27" s="39">
        <v>55</v>
      </c>
      <c r="L27" s="39">
        <v>76</v>
      </c>
      <c r="M27" s="40">
        <f t="shared" si="3"/>
        <v>138.18181818181819</v>
      </c>
      <c r="N27" s="39">
        <v>0</v>
      </c>
      <c r="O27" s="39">
        <v>3</v>
      </c>
      <c r="P27" s="91" t="str">
        <f t="shared" si="8"/>
        <v>-</v>
      </c>
      <c r="Q27" s="39">
        <v>294</v>
      </c>
      <c r="R27" s="60">
        <v>492</v>
      </c>
      <c r="S27" s="40">
        <f t="shared" si="4"/>
        <v>167.34693877551021</v>
      </c>
      <c r="T27" s="39">
        <v>822</v>
      </c>
      <c r="U27" s="60">
        <v>888</v>
      </c>
      <c r="V27" s="40">
        <f t="shared" si="5"/>
        <v>108.02919708029196</v>
      </c>
      <c r="W27" s="39">
        <v>249</v>
      </c>
      <c r="X27" s="60">
        <v>262</v>
      </c>
      <c r="Y27" s="40">
        <f t="shared" si="6"/>
        <v>105.22088353413655</v>
      </c>
      <c r="Z27" s="39">
        <v>219</v>
      </c>
      <c r="AA27" s="60">
        <v>242</v>
      </c>
      <c r="AB27" s="40">
        <f t="shared" si="7"/>
        <v>110.50228310502283</v>
      </c>
      <c r="AC27" s="37"/>
      <c r="AD27" s="41"/>
    </row>
    <row r="28" spans="1:30" s="42" customFormat="1" ht="17" customHeight="1" x14ac:dyDescent="0.25">
      <c r="A28" s="61" t="s">
        <v>55</v>
      </c>
      <c r="B28" s="39">
        <v>1026</v>
      </c>
      <c r="C28" s="39">
        <v>1043</v>
      </c>
      <c r="D28" s="40">
        <f t="shared" si="0"/>
        <v>101.65692007797271</v>
      </c>
      <c r="E28" s="39">
        <v>450</v>
      </c>
      <c r="F28" s="39">
        <v>504</v>
      </c>
      <c r="G28" s="40">
        <f t="shared" si="1"/>
        <v>112</v>
      </c>
      <c r="H28" s="39">
        <v>178</v>
      </c>
      <c r="I28" s="39">
        <v>221</v>
      </c>
      <c r="J28" s="40">
        <f t="shared" si="2"/>
        <v>124.15730337078652</v>
      </c>
      <c r="K28" s="39">
        <v>26</v>
      </c>
      <c r="L28" s="39">
        <v>23</v>
      </c>
      <c r="M28" s="40">
        <f t="shared" si="3"/>
        <v>88.461538461538467</v>
      </c>
      <c r="N28" s="39">
        <v>8</v>
      </c>
      <c r="O28" s="39">
        <v>1</v>
      </c>
      <c r="P28" s="40">
        <f t="shared" si="8"/>
        <v>12.5</v>
      </c>
      <c r="Q28" s="39">
        <v>383</v>
      </c>
      <c r="R28" s="60">
        <v>465</v>
      </c>
      <c r="S28" s="40">
        <f t="shared" si="4"/>
        <v>121.40992167101828</v>
      </c>
      <c r="T28" s="39">
        <v>739</v>
      </c>
      <c r="U28" s="60">
        <v>560</v>
      </c>
      <c r="V28" s="40">
        <f t="shared" si="5"/>
        <v>75.778078484438424</v>
      </c>
      <c r="W28" s="39">
        <v>282</v>
      </c>
      <c r="X28" s="60">
        <v>243</v>
      </c>
      <c r="Y28" s="40">
        <f t="shared" si="6"/>
        <v>86.170212765957444</v>
      </c>
      <c r="Z28" s="39">
        <v>258</v>
      </c>
      <c r="AA28" s="60">
        <v>232</v>
      </c>
      <c r="AB28" s="40">
        <f t="shared" si="7"/>
        <v>89.922480620155042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1235</v>
      </c>
      <c r="C29" s="39">
        <v>1521</v>
      </c>
      <c r="D29" s="40">
        <f t="shared" si="0"/>
        <v>123.15789473684211</v>
      </c>
      <c r="E29" s="39">
        <v>751</v>
      </c>
      <c r="F29" s="39">
        <v>1017</v>
      </c>
      <c r="G29" s="40">
        <f t="shared" si="1"/>
        <v>135.41944074567243</v>
      </c>
      <c r="H29" s="39">
        <v>107</v>
      </c>
      <c r="I29" s="39">
        <v>233</v>
      </c>
      <c r="J29" s="40">
        <f t="shared" si="2"/>
        <v>217.75700934579439</v>
      </c>
      <c r="K29" s="39">
        <v>71</v>
      </c>
      <c r="L29" s="39">
        <v>67</v>
      </c>
      <c r="M29" s="40">
        <f t="shared" si="3"/>
        <v>94.366197183098592</v>
      </c>
      <c r="N29" s="39">
        <v>27</v>
      </c>
      <c r="O29" s="39">
        <v>1</v>
      </c>
      <c r="P29" s="40">
        <f t="shared" si="8"/>
        <v>3.7037037037037037</v>
      </c>
      <c r="Q29" s="39">
        <v>492</v>
      </c>
      <c r="R29" s="60">
        <v>789</v>
      </c>
      <c r="S29" s="40">
        <f t="shared" si="4"/>
        <v>160.36585365853659</v>
      </c>
      <c r="T29" s="39">
        <v>933</v>
      </c>
      <c r="U29" s="60">
        <v>549</v>
      </c>
      <c r="V29" s="40">
        <f t="shared" si="5"/>
        <v>58.842443729903536</v>
      </c>
      <c r="W29" s="39">
        <v>518</v>
      </c>
      <c r="X29" s="60">
        <v>409</v>
      </c>
      <c r="Y29" s="40">
        <f t="shared" si="6"/>
        <v>78.957528957528964</v>
      </c>
      <c r="Z29" s="39">
        <v>471</v>
      </c>
      <c r="AA29" s="60">
        <v>370</v>
      </c>
      <c r="AB29" s="40">
        <f t="shared" si="7"/>
        <v>78.556263269639061</v>
      </c>
      <c r="AC29" s="37"/>
      <c r="AD29" s="41"/>
    </row>
    <row r="30" spans="1:30" s="42" customFormat="1" ht="17" customHeight="1" x14ac:dyDescent="0.25">
      <c r="A30" s="61" t="s">
        <v>57</v>
      </c>
      <c r="B30" s="39">
        <v>1371</v>
      </c>
      <c r="C30" s="39">
        <v>1562</v>
      </c>
      <c r="D30" s="40">
        <f t="shared" si="0"/>
        <v>113.93143690736689</v>
      </c>
      <c r="E30" s="39">
        <v>290</v>
      </c>
      <c r="F30" s="39">
        <v>468</v>
      </c>
      <c r="G30" s="40">
        <f t="shared" si="1"/>
        <v>161.37931034482759</v>
      </c>
      <c r="H30" s="39">
        <v>78</v>
      </c>
      <c r="I30" s="39">
        <v>154</v>
      </c>
      <c r="J30" s="40">
        <f t="shared" si="2"/>
        <v>197.43589743589743</v>
      </c>
      <c r="K30" s="39">
        <v>19</v>
      </c>
      <c r="L30" s="39">
        <v>12</v>
      </c>
      <c r="M30" s="40">
        <f t="shared" si="3"/>
        <v>63.157894736842103</v>
      </c>
      <c r="N30" s="39">
        <v>1</v>
      </c>
      <c r="O30" s="39">
        <v>0</v>
      </c>
      <c r="P30" s="91">
        <f t="shared" si="8"/>
        <v>0</v>
      </c>
      <c r="Q30" s="39">
        <v>274</v>
      </c>
      <c r="R30" s="60">
        <v>428</v>
      </c>
      <c r="S30" s="40">
        <f t="shared" si="4"/>
        <v>156.20437956204378</v>
      </c>
      <c r="T30" s="39">
        <v>1255</v>
      </c>
      <c r="U30" s="60">
        <v>248</v>
      </c>
      <c r="V30" s="40">
        <f t="shared" si="5"/>
        <v>19.760956175298805</v>
      </c>
      <c r="W30" s="39">
        <v>180</v>
      </c>
      <c r="X30" s="60">
        <v>245</v>
      </c>
      <c r="Y30" s="40">
        <f t="shared" si="6"/>
        <v>136.11111111111111</v>
      </c>
      <c r="Z30" s="39">
        <v>168</v>
      </c>
      <c r="AA30" s="60">
        <v>217</v>
      </c>
      <c r="AB30" s="40">
        <f t="shared" si="7"/>
        <v>129.16666666666666</v>
      </c>
      <c r="AC30" s="37"/>
      <c r="AD30" s="41"/>
    </row>
    <row r="31" spans="1:30" s="42" customFormat="1" ht="17" customHeight="1" x14ac:dyDescent="0.25">
      <c r="A31" s="61" t="s">
        <v>58</v>
      </c>
      <c r="B31" s="39">
        <v>1604</v>
      </c>
      <c r="C31" s="39">
        <v>1740</v>
      </c>
      <c r="D31" s="40">
        <f t="shared" si="0"/>
        <v>108.47880299251871</v>
      </c>
      <c r="E31" s="39">
        <v>386</v>
      </c>
      <c r="F31" s="39">
        <v>628</v>
      </c>
      <c r="G31" s="40">
        <f t="shared" si="1"/>
        <v>162.69430051813472</v>
      </c>
      <c r="H31" s="39">
        <v>168</v>
      </c>
      <c r="I31" s="39">
        <v>296</v>
      </c>
      <c r="J31" s="40">
        <f t="shared" si="2"/>
        <v>176.1904761904762</v>
      </c>
      <c r="K31" s="39">
        <v>15</v>
      </c>
      <c r="L31" s="39">
        <v>23</v>
      </c>
      <c r="M31" s="40">
        <f t="shared" si="3"/>
        <v>153.33333333333334</v>
      </c>
      <c r="N31" s="39">
        <v>1</v>
      </c>
      <c r="O31" s="39">
        <v>8</v>
      </c>
      <c r="P31" s="91">
        <f t="shared" si="8"/>
        <v>800</v>
      </c>
      <c r="Q31" s="39">
        <v>268</v>
      </c>
      <c r="R31" s="60">
        <v>572</v>
      </c>
      <c r="S31" s="40">
        <f t="shared" si="4"/>
        <v>213.43283582089552</v>
      </c>
      <c r="T31" s="39">
        <v>1187</v>
      </c>
      <c r="U31" s="60">
        <v>1187</v>
      </c>
      <c r="V31" s="40">
        <f t="shared" si="5"/>
        <v>100</v>
      </c>
      <c r="W31" s="39">
        <v>246</v>
      </c>
      <c r="X31" s="60">
        <v>321</v>
      </c>
      <c r="Y31" s="40">
        <f t="shared" si="6"/>
        <v>130.48780487804879</v>
      </c>
      <c r="Z31" s="39">
        <v>232</v>
      </c>
      <c r="AA31" s="60">
        <v>269</v>
      </c>
      <c r="AB31" s="40">
        <f t="shared" si="7"/>
        <v>115.94827586206897</v>
      </c>
      <c r="AC31" s="37"/>
      <c r="AD31" s="41"/>
    </row>
    <row r="32" spans="1:30" s="42" customFormat="1" ht="17" customHeight="1" x14ac:dyDescent="0.25">
      <c r="A32" s="61" t="s">
        <v>59</v>
      </c>
      <c r="B32" s="39">
        <v>1865</v>
      </c>
      <c r="C32" s="39">
        <v>1987</v>
      </c>
      <c r="D32" s="40">
        <f t="shared" si="0"/>
        <v>106.54155495978553</v>
      </c>
      <c r="E32" s="39">
        <v>566</v>
      </c>
      <c r="F32" s="39">
        <v>672</v>
      </c>
      <c r="G32" s="40">
        <f t="shared" si="1"/>
        <v>118.72791519434629</v>
      </c>
      <c r="H32" s="39">
        <v>206</v>
      </c>
      <c r="I32" s="39">
        <v>263</v>
      </c>
      <c r="J32" s="40">
        <f t="shared" si="2"/>
        <v>127.66990291262135</v>
      </c>
      <c r="K32" s="39">
        <v>44</v>
      </c>
      <c r="L32" s="39">
        <v>73</v>
      </c>
      <c r="M32" s="40">
        <f t="shared" si="3"/>
        <v>165.90909090909091</v>
      </c>
      <c r="N32" s="39">
        <v>11</v>
      </c>
      <c r="O32" s="39">
        <v>12</v>
      </c>
      <c r="P32" s="91">
        <f t="shared" si="8"/>
        <v>109.09090909090909</v>
      </c>
      <c r="Q32" s="39">
        <v>524</v>
      </c>
      <c r="R32" s="60">
        <v>522</v>
      </c>
      <c r="S32" s="40">
        <f t="shared" si="4"/>
        <v>99.618320610687022</v>
      </c>
      <c r="T32" s="39">
        <v>1564</v>
      </c>
      <c r="U32" s="60">
        <v>1415</v>
      </c>
      <c r="V32" s="40">
        <f t="shared" si="5"/>
        <v>90.473145780051155</v>
      </c>
      <c r="W32" s="39">
        <v>380</v>
      </c>
      <c r="X32" s="60">
        <v>204</v>
      </c>
      <c r="Y32" s="40">
        <f t="shared" si="6"/>
        <v>53.684210526315788</v>
      </c>
      <c r="Z32" s="39">
        <v>336</v>
      </c>
      <c r="AA32" s="60">
        <v>181</v>
      </c>
      <c r="AB32" s="40">
        <f t="shared" si="7"/>
        <v>53.86904761904762</v>
      </c>
      <c r="AC32" s="37"/>
      <c r="AD32" s="41"/>
    </row>
    <row r="33" spans="1:30" s="42" customFormat="1" ht="17" customHeight="1" x14ac:dyDescent="0.25">
      <c r="A33" s="61" t="s">
        <v>60</v>
      </c>
      <c r="B33" s="39">
        <v>1576</v>
      </c>
      <c r="C33" s="39">
        <v>1811</v>
      </c>
      <c r="D33" s="40">
        <f t="shared" si="0"/>
        <v>114.91116751269035</v>
      </c>
      <c r="E33" s="39">
        <v>943</v>
      </c>
      <c r="F33" s="39">
        <v>1153</v>
      </c>
      <c r="G33" s="40">
        <f t="shared" si="1"/>
        <v>122.2693531283139</v>
      </c>
      <c r="H33" s="39">
        <v>159</v>
      </c>
      <c r="I33" s="39">
        <v>285</v>
      </c>
      <c r="J33" s="40">
        <f t="shared" si="2"/>
        <v>179.24528301886792</v>
      </c>
      <c r="K33" s="39">
        <v>42</v>
      </c>
      <c r="L33" s="39">
        <v>23</v>
      </c>
      <c r="M33" s="40">
        <f t="shared" si="3"/>
        <v>54.761904761904759</v>
      </c>
      <c r="N33" s="39">
        <v>9</v>
      </c>
      <c r="O33" s="39">
        <v>1</v>
      </c>
      <c r="P33" s="40">
        <f t="shared" si="8"/>
        <v>11.111111111111111</v>
      </c>
      <c r="Q33" s="39">
        <v>774</v>
      </c>
      <c r="R33" s="60">
        <v>1021</v>
      </c>
      <c r="S33" s="40">
        <f t="shared" si="4"/>
        <v>131.91214470284237</v>
      </c>
      <c r="T33" s="39">
        <v>1103</v>
      </c>
      <c r="U33" s="60">
        <v>1067</v>
      </c>
      <c r="V33" s="40">
        <f t="shared" si="5"/>
        <v>96.736174070716231</v>
      </c>
      <c r="W33" s="39">
        <v>547</v>
      </c>
      <c r="X33" s="60">
        <v>543</v>
      </c>
      <c r="Y33" s="40">
        <f t="shared" si="6"/>
        <v>99.268738574040214</v>
      </c>
      <c r="Z33" s="39">
        <v>489</v>
      </c>
      <c r="AA33" s="60">
        <v>499</v>
      </c>
      <c r="AB33" s="40">
        <f t="shared" si="7"/>
        <v>102.04498977505112</v>
      </c>
      <c r="AC33" s="37"/>
      <c r="AD33" s="41"/>
    </row>
    <row r="34" spans="1:30" s="42" customFormat="1" ht="17" customHeight="1" x14ac:dyDescent="0.25">
      <c r="A34" s="61" t="s">
        <v>61</v>
      </c>
      <c r="B34" s="39">
        <v>1157</v>
      </c>
      <c r="C34" s="39">
        <v>1449</v>
      </c>
      <c r="D34" s="40">
        <f t="shared" si="0"/>
        <v>125.23768366464995</v>
      </c>
      <c r="E34" s="39">
        <v>691</v>
      </c>
      <c r="F34" s="39">
        <v>981</v>
      </c>
      <c r="G34" s="40">
        <f t="shared" si="1"/>
        <v>141.96816208393633</v>
      </c>
      <c r="H34" s="39">
        <v>208</v>
      </c>
      <c r="I34" s="39">
        <v>291</v>
      </c>
      <c r="J34" s="40">
        <f t="shared" si="2"/>
        <v>139.90384615384616</v>
      </c>
      <c r="K34" s="39">
        <v>19</v>
      </c>
      <c r="L34" s="39">
        <v>13</v>
      </c>
      <c r="M34" s="40">
        <f t="shared" si="3"/>
        <v>68.421052631578945</v>
      </c>
      <c r="N34" s="39">
        <v>13</v>
      </c>
      <c r="O34" s="39">
        <v>3</v>
      </c>
      <c r="P34" s="91">
        <f t="shared" si="8"/>
        <v>23.076923076923077</v>
      </c>
      <c r="Q34" s="39">
        <v>591</v>
      </c>
      <c r="R34" s="60">
        <v>824</v>
      </c>
      <c r="S34" s="40">
        <f t="shared" si="4"/>
        <v>139.42470389170896</v>
      </c>
      <c r="T34" s="39">
        <v>716</v>
      </c>
      <c r="U34" s="60">
        <v>592</v>
      </c>
      <c r="V34" s="40">
        <f t="shared" si="5"/>
        <v>82.681564245810051</v>
      </c>
      <c r="W34" s="39">
        <v>372</v>
      </c>
      <c r="X34" s="60">
        <v>563</v>
      </c>
      <c r="Y34" s="40">
        <f t="shared" si="6"/>
        <v>151.34408602150538</v>
      </c>
      <c r="Z34" s="39">
        <v>339</v>
      </c>
      <c r="AA34" s="60">
        <v>472</v>
      </c>
      <c r="AB34" s="40">
        <f t="shared" si="7"/>
        <v>139.2330383480826</v>
      </c>
      <c r="AC34" s="37"/>
      <c r="AD34" s="41"/>
    </row>
    <row r="35" spans="1:30" s="42" customFormat="1" ht="17" customHeight="1" x14ac:dyDescent="0.25">
      <c r="A35" s="61" t="s">
        <v>62</v>
      </c>
      <c r="B35" s="39">
        <v>896</v>
      </c>
      <c r="C35" s="39">
        <v>1096</v>
      </c>
      <c r="D35" s="40">
        <f t="shared" si="0"/>
        <v>122.32142857142857</v>
      </c>
      <c r="E35" s="39">
        <v>460</v>
      </c>
      <c r="F35" s="39">
        <v>639</v>
      </c>
      <c r="G35" s="40">
        <f t="shared" si="1"/>
        <v>138.91304347826087</v>
      </c>
      <c r="H35" s="39">
        <v>195</v>
      </c>
      <c r="I35" s="39">
        <v>182</v>
      </c>
      <c r="J35" s="40">
        <f t="shared" si="2"/>
        <v>93.333333333333329</v>
      </c>
      <c r="K35" s="39">
        <v>30</v>
      </c>
      <c r="L35" s="39">
        <v>38</v>
      </c>
      <c r="M35" s="40">
        <f t="shared" si="3"/>
        <v>126.66666666666667</v>
      </c>
      <c r="N35" s="39">
        <v>9</v>
      </c>
      <c r="O35" s="39">
        <v>2</v>
      </c>
      <c r="P35" s="40">
        <f t="shared" si="8"/>
        <v>22.222222222222221</v>
      </c>
      <c r="Q35" s="39">
        <v>345</v>
      </c>
      <c r="R35" s="60">
        <v>405</v>
      </c>
      <c r="S35" s="40">
        <f t="shared" si="4"/>
        <v>117.39130434782609</v>
      </c>
      <c r="T35" s="39">
        <v>582</v>
      </c>
      <c r="U35" s="60">
        <v>213</v>
      </c>
      <c r="V35" s="40">
        <f t="shared" si="5"/>
        <v>36.597938144329895</v>
      </c>
      <c r="W35" s="39">
        <v>278</v>
      </c>
      <c r="X35" s="60">
        <v>207</v>
      </c>
      <c r="Y35" s="40">
        <f t="shared" si="6"/>
        <v>74.460431654676256</v>
      </c>
      <c r="Z35" s="39">
        <v>257</v>
      </c>
      <c r="AA35" s="60">
        <v>191</v>
      </c>
      <c r="AB35" s="40">
        <f t="shared" si="7"/>
        <v>74.319066147859928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ht="13.9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ht="13.9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ht="13.9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ht="13.9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ht="13.9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ht="13.9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ht="13.95" x14ac:dyDescent="0.3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ht="13.95" x14ac:dyDescent="0.3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C8" sqref="C8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34" t="s">
        <v>8</v>
      </c>
      <c r="R3" s="135"/>
      <c r="S3" s="13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31" t="s">
        <v>15</v>
      </c>
      <c r="C4" s="131" t="s">
        <v>63</v>
      </c>
      <c r="D4" s="132" t="s">
        <v>2</v>
      </c>
      <c r="E4" s="131" t="s">
        <v>15</v>
      </c>
      <c r="F4" s="131" t="s">
        <v>63</v>
      </c>
      <c r="G4" s="132" t="s">
        <v>2</v>
      </c>
      <c r="H4" s="131" t="s">
        <v>15</v>
      </c>
      <c r="I4" s="131" t="s">
        <v>63</v>
      </c>
      <c r="J4" s="132" t="s">
        <v>2</v>
      </c>
      <c r="K4" s="131" t="s">
        <v>15</v>
      </c>
      <c r="L4" s="131" t="s">
        <v>63</v>
      </c>
      <c r="M4" s="132" t="s">
        <v>2</v>
      </c>
      <c r="N4" s="131" t="s">
        <v>15</v>
      </c>
      <c r="O4" s="131" t="s">
        <v>63</v>
      </c>
      <c r="P4" s="132" t="s">
        <v>2</v>
      </c>
      <c r="Q4" s="131" t="s">
        <v>15</v>
      </c>
      <c r="R4" s="131" t="s">
        <v>63</v>
      </c>
      <c r="S4" s="132" t="s">
        <v>2</v>
      </c>
      <c r="T4" s="131" t="s">
        <v>15</v>
      </c>
      <c r="U4" s="131" t="s">
        <v>63</v>
      </c>
      <c r="V4" s="132" t="s">
        <v>2</v>
      </c>
      <c r="W4" s="131" t="s">
        <v>15</v>
      </c>
      <c r="X4" s="131" t="s">
        <v>63</v>
      </c>
      <c r="Y4" s="132" t="s">
        <v>2</v>
      </c>
      <c r="Z4" s="131" t="s">
        <v>15</v>
      </c>
      <c r="AA4" s="131" t="s">
        <v>63</v>
      </c>
      <c r="AB4" s="132" t="s">
        <v>2</v>
      </c>
    </row>
    <row r="5" spans="1:32" s="33" customFormat="1" ht="15.8" customHeight="1" x14ac:dyDescent="0.25">
      <c r="A5" s="129"/>
      <c r="B5" s="131"/>
      <c r="C5" s="131"/>
      <c r="D5" s="132"/>
      <c r="E5" s="131"/>
      <c r="F5" s="131"/>
      <c r="G5" s="132"/>
      <c r="H5" s="131"/>
      <c r="I5" s="131"/>
      <c r="J5" s="132"/>
      <c r="K5" s="131"/>
      <c r="L5" s="131"/>
      <c r="M5" s="132"/>
      <c r="N5" s="131"/>
      <c r="O5" s="131"/>
      <c r="P5" s="132"/>
      <c r="Q5" s="131"/>
      <c r="R5" s="131"/>
      <c r="S5" s="132"/>
      <c r="T5" s="131"/>
      <c r="U5" s="131"/>
      <c r="V5" s="132"/>
      <c r="W5" s="131"/>
      <c r="X5" s="131"/>
      <c r="Y5" s="132"/>
      <c r="Z5" s="131"/>
      <c r="AA5" s="131"/>
      <c r="AB5" s="132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97">
        <f>SUM(B8:B35)</f>
        <v>60414</v>
      </c>
      <c r="C7" s="97">
        <f>SUM(C8:C35)</f>
        <v>60344</v>
      </c>
      <c r="D7" s="36">
        <f>C7*100/B7</f>
        <v>99.884132816896752</v>
      </c>
      <c r="E7" s="97">
        <f>SUM(E8:E35)</f>
        <v>18567</v>
      </c>
      <c r="F7" s="97">
        <f>SUM(F8:F35)</f>
        <v>20893</v>
      </c>
      <c r="G7" s="36">
        <f>F7*100/E7</f>
        <v>112.52760273603705</v>
      </c>
      <c r="H7" s="97">
        <f>SUM(H8:H35)</f>
        <v>7261</v>
      </c>
      <c r="I7" s="97">
        <f>SUM(I8:I35)</f>
        <v>7063</v>
      </c>
      <c r="J7" s="36">
        <f>I7*100/H7</f>
        <v>97.273102878391413</v>
      </c>
      <c r="K7" s="97">
        <f>SUM(K8:K35)</f>
        <v>1158</v>
      </c>
      <c r="L7" s="97">
        <f>SUM(L8:L35)</f>
        <v>849</v>
      </c>
      <c r="M7" s="36">
        <f>L7*100/K7</f>
        <v>73.316062176165801</v>
      </c>
      <c r="N7" s="97">
        <f>SUM(N8:N35)</f>
        <v>368</v>
      </c>
      <c r="O7" s="97">
        <f>SUM(O8:O35)</f>
        <v>174</v>
      </c>
      <c r="P7" s="36">
        <f>O7*100/N7</f>
        <v>47.282608695652172</v>
      </c>
      <c r="Q7" s="97">
        <f>SUM(Q8:Q35)</f>
        <v>13847</v>
      </c>
      <c r="R7" s="97">
        <f>SUM(R8:R35)</f>
        <v>15130</v>
      </c>
      <c r="S7" s="36">
        <f>R7*100/Q7</f>
        <v>109.26554488336824</v>
      </c>
      <c r="T7" s="97">
        <f>SUM(T8:T35)</f>
        <v>49273</v>
      </c>
      <c r="U7" s="97">
        <f>SUM(U8:U35)</f>
        <v>28995</v>
      </c>
      <c r="V7" s="36">
        <f>U7*100/T7</f>
        <v>58.845615245672072</v>
      </c>
      <c r="W7" s="97">
        <f>SUM(W8:W35)</f>
        <v>12681</v>
      </c>
      <c r="X7" s="97">
        <f>SUM(X8:X35)</f>
        <v>8316</v>
      </c>
      <c r="Y7" s="36">
        <f>X7*100/W7</f>
        <v>65.578424414478349</v>
      </c>
      <c r="Z7" s="97">
        <f>SUM(Z8:Z35)</f>
        <v>11240</v>
      </c>
      <c r="AA7" s="97">
        <f>SUM(AA8:AA35)</f>
        <v>7218</v>
      </c>
      <c r="AB7" s="36">
        <f>AA7*100/Z7</f>
        <v>64.217081850533802</v>
      </c>
      <c r="AC7" s="37"/>
      <c r="AF7" s="42"/>
    </row>
    <row r="8" spans="1:32" s="42" customFormat="1" ht="17" customHeight="1" x14ac:dyDescent="0.25">
      <c r="A8" s="61" t="s">
        <v>35</v>
      </c>
      <c r="B8" s="105">
        <f>УСЬОГО!B8-'12-жінки-ЦЗ'!B8</f>
        <v>12112</v>
      </c>
      <c r="C8" s="105">
        <f>УСЬОГО!C8-'12-жінки-ЦЗ'!C8</f>
        <v>13339</v>
      </c>
      <c r="D8" s="106">
        <f t="shared" ref="D8:D35" si="0">C8*100/B8</f>
        <v>110.13044914134743</v>
      </c>
      <c r="E8" s="105">
        <f>УСЬОГО!E8-'12-жінки-ЦЗ'!E8</f>
        <v>4243</v>
      </c>
      <c r="F8" s="105">
        <f>УСЬОГО!F8-'12-жінки-ЦЗ'!F8</f>
        <v>5465</v>
      </c>
      <c r="G8" s="107">
        <f t="shared" ref="G8:G35" si="1">F8*100/E8</f>
        <v>128.80037709168042</v>
      </c>
      <c r="H8" s="105">
        <f>УСЬОГО!H8-'12-жінки-ЦЗ'!H8</f>
        <v>821</v>
      </c>
      <c r="I8" s="105">
        <f>УСЬОГО!I8-'12-жінки-ЦЗ'!I8</f>
        <v>901</v>
      </c>
      <c r="J8" s="107">
        <f t="shared" ref="J8:J35" si="2">I8*100/H8</f>
        <v>109.7442143727162</v>
      </c>
      <c r="K8" s="105">
        <f>УСЬОГО!K8-'12-жінки-ЦЗ'!K8</f>
        <v>162</v>
      </c>
      <c r="L8" s="105">
        <f>УСЬОГО!L8-'12-жінки-ЦЗ'!L8</f>
        <v>196</v>
      </c>
      <c r="M8" s="107">
        <f t="shared" ref="M8:M35" si="3">L8*100/K8</f>
        <v>120.98765432098766</v>
      </c>
      <c r="N8" s="105">
        <f>УСЬОГО!N8-'12-жінки-ЦЗ'!N8</f>
        <v>34</v>
      </c>
      <c r="O8" s="105">
        <f>УСЬОГО!O8-'12-жінки-ЦЗ'!O8</f>
        <v>33</v>
      </c>
      <c r="P8" s="107">
        <f>IF(ISERROR(O8*100/N8),"-",(O8*100/N8))</f>
        <v>97.058823529411768</v>
      </c>
      <c r="Q8" s="105">
        <f>УСЬОГО!Q8-'12-жінки-ЦЗ'!Q8</f>
        <v>2406</v>
      </c>
      <c r="R8" s="108">
        <f>УСЬОГО!R8-'12-жінки-ЦЗ'!R8</f>
        <v>2850</v>
      </c>
      <c r="S8" s="107">
        <f t="shared" ref="S8:S35" si="4">R8*100/Q8</f>
        <v>118.45386533665835</v>
      </c>
      <c r="T8" s="105">
        <f>УСЬОГО!T8-'12-жінки-ЦЗ'!T8</f>
        <v>10857</v>
      </c>
      <c r="U8" s="108">
        <f>УСЬОГО!U8-'12-жінки-ЦЗ'!U8</f>
        <v>7351</v>
      </c>
      <c r="V8" s="107">
        <f t="shared" ref="V8:V35" si="5">U8*100/T8</f>
        <v>67.707469835129416</v>
      </c>
      <c r="W8" s="105">
        <f>УСЬОГО!W8-'12-жінки-ЦЗ'!W8</f>
        <v>3191</v>
      </c>
      <c r="X8" s="108">
        <f>УСЬОГО!X8-'12-жінки-ЦЗ'!X8</f>
        <v>2323</v>
      </c>
      <c r="Y8" s="107">
        <f t="shared" ref="Y8:Y35" si="6">X8*100/W8</f>
        <v>72.798495769351305</v>
      </c>
      <c r="Z8" s="105">
        <f>УСЬОГО!Z8-'12-жінки-ЦЗ'!Z8</f>
        <v>2696</v>
      </c>
      <c r="AA8" s="108">
        <f>УСЬОГО!AA8-'12-жінки-ЦЗ'!AA8</f>
        <v>1957</v>
      </c>
      <c r="AB8" s="107">
        <f t="shared" ref="AB8:AB35" si="7">AA8*100/Z8</f>
        <v>72.589020771513347</v>
      </c>
      <c r="AC8" s="37"/>
      <c r="AD8" s="41"/>
    </row>
    <row r="9" spans="1:32" s="43" customFormat="1" ht="17" customHeight="1" x14ac:dyDescent="0.25">
      <c r="A9" s="61" t="s">
        <v>36</v>
      </c>
      <c r="B9" s="105">
        <f>УСЬОГО!B9-'12-жінки-ЦЗ'!B9</f>
        <v>2332</v>
      </c>
      <c r="C9" s="105">
        <f>УСЬОГО!C9-'12-жінки-ЦЗ'!C9</f>
        <v>2310</v>
      </c>
      <c r="D9" s="106">
        <f t="shared" si="0"/>
        <v>99.056603773584911</v>
      </c>
      <c r="E9" s="105">
        <f>УСЬОГО!E9-'12-жінки-ЦЗ'!E9</f>
        <v>737</v>
      </c>
      <c r="F9" s="105">
        <f>УСЬОГО!F9-'12-жінки-ЦЗ'!F9</f>
        <v>766</v>
      </c>
      <c r="G9" s="107">
        <f t="shared" si="1"/>
        <v>103.9348710990502</v>
      </c>
      <c r="H9" s="105">
        <f>УСЬОГО!H9-'12-жінки-ЦЗ'!H9</f>
        <v>265</v>
      </c>
      <c r="I9" s="105">
        <f>УСЬОГО!I9-'12-жінки-ЦЗ'!I9</f>
        <v>216</v>
      </c>
      <c r="J9" s="107">
        <f t="shared" si="2"/>
        <v>81.509433962264154</v>
      </c>
      <c r="K9" s="105">
        <f>УСЬОГО!K9-'12-жінки-ЦЗ'!K9</f>
        <v>10</v>
      </c>
      <c r="L9" s="105">
        <f>УСЬОГО!L9-'12-жінки-ЦЗ'!L9</f>
        <v>5</v>
      </c>
      <c r="M9" s="107">
        <f t="shared" si="3"/>
        <v>50</v>
      </c>
      <c r="N9" s="105">
        <f>УСЬОГО!N9-'12-жінки-ЦЗ'!N9</f>
        <v>4</v>
      </c>
      <c r="O9" s="105">
        <f>УСЬОГО!O9-'12-жінки-ЦЗ'!O9</f>
        <v>4</v>
      </c>
      <c r="P9" s="107">
        <f t="shared" ref="P9:P35" si="8">IF(ISERROR(O9*100/N9),"-",(O9*100/N9))</f>
        <v>100</v>
      </c>
      <c r="Q9" s="105">
        <f>УСЬОГО!Q9-'12-жінки-ЦЗ'!Q9</f>
        <v>525</v>
      </c>
      <c r="R9" s="108">
        <f>УСЬОГО!R9-'12-жінки-ЦЗ'!R9</f>
        <v>556</v>
      </c>
      <c r="S9" s="107">
        <f t="shared" si="4"/>
        <v>105.9047619047619</v>
      </c>
      <c r="T9" s="105">
        <f>УСЬОГО!T9-'12-жінки-ЦЗ'!T9</f>
        <v>2008</v>
      </c>
      <c r="U9" s="108">
        <f>УСЬОГО!U9-'12-жінки-ЦЗ'!U9</f>
        <v>298</v>
      </c>
      <c r="V9" s="107">
        <f t="shared" si="5"/>
        <v>14.840637450199203</v>
      </c>
      <c r="W9" s="105">
        <f>УСЬОГО!W9-'12-жінки-ЦЗ'!W9</f>
        <v>550</v>
      </c>
      <c r="X9" s="108">
        <f>УСЬОГО!X9-'12-жінки-ЦЗ'!X9</f>
        <v>257</v>
      </c>
      <c r="Y9" s="107">
        <f t="shared" si="6"/>
        <v>46.727272727272727</v>
      </c>
      <c r="Z9" s="105">
        <f>УСЬОГО!Z9-'12-жінки-ЦЗ'!Z9</f>
        <v>426</v>
      </c>
      <c r="AA9" s="108">
        <f>УСЬОГО!AA9-'12-жінки-ЦЗ'!AA9</f>
        <v>168</v>
      </c>
      <c r="AB9" s="107">
        <f t="shared" si="7"/>
        <v>39.436619718309856</v>
      </c>
      <c r="AC9" s="37"/>
      <c r="AD9" s="41"/>
    </row>
    <row r="10" spans="1:32" s="42" customFormat="1" ht="17" customHeight="1" x14ac:dyDescent="0.25">
      <c r="A10" s="61" t="s">
        <v>37</v>
      </c>
      <c r="B10" s="105">
        <f>УСЬОГО!B10-'12-жінки-ЦЗ'!B10</f>
        <v>246</v>
      </c>
      <c r="C10" s="105">
        <f>УСЬОГО!C10-'12-жінки-ЦЗ'!C10</f>
        <v>268</v>
      </c>
      <c r="D10" s="106">
        <f t="shared" si="0"/>
        <v>108.9430894308943</v>
      </c>
      <c r="E10" s="105">
        <f>УСЬОГО!E10-'12-жінки-ЦЗ'!E10</f>
        <v>132</v>
      </c>
      <c r="F10" s="105">
        <f>УСЬОГО!F10-'12-жінки-ЦЗ'!F10</f>
        <v>141</v>
      </c>
      <c r="G10" s="107">
        <f t="shared" si="1"/>
        <v>106.81818181818181</v>
      </c>
      <c r="H10" s="105">
        <f>УСЬОГО!H10-'12-жінки-ЦЗ'!H10</f>
        <v>33</v>
      </c>
      <c r="I10" s="105">
        <f>УСЬОГО!I10-'12-жінки-ЦЗ'!I10</f>
        <v>42</v>
      </c>
      <c r="J10" s="107">
        <f t="shared" si="2"/>
        <v>127.27272727272727</v>
      </c>
      <c r="K10" s="105">
        <f>УСЬОГО!K10-'12-жінки-ЦЗ'!K10</f>
        <v>1</v>
      </c>
      <c r="L10" s="105">
        <f>УСЬОГО!L10-'12-жінки-ЦЗ'!L10</f>
        <v>2</v>
      </c>
      <c r="M10" s="107">
        <f t="shared" si="3"/>
        <v>200</v>
      </c>
      <c r="N10" s="105">
        <f>УСЬОГО!N10-'12-жінки-ЦЗ'!N10</f>
        <v>0</v>
      </c>
      <c r="O10" s="105">
        <f>УСЬОГО!O10-'12-жінки-ЦЗ'!O10</f>
        <v>7</v>
      </c>
      <c r="P10" s="109" t="str">
        <f t="shared" si="8"/>
        <v>-</v>
      </c>
      <c r="Q10" s="105">
        <f>УСЬОГО!Q10-'12-жінки-ЦЗ'!Q10</f>
        <v>127</v>
      </c>
      <c r="R10" s="108">
        <f>УСЬОГО!R10-'12-жінки-ЦЗ'!R10</f>
        <v>118</v>
      </c>
      <c r="S10" s="107">
        <f t="shared" si="4"/>
        <v>92.913385826771659</v>
      </c>
      <c r="T10" s="105">
        <f>УСЬОГО!T10-'12-жінки-ЦЗ'!T10</f>
        <v>192</v>
      </c>
      <c r="U10" s="108">
        <f>УСЬОГО!U10-'12-жінки-ЦЗ'!U10</f>
        <v>44</v>
      </c>
      <c r="V10" s="107">
        <f t="shared" si="5"/>
        <v>22.916666666666668</v>
      </c>
      <c r="W10" s="105">
        <f>УСЬОГО!W10-'12-жінки-ЦЗ'!W10</f>
        <v>101</v>
      </c>
      <c r="X10" s="108">
        <f>УСЬОГО!X10-'12-жінки-ЦЗ'!X10</f>
        <v>41</v>
      </c>
      <c r="Y10" s="107">
        <f t="shared" si="6"/>
        <v>40.594059405940591</v>
      </c>
      <c r="Z10" s="105">
        <f>УСЬОГО!Z10-'12-жінки-ЦЗ'!Z10</f>
        <v>90</v>
      </c>
      <c r="AA10" s="108">
        <f>УСЬОГО!AA10-'12-жінки-ЦЗ'!AA10</f>
        <v>39</v>
      </c>
      <c r="AB10" s="107">
        <f t="shared" si="7"/>
        <v>43.333333333333336</v>
      </c>
      <c r="AC10" s="37"/>
      <c r="AD10" s="41"/>
    </row>
    <row r="11" spans="1:32" s="42" customFormat="1" ht="17" customHeight="1" x14ac:dyDescent="0.25">
      <c r="A11" s="61" t="s">
        <v>38</v>
      </c>
      <c r="B11" s="105">
        <f>УСЬОГО!B11-'12-жінки-ЦЗ'!B11</f>
        <v>1271</v>
      </c>
      <c r="C11" s="105">
        <f>УСЬОГО!C11-'12-жінки-ЦЗ'!C11</f>
        <v>1060</v>
      </c>
      <c r="D11" s="106">
        <f t="shared" si="0"/>
        <v>83.39889850511409</v>
      </c>
      <c r="E11" s="105">
        <f>УСЬОГО!E11-'12-жінки-ЦЗ'!E11</f>
        <v>586</v>
      </c>
      <c r="F11" s="105">
        <f>УСЬОГО!F11-'12-жінки-ЦЗ'!F11</f>
        <v>441</v>
      </c>
      <c r="G11" s="107">
        <f t="shared" si="1"/>
        <v>75.255972696245735</v>
      </c>
      <c r="H11" s="105">
        <f>УСЬОГО!H11-'12-жінки-ЦЗ'!H11</f>
        <v>199</v>
      </c>
      <c r="I11" s="105">
        <f>УСЬОГО!I11-'12-жінки-ЦЗ'!I11</f>
        <v>104</v>
      </c>
      <c r="J11" s="107">
        <f t="shared" si="2"/>
        <v>52.261306532663319</v>
      </c>
      <c r="K11" s="105">
        <f>УСЬОГО!K11-'12-жінки-ЦЗ'!K11</f>
        <v>46</v>
      </c>
      <c r="L11" s="105">
        <f>УСЬОГО!L11-'12-жінки-ЦЗ'!L11</f>
        <v>2</v>
      </c>
      <c r="M11" s="107">
        <f t="shared" si="3"/>
        <v>4.3478260869565215</v>
      </c>
      <c r="N11" s="105">
        <f>УСЬОГО!N11-'12-жінки-ЦЗ'!N11</f>
        <v>1</v>
      </c>
      <c r="O11" s="105">
        <f>УСЬОГО!O11-'12-жінки-ЦЗ'!O11</f>
        <v>0</v>
      </c>
      <c r="P11" s="109">
        <f t="shared" si="8"/>
        <v>0</v>
      </c>
      <c r="Q11" s="105">
        <f>УСЬОГО!Q11-'12-жінки-ЦЗ'!Q11</f>
        <v>532</v>
      </c>
      <c r="R11" s="108">
        <f>УСЬОГО!R11-'12-жінки-ЦЗ'!R11</f>
        <v>352</v>
      </c>
      <c r="S11" s="107">
        <f t="shared" si="4"/>
        <v>66.165413533834581</v>
      </c>
      <c r="T11" s="105">
        <f>УСЬОГО!T11-'12-жінки-ЦЗ'!T11</f>
        <v>957</v>
      </c>
      <c r="U11" s="108">
        <f>УСЬОГО!U11-'12-жінки-ЦЗ'!U11</f>
        <v>217</v>
      </c>
      <c r="V11" s="107">
        <f t="shared" si="5"/>
        <v>22.675026123301986</v>
      </c>
      <c r="W11" s="105">
        <f>УСЬОГО!W11-'12-жінки-ЦЗ'!W11</f>
        <v>385</v>
      </c>
      <c r="X11" s="108">
        <f>УСЬОГО!X11-'12-жінки-ЦЗ'!X11</f>
        <v>137</v>
      </c>
      <c r="Y11" s="107">
        <f t="shared" si="6"/>
        <v>35.584415584415588</v>
      </c>
      <c r="Z11" s="105">
        <f>УСЬОГО!Z11-'12-жінки-ЦЗ'!Z11</f>
        <v>333</v>
      </c>
      <c r="AA11" s="108">
        <f>УСЬОГО!AA11-'12-жінки-ЦЗ'!AA11</f>
        <v>109</v>
      </c>
      <c r="AB11" s="107">
        <f t="shared" si="7"/>
        <v>32.732732732732735</v>
      </c>
      <c r="AC11" s="37"/>
      <c r="AD11" s="41"/>
    </row>
    <row r="12" spans="1:32" s="42" customFormat="1" ht="17" customHeight="1" x14ac:dyDescent="0.25">
      <c r="A12" s="61" t="s">
        <v>39</v>
      </c>
      <c r="B12" s="105">
        <f>УСЬОГО!B12-'12-жінки-ЦЗ'!B12</f>
        <v>2326</v>
      </c>
      <c r="C12" s="105">
        <f>УСЬОГО!C12-'12-жінки-ЦЗ'!C12</f>
        <v>2275</v>
      </c>
      <c r="D12" s="106">
        <f t="shared" si="0"/>
        <v>97.807394668959589</v>
      </c>
      <c r="E12" s="105">
        <f>УСЬОГО!E12-'12-жінки-ЦЗ'!E12</f>
        <v>433</v>
      </c>
      <c r="F12" s="105">
        <f>УСЬОГО!F12-'12-жінки-ЦЗ'!F12</f>
        <v>432</v>
      </c>
      <c r="G12" s="107">
        <f t="shared" si="1"/>
        <v>99.769053117782903</v>
      </c>
      <c r="H12" s="105">
        <f>УСЬОГО!H12-'12-жінки-ЦЗ'!H12</f>
        <v>270</v>
      </c>
      <c r="I12" s="105">
        <f>УСЬОГО!I12-'12-жінки-ЦЗ'!I12</f>
        <v>193</v>
      </c>
      <c r="J12" s="107">
        <f t="shared" si="2"/>
        <v>71.481481481481481</v>
      </c>
      <c r="K12" s="105">
        <f>УСЬОГО!K12-'12-жінки-ЦЗ'!K12</f>
        <v>33</v>
      </c>
      <c r="L12" s="105">
        <f>УСЬОГО!L12-'12-жінки-ЦЗ'!L12</f>
        <v>24</v>
      </c>
      <c r="M12" s="107">
        <f t="shared" si="3"/>
        <v>72.727272727272734</v>
      </c>
      <c r="N12" s="105">
        <f>УСЬОГО!N12-'12-жінки-ЦЗ'!N12</f>
        <v>42</v>
      </c>
      <c r="O12" s="105">
        <f>УСЬОГО!O12-'12-жінки-ЦЗ'!O12</f>
        <v>6</v>
      </c>
      <c r="P12" s="107">
        <f t="shared" si="8"/>
        <v>14.285714285714286</v>
      </c>
      <c r="Q12" s="105">
        <f>УСЬОГО!Q12-'12-жінки-ЦЗ'!Q12</f>
        <v>291</v>
      </c>
      <c r="R12" s="108">
        <f>УСЬОГО!R12-'12-жінки-ЦЗ'!R12</f>
        <v>346</v>
      </c>
      <c r="S12" s="107">
        <f t="shared" si="4"/>
        <v>118.90034364261169</v>
      </c>
      <c r="T12" s="105">
        <f>УСЬОГО!T12-'12-жінки-ЦЗ'!T12</f>
        <v>2068</v>
      </c>
      <c r="U12" s="108">
        <f>УСЬОГО!U12-'12-жінки-ЦЗ'!U12</f>
        <v>1809</v>
      </c>
      <c r="V12" s="107">
        <f t="shared" si="5"/>
        <v>87.475822050290134</v>
      </c>
      <c r="W12" s="105">
        <f>УСЬОГО!W12-'12-жінки-ЦЗ'!W12</f>
        <v>296</v>
      </c>
      <c r="X12" s="108">
        <f>УСЬОГО!X12-'12-жінки-ЦЗ'!X12</f>
        <v>151</v>
      </c>
      <c r="Y12" s="107">
        <f t="shared" si="6"/>
        <v>51.013513513513516</v>
      </c>
      <c r="Z12" s="105">
        <f>УСЬОГО!Z12-'12-жінки-ЦЗ'!Z12</f>
        <v>245</v>
      </c>
      <c r="AA12" s="108">
        <f>УСЬОГО!AA12-'12-жінки-ЦЗ'!AA12</f>
        <v>123</v>
      </c>
      <c r="AB12" s="107">
        <f t="shared" si="7"/>
        <v>50.204081632653065</v>
      </c>
      <c r="AC12" s="37"/>
      <c r="AD12" s="41"/>
    </row>
    <row r="13" spans="1:32" s="42" customFormat="1" ht="17" customHeight="1" x14ac:dyDescent="0.25">
      <c r="A13" s="61" t="s">
        <v>40</v>
      </c>
      <c r="B13" s="105">
        <f>УСЬОГО!B13-'12-жінки-ЦЗ'!B13</f>
        <v>826</v>
      </c>
      <c r="C13" s="105">
        <f>УСЬОГО!C13-'12-жінки-ЦЗ'!C13</f>
        <v>732</v>
      </c>
      <c r="D13" s="106">
        <f t="shared" si="0"/>
        <v>88.619854721549643</v>
      </c>
      <c r="E13" s="105">
        <f>УСЬОГО!E13-'12-жінки-ЦЗ'!E13</f>
        <v>337</v>
      </c>
      <c r="F13" s="105">
        <f>УСЬОГО!F13-'12-жінки-ЦЗ'!F13</f>
        <v>309</v>
      </c>
      <c r="G13" s="107">
        <f t="shared" si="1"/>
        <v>91.691394658753708</v>
      </c>
      <c r="H13" s="105">
        <f>УСЬОГО!H13-'12-жінки-ЦЗ'!H13</f>
        <v>104</v>
      </c>
      <c r="I13" s="105">
        <f>УСЬОГО!I13-'12-жінки-ЦЗ'!I13</f>
        <v>107</v>
      </c>
      <c r="J13" s="107">
        <f t="shared" si="2"/>
        <v>102.88461538461539</v>
      </c>
      <c r="K13" s="105">
        <f>УСЬОГО!K13-'12-жінки-ЦЗ'!K13</f>
        <v>18</v>
      </c>
      <c r="L13" s="105">
        <f>УСЬОГО!L13-'12-жінки-ЦЗ'!L13</f>
        <v>15</v>
      </c>
      <c r="M13" s="107">
        <f t="shared" si="3"/>
        <v>83.333333333333329</v>
      </c>
      <c r="N13" s="105">
        <f>УСЬОГО!N13-'12-жінки-ЦЗ'!N13</f>
        <v>2</v>
      </c>
      <c r="O13" s="105">
        <f>УСЬОГО!O13-'12-жінки-ЦЗ'!O13</f>
        <v>2</v>
      </c>
      <c r="P13" s="109">
        <f t="shared" si="8"/>
        <v>100</v>
      </c>
      <c r="Q13" s="105">
        <f>УСЬОГО!Q13-'12-жінки-ЦЗ'!Q13</f>
        <v>233</v>
      </c>
      <c r="R13" s="108">
        <f>УСЬОГО!R13-'12-жінки-ЦЗ'!R13</f>
        <v>266</v>
      </c>
      <c r="S13" s="107">
        <f t="shared" si="4"/>
        <v>114.16309012875537</v>
      </c>
      <c r="T13" s="105">
        <f>УСЬОГО!T13-'12-жінки-ЦЗ'!T13</f>
        <v>659</v>
      </c>
      <c r="U13" s="108">
        <f>УСЬОГО!U13-'12-жінки-ЦЗ'!U13</f>
        <v>421</v>
      </c>
      <c r="V13" s="107">
        <f t="shared" si="5"/>
        <v>63.884673748103189</v>
      </c>
      <c r="W13" s="105">
        <f>УСЬОГО!W13-'12-жінки-ЦЗ'!W13</f>
        <v>242</v>
      </c>
      <c r="X13" s="108">
        <f>УСЬОГО!X13-'12-жінки-ЦЗ'!X13</f>
        <v>79</v>
      </c>
      <c r="Y13" s="107">
        <f t="shared" si="6"/>
        <v>32.644628099173552</v>
      </c>
      <c r="Z13" s="105">
        <f>УСЬОГО!Z13-'12-жінки-ЦЗ'!Z13</f>
        <v>209</v>
      </c>
      <c r="AA13" s="108">
        <f>УСЬОГО!AA13-'12-жінки-ЦЗ'!AA13</f>
        <v>64</v>
      </c>
      <c r="AB13" s="107">
        <f t="shared" si="7"/>
        <v>30.62200956937799</v>
      </c>
      <c r="AC13" s="37"/>
      <c r="AD13" s="41"/>
    </row>
    <row r="14" spans="1:32" s="42" customFormat="1" ht="17" customHeight="1" x14ac:dyDescent="0.25">
      <c r="A14" s="61" t="s">
        <v>41</v>
      </c>
      <c r="B14" s="105">
        <f>УСЬОГО!B14-'12-жінки-ЦЗ'!B14</f>
        <v>602</v>
      </c>
      <c r="C14" s="105">
        <f>УСЬОГО!C14-'12-жінки-ЦЗ'!C14</f>
        <v>586</v>
      </c>
      <c r="D14" s="106">
        <f t="shared" si="0"/>
        <v>97.342192691029894</v>
      </c>
      <c r="E14" s="105">
        <f>УСЬОГО!E14-'12-жінки-ЦЗ'!E14</f>
        <v>342</v>
      </c>
      <c r="F14" s="105">
        <f>УСЬОГО!F14-'12-жінки-ЦЗ'!F14</f>
        <v>311</v>
      </c>
      <c r="G14" s="107">
        <f t="shared" si="1"/>
        <v>90.935672514619881</v>
      </c>
      <c r="H14" s="105">
        <f>УСЬОГО!H14-'12-жінки-ЦЗ'!H14</f>
        <v>96</v>
      </c>
      <c r="I14" s="105">
        <f>УСЬОГО!I14-'12-жінки-ЦЗ'!I14</f>
        <v>66</v>
      </c>
      <c r="J14" s="107">
        <f t="shared" si="2"/>
        <v>68.75</v>
      </c>
      <c r="K14" s="105">
        <f>УСЬОГО!K14-'12-жінки-ЦЗ'!K14</f>
        <v>7</v>
      </c>
      <c r="L14" s="105">
        <f>УСЬОГО!L14-'12-жінки-ЦЗ'!L14</f>
        <v>3</v>
      </c>
      <c r="M14" s="107">
        <f t="shared" si="3"/>
        <v>42.857142857142854</v>
      </c>
      <c r="N14" s="105">
        <f>УСЬОГО!N14-'12-жінки-ЦЗ'!N14</f>
        <v>0</v>
      </c>
      <c r="O14" s="105">
        <f>УСЬОГО!O14-'12-жінки-ЦЗ'!O14</f>
        <v>2</v>
      </c>
      <c r="P14" s="109" t="str">
        <f t="shared" si="8"/>
        <v>-</v>
      </c>
      <c r="Q14" s="105">
        <f>УСЬОГО!Q14-'12-жінки-ЦЗ'!Q14</f>
        <v>311</v>
      </c>
      <c r="R14" s="108">
        <f>УСЬОГО!R14-'12-жінки-ЦЗ'!R14</f>
        <v>278</v>
      </c>
      <c r="S14" s="107">
        <f t="shared" si="4"/>
        <v>89.38906752411576</v>
      </c>
      <c r="T14" s="105">
        <f>УСЬОГО!T14-'12-жінки-ЦЗ'!T14</f>
        <v>455</v>
      </c>
      <c r="U14" s="108">
        <f>УСЬОГО!U14-'12-жінки-ЦЗ'!U14</f>
        <v>144</v>
      </c>
      <c r="V14" s="107">
        <f t="shared" si="5"/>
        <v>31.64835164835165</v>
      </c>
      <c r="W14" s="105">
        <f>УСЬОГО!W14-'12-жінки-ЦЗ'!W14</f>
        <v>247</v>
      </c>
      <c r="X14" s="108">
        <f>УСЬОГО!X14-'12-жінки-ЦЗ'!X14</f>
        <v>91</v>
      </c>
      <c r="Y14" s="107">
        <f t="shared" si="6"/>
        <v>36.842105263157897</v>
      </c>
      <c r="Z14" s="105">
        <f>УСЬОГО!Z14-'12-жінки-ЦЗ'!Z14</f>
        <v>207</v>
      </c>
      <c r="AA14" s="108">
        <f>УСЬОГО!AA14-'12-жінки-ЦЗ'!AA14</f>
        <v>68</v>
      </c>
      <c r="AB14" s="107">
        <f t="shared" si="7"/>
        <v>32.850241545893716</v>
      </c>
      <c r="AC14" s="37"/>
      <c r="AD14" s="41"/>
    </row>
    <row r="15" spans="1:32" s="42" customFormat="1" ht="17" customHeight="1" x14ac:dyDescent="0.25">
      <c r="A15" s="61" t="s">
        <v>42</v>
      </c>
      <c r="B15" s="105">
        <f>УСЬОГО!B15-'12-жінки-ЦЗ'!B15</f>
        <v>4931</v>
      </c>
      <c r="C15" s="105">
        <f>УСЬОГО!C15-'12-жінки-ЦЗ'!C15</f>
        <v>4810</v>
      </c>
      <c r="D15" s="106">
        <f t="shared" si="0"/>
        <v>97.546136686270529</v>
      </c>
      <c r="E15" s="105">
        <f>УСЬОГО!E15-'12-жінки-ЦЗ'!E15</f>
        <v>583</v>
      </c>
      <c r="F15" s="105">
        <f>УСЬОГО!F15-'12-жінки-ЦЗ'!F15</f>
        <v>540</v>
      </c>
      <c r="G15" s="107">
        <f t="shared" si="1"/>
        <v>92.624356775300171</v>
      </c>
      <c r="H15" s="105">
        <f>УСЬОГО!H15-'12-жінки-ЦЗ'!H15</f>
        <v>431</v>
      </c>
      <c r="I15" s="105">
        <f>УСЬОГО!I15-'12-жінки-ЦЗ'!I15</f>
        <v>370</v>
      </c>
      <c r="J15" s="107">
        <f t="shared" si="2"/>
        <v>85.846867749419957</v>
      </c>
      <c r="K15" s="105">
        <f>УСЬОГО!K15-'12-жінки-ЦЗ'!K15</f>
        <v>25</v>
      </c>
      <c r="L15" s="105">
        <f>УСЬОГО!L15-'12-жінки-ЦЗ'!L15</f>
        <v>13</v>
      </c>
      <c r="M15" s="107">
        <f t="shared" si="3"/>
        <v>52</v>
      </c>
      <c r="N15" s="105">
        <f>УСЬОГО!N15-'12-жінки-ЦЗ'!N15</f>
        <v>8</v>
      </c>
      <c r="O15" s="105">
        <f>УСЬОГО!O15-'12-жінки-ЦЗ'!O15</f>
        <v>5</v>
      </c>
      <c r="P15" s="109">
        <f t="shared" si="8"/>
        <v>62.5</v>
      </c>
      <c r="Q15" s="105">
        <f>УСЬОГО!Q15-'12-жінки-ЦЗ'!Q15</f>
        <v>355</v>
      </c>
      <c r="R15" s="108">
        <f>УСЬОГО!R15-'12-жінки-ЦЗ'!R15</f>
        <v>392</v>
      </c>
      <c r="S15" s="107">
        <f t="shared" si="4"/>
        <v>110.4225352112676</v>
      </c>
      <c r="T15" s="105">
        <f>УСЬОГО!T15-'12-жінки-ЦЗ'!T15</f>
        <v>4525</v>
      </c>
      <c r="U15" s="108">
        <f>УСЬОГО!U15-'12-жінки-ЦЗ'!U15</f>
        <v>3661</v>
      </c>
      <c r="V15" s="107">
        <f t="shared" si="5"/>
        <v>80.906077348066304</v>
      </c>
      <c r="W15" s="105">
        <f>УСЬОГО!W15-'12-жінки-ЦЗ'!W15</f>
        <v>337</v>
      </c>
      <c r="X15" s="108">
        <f>УСЬОГО!X15-'12-жінки-ЦЗ'!X15</f>
        <v>186</v>
      </c>
      <c r="Y15" s="107">
        <f t="shared" si="6"/>
        <v>55.192878338278931</v>
      </c>
      <c r="Z15" s="105">
        <f>УСЬОГО!Z15-'12-жінки-ЦЗ'!Z15</f>
        <v>299</v>
      </c>
      <c r="AA15" s="108">
        <f>УСЬОГО!AA15-'12-жінки-ЦЗ'!AA15</f>
        <v>162</v>
      </c>
      <c r="AB15" s="107">
        <f t="shared" si="7"/>
        <v>54.180602006688964</v>
      </c>
      <c r="AC15" s="37"/>
      <c r="AD15" s="41"/>
    </row>
    <row r="16" spans="1:32" s="42" customFormat="1" ht="17" customHeight="1" x14ac:dyDescent="0.25">
      <c r="A16" s="61" t="s">
        <v>43</v>
      </c>
      <c r="B16" s="105">
        <f>УСЬОГО!B16-'12-жінки-ЦЗ'!B16</f>
        <v>2513</v>
      </c>
      <c r="C16" s="105">
        <f>УСЬОГО!C16-'12-жінки-ЦЗ'!C16</f>
        <v>2362</v>
      </c>
      <c r="D16" s="106">
        <f t="shared" si="0"/>
        <v>93.991245523278948</v>
      </c>
      <c r="E16" s="105">
        <f>УСЬОГО!E16-'12-жінки-ЦЗ'!E16</f>
        <v>867</v>
      </c>
      <c r="F16" s="105">
        <f>УСЬОГО!F16-'12-жінки-ЦЗ'!F16</f>
        <v>896</v>
      </c>
      <c r="G16" s="107">
        <f t="shared" si="1"/>
        <v>103.34486735870819</v>
      </c>
      <c r="H16" s="105">
        <f>УСЬОГО!H16-'12-жінки-ЦЗ'!H16</f>
        <v>611</v>
      </c>
      <c r="I16" s="105">
        <f>УСЬОГО!I16-'12-жінки-ЦЗ'!I16</f>
        <v>508</v>
      </c>
      <c r="J16" s="107">
        <f t="shared" si="2"/>
        <v>83.142389525368245</v>
      </c>
      <c r="K16" s="105">
        <f>УСЬОГО!K16-'12-жінки-ЦЗ'!K16</f>
        <v>72</v>
      </c>
      <c r="L16" s="105">
        <f>УСЬОГО!L16-'12-жінки-ЦЗ'!L16</f>
        <v>53</v>
      </c>
      <c r="M16" s="107">
        <f t="shared" si="3"/>
        <v>73.611111111111114</v>
      </c>
      <c r="N16" s="105">
        <f>УСЬОГО!N16-'12-жінки-ЦЗ'!N16</f>
        <v>26</v>
      </c>
      <c r="O16" s="105">
        <f>УСЬОГО!O16-'12-жінки-ЦЗ'!O16</f>
        <v>20</v>
      </c>
      <c r="P16" s="107">
        <f t="shared" si="8"/>
        <v>76.92307692307692</v>
      </c>
      <c r="Q16" s="105">
        <f>УСЬОГО!Q16-'12-жінки-ЦЗ'!Q16</f>
        <v>740</v>
      </c>
      <c r="R16" s="108">
        <f>УСЬОГО!R16-'12-жінки-ЦЗ'!R16</f>
        <v>743</v>
      </c>
      <c r="S16" s="107">
        <f t="shared" si="4"/>
        <v>100.4054054054054</v>
      </c>
      <c r="T16" s="105">
        <f>УСЬОГО!T16-'12-жінки-ЦЗ'!T16</f>
        <v>1641</v>
      </c>
      <c r="U16" s="108">
        <f>УСЬОГО!U16-'12-жінки-ЦЗ'!U16</f>
        <v>565</v>
      </c>
      <c r="V16" s="107">
        <f t="shared" si="5"/>
        <v>34.430225472273001</v>
      </c>
      <c r="W16" s="105">
        <f>УСЬОГО!W16-'12-жінки-ЦЗ'!W16</f>
        <v>620</v>
      </c>
      <c r="X16" s="108">
        <f>УСЬОГО!X16-'12-жінки-ЦЗ'!X16</f>
        <v>230</v>
      </c>
      <c r="Y16" s="107">
        <f t="shared" si="6"/>
        <v>37.096774193548384</v>
      </c>
      <c r="Z16" s="105">
        <f>УСЬОГО!Z16-'12-жінки-ЦЗ'!Z16</f>
        <v>540</v>
      </c>
      <c r="AA16" s="108">
        <f>УСЬОГО!AA16-'12-жінки-ЦЗ'!AA16</f>
        <v>183</v>
      </c>
      <c r="AB16" s="107">
        <f t="shared" si="7"/>
        <v>33.888888888888886</v>
      </c>
      <c r="AC16" s="37"/>
      <c r="AD16" s="41"/>
    </row>
    <row r="17" spans="1:30" s="42" customFormat="1" ht="17" customHeight="1" x14ac:dyDescent="0.25">
      <c r="A17" s="61" t="s">
        <v>44</v>
      </c>
      <c r="B17" s="105">
        <f>УСЬОГО!B17-'12-жінки-ЦЗ'!B17</f>
        <v>4069</v>
      </c>
      <c r="C17" s="105">
        <f>УСЬОГО!C17-'12-жінки-ЦЗ'!C17</f>
        <v>4208</v>
      </c>
      <c r="D17" s="106">
        <f t="shared" si="0"/>
        <v>103.41607274514622</v>
      </c>
      <c r="E17" s="105">
        <f>УСЬОГО!E17-'12-жінки-ЦЗ'!E17</f>
        <v>852</v>
      </c>
      <c r="F17" s="105">
        <f>УСЬОГО!F17-'12-жінки-ЦЗ'!F17</f>
        <v>1010</v>
      </c>
      <c r="G17" s="107">
        <f t="shared" si="1"/>
        <v>118.54460093896714</v>
      </c>
      <c r="H17" s="105">
        <f>УСЬОГО!H17-'12-жінки-ЦЗ'!H17</f>
        <v>392</v>
      </c>
      <c r="I17" s="105">
        <f>УСЬОГО!I17-'12-жінки-ЦЗ'!I17</f>
        <v>337</v>
      </c>
      <c r="J17" s="107">
        <f t="shared" si="2"/>
        <v>85.969387755102048</v>
      </c>
      <c r="K17" s="105">
        <f>УСЬОГО!K17-'12-жінки-ЦЗ'!K17</f>
        <v>88</v>
      </c>
      <c r="L17" s="105">
        <f>УСЬОГО!L17-'12-жінки-ЦЗ'!L17</f>
        <v>44</v>
      </c>
      <c r="M17" s="107">
        <f t="shared" si="3"/>
        <v>50</v>
      </c>
      <c r="N17" s="105">
        <f>УСЬОГО!N17-'12-жінки-ЦЗ'!N17</f>
        <v>32</v>
      </c>
      <c r="O17" s="105">
        <f>УСЬОГО!O17-'12-жінки-ЦЗ'!O17</f>
        <v>6</v>
      </c>
      <c r="P17" s="109">
        <f t="shared" si="8"/>
        <v>18.75</v>
      </c>
      <c r="Q17" s="105">
        <f>УСЬОГО!Q17-'12-жінки-ЦЗ'!Q17</f>
        <v>613</v>
      </c>
      <c r="R17" s="108">
        <f>УСЬОГО!R17-'12-жінки-ЦЗ'!R17</f>
        <v>579</v>
      </c>
      <c r="S17" s="107">
        <f t="shared" si="4"/>
        <v>94.45350734094616</v>
      </c>
      <c r="T17" s="105">
        <f>УСЬОГО!T17-'12-жінки-ЦЗ'!T17</f>
        <v>3620</v>
      </c>
      <c r="U17" s="108">
        <f>УСЬОГО!U17-'12-жінки-ЦЗ'!U17</f>
        <v>3079</v>
      </c>
      <c r="V17" s="107">
        <f t="shared" si="5"/>
        <v>85.055248618784532</v>
      </c>
      <c r="W17" s="105">
        <f>УСЬОГО!W17-'12-жінки-ЦЗ'!W17</f>
        <v>538</v>
      </c>
      <c r="X17" s="108">
        <f>УСЬОГО!X17-'12-жінки-ЦЗ'!X17</f>
        <v>418</v>
      </c>
      <c r="Y17" s="107">
        <f t="shared" si="6"/>
        <v>77.695167286245351</v>
      </c>
      <c r="Z17" s="105">
        <f>УСЬОГО!Z17-'12-жінки-ЦЗ'!Z17</f>
        <v>500</v>
      </c>
      <c r="AA17" s="108">
        <f>УСЬОГО!AA17-'12-жінки-ЦЗ'!AA17</f>
        <v>370</v>
      </c>
      <c r="AB17" s="107">
        <f t="shared" si="7"/>
        <v>74</v>
      </c>
      <c r="AC17" s="37"/>
      <c r="AD17" s="41"/>
    </row>
    <row r="18" spans="1:30" s="42" customFormat="1" ht="17" customHeight="1" x14ac:dyDescent="0.25">
      <c r="A18" s="61" t="s">
        <v>45</v>
      </c>
      <c r="B18" s="105">
        <f>УСЬОГО!B18-'12-жінки-ЦЗ'!B18</f>
        <v>3040</v>
      </c>
      <c r="C18" s="105">
        <f>УСЬОГО!C18-'12-жінки-ЦЗ'!C18</f>
        <v>1644</v>
      </c>
      <c r="D18" s="106">
        <f t="shared" si="0"/>
        <v>54.078947368421055</v>
      </c>
      <c r="E18" s="105">
        <f>УСЬОГО!E18-'12-жінки-ЦЗ'!E18</f>
        <v>967</v>
      </c>
      <c r="F18" s="105">
        <f>УСЬОГО!F18-'12-жінки-ЦЗ'!F18</f>
        <v>902</v>
      </c>
      <c r="G18" s="107">
        <f t="shared" si="1"/>
        <v>93.27817993795243</v>
      </c>
      <c r="H18" s="105">
        <f>УСЬОГО!H18-'12-жінки-ЦЗ'!H18</f>
        <v>456</v>
      </c>
      <c r="I18" s="105">
        <f>УСЬОГО!I18-'12-жінки-ЦЗ'!I18</f>
        <v>358</v>
      </c>
      <c r="J18" s="107">
        <f t="shared" si="2"/>
        <v>78.508771929824562</v>
      </c>
      <c r="K18" s="105">
        <f>УСЬОГО!K18-'12-жінки-ЦЗ'!K18</f>
        <v>96</v>
      </c>
      <c r="L18" s="105">
        <f>УСЬОГО!L18-'12-жінки-ЦЗ'!L18</f>
        <v>21</v>
      </c>
      <c r="M18" s="107">
        <f t="shared" si="3"/>
        <v>21.875</v>
      </c>
      <c r="N18" s="105">
        <f>УСЬОГО!N18-'12-жінки-ЦЗ'!N18</f>
        <v>9</v>
      </c>
      <c r="O18" s="105">
        <f>УСЬОГО!O18-'12-жінки-ЦЗ'!O18</f>
        <v>6</v>
      </c>
      <c r="P18" s="107">
        <f t="shared" si="8"/>
        <v>66.666666666666671</v>
      </c>
      <c r="Q18" s="105">
        <f>УСЬОГО!Q18-'12-жінки-ЦЗ'!Q18</f>
        <v>782</v>
      </c>
      <c r="R18" s="108">
        <f>УСЬОГО!R18-'12-жінки-ЦЗ'!R18</f>
        <v>598</v>
      </c>
      <c r="S18" s="107">
        <f t="shared" si="4"/>
        <v>76.470588235294116</v>
      </c>
      <c r="T18" s="105">
        <f>УСЬОГО!T18-'12-жінки-ЦЗ'!T18</f>
        <v>1137</v>
      </c>
      <c r="U18" s="108">
        <f>УСЬОГО!U18-'12-жінки-ЦЗ'!U18</f>
        <v>347</v>
      </c>
      <c r="V18" s="107">
        <f t="shared" si="5"/>
        <v>30.518909410729993</v>
      </c>
      <c r="W18" s="105">
        <f>УСЬОГО!W18-'12-жінки-ЦЗ'!W18</f>
        <v>655</v>
      </c>
      <c r="X18" s="108">
        <f>УСЬОГО!X18-'12-жінки-ЦЗ'!X18</f>
        <v>271</v>
      </c>
      <c r="Y18" s="107">
        <f t="shared" si="6"/>
        <v>41.374045801526719</v>
      </c>
      <c r="Z18" s="105">
        <f>УСЬОГО!Z18-'12-жінки-ЦЗ'!Z18</f>
        <v>605</v>
      </c>
      <c r="AA18" s="108">
        <f>УСЬОГО!AA18-'12-жінки-ЦЗ'!AA18</f>
        <v>253</v>
      </c>
      <c r="AB18" s="107">
        <f t="shared" si="7"/>
        <v>41.81818181818182</v>
      </c>
      <c r="AC18" s="37"/>
      <c r="AD18" s="41"/>
    </row>
    <row r="19" spans="1:30" s="42" customFormat="1" ht="17" customHeight="1" x14ac:dyDescent="0.25">
      <c r="A19" s="61" t="s">
        <v>46</v>
      </c>
      <c r="B19" s="105">
        <f>УСЬОГО!B19-'12-жінки-ЦЗ'!B19</f>
        <v>2341</v>
      </c>
      <c r="C19" s="105">
        <f>УСЬОГО!C19-'12-жінки-ЦЗ'!C19</f>
        <v>2496</v>
      </c>
      <c r="D19" s="106">
        <f t="shared" si="0"/>
        <v>106.6211020931226</v>
      </c>
      <c r="E19" s="105">
        <f>УСЬОГО!E19-'12-жінки-ЦЗ'!E19</f>
        <v>738</v>
      </c>
      <c r="F19" s="105">
        <f>УСЬОГО!F19-'12-жінки-ЦЗ'!F19</f>
        <v>801</v>
      </c>
      <c r="G19" s="107">
        <f t="shared" si="1"/>
        <v>108.53658536585365</v>
      </c>
      <c r="H19" s="105">
        <f>УСЬОГО!H19-'12-жінки-ЦЗ'!H19</f>
        <v>193</v>
      </c>
      <c r="I19" s="105">
        <f>УСЬОГО!I19-'12-жінки-ЦЗ'!I19</f>
        <v>447</v>
      </c>
      <c r="J19" s="107">
        <f t="shared" si="2"/>
        <v>231.60621761658032</v>
      </c>
      <c r="K19" s="105">
        <f>УСЬОГО!K19-'12-жінки-ЦЗ'!K19</f>
        <v>58</v>
      </c>
      <c r="L19" s="105">
        <f>УСЬОГО!L19-'12-жінки-ЦЗ'!L19</f>
        <v>51</v>
      </c>
      <c r="M19" s="107">
        <f t="shared" si="3"/>
        <v>87.931034482758619</v>
      </c>
      <c r="N19" s="105">
        <f>УСЬОГО!N19-'12-жінки-ЦЗ'!N19</f>
        <v>37</v>
      </c>
      <c r="O19" s="105">
        <f>УСЬОГО!O19-'12-жінки-ЦЗ'!O19</f>
        <v>0</v>
      </c>
      <c r="P19" s="107">
        <f t="shared" si="8"/>
        <v>0</v>
      </c>
      <c r="Q19" s="105">
        <f>УСЬОГО!Q19-'12-жінки-ЦЗ'!Q19</f>
        <v>528</v>
      </c>
      <c r="R19" s="108">
        <f>УСЬОГО!R19-'12-жінки-ЦЗ'!R19</f>
        <v>697</v>
      </c>
      <c r="S19" s="107">
        <f t="shared" si="4"/>
        <v>132.00757575757575</v>
      </c>
      <c r="T19" s="105">
        <f>УСЬОГО!T19-'12-жінки-ЦЗ'!T19</f>
        <v>2098</v>
      </c>
      <c r="U19" s="108">
        <f>УСЬОГО!U19-'12-жінки-ЦЗ'!U19</f>
        <v>1850</v>
      </c>
      <c r="V19" s="107">
        <f t="shared" si="5"/>
        <v>88.179218303145859</v>
      </c>
      <c r="W19" s="105">
        <f>УСЬОГО!W19-'12-жінки-ЦЗ'!W19</f>
        <v>501</v>
      </c>
      <c r="X19" s="108">
        <f>УСЬОГО!X19-'12-жінки-ЦЗ'!X19</f>
        <v>343</v>
      </c>
      <c r="Y19" s="107">
        <f t="shared" si="6"/>
        <v>68.463073852295409</v>
      </c>
      <c r="Z19" s="105">
        <f>УСЬОГО!Z19-'12-жінки-ЦЗ'!Z19</f>
        <v>454</v>
      </c>
      <c r="AA19" s="108">
        <f>УСЬОГО!AA19-'12-жінки-ЦЗ'!AA19</f>
        <v>321</v>
      </c>
      <c r="AB19" s="107">
        <f t="shared" si="7"/>
        <v>70.704845814977972</v>
      </c>
      <c r="AC19" s="37"/>
      <c r="AD19" s="41"/>
    </row>
    <row r="20" spans="1:30" s="42" customFormat="1" ht="17" customHeight="1" x14ac:dyDescent="0.25">
      <c r="A20" s="61" t="s">
        <v>47</v>
      </c>
      <c r="B20" s="105">
        <f>УСЬОГО!B20-'12-жінки-ЦЗ'!B20</f>
        <v>1346</v>
      </c>
      <c r="C20" s="105">
        <f>УСЬОГО!C20-'12-жінки-ЦЗ'!C20</f>
        <v>1518</v>
      </c>
      <c r="D20" s="106">
        <f t="shared" si="0"/>
        <v>112.77860326894502</v>
      </c>
      <c r="E20" s="105">
        <f>УСЬОГО!E20-'12-жінки-ЦЗ'!E20</f>
        <v>328</v>
      </c>
      <c r="F20" s="105">
        <f>УСЬОГО!F20-'12-жінки-ЦЗ'!F20</f>
        <v>444</v>
      </c>
      <c r="G20" s="107">
        <f t="shared" si="1"/>
        <v>135.36585365853659</v>
      </c>
      <c r="H20" s="105">
        <f>УСЬОГО!H20-'12-жінки-ЦЗ'!H20</f>
        <v>97</v>
      </c>
      <c r="I20" s="105">
        <f>УСЬОГО!I20-'12-жінки-ЦЗ'!I20</f>
        <v>210</v>
      </c>
      <c r="J20" s="107">
        <f t="shared" si="2"/>
        <v>216.49484536082474</v>
      </c>
      <c r="K20" s="105">
        <f>УСЬОГО!K20-'12-жінки-ЦЗ'!K20</f>
        <v>24</v>
      </c>
      <c r="L20" s="105">
        <f>УСЬОГО!L20-'12-жінки-ЦЗ'!L20</f>
        <v>48</v>
      </c>
      <c r="M20" s="107">
        <f t="shared" si="3"/>
        <v>200</v>
      </c>
      <c r="N20" s="105">
        <f>УСЬОГО!N20-'12-жінки-ЦЗ'!N20</f>
        <v>8</v>
      </c>
      <c r="O20" s="105">
        <f>УСЬОГО!O20-'12-жінки-ЦЗ'!O20</f>
        <v>1</v>
      </c>
      <c r="P20" s="107">
        <f t="shared" si="8"/>
        <v>12.5</v>
      </c>
      <c r="Q20" s="105">
        <f>УСЬОГО!Q20-'12-жінки-ЦЗ'!Q20</f>
        <v>234</v>
      </c>
      <c r="R20" s="108">
        <f>УСЬОГО!R20-'12-жінки-ЦЗ'!R20</f>
        <v>320</v>
      </c>
      <c r="S20" s="107">
        <f t="shared" si="4"/>
        <v>136.75213675213675</v>
      </c>
      <c r="T20" s="105">
        <f>УСЬОГО!T20-'12-жінки-ЦЗ'!T20</f>
        <v>1235</v>
      </c>
      <c r="U20" s="108">
        <f>УСЬОГО!U20-'12-жінки-ЦЗ'!U20</f>
        <v>903</v>
      </c>
      <c r="V20" s="107">
        <f t="shared" si="5"/>
        <v>73.117408906882588</v>
      </c>
      <c r="W20" s="105">
        <f>УСЬОГО!W20-'12-жінки-ЦЗ'!W20</f>
        <v>228</v>
      </c>
      <c r="X20" s="108">
        <f>УСЬОГО!X20-'12-жінки-ЦЗ'!X20</f>
        <v>202</v>
      </c>
      <c r="Y20" s="107">
        <f t="shared" si="6"/>
        <v>88.596491228070178</v>
      </c>
      <c r="Z20" s="105">
        <f>УСЬОГО!Z20-'12-жінки-ЦЗ'!Z20</f>
        <v>215</v>
      </c>
      <c r="AA20" s="108">
        <f>УСЬОГО!AA20-'12-жінки-ЦЗ'!AA20</f>
        <v>189</v>
      </c>
      <c r="AB20" s="107">
        <f t="shared" si="7"/>
        <v>87.906976744186053</v>
      </c>
      <c r="AC20" s="37"/>
      <c r="AD20" s="41"/>
    </row>
    <row r="21" spans="1:30" s="42" customFormat="1" ht="17" customHeight="1" x14ac:dyDescent="0.25">
      <c r="A21" s="61" t="s">
        <v>48</v>
      </c>
      <c r="B21" s="105">
        <f>УСЬОГО!B21-'12-жінки-ЦЗ'!B21</f>
        <v>783</v>
      </c>
      <c r="C21" s="105">
        <f>УСЬОГО!C21-'12-жінки-ЦЗ'!C21</f>
        <v>945</v>
      </c>
      <c r="D21" s="106">
        <f t="shared" si="0"/>
        <v>120.68965517241379</v>
      </c>
      <c r="E21" s="105">
        <f>УСЬОГО!E21-'12-жінки-ЦЗ'!E21</f>
        <v>316</v>
      </c>
      <c r="F21" s="105">
        <f>УСЬОГО!F21-'12-жінки-ЦЗ'!F21</f>
        <v>454</v>
      </c>
      <c r="G21" s="107">
        <f t="shared" si="1"/>
        <v>143.67088607594937</v>
      </c>
      <c r="H21" s="105">
        <f>УСЬОГО!H21-'12-жінки-ЦЗ'!H21</f>
        <v>198</v>
      </c>
      <c r="I21" s="105">
        <f>УСЬОГО!I21-'12-жінки-ЦЗ'!I21</f>
        <v>159</v>
      </c>
      <c r="J21" s="107">
        <f t="shared" si="2"/>
        <v>80.303030303030297</v>
      </c>
      <c r="K21" s="105">
        <f>УСЬОГО!K21-'12-жінки-ЦЗ'!K21</f>
        <v>2</v>
      </c>
      <c r="L21" s="105">
        <f>УСЬОГО!L21-'12-жінки-ЦЗ'!L21</f>
        <v>20</v>
      </c>
      <c r="M21" s="107">
        <f t="shared" si="3"/>
        <v>1000</v>
      </c>
      <c r="N21" s="105">
        <f>УСЬОГО!N21-'12-жінки-ЦЗ'!N21</f>
        <v>4</v>
      </c>
      <c r="O21" s="105">
        <f>УСЬОГО!O21-'12-жінки-ЦЗ'!O21</f>
        <v>0</v>
      </c>
      <c r="P21" s="109">
        <f t="shared" si="8"/>
        <v>0</v>
      </c>
      <c r="Q21" s="105">
        <f>УСЬОГО!Q21-'12-жінки-ЦЗ'!Q21</f>
        <v>258</v>
      </c>
      <c r="R21" s="108">
        <f>УСЬОГО!R21-'12-жінки-ЦЗ'!R21</f>
        <v>397</v>
      </c>
      <c r="S21" s="107">
        <f t="shared" si="4"/>
        <v>153.87596899224806</v>
      </c>
      <c r="T21" s="105">
        <f>УСЬОГО!T21-'12-жінки-ЦЗ'!T21</f>
        <v>570</v>
      </c>
      <c r="U21" s="108">
        <f>УСЬОГО!U21-'12-жінки-ЦЗ'!U21</f>
        <v>623</v>
      </c>
      <c r="V21" s="107">
        <f t="shared" si="5"/>
        <v>109.29824561403508</v>
      </c>
      <c r="W21" s="105">
        <f>УСЬОГО!W21-'12-жінки-ЦЗ'!W21</f>
        <v>182</v>
      </c>
      <c r="X21" s="108">
        <f>УСЬОГО!X21-'12-жінки-ЦЗ'!X21</f>
        <v>210</v>
      </c>
      <c r="Y21" s="107">
        <f t="shared" si="6"/>
        <v>115.38461538461539</v>
      </c>
      <c r="Z21" s="105">
        <f>УСЬОГО!Z21-'12-жінки-ЦЗ'!Z21</f>
        <v>174</v>
      </c>
      <c r="AA21" s="108">
        <f>УСЬОГО!AA21-'12-жінки-ЦЗ'!AA21</f>
        <v>183</v>
      </c>
      <c r="AB21" s="107">
        <f t="shared" si="7"/>
        <v>105.17241379310344</v>
      </c>
      <c r="AC21" s="37"/>
      <c r="AD21" s="41"/>
    </row>
    <row r="22" spans="1:30" s="42" customFormat="1" ht="17" customHeight="1" x14ac:dyDescent="0.25">
      <c r="A22" s="61" t="s">
        <v>49</v>
      </c>
      <c r="B22" s="105">
        <f>УСЬОГО!B22-'12-жінки-ЦЗ'!B22</f>
        <v>2632</v>
      </c>
      <c r="C22" s="105">
        <f>УСЬОГО!C22-'12-жінки-ЦЗ'!C22</f>
        <v>2705</v>
      </c>
      <c r="D22" s="106">
        <f t="shared" si="0"/>
        <v>102.77355623100304</v>
      </c>
      <c r="E22" s="105">
        <f>УСЬОГО!E22-'12-жінки-ЦЗ'!E22</f>
        <v>826</v>
      </c>
      <c r="F22" s="105">
        <f>УСЬОГО!F22-'12-жінки-ЦЗ'!F22</f>
        <v>880</v>
      </c>
      <c r="G22" s="107">
        <f t="shared" si="1"/>
        <v>106.53753026634382</v>
      </c>
      <c r="H22" s="105">
        <f>УСЬОГО!H22-'12-жінки-ЦЗ'!H22</f>
        <v>401</v>
      </c>
      <c r="I22" s="105">
        <f>УСЬОГО!I22-'12-жінки-ЦЗ'!I22</f>
        <v>447</v>
      </c>
      <c r="J22" s="107">
        <f t="shared" si="2"/>
        <v>111.47132169576059</v>
      </c>
      <c r="K22" s="105">
        <f>УСЬОГО!K22-'12-жінки-ЦЗ'!K22</f>
        <v>88</v>
      </c>
      <c r="L22" s="105">
        <f>УСЬОГО!L22-'12-жінки-ЦЗ'!L22</f>
        <v>28</v>
      </c>
      <c r="M22" s="107">
        <f t="shared" si="3"/>
        <v>31.818181818181817</v>
      </c>
      <c r="N22" s="105">
        <f>УСЬОГО!N22-'12-жінки-ЦЗ'!N22</f>
        <v>6</v>
      </c>
      <c r="O22" s="105">
        <f>УСЬОГО!O22-'12-жінки-ЦЗ'!O22</f>
        <v>2</v>
      </c>
      <c r="P22" s="107">
        <f t="shared" si="8"/>
        <v>33.333333333333336</v>
      </c>
      <c r="Q22" s="105">
        <f>УСЬОГО!Q22-'12-жінки-ЦЗ'!Q22</f>
        <v>774</v>
      </c>
      <c r="R22" s="108">
        <f>УСЬОГО!R22-'12-жінки-ЦЗ'!R22</f>
        <v>732</v>
      </c>
      <c r="S22" s="107">
        <f t="shared" si="4"/>
        <v>94.573643410852711</v>
      </c>
      <c r="T22" s="105">
        <f>УСЬОГО!T22-'12-жінки-ЦЗ'!T22</f>
        <v>2276</v>
      </c>
      <c r="U22" s="108">
        <f>УСЬОГО!U22-'12-жінки-ЦЗ'!U22</f>
        <v>579</v>
      </c>
      <c r="V22" s="107">
        <f t="shared" si="5"/>
        <v>25.439367311072058</v>
      </c>
      <c r="W22" s="105">
        <f>УСЬОГО!W22-'12-жінки-ЦЗ'!W22</f>
        <v>480</v>
      </c>
      <c r="X22" s="108">
        <f>УСЬОГО!X22-'12-жінки-ЦЗ'!X22</f>
        <v>330</v>
      </c>
      <c r="Y22" s="107">
        <f t="shared" si="6"/>
        <v>68.75</v>
      </c>
      <c r="Z22" s="105">
        <f>УСЬОГО!Z22-'12-жінки-ЦЗ'!Z22</f>
        <v>422</v>
      </c>
      <c r="AA22" s="108">
        <f>УСЬОГО!AA22-'12-жінки-ЦЗ'!AA22</f>
        <v>280</v>
      </c>
      <c r="AB22" s="107">
        <f t="shared" si="7"/>
        <v>66.350710900473928</v>
      </c>
      <c r="AC22" s="37"/>
      <c r="AD22" s="41"/>
    </row>
    <row r="23" spans="1:30" s="42" customFormat="1" ht="17" customHeight="1" x14ac:dyDescent="0.25">
      <c r="A23" s="61" t="s">
        <v>50</v>
      </c>
      <c r="B23" s="105">
        <f>УСЬОГО!B23-'12-жінки-ЦЗ'!B23</f>
        <v>1132</v>
      </c>
      <c r="C23" s="105">
        <f>УСЬОГО!C23-'12-жінки-ЦЗ'!C23</f>
        <v>1273</v>
      </c>
      <c r="D23" s="106">
        <f t="shared" si="0"/>
        <v>112.45583038869258</v>
      </c>
      <c r="E23" s="105">
        <f>УСЬОГО!E23-'12-жінки-ЦЗ'!E23</f>
        <v>687</v>
      </c>
      <c r="F23" s="105">
        <f>УСЬОГО!F23-'12-жінки-ЦЗ'!F23</f>
        <v>868</v>
      </c>
      <c r="G23" s="107">
        <f t="shared" si="1"/>
        <v>126.34643377001456</v>
      </c>
      <c r="H23" s="105">
        <f>УСЬОГО!H23-'12-жінки-ЦЗ'!H23</f>
        <v>161</v>
      </c>
      <c r="I23" s="105">
        <f>УСЬОГО!I23-'12-жінки-ЦЗ'!I23</f>
        <v>181</v>
      </c>
      <c r="J23" s="107">
        <f t="shared" si="2"/>
        <v>112.42236024844721</v>
      </c>
      <c r="K23" s="105">
        <f>УСЬОГО!K23-'12-жінки-ЦЗ'!K23</f>
        <v>33</v>
      </c>
      <c r="L23" s="105">
        <f>УСЬОГО!L23-'12-жінки-ЦЗ'!L23</f>
        <v>23</v>
      </c>
      <c r="M23" s="107">
        <f t="shared" si="3"/>
        <v>69.696969696969703</v>
      </c>
      <c r="N23" s="105">
        <f>УСЬОГО!N23-'12-жінки-ЦЗ'!N23</f>
        <v>25</v>
      </c>
      <c r="O23" s="105">
        <f>УСЬОГО!O23-'12-жінки-ЦЗ'!O23</f>
        <v>3</v>
      </c>
      <c r="P23" s="107">
        <f t="shared" si="8"/>
        <v>12</v>
      </c>
      <c r="Q23" s="105">
        <f>УСЬОГО!Q23-'12-жінки-ЦЗ'!Q23</f>
        <v>637</v>
      </c>
      <c r="R23" s="108">
        <f>УСЬОГО!R23-'12-жінки-ЦЗ'!R23</f>
        <v>687</v>
      </c>
      <c r="S23" s="107">
        <f t="shared" si="4"/>
        <v>107.84929356357928</v>
      </c>
      <c r="T23" s="105">
        <f>УСЬОГО!T23-'12-жінки-ЦЗ'!T23</f>
        <v>901</v>
      </c>
      <c r="U23" s="108">
        <f>УСЬОГО!U23-'12-жінки-ЦЗ'!U23</f>
        <v>617</v>
      </c>
      <c r="V23" s="107">
        <f t="shared" si="5"/>
        <v>68.479467258601559</v>
      </c>
      <c r="W23" s="105">
        <f>УСЬОГО!W23-'12-жінки-ЦЗ'!W23</f>
        <v>515</v>
      </c>
      <c r="X23" s="108">
        <f>УСЬОГО!X23-'12-жінки-ЦЗ'!X23</f>
        <v>394</v>
      </c>
      <c r="Y23" s="107">
        <f t="shared" si="6"/>
        <v>76.504854368932044</v>
      </c>
      <c r="Z23" s="105">
        <f>УСЬОГО!Z23-'12-жінки-ЦЗ'!Z23</f>
        <v>457</v>
      </c>
      <c r="AA23" s="108">
        <f>УСЬОГО!AA23-'12-жінки-ЦЗ'!AA23</f>
        <v>344</v>
      </c>
      <c r="AB23" s="107">
        <f t="shared" si="7"/>
        <v>75.273522975929978</v>
      </c>
      <c r="AC23" s="37"/>
      <c r="AD23" s="41"/>
    </row>
    <row r="24" spans="1:30" s="42" customFormat="1" ht="17" customHeight="1" x14ac:dyDescent="0.25">
      <c r="A24" s="61" t="s">
        <v>51</v>
      </c>
      <c r="B24" s="105">
        <f>УСЬОГО!B24-'12-жінки-ЦЗ'!B24</f>
        <v>1624</v>
      </c>
      <c r="C24" s="105">
        <f>УСЬОГО!C24-'12-жінки-ЦЗ'!C24</f>
        <v>1206</v>
      </c>
      <c r="D24" s="106">
        <f t="shared" si="0"/>
        <v>74.261083743842363</v>
      </c>
      <c r="E24" s="105">
        <f>УСЬОГО!E24-'12-жінки-ЦЗ'!E24</f>
        <v>661</v>
      </c>
      <c r="F24" s="105">
        <f>УСЬОГО!F24-'12-жінки-ЦЗ'!F24</f>
        <v>734</v>
      </c>
      <c r="G24" s="107">
        <f t="shared" si="1"/>
        <v>111.04387291981845</v>
      </c>
      <c r="H24" s="105">
        <f>УСЬОГО!H24-'12-жінки-ЦЗ'!H24</f>
        <v>262</v>
      </c>
      <c r="I24" s="105">
        <f>УСЬОГО!I24-'12-жінки-ЦЗ'!I24</f>
        <v>296</v>
      </c>
      <c r="J24" s="107">
        <f t="shared" si="2"/>
        <v>112.97709923664122</v>
      </c>
      <c r="K24" s="105">
        <f>УСЬОГО!K24-'12-жінки-ЦЗ'!K24</f>
        <v>43</v>
      </c>
      <c r="L24" s="105">
        <f>УСЬОГО!L24-'12-жінки-ЦЗ'!L24</f>
        <v>37</v>
      </c>
      <c r="M24" s="107">
        <f t="shared" si="3"/>
        <v>86.04651162790698</v>
      </c>
      <c r="N24" s="105">
        <f>УСЬОГО!N24-'12-жінки-ЦЗ'!N24</f>
        <v>9</v>
      </c>
      <c r="O24" s="105">
        <f>УСЬОГО!O24-'12-жінки-ЦЗ'!O24</f>
        <v>3</v>
      </c>
      <c r="P24" s="109">
        <f t="shared" si="8"/>
        <v>33.333333333333336</v>
      </c>
      <c r="Q24" s="105">
        <f>УСЬОГО!Q24-'12-жінки-ЦЗ'!Q24</f>
        <v>413</v>
      </c>
      <c r="R24" s="108">
        <f>УСЬОГО!R24-'12-жінки-ЦЗ'!R24</f>
        <v>667</v>
      </c>
      <c r="S24" s="107">
        <f t="shared" si="4"/>
        <v>161.50121065375302</v>
      </c>
      <c r="T24" s="105">
        <f>УСЬОГО!T24-'12-жінки-ЦЗ'!T24</f>
        <v>834</v>
      </c>
      <c r="U24" s="108">
        <f>УСЬОГО!U24-'12-жінки-ЦЗ'!U24</f>
        <v>350</v>
      </c>
      <c r="V24" s="107">
        <f t="shared" si="5"/>
        <v>41.966426858513188</v>
      </c>
      <c r="W24" s="105">
        <f>УСЬОГО!W24-'12-жінки-ЦЗ'!W24</f>
        <v>465</v>
      </c>
      <c r="X24" s="108">
        <f>УСЬОГО!X24-'12-жінки-ЦЗ'!X24</f>
        <v>293</v>
      </c>
      <c r="Y24" s="107">
        <f t="shared" si="6"/>
        <v>63.01075268817204</v>
      </c>
      <c r="Z24" s="105">
        <f>УСЬОГО!Z24-'12-жінки-ЦЗ'!Z24</f>
        <v>429</v>
      </c>
      <c r="AA24" s="108">
        <f>УСЬОГО!AA24-'12-жінки-ЦЗ'!AA24</f>
        <v>286</v>
      </c>
      <c r="AB24" s="107">
        <f t="shared" si="7"/>
        <v>66.666666666666671</v>
      </c>
      <c r="AC24" s="37"/>
      <c r="AD24" s="41"/>
    </row>
    <row r="25" spans="1:30" s="42" customFormat="1" ht="17" customHeight="1" x14ac:dyDescent="0.25">
      <c r="A25" s="61" t="s">
        <v>52</v>
      </c>
      <c r="B25" s="105">
        <f>УСЬОГО!B25-'12-жінки-ЦЗ'!B25</f>
        <v>3237</v>
      </c>
      <c r="C25" s="105">
        <f>УСЬОГО!C25-'12-жінки-ЦЗ'!C25</f>
        <v>3127</v>
      </c>
      <c r="D25" s="106">
        <f t="shared" si="0"/>
        <v>96.601791782514681</v>
      </c>
      <c r="E25" s="105">
        <f>УСЬОГО!E25-'12-жінки-ЦЗ'!E25</f>
        <v>271</v>
      </c>
      <c r="F25" s="105">
        <f>УСЬОГО!F25-'12-жінки-ЦЗ'!F25</f>
        <v>362</v>
      </c>
      <c r="G25" s="107">
        <f t="shared" si="1"/>
        <v>133.57933579335793</v>
      </c>
      <c r="H25" s="105">
        <f>УСЬОГО!H25-'12-жінки-ЦЗ'!H25</f>
        <v>194</v>
      </c>
      <c r="I25" s="105">
        <f>УСЬОГО!I25-'12-жінки-ЦЗ'!I25</f>
        <v>196</v>
      </c>
      <c r="J25" s="107">
        <f t="shared" si="2"/>
        <v>101.03092783505154</v>
      </c>
      <c r="K25" s="105">
        <f>УСЬОГО!K25-'12-жінки-ЦЗ'!K25</f>
        <v>15</v>
      </c>
      <c r="L25" s="105">
        <f>УСЬОГО!L25-'12-жінки-ЦЗ'!L25</f>
        <v>12</v>
      </c>
      <c r="M25" s="107">
        <f t="shared" si="3"/>
        <v>80</v>
      </c>
      <c r="N25" s="105">
        <f>УСЬОГО!N25-'12-жінки-ЦЗ'!N25</f>
        <v>6</v>
      </c>
      <c r="O25" s="105">
        <f>УСЬОГО!O25-'12-жінки-ЦЗ'!O25</f>
        <v>2</v>
      </c>
      <c r="P25" s="109">
        <f t="shared" si="8"/>
        <v>33.333333333333336</v>
      </c>
      <c r="Q25" s="105">
        <f>УСЬОГО!Q25-'12-жінки-ЦЗ'!Q25</f>
        <v>172</v>
      </c>
      <c r="R25" s="108">
        <f>УСЬОГО!R25-'12-жінки-ЦЗ'!R25</f>
        <v>284</v>
      </c>
      <c r="S25" s="107">
        <f t="shared" si="4"/>
        <v>165.11627906976744</v>
      </c>
      <c r="T25" s="105">
        <f>УСЬОГО!T25-'12-жінки-ЦЗ'!T25</f>
        <v>2927</v>
      </c>
      <c r="U25" s="108">
        <f>УСЬОГО!U25-'12-жінки-ЦЗ'!U25</f>
        <v>162</v>
      </c>
      <c r="V25" s="107">
        <f t="shared" si="5"/>
        <v>5.5346771438332762</v>
      </c>
      <c r="W25" s="105">
        <f>УСЬОГО!W25-'12-жінки-ЦЗ'!W25</f>
        <v>174</v>
      </c>
      <c r="X25" s="108">
        <f>УСЬОГО!X25-'12-жінки-ЦЗ'!X25</f>
        <v>145</v>
      </c>
      <c r="Y25" s="107">
        <f t="shared" si="6"/>
        <v>83.333333333333329</v>
      </c>
      <c r="Z25" s="105">
        <f>УСЬОГО!Z25-'12-жінки-ЦЗ'!Z25</f>
        <v>164</v>
      </c>
      <c r="AA25" s="108">
        <f>УСЬОГО!AA25-'12-жінки-ЦЗ'!AA25</f>
        <v>125</v>
      </c>
      <c r="AB25" s="107">
        <f t="shared" si="7"/>
        <v>76.219512195121951</v>
      </c>
      <c r="AC25" s="37"/>
      <c r="AD25" s="41"/>
    </row>
    <row r="26" spans="1:30" s="42" customFormat="1" ht="17" customHeight="1" x14ac:dyDescent="0.25">
      <c r="A26" s="61" t="s">
        <v>53</v>
      </c>
      <c r="B26" s="105">
        <f>УСЬОГО!B26-'12-жінки-ЦЗ'!B26</f>
        <v>1475</v>
      </c>
      <c r="C26" s="105">
        <f>УСЬОГО!C26-'12-жінки-ЦЗ'!C26</f>
        <v>1539</v>
      </c>
      <c r="D26" s="106">
        <f t="shared" si="0"/>
        <v>104.33898305084746</v>
      </c>
      <c r="E26" s="105">
        <f>УСЬОГО!E26-'12-жінки-ЦЗ'!E26</f>
        <v>625</v>
      </c>
      <c r="F26" s="105">
        <f>УСЬОГО!F26-'12-жінки-ЦЗ'!F26</f>
        <v>674</v>
      </c>
      <c r="G26" s="107">
        <f t="shared" si="1"/>
        <v>107.84</v>
      </c>
      <c r="H26" s="105">
        <f>УСЬОГО!H26-'12-жінки-ЦЗ'!H26</f>
        <v>259</v>
      </c>
      <c r="I26" s="105">
        <f>УСЬОГО!I26-'12-жінки-ЦЗ'!I26</f>
        <v>236</v>
      </c>
      <c r="J26" s="107">
        <f t="shared" si="2"/>
        <v>91.119691119691126</v>
      </c>
      <c r="K26" s="105">
        <f>УСЬОГО!K26-'12-жінки-ЦЗ'!K26</f>
        <v>26</v>
      </c>
      <c r="L26" s="105">
        <f>УСЬОГО!L26-'12-жінки-ЦЗ'!L26</f>
        <v>11</v>
      </c>
      <c r="M26" s="107">
        <f t="shared" si="3"/>
        <v>42.307692307692307</v>
      </c>
      <c r="N26" s="105">
        <f>УСЬОГО!N26-'12-жінки-ЦЗ'!N26</f>
        <v>7</v>
      </c>
      <c r="O26" s="105">
        <f>УСЬОГО!O26-'12-жінки-ЦЗ'!O26</f>
        <v>0</v>
      </c>
      <c r="P26" s="107">
        <f t="shared" si="8"/>
        <v>0</v>
      </c>
      <c r="Q26" s="105">
        <f>УСЬОГО!Q26-'12-жінки-ЦЗ'!Q26</f>
        <v>523</v>
      </c>
      <c r="R26" s="108">
        <f>УСЬОГО!R26-'12-жінки-ЦЗ'!R26</f>
        <v>539</v>
      </c>
      <c r="S26" s="107">
        <f t="shared" si="4"/>
        <v>103.05927342256214</v>
      </c>
      <c r="T26" s="105">
        <f>УСЬОГО!T26-'12-жінки-ЦЗ'!T26</f>
        <v>1172</v>
      </c>
      <c r="U26" s="108">
        <f>УСЬОГО!U26-'12-жінки-ЦЗ'!U26</f>
        <v>302</v>
      </c>
      <c r="V26" s="107">
        <f t="shared" si="5"/>
        <v>25.767918088737201</v>
      </c>
      <c r="W26" s="105">
        <f>УСЬОГО!W26-'12-жінки-ЦЗ'!W26</f>
        <v>405</v>
      </c>
      <c r="X26" s="108">
        <f>УСЬОГО!X26-'12-жінки-ЦЗ'!X26</f>
        <v>282</v>
      </c>
      <c r="Y26" s="107">
        <f t="shared" si="6"/>
        <v>69.629629629629633</v>
      </c>
      <c r="Z26" s="105">
        <f>УСЬОГО!Z26-'12-жінки-ЦЗ'!Z26</f>
        <v>378</v>
      </c>
      <c r="AA26" s="108">
        <f>УСЬОГО!AA26-'12-жінки-ЦЗ'!AA26</f>
        <v>233</v>
      </c>
      <c r="AB26" s="107">
        <f t="shared" si="7"/>
        <v>61.640211640211639</v>
      </c>
      <c r="AC26" s="37"/>
      <c r="AD26" s="41"/>
    </row>
    <row r="27" spans="1:30" s="42" customFormat="1" ht="17" customHeight="1" x14ac:dyDescent="0.25">
      <c r="A27" s="61" t="s">
        <v>54</v>
      </c>
      <c r="B27" s="105">
        <f>УСЬОГО!B27-'12-жінки-ЦЗ'!B27</f>
        <v>743</v>
      </c>
      <c r="C27" s="105">
        <f>УСЬОГО!C27-'12-жінки-ЦЗ'!C27</f>
        <v>915</v>
      </c>
      <c r="D27" s="106">
        <f t="shared" si="0"/>
        <v>123.14939434724091</v>
      </c>
      <c r="E27" s="105">
        <f>УСЬОГО!E27-'12-жінки-ЦЗ'!E27</f>
        <v>279</v>
      </c>
      <c r="F27" s="105">
        <f>УСЬОГО!F27-'12-жінки-ЦЗ'!F27</f>
        <v>379</v>
      </c>
      <c r="G27" s="107">
        <f t="shared" si="1"/>
        <v>135.84229390681003</v>
      </c>
      <c r="H27" s="105">
        <f>УСЬОГО!H27-'12-жінки-ЦЗ'!H27</f>
        <v>98</v>
      </c>
      <c r="I27" s="105">
        <f>УСЬОГО!I27-'12-жінки-ЦЗ'!I27</f>
        <v>142</v>
      </c>
      <c r="J27" s="107">
        <f t="shared" si="2"/>
        <v>144.89795918367346</v>
      </c>
      <c r="K27" s="105">
        <f>УСЬОГО!K27-'12-жінки-ЦЗ'!K27</f>
        <v>19</v>
      </c>
      <c r="L27" s="105">
        <f>УСЬОГО!L27-'12-жінки-ЦЗ'!L27</f>
        <v>36</v>
      </c>
      <c r="M27" s="107">
        <f t="shared" si="3"/>
        <v>189.47368421052633</v>
      </c>
      <c r="N27" s="105">
        <f>УСЬОГО!N27-'12-жінки-ЦЗ'!N27</f>
        <v>49</v>
      </c>
      <c r="O27" s="105">
        <f>УСЬОГО!O27-'12-жінки-ЦЗ'!O27</f>
        <v>39</v>
      </c>
      <c r="P27" s="107">
        <f t="shared" si="8"/>
        <v>79.591836734693871</v>
      </c>
      <c r="Q27" s="105">
        <f>УСЬОГО!Q27-'12-жінки-ЦЗ'!Q27</f>
        <v>250</v>
      </c>
      <c r="R27" s="108">
        <f>УСЬОГО!R27-'12-жінки-ЦЗ'!R27</f>
        <v>304</v>
      </c>
      <c r="S27" s="107">
        <f t="shared" si="4"/>
        <v>121.6</v>
      </c>
      <c r="T27" s="105">
        <f>УСЬОГО!T27-'12-жінки-ЦЗ'!T27</f>
        <v>625</v>
      </c>
      <c r="U27" s="108">
        <f>УСЬОГО!U27-'12-жінки-ЦЗ'!U27</f>
        <v>645</v>
      </c>
      <c r="V27" s="107">
        <f t="shared" si="5"/>
        <v>103.2</v>
      </c>
      <c r="W27" s="105">
        <f>УСЬОГО!W27-'12-жінки-ЦЗ'!W27</f>
        <v>183</v>
      </c>
      <c r="X27" s="108">
        <f>УСЬОГО!X27-'12-жінки-ЦЗ'!X27</f>
        <v>137</v>
      </c>
      <c r="Y27" s="107">
        <f t="shared" si="6"/>
        <v>74.863387978142072</v>
      </c>
      <c r="Z27" s="105">
        <f>УСЬОГО!Z27-'12-жінки-ЦЗ'!Z27</f>
        <v>172</v>
      </c>
      <c r="AA27" s="108">
        <f>УСЬОГО!AA27-'12-жінки-ЦЗ'!AA27</f>
        <v>126</v>
      </c>
      <c r="AB27" s="107">
        <f t="shared" si="7"/>
        <v>73.255813953488371</v>
      </c>
      <c r="AC27" s="37"/>
      <c r="AD27" s="41"/>
    </row>
    <row r="28" spans="1:30" s="42" customFormat="1" ht="17" customHeight="1" x14ac:dyDescent="0.25">
      <c r="A28" s="61" t="s">
        <v>55</v>
      </c>
      <c r="B28" s="105">
        <f>УСЬОГО!B28-'12-жінки-ЦЗ'!B28</f>
        <v>876</v>
      </c>
      <c r="C28" s="105">
        <f>УСЬОГО!C28-'12-жінки-ЦЗ'!C28</f>
        <v>823</v>
      </c>
      <c r="D28" s="106">
        <f t="shared" si="0"/>
        <v>93.949771689497723</v>
      </c>
      <c r="E28" s="105">
        <f>УСЬОГО!E28-'12-жінки-ЦЗ'!E28</f>
        <v>358</v>
      </c>
      <c r="F28" s="105">
        <f>УСЬОГО!F28-'12-жінки-ЦЗ'!F28</f>
        <v>378</v>
      </c>
      <c r="G28" s="107">
        <f t="shared" si="1"/>
        <v>105.58659217877096</v>
      </c>
      <c r="H28" s="105">
        <f>УСЬОГО!H28-'12-жінки-ЦЗ'!H28</f>
        <v>186</v>
      </c>
      <c r="I28" s="105">
        <f>УСЬОГО!I28-'12-жінки-ЦЗ'!I28</f>
        <v>167</v>
      </c>
      <c r="J28" s="107">
        <f t="shared" si="2"/>
        <v>89.784946236559136</v>
      </c>
      <c r="K28" s="105">
        <f>УСЬОГО!K28-'12-жінки-ЦЗ'!K28</f>
        <v>22</v>
      </c>
      <c r="L28" s="105">
        <f>УСЬОГО!L28-'12-жінки-ЦЗ'!L28</f>
        <v>15</v>
      </c>
      <c r="M28" s="107">
        <f t="shared" si="3"/>
        <v>68.181818181818187</v>
      </c>
      <c r="N28" s="105">
        <f>УСЬОГО!N28-'12-жінки-ЦЗ'!N28</f>
        <v>12</v>
      </c>
      <c r="O28" s="105">
        <f>УСЬОГО!O28-'12-жінки-ЦЗ'!O28</f>
        <v>5</v>
      </c>
      <c r="P28" s="107">
        <f t="shared" si="8"/>
        <v>41.666666666666664</v>
      </c>
      <c r="Q28" s="105">
        <f>УСЬОГО!Q28-'12-жінки-ЦЗ'!Q28</f>
        <v>320</v>
      </c>
      <c r="R28" s="108">
        <f>УСЬОГО!R28-'12-жінки-ЦЗ'!R28</f>
        <v>357</v>
      </c>
      <c r="S28" s="107">
        <f t="shared" si="4"/>
        <v>111.5625</v>
      </c>
      <c r="T28" s="105">
        <f>УСЬОГО!T28-'12-жінки-ЦЗ'!T28</f>
        <v>628</v>
      </c>
      <c r="U28" s="108">
        <f>УСЬОГО!U28-'12-жінки-ЦЗ'!U28</f>
        <v>433</v>
      </c>
      <c r="V28" s="107">
        <f t="shared" si="5"/>
        <v>68.949044585987266</v>
      </c>
      <c r="W28" s="105">
        <f>УСЬОГО!W28-'12-жінки-ЦЗ'!W28</f>
        <v>237</v>
      </c>
      <c r="X28" s="108">
        <f>УСЬОГО!X28-'12-жінки-ЦЗ'!X28</f>
        <v>192</v>
      </c>
      <c r="Y28" s="107">
        <f t="shared" si="6"/>
        <v>81.012658227848107</v>
      </c>
      <c r="Z28" s="105">
        <f>УСЬОГО!Z28-'12-жінки-ЦЗ'!Z28</f>
        <v>230</v>
      </c>
      <c r="AA28" s="108">
        <f>УСЬОГО!AA28-'12-жінки-ЦЗ'!AA28</f>
        <v>186</v>
      </c>
      <c r="AB28" s="107">
        <f t="shared" si="7"/>
        <v>80.869565217391298</v>
      </c>
      <c r="AC28" s="37"/>
      <c r="AD28" s="41"/>
    </row>
    <row r="29" spans="1:30" s="42" customFormat="1" ht="17" customHeight="1" x14ac:dyDescent="0.25">
      <c r="A29" s="61" t="s">
        <v>56</v>
      </c>
      <c r="B29" s="105">
        <f>УСЬОГО!B29-'12-жінки-ЦЗ'!B29</f>
        <v>1119</v>
      </c>
      <c r="C29" s="105">
        <f>УСЬОГО!C29-'12-жінки-ЦЗ'!C29</f>
        <v>1177</v>
      </c>
      <c r="D29" s="106">
        <f t="shared" si="0"/>
        <v>105.18319928507596</v>
      </c>
      <c r="E29" s="105">
        <f>УСЬОГО!E29-'12-жінки-ЦЗ'!E29</f>
        <v>546</v>
      </c>
      <c r="F29" s="105">
        <f>УСЬОГО!F29-'12-жінки-ЦЗ'!F29</f>
        <v>551</v>
      </c>
      <c r="G29" s="107">
        <f t="shared" si="1"/>
        <v>100.91575091575092</v>
      </c>
      <c r="H29" s="105">
        <f>УСЬОГО!H29-'12-жінки-ЦЗ'!H29</f>
        <v>211</v>
      </c>
      <c r="I29" s="105">
        <f>УСЬОГО!I29-'12-жінки-ЦЗ'!I29</f>
        <v>157</v>
      </c>
      <c r="J29" s="107">
        <f t="shared" si="2"/>
        <v>74.407582938388629</v>
      </c>
      <c r="K29" s="105">
        <f>УСЬОГО!K29-'12-жінки-ЦЗ'!K29</f>
        <v>37</v>
      </c>
      <c r="L29" s="105">
        <f>УСЬОГО!L29-'12-жінки-ЦЗ'!L29</f>
        <v>27</v>
      </c>
      <c r="M29" s="107">
        <f t="shared" si="3"/>
        <v>72.972972972972968</v>
      </c>
      <c r="N29" s="105">
        <f>УСЬОГО!N29-'12-жінки-ЦЗ'!N29</f>
        <v>6</v>
      </c>
      <c r="O29" s="105">
        <f>УСЬОГО!O29-'12-жінки-ЦЗ'!O29</f>
        <v>0</v>
      </c>
      <c r="P29" s="107">
        <f t="shared" si="8"/>
        <v>0</v>
      </c>
      <c r="Q29" s="105">
        <f>УСЬОГО!Q29-'12-жінки-ЦЗ'!Q29</f>
        <v>391</v>
      </c>
      <c r="R29" s="108">
        <f>УСЬОГО!R29-'12-жінки-ЦЗ'!R29</f>
        <v>428</v>
      </c>
      <c r="S29" s="107">
        <f t="shared" si="4"/>
        <v>109.46291560102301</v>
      </c>
      <c r="T29" s="105">
        <f>УСЬОГО!T29-'12-жінки-ЦЗ'!T29</f>
        <v>889</v>
      </c>
      <c r="U29" s="108">
        <f>УСЬОГО!U29-'12-жінки-ЦЗ'!U29</f>
        <v>370</v>
      </c>
      <c r="V29" s="107">
        <f t="shared" si="5"/>
        <v>41.619797525309338</v>
      </c>
      <c r="W29" s="105">
        <f>УСЬОГО!W29-'12-жінки-ЦЗ'!W29</f>
        <v>398</v>
      </c>
      <c r="X29" s="108">
        <f>УСЬОГО!X29-'12-жінки-ЦЗ'!X29</f>
        <v>213</v>
      </c>
      <c r="Y29" s="107">
        <f t="shared" si="6"/>
        <v>53.517587939698494</v>
      </c>
      <c r="Z29" s="105">
        <f>УСЬОГО!Z29-'12-жінки-ЦЗ'!Z29</f>
        <v>365</v>
      </c>
      <c r="AA29" s="108">
        <f>УСЬОГО!AA29-'12-жінки-ЦЗ'!AA29</f>
        <v>196</v>
      </c>
      <c r="AB29" s="107">
        <f t="shared" si="7"/>
        <v>53.698630136986303</v>
      </c>
      <c r="AC29" s="37"/>
      <c r="AD29" s="41"/>
    </row>
    <row r="30" spans="1:30" s="42" customFormat="1" ht="17" customHeight="1" x14ac:dyDescent="0.25">
      <c r="A30" s="61" t="s">
        <v>57</v>
      </c>
      <c r="B30" s="105">
        <f>УСЬОГО!B30-'12-жінки-ЦЗ'!B30</f>
        <v>1761</v>
      </c>
      <c r="C30" s="105">
        <f>УСЬОГО!C30-'12-жінки-ЦЗ'!C30</f>
        <v>1889</v>
      </c>
      <c r="D30" s="106">
        <f t="shared" si="0"/>
        <v>107.26859738784782</v>
      </c>
      <c r="E30" s="105">
        <f>УСЬОГО!E30-'12-жінки-ЦЗ'!E30</f>
        <v>314</v>
      </c>
      <c r="F30" s="105">
        <f>УСЬОГО!F30-'12-жінки-ЦЗ'!F30</f>
        <v>437</v>
      </c>
      <c r="G30" s="107">
        <f t="shared" si="1"/>
        <v>139.171974522293</v>
      </c>
      <c r="H30" s="105">
        <f>УСЬОГО!H30-'12-жінки-ЦЗ'!H30</f>
        <v>182</v>
      </c>
      <c r="I30" s="105">
        <f>УСЬОГО!I30-'12-жінки-ЦЗ'!I30</f>
        <v>216</v>
      </c>
      <c r="J30" s="107">
        <f t="shared" si="2"/>
        <v>118.68131868131869</v>
      </c>
      <c r="K30" s="105">
        <f>УСЬОГО!K30-'12-жінки-ЦЗ'!K30</f>
        <v>56</v>
      </c>
      <c r="L30" s="105">
        <f>УСЬОГО!L30-'12-жінки-ЦЗ'!L30</f>
        <v>70</v>
      </c>
      <c r="M30" s="109" t="s">
        <v>68</v>
      </c>
      <c r="N30" s="105">
        <f>УСЬОГО!N30-'12-жінки-ЦЗ'!N30</f>
        <v>11</v>
      </c>
      <c r="O30" s="105">
        <f>УСЬОГО!O30-'12-жінки-ЦЗ'!O30</f>
        <v>8</v>
      </c>
      <c r="P30" s="107">
        <f t="shared" si="8"/>
        <v>72.727272727272734</v>
      </c>
      <c r="Q30" s="105">
        <f>УСЬОГО!Q30-'12-жінки-ЦЗ'!Q30</f>
        <v>305</v>
      </c>
      <c r="R30" s="108">
        <f>УСЬОГО!R30-'12-жінки-ЦЗ'!R30</f>
        <v>388</v>
      </c>
      <c r="S30" s="107">
        <f t="shared" si="4"/>
        <v>127.21311475409836</v>
      </c>
      <c r="T30" s="105">
        <f>УСЬОГО!T30-'12-жінки-ЦЗ'!T30</f>
        <v>1622</v>
      </c>
      <c r="U30" s="108">
        <f>УСЬОГО!U30-'12-жінки-ЦЗ'!U30</f>
        <v>183</v>
      </c>
      <c r="V30" s="107">
        <f t="shared" si="5"/>
        <v>11.282367447595561</v>
      </c>
      <c r="W30" s="105">
        <f>УСЬОГО!W30-'12-жінки-ЦЗ'!W30</f>
        <v>176</v>
      </c>
      <c r="X30" s="108">
        <f>УСЬОГО!X30-'12-жінки-ЦЗ'!X30</f>
        <v>174</v>
      </c>
      <c r="Y30" s="107">
        <f t="shared" si="6"/>
        <v>98.86363636363636</v>
      </c>
      <c r="Z30" s="105">
        <f>УСЬОГО!Z30-'12-жінки-ЦЗ'!Z30</f>
        <v>160</v>
      </c>
      <c r="AA30" s="108">
        <f>УСЬОГО!AA30-'12-жінки-ЦЗ'!AA30</f>
        <v>155</v>
      </c>
      <c r="AB30" s="107">
        <f t="shared" si="7"/>
        <v>96.875</v>
      </c>
      <c r="AC30" s="37"/>
      <c r="AD30" s="41"/>
    </row>
    <row r="31" spans="1:30" s="42" customFormat="1" ht="17" customHeight="1" x14ac:dyDescent="0.25">
      <c r="A31" s="61" t="s">
        <v>58</v>
      </c>
      <c r="B31" s="105">
        <f>УСЬОГО!B31-'12-жінки-ЦЗ'!B31</f>
        <v>1681</v>
      </c>
      <c r="C31" s="105">
        <f>УСЬОГО!C31-'12-жінки-ЦЗ'!C31</f>
        <v>1566</v>
      </c>
      <c r="D31" s="106">
        <f t="shared" si="0"/>
        <v>93.158834027364662</v>
      </c>
      <c r="E31" s="105">
        <f>УСЬОГО!E31-'12-жінки-ЦЗ'!E31</f>
        <v>389</v>
      </c>
      <c r="F31" s="105">
        <f>УСЬОГО!F31-'12-жінки-ЦЗ'!F31</f>
        <v>433</v>
      </c>
      <c r="G31" s="107">
        <f t="shared" si="1"/>
        <v>111.31105398457584</v>
      </c>
      <c r="H31" s="105">
        <f>УСЬОГО!H31-'12-жінки-ЦЗ'!H31</f>
        <v>246</v>
      </c>
      <c r="I31" s="105">
        <f>УСЬОГО!I31-'12-жінки-ЦЗ'!I31</f>
        <v>255</v>
      </c>
      <c r="J31" s="107">
        <f t="shared" si="2"/>
        <v>103.65853658536585</v>
      </c>
      <c r="K31" s="105">
        <f>УСЬОГО!K31-'12-жінки-ЦЗ'!K31</f>
        <v>24</v>
      </c>
      <c r="L31" s="105">
        <f>УСЬОГО!L31-'12-жінки-ЦЗ'!L31</f>
        <v>6</v>
      </c>
      <c r="M31" s="107">
        <f t="shared" si="3"/>
        <v>25</v>
      </c>
      <c r="N31" s="105">
        <f>УСЬОГО!N31-'12-жінки-ЦЗ'!N31</f>
        <v>0</v>
      </c>
      <c r="O31" s="105">
        <f>УСЬОГО!O31-'12-жінки-ЦЗ'!O31</f>
        <v>9</v>
      </c>
      <c r="P31" s="109" t="str">
        <f t="shared" si="8"/>
        <v>-</v>
      </c>
      <c r="Q31" s="105">
        <f>УСЬОГО!Q31-'12-жінки-ЦЗ'!Q31</f>
        <v>262</v>
      </c>
      <c r="R31" s="108">
        <f>УСЬОГО!R31-'12-жінки-ЦЗ'!R31</f>
        <v>385</v>
      </c>
      <c r="S31" s="107">
        <f t="shared" si="4"/>
        <v>146.94656488549617</v>
      </c>
      <c r="T31" s="105">
        <f>УСЬОГО!T31-'12-жінки-ЦЗ'!T31</f>
        <v>1270</v>
      </c>
      <c r="U31" s="108">
        <f>УСЬОГО!U31-'12-жінки-ЦЗ'!U31</f>
        <v>1011</v>
      </c>
      <c r="V31" s="107">
        <f t="shared" si="5"/>
        <v>79.606299212598429</v>
      </c>
      <c r="W31" s="105">
        <f>УСЬОГО!W31-'12-жінки-ЦЗ'!W31</f>
        <v>266</v>
      </c>
      <c r="X31" s="108">
        <f>УСЬОГО!X31-'12-жінки-ЦЗ'!X31</f>
        <v>194</v>
      </c>
      <c r="Y31" s="107">
        <f t="shared" si="6"/>
        <v>72.932330827067673</v>
      </c>
      <c r="Z31" s="105">
        <f>УСЬОГО!Z31-'12-жінки-ЦЗ'!Z31</f>
        <v>253</v>
      </c>
      <c r="AA31" s="108">
        <f>УСЬОГО!AA31-'12-жінки-ЦЗ'!AA31</f>
        <v>165</v>
      </c>
      <c r="AB31" s="107">
        <f t="shared" si="7"/>
        <v>65.217391304347828</v>
      </c>
      <c r="AC31" s="37"/>
      <c r="AD31" s="41"/>
    </row>
    <row r="32" spans="1:30" s="42" customFormat="1" ht="17" customHeight="1" x14ac:dyDescent="0.25">
      <c r="A32" s="61" t="s">
        <v>59</v>
      </c>
      <c r="B32" s="105">
        <f>УСЬОГО!B32-'12-жінки-ЦЗ'!B32</f>
        <v>2198</v>
      </c>
      <c r="C32" s="105">
        <f>УСЬОГО!C32-'12-жінки-ЦЗ'!C32</f>
        <v>2047</v>
      </c>
      <c r="D32" s="106">
        <f t="shared" si="0"/>
        <v>93.130118289353959</v>
      </c>
      <c r="E32" s="105">
        <f>УСЬОГО!E32-'12-жінки-ЦЗ'!E32</f>
        <v>512</v>
      </c>
      <c r="F32" s="105">
        <f>УСЬОГО!F32-'12-жінки-ЦЗ'!F32</f>
        <v>411</v>
      </c>
      <c r="G32" s="107">
        <f t="shared" si="1"/>
        <v>80.2734375</v>
      </c>
      <c r="H32" s="105">
        <f>УСЬОГО!H32-'12-жінки-ЦЗ'!H32</f>
        <v>318</v>
      </c>
      <c r="I32" s="105">
        <f>УСЬОГО!I32-'12-жінки-ЦЗ'!I32</f>
        <v>200</v>
      </c>
      <c r="J32" s="107">
        <f t="shared" si="2"/>
        <v>62.893081761006286</v>
      </c>
      <c r="K32" s="105">
        <f>УСЬОГО!K32-'12-жінки-ЦЗ'!K32</f>
        <v>56</v>
      </c>
      <c r="L32" s="105">
        <f>УСЬОГО!L32-'12-жінки-ЦЗ'!L32</f>
        <v>36</v>
      </c>
      <c r="M32" s="107">
        <f t="shared" si="3"/>
        <v>64.285714285714292</v>
      </c>
      <c r="N32" s="105">
        <f>УСЬОГО!N32-'12-жінки-ЦЗ'!N32</f>
        <v>6</v>
      </c>
      <c r="O32" s="105">
        <f>УСЬОГО!O32-'12-жінки-ЦЗ'!O32</f>
        <v>10</v>
      </c>
      <c r="P32" s="109">
        <f t="shared" si="8"/>
        <v>166.66666666666666</v>
      </c>
      <c r="Q32" s="105">
        <f>УСЬОГО!Q32-'12-жінки-ЦЗ'!Q32</f>
        <v>498</v>
      </c>
      <c r="R32" s="108">
        <f>УСЬОГО!R32-'12-жінки-ЦЗ'!R32</f>
        <v>322</v>
      </c>
      <c r="S32" s="107">
        <f t="shared" si="4"/>
        <v>64.658634538152612</v>
      </c>
      <c r="T32" s="105">
        <f>УСЬОГО!T32-'12-жінки-ЦЗ'!T32</f>
        <v>1849</v>
      </c>
      <c r="U32" s="108">
        <f>УСЬОГО!U32-'12-жінки-ЦЗ'!U32</f>
        <v>1609</v>
      </c>
      <c r="V32" s="107">
        <f t="shared" si="5"/>
        <v>87.02001081665766</v>
      </c>
      <c r="W32" s="105">
        <f>УСЬОГО!W32-'12-жінки-ЦЗ'!W32</f>
        <v>330</v>
      </c>
      <c r="X32" s="108">
        <f>УСЬОГО!X32-'12-жінки-ЦЗ'!X32</f>
        <v>98</v>
      </c>
      <c r="Y32" s="107">
        <f t="shared" si="6"/>
        <v>29.696969696969695</v>
      </c>
      <c r="Z32" s="105">
        <f>УСЬОГО!Z32-'12-жінки-ЦЗ'!Z32</f>
        <v>297</v>
      </c>
      <c r="AA32" s="108">
        <f>УСЬОГО!AA32-'12-жінки-ЦЗ'!AA32</f>
        <v>84</v>
      </c>
      <c r="AB32" s="107">
        <f t="shared" si="7"/>
        <v>28.282828282828284</v>
      </c>
      <c r="AC32" s="37"/>
      <c r="AD32" s="41"/>
    </row>
    <row r="33" spans="1:30" s="42" customFormat="1" ht="17" customHeight="1" x14ac:dyDescent="0.25">
      <c r="A33" s="61" t="s">
        <v>60</v>
      </c>
      <c r="B33" s="105">
        <f>УСЬОГО!B33-'12-жінки-ЦЗ'!B33</f>
        <v>1173</v>
      </c>
      <c r="C33" s="105">
        <f>УСЬОГО!C33-'12-жінки-ЦЗ'!C33</f>
        <v>1313</v>
      </c>
      <c r="D33" s="106">
        <f t="shared" si="0"/>
        <v>111.93520886615516</v>
      </c>
      <c r="E33" s="105">
        <f>УСЬОГО!E33-'12-жінки-ЦЗ'!E33</f>
        <v>665</v>
      </c>
      <c r="F33" s="105">
        <f>УСЬОГО!F33-'12-жінки-ЦЗ'!F33</f>
        <v>774</v>
      </c>
      <c r="G33" s="107">
        <f t="shared" si="1"/>
        <v>116.39097744360902</v>
      </c>
      <c r="H33" s="105">
        <f>УСЬОГО!H33-'12-жінки-ЦЗ'!H33</f>
        <v>162</v>
      </c>
      <c r="I33" s="105">
        <f>УСЬОГО!I33-'12-жінки-ЦЗ'!I33</f>
        <v>196</v>
      </c>
      <c r="J33" s="107">
        <f t="shared" si="2"/>
        <v>120.98765432098766</v>
      </c>
      <c r="K33" s="105">
        <f>УСЬОГО!K33-'12-жінки-ЦЗ'!K33</f>
        <v>60</v>
      </c>
      <c r="L33" s="105">
        <f>УСЬОГО!L33-'12-жінки-ЦЗ'!L33</f>
        <v>40</v>
      </c>
      <c r="M33" s="107">
        <f t="shared" si="3"/>
        <v>66.666666666666671</v>
      </c>
      <c r="N33" s="105">
        <f>УСЬОГО!N33-'12-жінки-ЦЗ'!N33</f>
        <v>9</v>
      </c>
      <c r="O33" s="105">
        <f>УСЬОГО!O33-'12-жінки-ЦЗ'!O33</f>
        <v>1</v>
      </c>
      <c r="P33" s="109">
        <f t="shared" si="8"/>
        <v>11.111111111111111</v>
      </c>
      <c r="Q33" s="105">
        <f>УСЬОГО!Q33-'12-жінки-ЦЗ'!Q33</f>
        <v>561</v>
      </c>
      <c r="R33" s="108">
        <f>УСЬОГО!R33-'12-жінки-ЦЗ'!R33</f>
        <v>687</v>
      </c>
      <c r="S33" s="107">
        <f t="shared" si="4"/>
        <v>122.45989304812834</v>
      </c>
      <c r="T33" s="105">
        <f>УСЬОГО!T33-'12-жінки-ЦЗ'!T33</f>
        <v>827</v>
      </c>
      <c r="U33" s="108">
        <f>УСЬОГО!U33-'12-жінки-ЦЗ'!U33</f>
        <v>844</v>
      </c>
      <c r="V33" s="107">
        <f t="shared" si="5"/>
        <v>102.05562273276904</v>
      </c>
      <c r="W33" s="105">
        <f>УСЬОГО!W33-'12-жінки-ЦЗ'!W33</f>
        <v>374</v>
      </c>
      <c r="X33" s="108">
        <f>УСЬОГО!X33-'12-жінки-ЦЗ'!X33</f>
        <v>394</v>
      </c>
      <c r="Y33" s="107">
        <f t="shared" si="6"/>
        <v>105.3475935828877</v>
      </c>
      <c r="Z33" s="105">
        <f>УСЬОГО!Z33-'12-жінки-ЦЗ'!Z33</f>
        <v>345</v>
      </c>
      <c r="AA33" s="108">
        <f>УСЬОГО!AA33-'12-жінки-ЦЗ'!AA33</f>
        <v>373</v>
      </c>
      <c r="AB33" s="107">
        <f t="shared" si="7"/>
        <v>108.1159420289855</v>
      </c>
      <c r="AC33" s="37"/>
      <c r="AD33" s="41"/>
    </row>
    <row r="34" spans="1:30" s="42" customFormat="1" ht="17" customHeight="1" x14ac:dyDescent="0.25">
      <c r="A34" s="61" t="s">
        <v>61</v>
      </c>
      <c r="B34" s="105">
        <f>УСЬОГО!B34-'12-жінки-ЦЗ'!B34</f>
        <v>1302</v>
      </c>
      <c r="C34" s="105">
        <f>УСЬОГО!C34-'12-жінки-ЦЗ'!C34</f>
        <v>1390</v>
      </c>
      <c r="D34" s="106">
        <f t="shared" si="0"/>
        <v>106.75883256528418</v>
      </c>
      <c r="E34" s="105">
        <f>УСЬОГО!E34-'12-жінки-ЦЗ'!E34</f>
        <v>612</v>
      </c>
      <c r="F34" s="105">
        <f>УСЬОГО!F34-'12-жінки-ЦЗ'!F34</f>
        <v>725</v>
      </c>
      <c r="G34" s="107">
        <f t="shared" si="1"/>
        <v>118.46405228758169</v>
      </c>
      <c r="H34" s="105">
        <f>УСЬОГО!H34-'12-жінки-ЦЗ'!H34</f>
        <v>211</v>
      </c>
      <c r="I34" s="105">
        <f>УСЬОГО!I34-'12-жінки-ЦЗ'!I34</f>
        <v>235</v>
      </c>
      <c r="J34" s="107">
        <f t="shared" si="2"/>
        <v>111.37440758293839</v>
      </c>
      <c r="K34" s="105">
        <f>УСЬОГО!K34-'12-жінки-ЦЗ'!K34</f>
        <v>12</v>
      </c>
      <c r="L34" s="105">
        <f>УСЬОГО!L34-'12-жінки-ЦЗ'!L34</f>
        <v>2</v>
      </c>
      <c r="M34" s="107">
        <f t="shared" si="3"/>
        <v>16.666666666666668</v>
      </c>
      <c r="N34" s="105">
        <f>УСЬОГО!N34-'12-жінки-ЦЗ'!N34</f>
        <v>10</v>
      </c>
      <c r="O34" s="105">
        <f>УСЬОГО!O34-'12-жінки-ЦЗ'!O34</f>
        <v>0</v>
      </c>
      <c r="P34" s="109">
        <f t="shared" si="8"/>
        <v>0</v>
      </c>
      <c r="Q34" s="105">
        <f>УСЬОГО!Q34-'12-жінки-ЦЗ'!Q34</f>
        <v>521</v>
      </c>
      <c r="R34" s="108">
        <f>УСЬОГО!R34-'12-жінки-ЦЗ'!R34</f>
        <v>607</v>
      </c>
      <c r="S34" s="107">
        <f t="shared" si="4"/>
        <v>116.50671785028791</v>
      </c>
      <c r="T34" s="105">
        <f>УСЬОГО!T34-'12-жінки-ЦЗ'!T34</f>
        <v>916</v>
      </c>
      <c r="U34" s="108">
        <f>УСЬОГО!U34-'12-жінки-ЦЗ'!U34</f>
        <v>409</v>
      </c>
      <c r="V34" s="107">
        <f t="shared" si="5"/>
        <v>44.650655021834062</v>
      </c>
      <c r="W34" s="105">
        <f>УСЬОГО!W34-'12-жінки-ЦЗ'!W34</f>
        <v>392</v>
      </c>
      <c r="X34" s="108">
        <f>УСЬОГО!X34-'12-жінки-ЦЗ'!X34</f>
        <v>375</v>
      </c>
      <c r="Y34" s="107">
        <f t="shared" si="6"/>
        <v>95.663265306122454</v>
      </c>
      <c r="Z34" s="105">
        <f>УСЬОГО!Z34-'12-жінки-ЦЗ'!Z34</f>
        <v>374</v>
      </c>
      <c r="AA34" s="108">
        <f>УСЬОГО!AA34-'12-жінки-ЦЗ'!AA34</f>
        <v>335</v>
      </c>
      <c r="AB34" s="107">
        <f t="shared" si="7"/>
        <v>89.572192513368989</v>
      </c>
      <c r="AC34" s="37"/>
      <c r="AD34" s="41"/>
    </row>
    <row r="35" spans="1:30" s="42" customFormat="1" ht="17" customHeight="1" x14ac:dyDescent="0.25">
      <c r="A35" s="61" t="s">
        <v>62</v>
      </c>
      <c r="B35" s="105">
        <f>УСЬОГО!B35-'12-жінки-ЦЗ'!B35</f>
        <v>723</v>
      </c>
      <c r="C35" s="105">
        <f>УСЬОГО!C35-'12-жінки-ЦЗ'!C35</f>
        <v>821</v>
      </c>
      <c r="D35" s="106">
        <f t="shared" si="0"/>
        <v>113.55463347164591</v>
      </c>
      <c r="E35" s="105">
        <f>УСЬОГО!E35-'12-жінки-ЦЗ'!E35</f>
        <v>361</v>
      </c>
      <c r="F35" s="105">
        <f>УСЬОГО!F35-'12-жінки-ЦЗ'!F35</f>
        <v>375</v>
      </c>
      <c r="G35" s="107">
        <f t="shared" si="1"/>
        <v>103.8781163434903</v>
      </c>
      <c r="H35" s="105">
        <f>УСЬОГО!H35-'12-жінки-ЦЗ'!H35</f>
        <v>204</v>
      </c>
      <c r="I35" s="105">
        <f>УСЬОГО!I35-'12-жінки-ЦЗ'!I35</f>
        <v>121</v>
      </c>
      <c r="J35" s="107">
        <f t="shared" si="2"/>
        <v>59.313725490196077</v>
      </c>
      <c r="K35" s="105">
        <f>УСЬОГО!K35-'12-жінки-ЦЗ'!K35</f>
        <v>25</v>
      </c>
      <c r="L35" s="105">
        <f>УСЬОГО!L35-'12-жінки-ЦЗ'!L35</f>
        <v>9</v>
      </c>
      <c r="M35" s="107">
        <f t="shared" si="3"/>
        <v>36</v>
      </c>
      <c r="N35" s="105">
        <f>УСЬОГО!N35-'12-жінки-ЦЗ'!N35</f>
        <v>5</v>
      </c>
      <c r="O35" s="105">
        <f>УСЬОГО!O35-'12-жінки-ЦЗ'!O35</f>
        <v>0</v>
      </c>
      <c r="P35" s="107">
        <f t="shared" si="8"/>
        <v>0</v>
      </c>
      <c r="Q35" s="105">
        <f>УСЬОГО!Q35-'12-жінки-ЦЗ'!Q35</f>
        <v>285</v>
      </c>
      <c r="R35" s="108">
        <f>УСЬОГО!R35-'12-жінки-ЦЗ'!R35</f>
        <v>251</v>
      </c>
      <c r="S35" s="107">
        <f t="shared" si="4"/>
        <v>88.070175438596493</v>
      </c>
      <c r="T35" s="105">
        <f>УСЬОГО!T35-'12-жінки-ЦЗ'!T35</f>
        <v>515</v>
      </c>
      <c r="U35" s="108">
        <f>УСЬОГО!U35-'12-жінки-ЦЗ'!U35</f>
        <v>169</v>
      </c>
      <c r="V35" s="107">
        <f t="shared" si="5"/>
        <v>32.815533980582522</v>
      </c>
      <c r="W35" s="105">
        <f>УСЬОГО!W35-'12-жінки-ЦЗ'!W35</f>
        <v>213</v>
      </c>
      <c r="X35" s="108">
        <f>УСЬОГО!X35-'12-жінки-ЦЗ'!X35</f>
        <v>156</v>
      </c>
      <c r="Y35" s="107">
        <f t="shared" si="6"/>
        <v>73.239436619718305</v>
      </c>
      <c r="Z35" s="105">
        <f>УСЬОГО!Z35-'12-жінки-ЦЗ'!Z35</f>
        <v>201</v>
      </c>
      <c r="AA35" s="108">
        <f>УСЬОГО!AA35-'12-жінки-ЦЗ'!AA35</f>
        <v>141</v>
      </c>
      <c r="AB35" s="107">
        <f t="shared" si="7"/>
        <v>70.149253731343279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M13" sqref="M13"/>
    </sheetView>
  </sheetViews>
  <sheetFormatPr defaultColWidth="8" defaultRowHeight="13.6" x14ac:dyDescent="0.25"/>
  <cols>
    <col min="1" max="1" width="57.375" style="52" customWidth="1"/>
    <col min="2" max="3" width="13.875" style="18" customWidth="1"/>
    <col min="4" max="4" width="8.875" style="52" customWidth="1"/>
    <col min="5" max="5" width="9.875" style="52" customWidth="1"/>
    <col min="6" max="7" width="13.875" style="52" customWidth="1"/>
    <col min="8" max="8" width="8.875" style="52" customWidth="1"/>
    <col min="9" max="10" width="10.875" style="52" customWidth="1"/>
    <col min="11" max="11" width="11.125" style="52" customWidth="1"/>
    <col min="12" max="12" width="11.875" style="52" customWidth="1"/>
    <col min="13" max="16384" width="8" style="52"/>
  </cols>
  <sheetData>
    <row r="1" spans="1:19" ht="27" customHeight="1" x14ac:dyDescent="0.25">
      <c r="A1" s="148" t="s">
        <v>66</v>
      </c>
      <c r="B1" s="148"/>
      <c r="C1" s="148"/>
      <c r="D1" s="148"/>
      <c r="E1" s="148"/>
      <c r="F1" s="148"/>
      <c r="G1" s="148"/>
      <c r="H1" s="148"/>
      <c r="I1" s="148"/>
      <c r="J1" s="62"/>
    </row>
    <row r="2" spans="1:19" ht="23.3" customHeight="1" x14ac:dyDescent="0.25">
      <c r="A2" s="149" t="s">
        <v>17</v>
      </c>
      <c r="B2" s="148"/>
      <c r="C2" s="148"/>
      <c r="D2" s="148"/>
      <c r="E2" s="148"/>
      <c r="F2" s="148"/>
      <c r="G2" s="148"/>
      <c r="H2" s="148"/>
      <c r="I2" s="148"/>
      <c r="J2" s="62"/>
    </row>
    <row r="3" spans="1:19" ht="13.6" customHeight="1" x14ac:dyDescent="0.2">
      <c r="A3" s="150"/>
      <c r="B3" s="150"/>
      <c r="C3" s="150"/>
      <c r="D3" s="150"/>
      <c r="E3" s="150"/>
    </row>
    <row r="4" spans="1:19" s="47" customFormat="1" ht="30.75" customHeight="1" x14ac:dyDescent="0.25">
      <c r="A4" s="120" t="s">
        <v>0</v>
      </c>
      <c r="B4" s="151" t="s">
        <v>18</v>
      </c>
      <c r="C4" s="152"/>
      <c r="D4" s="152"/>
      <c r="E4" s="153"/>
      <c r="F4" s="151" t="s">
        <v>19</v>
      </c>
      <c r="G4" s="152"/>
      <c r="H4" s="152"/>
      <c r="I4" s="153"/>
      <c r="J4" s="63"/>
    </row>
    <row r="5" spans="1:19" s="47" customFormat="1" ht="23.3" customHeight="1" x14ac:dyDescent="0.25">
      <c r="A5" s="146"/>
      <c r="B5" s="116" t="s">
        <v>73</v>
      </c>
      <c r="C5" s="116" t="s">
        <v>74</v>
      </c>
      <c r="D5" s="118" t="s">
        <v>1</v>
      </c>
      <c r="E5" s="119"/>
      <c r="F5" s="116" t="s">
        <v>73</v>
      </c>
      <c r="G5" s="116" t="s">
        <v>74</v>
      </c>
      <c r="H5" s="118" t="s">
        <v>1</v>
      </c>
      <c r="I5" s="119"/>
      <c r="J5" s="64"/>
    </row>
    <row r="6" spans="1:19" s="47" customFormat="1" ht="36.700000000000003" customHeight="1" x14ac:dyDescent="0.25">
      <c r="A6" s="121"/>
      <c r="B6" s="117"/>
      <c r="C6" s="117"/>
      <c r="D6" s="5" t="s">
        <v>2</v>
      </c>
      <c r="E6" s="6" t="s">
        <v>26</v>
      </c>
      <c r="F6" s="117"/>
      <c r="G6" s="117"/>
      <c r="H6" s="5" t="s">
        <v>2</v>
      </c>
      <c r="I6" s="6" t="s">
        <v>26</v>
      </c>
      <c r="J6" s="65"/>
    </row>
    <row r="7" spans="1:19" s="53" customFormat="1" ht="15.8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37.9" customHeight="1" x14ac:dyDescent="0.25">
      <c r="A8" s="54" t="s">
        <v>27</v>
      </c>
      <c r="B8" s="82">
        <f>'15-місто-ЦЗ'!B7</f>
        <v>72833</v>
      </c>
      <c r="C8" s="82">
        <f>'15-місто-ЦЗ'!C7</f>
        <v>76049</v>
      </c>
      <c r="D8" s="11">
        <f>C8*100/B8</f>
        <v>104.41558084934027</v>
      </c>
      <c r="E8" s="75">
        <f>C8-B8</f>
        <v>3216</v>
      </c>
      <c r="F8" s="74">
        <f>'16-село-ЦЗ'!B7</f>
        <v>48080</v>
      </c>
      <c r="G8" s="74">
        <f>'16-село-ЦЗ'!C7</f>
        <v>50070</v>
      </c>
      <c r="H8" s="11">
        <f>G8*100/F8</f>
        <v>104.13893510815308</v>
      </c>
      <c r="I8" s="75">
        <f>G8-F8</f>
        <v>1990</v>
      </c>
      <c r="J8" s="67"/>
      <c r="K8" s="95"/>
      <c r="L8" s="95"/>
      <c r="M8" s="55"/>
      <c r="R8" s="68"/>
      <c r="S8" s="68"/>
    </row>
    <row r="9" spans="1:19" s="47" customFormat="1" ht="37.9" customHeight="1" x14ac:dyDescent="0.25">
      <c r="A9" s="54" t="s">
        <v>28</v>
      </c>
      <c r="B9" s="74">
        <f>'15-місто-ЦЗ'!E7</f>
        <v>26654</v>
      </c>
      <c r="C9" s="74">
        <f>'15-місто-ЦЗ'!F7</f>
        <v>31780</v>
      </c>
      <c r="D9" s="11">
        <f t="shared" ref="D9:D13" si="0">C9*100/B9</f>
        <v>119.23163502663765</v>
      </c>
      <c r="E9" s="90">
        <f t="shared" ref="E9:E13" si="1">C9-B9</f>
        <v>5126</v>
      </c>
      <c r="F9" s="74">
        <f>'16-село-ЦЗ'!E7</f>
        <v>16225</v>
      </c>
      <c r="G9" s="74">
        <f>'16-село-ЦЗ'!F7</f>
        <v>20685</v>
      </c>
      <c r="H9" s="11">
        <f t="shared" ref="H9:H13" si="2">G9*100/F9</f>
        <v>127.4884437596302</v>
      </c>
      <c r="I9" s="75">
        <f t="shared" ref="I9:I13" si="3">G9-F9</f>
        <v>4460</v>
      </c>
      <c r="J9" s="67"/>
      <c r="K9" s="95"/>
      <c r="L9" s="95"/>
      <c r="M9" s="56"/>
      <c r="R9" s="68"/>
      <c r="S9" s="68"/>
    </row>
    <row r="10" spans="1:19" s="47" customFormat="1" ht="45" customHeight="1" x14ac:dyDescent="0.25">
      <c r="A10" s="57" t="s">
        <v>29</v>
      </c>
      <c r="B10" s="74">
        <f>'15-місто-ЦЗ'!H7</f>
        <v>7922</v>
      </c>
      <c r="C10" s="74">
        <f>'15-місто-ЦЗ'!I7</f>
        <v>9325</v>
      </c>
      <c r="D10" s="11">
        <f t="shared" si="0"/>
        <v>117.71017419843474</v>
      </c>
      <c r="E10" s="75">
        <f t="shared" si="1"/>
        <v>1403</v>
      </c>
      <c r="F10" s="74">
        <f>'16-село-ЦЗ'!H7</f>
        <v>5440</v>
      </c>
      <c r="G10" s="74">
        <f>'16-село-ЦЗ'!I7</f>
        <v>6202</v>
      </c>
      <c r="H10" s="11">
        <f t="shared" si="2"/>
        <v>114.00735294117646</v>
      </c>
      <c r="I10" s="75">
        <f t="shared" si="3"/>
        <v>762</v>
      </c>
      <c r="J10" s="67"/>
      <c r="K10" s="95"/>
      <c r="L10" s="95"/>
      <c r="M10" s="56"/>
      <c r="R10" s="68"/>
      <c r="S10" s="68"/>
    </row>
    <row r="11" spans="1:19" s="47" customFormat="1" ht="37.9" customHeight="1" x14ac:dyDescent="0.25">
      <c r="A11" s="54" t="s">
        <v>30</v>
      </c>
      <c r="B11" s="74">
        <f>'15-місто-ЦЗ'!K7</f>
        <v>1659</v>
      </c>
      <c r="C11" s="74">
        <f>'15-місто-ЦЗ'!L7</f>
        <v>1489</v>
      </c>
      <c r="D11" s="11">
        <f t="shared" si="0"/>
        <v>89.752863170584689</v>
      </c>
      <c r="E11" s="75">
        <f t="shared" si="1"/>
        <v>-170</v>
      </c>
      <c r="F11" s="74">
        <f>'16-село-ЦЗ'!K7</f>
        <v>1182</v>
      </c>
      <c r="G11" s="74">
        <f>'16-село-ЦЗ'!L7</f>
        <v>989</v>
      </c>
      <c r="H11" s="11">
        <f t="shared" si="2"/>
        <v>83.671742808798641</v>
      </c>
      <c r="I11" s="75">
        <f t="shared" si="3"/>
        <v>-193</v>
      </c>
      <c r="J11" s="67"/>
      <c r="K11" s="95"/>
      <c r="L11" s="95"/>
      <c r="M11" s="56"/>
      <c r="R11" s="68"/>
      <c r="S11" s="68"/>
    </row>
    <row r="12" spans="1:19" s="47" customFormat="1" ht="45.7" customHeight="1" x14ac:dyDescent="0.25">
      <c r="A12" s="54" t="s">
        <v>20</v>
      </c>
      <c r="B12" s="74">
        <f>'15-місто-ЦЗ'!N7</f>
        <v>366</v>
      </c>
      <c r="C12" s="74">
        <f>'15-місто-ЦЗ'!O7</f>
        <v>198</v>
      </c>
      <c r="D12" s="11">
        <f t="shared" si="0"/>
        <v>54.098360655737707</v>
      </c>
      <c r="E12" s="75">
        <f t="shared" si="1"/>
        <v>-168</v>
      </c>
      <c r="F12" s="74">
        <f>'16-село-ЦЗ'!N7</f>
        <v>341</v>
      </c>
      <c r="G12" s="74">
        <f>'16-село-ЦЗ'!O7</f>
        <v>155</v>
      </c>
      <c r="H12" s="11">
        <f t="shared" si="2"/>
        <v>45.454545454545453</v>
      </c>
      <c r="I12" s="75">
        <f t="shared" si="3"/>
        <v>-186</v>
      </c>
      <c r="J12" s="67"/>
      <c r="K12" s="95"/>
      <c r="L12" s="95"/>
      <c r="M12" s="56"/>
      <c r="R12" s="68"/>
      <c r="S12" s="68"/>
    </row>
    <row r="13" spans="1:19" s="47" customFormat="1" ht="49.6" customHeight="1" x14ac:dyDescent="0.25">
      <c r="A13" s="54" t="s">
        <v>31</v>
      </c>
      <c r="B13" s="74">
        <f>'15-місто-ЦЗ'!Q7</f>
        <v>18842</v>
      </c>
      <c r="C13" s="74">
        <f>'15-місто-ЦЗ'!R7</f>
        <v>21486</v>
      </c>
      <c r="D13" s="11">
        <f t="shared" si="0"/>
        <v>114.0324806283834</v>
      </c>
      <c r="E13" s="90">
        <f t="shared" si="1"/>
        <v>2644</v>
      </c>
      <c r="F13" s="74">
        <f>'16-село-ЦЗ'!Q7</f>
        <v>12726</v>
      </c>
      <c r="G13" s="74">
        <f>'16-село-ЦЗ'!R7</f>
        <v>16185</v>
      </c>
      <c r="H13" s="11">
        <f t="shared" si="2"/>
        <v>127.18057520037718</v>
      </c>
      <c r="I13" s="75">
        <f t="shared" si="3"/>
        <v>3459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25">
      <c r="A14" s="122" t="s">
        <v>4</v>
      </c>
      <c r="B14" s="123"/>
      <c r="C14" s="123"/>
      <c r="D14" s="123"/>
      <c r="E14" s="123"/>
      <c r="F14" s="123"/>
      <c r="G14" s="123"/>
      <c r="H14" s="123"/>
      <c r="I14" s="123"/>
      <c r="J14" s="69"/>
      <c r="K14" s="25"/>
      <c r="L14" s="25"/>
      <c r="M14" s="56"/>
    </row>
    <row r="15" spans="1:19" s="47" customFormat="1" ht="18" customHeight="1" x14ac:dyDescent="0.25">
      <c r="A15" s="124"/>
      <c r="B15" s="125"/>
      <c r="C15" s="125"/>
      <c r="D15" s="125"/>
      <c r="E15" s="125"/>
      <c r="F15" s="125"/>
      <c r="G15" s="125"/>
      <c r="H15" s="125"/>
      <c r="I15" s="125"/>
      <c r="J15" s="69"/>
      <c r="K15" s="25"/>
      <c r="L15" s="25"/>
      <c r="M15" s="56"/>
    </row>
    <row r="16" spans="1:19" s="47" customFormat="1" ht="20.25" customHeight="1" x14ac:dyDescent="0.25">
      <c r="A16" s="120" t="s">
        <v>0</v>
      </c>
      <c r="B16" s="120" t="s">
        <v>75</v>
      </c>
      <c r="C16" s="120" t="s">
        <v>76</v>
      </c>
      <c r="D16" s="118" t="s">
        <v>1</v>
      </c>
      <c r="E16" s="119"/>
      <c r="F16" s="120" t="s">
        <v>75</v>
      </c>
      <c r="G16" s="120" t="s">
        <v>76</v>
      </c>
      <c r="H16" s="118" t="s">
        <v>1</v>
      </c>
      <c r="I16" s="119"/>
      <c r="J16" s="64"/>
      <c r="K16" s="25"/>
      <c r="L16" s="25"/>
      <c r="M16" s="56"/>
    </row>
    <row r="17" spans="1:13" ht="27" customHeight="1" x14ac:dyDescent="0.35">
      <c r="A17" s="121"/>
      <c r="B17" s="121"/>
      <c r="C17" s="121"/>
      <c r="D17" s="21" t="s">
        <v>2</v>
      </c>
      <c r="E17" s="6" t="s">
        <v>26</v>
      </c>
      <c r="F17" s="121"/>
      <c r="G17" s="121"/>
      <c r="H17" s="21" t="s">
        <v>2</v>
      </c>
      <c r="I17" s="6" t="s">
        <v>26</v>
      </c>
      <c r="J17" s="65"/>
      <c r="K17" s="70"/>
      <c r="L17" s="70"/>
      <c r="M17" s="58"/>
    </row>
    <row r="18" spans="1:13" ht="21.1" x14ac:dyDescent="0.35">
      <c r="A18" s="54" t="s">
        <v>32</v>
      </c>
      <c r="B18" s="82">
        <f>'15-місто-ЦЗ'!T7</f>
        <v>59840</v>
      </c>
      <c r="C18" s="82">
        <f>'15-місто-ЦЗ'!U7</f>
        <v>37330</v>
      </c>
      <c r="D18" s="17">
        <f t="shared" ref="D18:D20" si="4">C18*100/B18</f>
        <v>62.383021390374331</v>
      </c>
      <c r="E18" s="90">
        <f t="shared" ref="E18:E20" si="5">C18-B18</f>
        <v>-22510</v>
      </c>
      <c r="F18" s="82">
        <f>'16-село-ЦЗ'!T7</f>
        <v>38006</v>
      </c>
      <c r="G18" s="82">
        <f>'16-село-ЦЗ'!U7</f>
        <v>23865</v>
      </c>
      <c r="H18" s="16">
        <f t="shared" ref="H18:H20" si="6">G18*100/F18</f>
        <v>62.792716939430619</v>
      </c>
      <c r="I18" s="75">
        <f t="shared" ref="I18:I20" si="7">G18-F18</f>
        <v>-14141</v>
      </c>
      <c r="J18" s="71"/>
      <c r="K18" s="96"/>
      <c r="L18" s="96"/>
      <c r="M18" s="58"/>
    </row>
    <row r="19" spans="1:13" ht="21.1" x14ac:dyDescent="0.35">
      <c r="A19" s="2" t="s">
        <v>28</v>
      </c>
      <c r="B19" s="82">
        <f>'15-місто-ЦЗ'!W7</f>
        <v>18833</v>
      </c>
      <c r="C19" s="82">
        <f>'15-місто-ЦЗ'!X7</f>
        <v>12505</v>
      </c>
      <c r="D19" s="17">
        <f t="shared" si="4"/>
        <v>66.399405299208837</v>
      </c>
      <c r="E19" s="75">
        <f t="shared" si="5"/>
        <v>-6328</v>
      </c>
      <c r="F19" s="82">
        <f>'16-село-ЦЗ'!W7</f>
        <v>10726</v>
      </c>
      <c r="G19" s="82">
        <f>'16-село-ЦЗ'!X7</f>
        <v>8979</v>
      </c>
      <c r="H19" s="16">
        <f t="shared" si="6"/>
        <v>83.712474361364912</v>
      </c>
      <c r="I19" s="75">
        <f t="shared" si="7"/>
        <v>-1747</v>
      </c>
      <c r="J19" s="71"/>
      <c r="K19" s="96"/>
      <c r="L19" s="96"/>
      <c r="M19" s="58"/>
    </row>
    <row r="20" spans="1:13" ht="21.1" x14ac:dyDescent="0.35">
      <c r="A20" s="2" t="s">
        <v>33</v>
      </c>
      <c r="B20" s="82">
        <f>'15-місто-ЦЗ'!Z7</f>
        <v>16136</v>
      </c>
      <c r="C20" s="82">
        <f>'15-місто-ЦЗ'!AA7</f>
        <v>10515</v>
      </c>
      <c r="D20" s="17">
        <f t="shared" si="4"/>
        <v>65.164848785324736</v>
      </c>
      <c r="E20" s="75">
        <f t="shared" si="5"/>
        <v>-5621</v>
      </c>
      <c r="F20" s="82">
        <f>'16-село-ЦЗ'!Z7</f>
        <v>9718</v>
      </c>
      <c r="G20" s="82">
        <f>'16-село-ЦЗ'!AA7</f>
        <v>7975</v>
      </c>
      <c r="H20" s="16">
        <f t="shared" si="6"/>
        <v>82.064210742951218</v>
      </c>
      <c r="I20" s="75">
        <f t="shared" si="7"/>
        <v>-1743</v>
      </c>
      <c r="J20" s="72"/>
      <c r="K20" s="96"/>
      <c r="L20" s="96"/>
      <c r="M20" s="58"/>
    </row>
    <row r="21" spans="1:13" ht="20.55" x14ac:dyDescent="0.45">
      <c r="C21" s="19"/>
      <c r="K21" s="70"/>
      <c r="L21" s="70"/>
      <c r="M21" s="58"/>
    </row>
    <row r="22" spans="1:13" ht="13.1" x14ac:dyDescent="0.3">
      <c r="K22" s="1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K22" sqref="K22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34" t="s">
        <v>8</v>
      </c>
      <c r="R3" s="135"/>
      <c r="S3" s="13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31" t="s">
        <v>15</v>
      </c>
      <c r="C4" s="131" t="s">
        <v>63</v>
      </c>
      <c r="D4" s="132" t="s">
        <v>2</v>
      </c>
      <c r="E4" s="131" t="s">
        <v>15</v>
      </c>
      <c r="F4" s="131" t="s">
        <v>63</v>
      </c>
      <c r="G4" s="132" t="s">
        <v>2</v>
      </c>
      <c r="H4" s="131" t="s">
        <v>15</v>
      </c>
      <c r="I4" s="131" t="s">
        <v>63</v>
      </c>
      <c r="J4" s="132" t="s">
        <v>2</v>
      </c>
      <c r="K4" s="131" t="s">
        <v>15</v>
      </c>
      <c r="L4" s="131" t="s">
        <v>63</v>
      </c>
      <c r="M4" s="132" t="s">
        <v>2</v>
      </c>
      <c r="N4" s="131" t="s">
        <v>15</v>
      </c>
      <c r="O4" s="131" t="s">
        <v>63</v>
      </c>
      <c r="P4" s="132" t="s">
        <v>2</v>
      </c>
      <c r="Q4" s="131" t="s">
        <v>15</v>
      </c>
      <c r="R4" s="131" t="s">
        <v>63</v>
      </c>
      <c r="S4" s="132" t="s">
        <v>2</v>
      </c>
      <c r="T4" s="131" t="s">
        <v>15</v>
      </c>
      <c r="U4" s="131" t="s">
        <v>63</v>
      </c>
      <c r="V4" s="132" t="s">
        <v>2</v>
      </c>
      <c r="W4" s="131" t="s">
        <v>15</v>
      </c>
      <c r="X4" s="131" t="s">
        <v>63</v>
      </c>
      <c r="Y4" s="132" t="s">
        <v>2</v>
      </c>
      <c r="Z4" s="131" t="s">
        <v>15</v>
      </c>
      <c r="AA4" s="131" t="s">
        <v>63</v>
      </c>
      <c r="AB4" s="132" t="s">
        <v>2</v>
      </c>
    </row>
    <row r="5" spans="1:32" s="33" customFormat="1" ht="15.8" customHeight="1" x14ac:dyDescent="0.25">
      <c r="A5" s="129"/>
      <c r="B5" s="131"/>
      <c r="C5" s="131"/>
      <c r="D5" s="132"/>
      <c r="E5" s="131"/>
      <c r="F5" s="131"/>
      <c r="G5" s="132"/>
      <c r="H5" s="131"/>
      <c r="I5" s="131"/>
      <c r="J5" s="132"/>
      <c r="K5" s="131"/>
      <c r="L5" s="131"/>
      <c r="M5" s="132"/>
      <c r="N5" s="131"/>
      <c r="O5" s="131"/>
      <c r="P5" s="132"/>
      <c r="Q5" s="131"/>
      <c r="R5" s="131"/>
      <c r="S5" s="132"/>
      <c r="T5" s="131"/>
      <c r="U5" s="131"/>
      <c r="V5" s="132"/>
      <c r="W5" s="131"/>
      <c r="X5" s="131"/>
      <c r="Y5" s="132"/>
      <c r="Z5" s="131"/>
      <c r="AA5" s="131"/>
      <c r="AB5" s="132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110">
        <f>SUM(B8:B35)</f>
        <v>72833</v>
      </c>
      <c r="C7" s="110">
        <f>SUM(C8:C35)</f>
        <v>76049</v>
      </c>
      <c r="D7" s="106">
        <f>C7*100/B7</f>
        <v>104.41558084934027</v>
      </c>
      <c r="E7" s="111">
        <f>SUM(E8:E35)</f>
        <v>26654</v>
      </c>
      <c r="F7" s="111">
        <f>SUM(F8:F35)</f>
        <v>31780</v>
      </c>
      <c r="G7" s="106">
        <f>F7*100/E7</f>
        <v>119.23163502663765</v>
      </c>
      <c r="H7" s="111">
        <f>SUM(H8:H35)</f>
        <v>7922</v>
      </c>
      <c r="I7" s="111">
        <f>SUM(I8:I35)</f>
        <v>9325</v>
      </c>
      <c r="J7" s="106">
        <f>I7*100/H7</f>
        <v>117.71017419843474</v>
      </c>
      <c r="K7" s="111">
        <f>SUM(K8:K35)</f>
        <v>1659</v>
      </c>
      <c r="L7" s="111">
        <f>SUM(L8:L35)</f>
        <v>1489</v>
      </c>
      <c r="M7" s="106">
        <f>L7*100/K7</f>
        <v>89.752863170584689</v>
      </c>
      <c r="N7" s="111">
        <f>SUM(N8:N35)</f>
        <v>366</v>
      </c>
      <c r="O7" s="111">
        <f>SUM(O8:O35)</f>
        <v>198</v>
      </c>
      <c r="P7" s="106">
        <f>O7*100/N7</f>
        <v>54.098360655737707</v>
      </c>
      <c r="Q7" s="111">
        <f>SUM(Q8:Q35)</f>
        <v>18842</v>
      </c>
      <c r="R7" s="111">
        <f>SUM(R8:R35)</f>
        <v>21486</v>
      </c>
      <c r="S7" s="106">
        <f>R7*100/Q7</f>
        <v>114.0324806283834</v>
      </c>
      <c r="T7" s="111">
        <f>SUM(T8:T35)</f>
        <v>59840</v>
      </c>
      <c r="U7" s="111">
        <f>SUM(U8:U35)</f>
        <v>37330</v>
      </c>
      <c r="V7" s="106">
        <f>U7*100/T7</f>
        <v>62.383021390374331</v>
      </c>
      <c r="W7" s="111">
        <f>SUM(W8:W35)</f>
        <v>18833</v>
      </c>
      <c r="X7" s="111">
        <f>SUM(X8:X35)</f>
        <v>12505</v>
      </c>
      <c r="Y7" s="106">
        <f>X7*100/W7</f>
        <v>66.399405299208837</v>
      </c>
      <c r="Z7" s="111">
        <f>SUM(Z8:Z35)</f>
        <v>16136</v>
      </c>
      <c r="AA7" s="111">
        <f>SUM(AA8:AA35)</f>
        <v>10515</v>
      </c>
      <c r="AB7" s="106">
        <f>AA7*100/Z7</f>
        <v>65.164848785324736</v>
      </c>
      <c r="AC7" s="37"/>
      <c r="AF7" s="42"/>
    </row>
    <row r="8" spans="1:32" s="42" customFormat="1" ht="17" customHeight="1" x14ac:dyDescent="0.25">
      <c r="A8" s="61" t="s">
        <v>35</v>
      </c>
      <c r="B8" s="105">
        <f>УСЬОГО!B8-'16-село-ЦЗ'!B8</f>
        <v>23656</v>
      </c>
      <c r="C8" s="105">
        <f>УСЬОГО!C8-'16-село-ЦЗ'!C8</f>
        <v>26626</v>
      </c>
      <c r="D8" s="106">
        <f t="shared" ref="D8:D35" si="0">C8*100/B8</f>
        <v>112.55495434562056</v>
      </c>
      <c r="E8" s="105">
        <f>УСЬОГО!E8-'16-село-ЦЗ'!E8</f>
        <v>9356</v>
      </c>
      <c r="F8" s="105">
        <f>УСЬОГО!F8-'16-село-ЦЗ'!F8</f>
        <v>12404</v>
      </c>
      <c r="G8" s="107">
        <f t="shared" ref="G8:G35" si="1">F8*100/E8</f>
        <v>132.57802479692177</v>
      </c>
      <c r="H8" s="105">
        <f>УСЬОГО!H8-'16-село-ЦЗ'!H8</f>
        <v>1143</v>
      </c>
      <c r="I8" s="105">
        <f>УСЬОГО!I8-'16-село-ЦЗ'!I8</f>
        <v>2127</v>
      </c>
      <c r="J8" s="107">
        <f t="shared" ref="J8:J35" si="2">I8*100/H8</f>
        <v>186.08923884514437</v>
      </c>
      <c r="K8" s="105">
        <f>УСЬОГО!K8-'16-село-ЦЗ'!K8</f>
        <v>381</v>
      </c>
      <c r="L8" s="105">
        <f>УСЬОГО!L8-'16-село-ЦЗ'!L8</f>
        <v>522</v>
      </c>
      <c r="M8" s="107">
        <f t="shared" ref="M8:M35" si="3">L8*100/K8</f>
        <v>137.00787401574803</v>
      </c>
      <c r="N8" s="105">
        <f>УСЬОГО!N8-'16-село-ЦЗ'!N8</f>
        <v>86</v>
      </c>
      <c r="O8" s="105">
        <f>УСЬОГО!O8-'16-село-ЦЗ'!O8</f>
        <v>84</v>
      </c>
      <c r="P8" s="107">
        <f>IF(ISERROR(O8*100/N8),"-",(O8*100/N8))</f>
        <v>97.674418604651166</v>
      </c>
      <c r="Q8" s="105">
        <f>УСЬОГО!Q8-'16-село-ЦЗ'!Q8</f>
        <v>5375</v>
      </c>
      <c r="R8" s="108">
        <f>УСЬОГО!R8-'16-село-ЦЗ'!R8</f>
        <v>6309</v>
      </c>
      <c r="S8" s="107">
        <f t="shared" ref="S8:S35" si="4">R8*100/Q8</f>
        <v>117.37674418604651</v>
      </c>
      <c r="T8" s="105">
        <f>УСЬОГО!T8-'16-село-ЦЗ'!T8</f>
        <v>21124</v>
      </c>
      <c r="U8" s="108">
        <f>УСЬОГО!U8-'16-село-ЦЗ'!U8</f>
        <v>14584</v>
      </c>
      <c r="V8" s="107">
        <f t="shared" ref="V8:V35" si="5">U8*100/T8</f>
        <v>69.039954554061737</v>
      </c>
      <c r="W8" s="105">
        <f>УСЬОГО!W8-'16-село-ЦЗ'!W8</f>
        <v>7153</v>
      </c>
      <c r="X8" s="108">
        <f>УСЬОГО!X8-'16-село-ЦЗ'!X8</f>
        <v>5293</v>
      </c>
      <c r="Y8" s="107">
        <f t="shared" ref="Y8:Y35" si="6">X8*100/W8</f>
        <v>73.996924367398293</v>
      </c>
      <c r="Z8" s="105">
        <f>УСЬОГО!Z8-'16-село-ЦЗ'!Z8</f>
        <v>6035</v>
      </c>
      <c r="AA8" s="108">
        <f>УСЬОГО!AA8-'16-село-ЦЗ'!AA8</f>
        <v>4436</v>
      </c>
      <c r="AB8" s="107">
        <f t="shared" ref="AB8:AB35" si="7">AA8*100/Z8</f>
        <v>73.504556752278376</v>
      </c>
      <c r="AC8" s="37"/>
      <c r="AD8" s="41"/>
    </row>
    <row r="9" spans="1:32" s="43" customFormat="1" ht="17" customHeight="1" x14ac:dyDescent="0.25">
      <c r="A9" s="61" t="s">
        <v>36</v>
      </c>
      <c r="B9" s="105">
        <f>УСЬОГО!B9-'16-село-ЦЗ'!B9</f>
        <v>3780</v>
      </c>
      <c r="C9" s="105">
        <f>УСЬОГО!C9-'16-село-ЦЗ'!C9</f>
        <v>3782</v>
      </c>
      <c r="D9" s="106">
        <f t="shared" si="0"/>
        <v>100.05291005291005</v>
      </c>
      <c r="E9" s="105">
        <f>УСЬОГО!E9-'16-село-ЦЗ'!E9</f>
        <v>1456</v>
      </c>
      <c r="F9" s="105">
        <f>УСЬОГО!F9-'16-село-ЦЗ'!F9</f>
        <v>1617</v>
      </c>
      <c r="G9" s="107">
        <f t="shared" si="1"/>
        <v>111.05769230769231</v>
      </c>
      <c r="H9" s="105">
        <f>УСЬОГО!H9-'16-село-ЦЗ'!H9</f>
        <v>448</v>
      </c>
      <c r="I9" s="105">
        <f>УСЬОГО!I9-'16-село-ЦЗ'!I9</f>
        <v>429</v>
      </c>
      <c r="J9" s="107">
        <f t="shared" si="2"/>
        <v>95.758928571428569</v>
      </c>
      <c r="K9" s="105">
        <f>УСЬОГО!K9-'16-село-ЦЗ'!K9</f>
        <v>45</v>
      </c>
      <c r="L9" s="105">
        <f>УСЬОГО!L9-'16-село-ЦЗ'!L9</f>
        <v>54</v>
      </c>
      <c r="M9" s="107">
        <f t="shared" si="3"/>
        <v>120</v>
      </c>
      <c r="N9" s="105">
        <f>УСЬОГО!N9-'16-село-ЦЗ'!N9</f>
        <v>8</v>
      </c>
      <c r="O9" s="105">
        <f>УСЬОГО!O9-'16-село-ЦЗ'!O9</f>
        <v>3</v>
      </c>
      <c r="P9" s="107">
        <f t="shared" ref="P9:P35" si="8">IF(ISERROR(O9*100/N9),"-",(O9*100/N9))</f>
        <v>37.5</v>
      </c>
      <c r="Q9" s="105">
        <f>УСЬОГО!Q9-'16-село-ЦЗ'!Q9</f>
        <v>1084</v>
      </c>
      <c r="R9" s="108">
        <f>УСЬОГО!R9-'16-село-ЦЗ'!R9</f>
        <v>1211</v>
      </c>
      <c r="S9" s="107">
        <f t="shared" si="4"/>
        <v>111.71586715867159</v>
      </c>
      <c r="T9" s="105">
        <f>УСЬОГО!T9-'16-село-ЦЗ'!T9</f>
        <v>3184</v>
      </c>
      <c r="U9" s="108">
        <f>УСЬОГО!U9-'16-село-ЦЗ'!U9</f>
        <v>644</v>
      </c>
      <c r="V9" s="107">
        <f t="shared" si="5"/>
        <v>20.226130653266331</v>
      </c>
      <c r="W9" s="105">
        <f>УСЬОГО!W9-'16-село-ЦЗ'!W9</f>
        <v>1099</v>
      </c>
      <c r="X9" s="108">
        <f>УСЬОГО!X9-'16-село-ЦЗ'!X9</f>
        <v>587</v>
      </c>
      <c r="Y9" s="107">
        <f t="shared" si="6"/>
        <v>53.412192902638765</v>
      </c>
      <c r="Z9" s="105">
        <f>УСЬОГО!Z9-'16-село-ЦЗ'!Z9</f>
        <v>875</v>
      </c>
      <c r="AA9" s="108">
        <f>УСЬОГО!AA9-'16-село-ЦЗ'!AA9</f>
        <v>370</v>
      </c>
      <c r="AB9" s="107">
        <f t="shared" si="7"/>
        <v>42.285714285714285</v>
      </c>
      <c r="AC9" s="37"/>
      <c r="AD9" s="41"/>
    </row>
    <row r="10" spans="1:32" s="42" customFormat="1" ht="17" customHeight="1" x14ac:dyDescent="0.25">
      <c r="A10" s="61" t="s">
        <v>37</v>
      </c>
      <c r="B10" s="105">
        <f>УСЬОГО!B10-'16-село-ЦЗ'!B10</f>
        <v>220</v>
      </c>
      <c r="C10" s="105">
        <f>УСЬОГО!C10-'16-село-ЦЗ'!C10</f>
        <v>240</v>
      </c>
      <c r="D10" s="106">
        <f t="shared" si="0"/>
        <v>109.09090909090909</v>
      </c>
      <c r="E10" s="105">
        <f>УСЬОГО!E10-'16-село-ЦЗ'!E10</f>
        <v>124</v>
      </c>
      <c r="F10" s="105">
        <f>УСЬОГО!F10-'16-село-ЦЗ'!F10</f>
        <v>143</v>
      </c>
      <c r="G10" s="107">
        <f t="shared" si="1"/>
        <v>115.3225806451613</v>
      </c>
      <c r="H10" s="105">
        <f>УСЬОГО!H10-'16-село-ЦЗ'!H10</f>
        <v>31</v>
      </c>
      <c r="I10" s="105">
        <f>УСЬОГО!I10-'16-село-ЦЗ'!I10</f>
        <v>30</v>
      </c>
      <c r="J10" s="107">
        <f t="shared" si="2"/>
        <v>96.774193548387103</v>
      </c>
      <c r="K10" s="105">
        <f>УСЬОГО!K10-'16-село-ЦЗ'!K10</f>
        <v>2</v>
      </c>
      <c r="L10" s="105">
        <f>УСЬОГО!L10-'16-село-ЦЗ'!L10</f>
        <v>2</v>
      </c>
      <c r="M10" s="107">
        <f t="shared" si="3"/>
        <v>100</v>
      </c>
      <c r="N10" s="105">
        <f>УСЬОГО!N10-'16-село-ЦЗ'!N10</f>
        <v>0</v>
      </c>
      <c r="O10" s="105">
        <f>УСЬОГО!O10-'16-село-ЦЗ'!O10</f>
        <v>8</v>
      </c>
      <c r="P10" s="107" t="str">
        <f t="shared" si="8"/>
        <v>-</v>
      </c>
      <c r="Q10" s="105">
        <f>УСЬОГО!Q10-'16-село-ЦЗ'!Q10</f>
        <v>118</v>
      </c>
      <c r="R10" s="108">
        <f>УСЬОГО!R10-'16-село-ЦЗ'!R10</f>
        <v>113</v>
      </c>
      <c r="S10" s="107">
        <f t="shared" si="4"/>
        <v>95.762711864406782</v>
      </c>
      <c r="T10" s="105">
        <f>УСЬОГО!T10-'16-село-ЦЗ'!T10</f>
        <v>176</v>
      </c>
      <c r="U10" s="108">
        <f>УСЬОГО!U10-'16-село-ЦЗ'!U10</f>
        <v>32</v>
      </c>
      <c r="V10" s="107">
        <f t="shared" si="5"/>
        <v>18.181818181818183</v>
      </c>
      <c r="W10" s="105">
        <f>УСЬОГО!W10-'16-село-ЦЗ'!W10</f>
        <v>98</v>
      </c>
      <c r="X10" s="108">
        <f>УСЬОГО!X10-'16-село-ЦЗ'!X10</f>
        <v>30</v>
      </c>
      <c r="Y10" s="107">
        <f t="shared" si="6"/>
        <v>30.612244897959183</v>
      </c>
      <c r="Z10" s="105">
        <f>УСЬОГО!Z10-'16-село-ЦЗ'!Z10</f>
        <v>82</v>
      </c>
      <c r="AA10" s="108">
        <f>УСЬОГО!AA10-'16-село-ЦЗ'!AA10</f>
        <v>28</v>
      </c>
      <c r="AB10" s="107">
        <f t="shared" si="7"/>
        <v>34.146341463414636</v>
      </c>
      <c r="AC10" s="37"/>
      <c r="AD10" s="41"/>
    </row>
    <row r="11" spans="1:32" s="42" customFormat="1" ht="17" customHeight="1" x14ac:dyDescent="0.25">
      <c r="A11" s="61" t="s">
        <v>38</v>
      </c>
      <c r="B11" s="105">
        <f>УСЬОГО!B11-'16-село-ЦЗ'!B11</f>
        <v>1876</v>
      </c>
      <c r="C11" s="105">
        <f>УСЬОГО!C11-'16-село-ЦЗ'!C11</f>
        <v>1623</v>
      </c>
      <c r="D11" s="106">
        <f t="shared" si="0"/>
        <v>86.513859275053306</v>
      </c>
      <c r="E11" s="105">
        <f>УСЬОГО!E11-'16-село-ЦЗ'!E11</f>
        <v>887</v>
      </c>
      <c r="F11" s="105">
        <f>УСЬОГО!F11-'16-село-ЦЗ'!F11</f>
        <v>766</v>
      </c>
      <c r="G11" s="107">
        <f t="shared" si="1"/>
        <v>86.358511837655016</v>
      </c>
      <c r="H11" s="105">
        <f>УСЬОГО!H11-'16-село-ЦЗ'!H11</f>
        <v>286</v>
      </c>
      <c r="I11" s="105">
        <f>УСЬОГО!I11-'16-село-ЦЗ'!I11</f>
        <v>199</v>
      </c>
      <c r="J11" s="107">
        <f t="shared" si="2"/>
        <v>69.580419580419587</v>
      </c>
      <c r="K11" s="105">
        <f>УСЬОГО!K11-'16-село-ЦЗ'!K11</f>
        <v>67</v>
      </c>
      <c r="L11" s="105">
        <f>УСЬОГО!L11-'16-село-ЦЗ'!L11</f>
        <v>23</v>
      </c>
      <c r="M11" s="107">
        <f t="shared" si="3"/>
        <v>34.328358208955223</v>
      </c>
      <c r="N11" s="105">
        <f>УСЬОГО!N11-'16-село-ЦЗ'!N11</f>
        <v>0</v>
      </c>
      <c r="O11" s="105">
        <f>УСЬОГО!O11-'16-село-ЦЗ'!O11</f>
        <v>2</v>
      </c>
      <c r="P11" s="107" t="str">
        <f t="shared" si="8"/>
        <v>-</v>
      </c>
      <c r="Q11" s="105">
        <f>УСЬОГО!Q11-'16-село-ЦЗ'!Q11</f>
        <v>791</v>
      </c>
      <c r="R11" s="108">
        <f>УСЬОГО!R11-'16-село-ЦЗ'!R11</f>
        <v>650</v>
      </c>
      <c r="S11" s="107">
        <f t="shared" si="4"/>
        <v>82.174462705436156</v>
      </c>
      <c r="T11" s="105">
        <f>УСЬОГО!T11-'16-село-ЦЗ'!T11</f>
        <v>1403</v>
      </c>
      <c r="U11" s="108">
        <f>УСЬОГО!U11-'16-село-ЦЗ'!U11</f>
        <v>387</v>
      </c>
      <c r="V11" s="107">
        <f t="shared" si="5"/>
        <v>27.583749109052032</v>
      </c>
      <c r="W11" s="105">
        <f>УСЬОГО!W11-'16-село-ЦЗ'!W11</f>
        <v>596</v>
      </c>
      <c r="X11" s="108">
        <f>УСЬОГО!X11-'16-село-ЦЗ'!X11</f>
        <v>284</v>
      </c>
      <c r="Y11" s="107">
        <f t="shared" si="6"/>
        <v>47.651006711409394</v>
      </c>
      <c r="Z11" s="105">
        <f>УСЬОГО!Z11-'16-село-ЦЗ'!Z11</f>
        <v>485</v>
      </c>
      <c r="AA11" s="108">
        <f>УСЬОГО!AA11-'16-село-ЦЗ'!AA11</f>
        <v>225</v>
      </c>
      <c r="AB11" s="107">
        <f t="shared" si="7"/>
        <v>46.391752577319586</v>
      </c>
      <c r="AC11" s="37"/>
      <c r="AD11" s="41"/>
    </row>
    <row r="12" spans="1:32" s="42" customFormat="1" ht="17" customHeight="1" x14ac:dyDescent="0.25">
      <c r="A12" s="61" t="s">
        <v>39</v>
      </c>
      <c r="B12" s="105">
        <f>УСЬОГО!B12-'16-село-ЦЗ'!B12</f>
        <v>3248</v>
      </c>
      <c r="C12" s="105">
        <f>УСЬОГО!C12-'16-село-ЦЗ'!C12</f>
        <v>3209</v>
      </c>
      <c r="D12" s="106">
        <f t="shared" si="0"/>
        <v>98.799261083743843</v>
      </c>
      <c r="E12" s="105">
        <f>УСЬОГО!E12-'16-село-ЦЗ'!E12</f>
        <v>875</v>
      </c>
      <c r="F12" s="105">
        <f>УСЬОГО!F12-'16-село-ЦЗ'!F12</f>
        <v>930</v>
      </c>
      <c r="G12" s="107">
        <f t="shared" si="1"/>
        <v>106.28571428571429</v>
      </c>
      <c r="H12" s="105">
        <f>УСЬОГО!H12-'16-село-ЦЗ'!H12</f>
        <v>397</v>
      </c>
      <c r="I12" s="105">
        <f>УСЬОГО!I12-'16-село-ЦЗ'!I12</f>
        <v>358</v>
      </c>
      <c r="J12" s="107">
        <f t="shared" si="2"/>
        <v>90.176322418136024</v>
      </c>
      <c r="K12" s="105">
        <f>УСЬОГО!K12-'16-село-ЦЗ'!K12</f>
        <v>120</v>
      </c>
      <c r="L12" s="105">
        <f>УСЬОГО!L12-'16-село-ЦЗ'!L12</f>
        <v>108</v>
      </c>
      <c r="M12" s="107">
        <f t="shared" si="3"/>
        <v>90</v>
      </c>
      <c r="N12" s="105">
        <f>УСЬОГО!N12-'16-село-ЦЗ'!N12</f>
        <v>89</v>
      </c>
      <c r="O12" s="105">
        <f>УСЬОГО!O12-'16-село-ЦЗ'!O12</f>
        <v>10</v>
      </c>
      <c r="P12" s="107">
        <f t="shared" si="8"/>
        <v>11.235955056179776</v>
      </c>
      <c r="Q12" s="105">
        <f>УСЬОГО!Q12-'16-село-ЦЗ'!Q12</f>
        <v>601</v>
      </c>
      <c r="R12" s="108">
        <f>УСЬОГО!R12-'16-село-ЦЗ'!R12</f>
        <v>777</v>
      </c>
      <c r="S12" s="107">
        <f t="shared" si="4"/>
        <v>129.28452579034942</v>
      </c>
      <c r="T12" s="105">
        <f>УСЬОГО!T12-'16-село-ЦЗ'!T12</f>
        <v>2832</v>
      </c>
      <c r="U12" s="108">
        <f>УСЬОГО!U12-'16-село-ЦЗ'!U12</f>
        <v>2331</v>
      </c>
      <c r="V12" s="107">
        <f t="shared" si="5"/>
        <v>82.309322033898312</v>
      </c>
      <c r="W12" s="105">
        <f>УСЬОГО!W12-'16-село-ЦЗ'!W12</f>
        <v>611</v>
      </c>
      <c r="X12" s="108">
        <f>УСЬОГО!X12-'16-село-ЦЗ'!X12</f>
        <v>305</v>
      </c>
      <c r="Y12" s="107">
        <f t="shared" si="6"/>
        <v>49.918166939443537</v>
      </c>
      <c r="Z12" s="105">
        <f>УСЬОГО!Z12-'16-село-ЦЗ'!Z12</f>
        <v>490</v>
      </c>
      <c r="AA12" s="108">
        <f>УСЬОГО!AA12-'16-село-ЦЗ'!AA12</f>
        <v>246</v>
      </c>
      <c r="AB12" s="107">
        <f t="shared" si="7"/>
        <v>50.204081632653065</v>
      </c>
      <c r="AC12" s="37"/>
      <c r="AD12" s="41"/>
    </row>
    <row r="13" spans="1:32" s="42" customFormat="1" ht="17" customHeight="1" x14ac:dyDescent="0.25">
      <c r="A13" s="61" t="s">
        <v>40</v>
      </c>
      <c r="B13" s="105">
        <f>УСЬОГО!B13-'16-село-ЦЗ'!B13</f>
        <v>1472</v>
      </c>
      <c r="C13" s="105">
        <f>УСЬОГО!C13-'16-село-ЦЗ'!C13</f>
        <v>1308</v>
      </c>
      <c r="D13" s="106">
        <f t="shared" si="0"/>
        <v>88.858695652173907</v>
      </c>
      <c r="E13" s="105">
        <f>УСЬОГО!E13-'16-село-ЦЗ'!E13</f>
        <v>650</v>
      </c>
      <c r="F13" s="105">
        <f>УСЬОГО!F13-'16-село-ЦЗ'!F13</f>
        <v>592</v>
      </c>
      <c r="G13" s="107">
        <f t="shared" si="1"/>
        <v>91.07692307692308</v>
      </c>
      <c r="H13" s="105">
        <f>УСЬОГО!H13-'16-село-ЦЗ'!H13</f>
        <v>217</v>
      </c>
      <c r="I13" s="105">
        <f>УСЬОГО!I13-'16-село-ЦЗ'!I13</f>
        <v>199</v>
      </c>
      <c r="J13" s="107">
        <f t="shared" si="2"/>
        <v>91.705069124423957</v>
      </c>
      <c r="K13" s="105">
        <f>УСЬОГО!K13-'16-село-ЦЗ'!K13</f>
        <v>32</v>
      </c>
      <c r="L13" s="105">
        <f>УСЬОГО!L13-'16-село-ЦЗ'!L13</f>
        <v>31</v>
      </c>
      <c r="M13" s="107">
        <f t="shared" si="3"/>
        <v>96.875</v>
      </c>
      <c r="N13" s="105">
        <f>УСЬОГО!N13-'16-село-ЦЗ'!N13</f>
        <v>2</v>
      </c>
      <c r="O13" s="105">
        <f>УСЬОГО!O13-'16-село-ЦЗ'!O13</f>
        <v>4</v>
      </c>
      <c r="P13" s="107">
        <f t="shared" si="8"/>
        <v>200</v>
      </c>
      <c r="Q13" s="105">
        <f>УСЬОГО!Q13-'16-село-ЦЗ'!Q13</f>
        <v>449</v>
      </c>
      <c r="R13" s="108">
        <f>УСЬОГО!R13-'16-село-ЦЗ'!R13</f>
        <v>507</v>
      </c>
      <c r="S13" s="107">
        <f t="shared" si="4"/>
        <v>112.91759465478842</v>
      </c>
      <c r="T13" s="105">
        <f>УСЬОГО!T13-'16-село-ЦЗ'!T13</f>
        <v>1146</v>
      </c>
      <c r="U13" s="108">
        <f>УСЬОГО!U13-'16-село-ЦЗ'!U13</f>
        <v>755</v>
      </c>
      <c r="V13" s="107">
        <f t="shared" si="5"/>
        <v>65.881326352530536</v>
      </c>
      <c r="W13" s="105">
        <f>УСЬОГО!W13-'16-село-ЦЗ'!W13</f>
        <v>443</v>
      </c>
      <c r="X13" s="108">
        <f>УСЬОГО!X13-'16-село-ЦЗ'!X13</f>
        <v>162</v>
      </c>
      <c r="Y13" s="107">
        <f t="shared" si="6"/>
        <v>36.568848758465009</v>
      </c>
      <c r="Z13" s="105">
        <f>УСЬОГО!Z13-'16-село-ЦЗ'!Z13</f>
        <v>374</v>
      </c>
      <c r="AA13" s="108">
        <f>УСЬОГО!AA13-'16-село-ЦЗ'!AA13</f>
        <v>134</v>
      </c>
      <c r="AB13" s="107">
        <f t="shared" si="7"/>
        <v>35.828877005347593</v>
      </c>
      <c r="AC13" s="37"/>
      <c r="AD13" s="41"/>
    </row>
    <row r="14" spans="1:32" s="42" customFormat="1" ht="17" customHeight="1" x14ac:dyDescent="0.25">
      <c r="A14" s="61" t="s">
        <v>41</v>
      </c>
      <c r="B14" s="105">
        <f>УСЬОГО!B14-'16-село-ЦЗ'!B14</f>
        <v>1158</v>
      </c>
      <c r="C14" s="105">
        <f>УСЬОГО!C14-'16-село-ЦЗ'!C14</f>
        <v>1098</v>
      </c>
      <c r="D14" s="106">
        <f t="shared" si="0"/>
        <v>94.818652849740928</v>
      </c>
      <c r="E14" s="105">
        <f>УСЬОГО!E14-'16-село-ЦЗ'!E14</f>
        <v>697</v>
      </c>
      <c r="F14" s="105">
        <f>УСЬОГО!F14-'16-село-ЦЗ'!F14</f>
        <v>652</v>
      </c>
      <c r="G14" s="107">
        <f t="shared" si="1"/>
        <v>93.543758967001438</v>
      </c>
      <c r="H14" s="105">
        <f>УСЬОГО!H14-'16-село-ЦЗ'!H14</f>
        <v>191</v>
      </c>
      <c r="I14" s="105">
        <f>УСЬОГО!I14-'16-село-ЦЗ'!I14</f>
        <v>148</v>
      </c>
      <c r="J14" s="107">
        <f t="shared" si="2"/>
        <v>77.486910994764401</v>
      </c>
      <c r="K14" s="105">
        <f>УСЬОГО!K14-'16-село-ЦЗ'!K14</f>
        <v>23</v>
      </c>
      <c r="L14" s="105">
        <f>УСЬОГО!L14-'16-село-ЦЗ'!L14</f>
        <v>11</v>
      </c>
      <c r="M14" s="107">
        <f t="shared" si="3"/>
        <v>47.826086956521742</v>
      </c>
      <c r="N14" s="105">
        <f>УСЬОГО!N14-'16-село-ЦЗ'!N14</f>
        <v>4</v>
      </c>
      <c r="O14" s="105">
        <f>УСЬОГО!O14-'16-село-ЦЗ'!O14</f>
        <v>0</v>
      </c>
      <c r="P14" s="107">
        <f t="shared" si="8"/>
        <v>0</v>
      </c>
      <c r="Q14" s="105">
        <f>УСЬОГО!Q14-'16-село-ЦЗ'!Q14</f>
        <v>615</v>
      </c>
      <c r="R14" s="108">
        <f>УСЬОГО!R14-'16-село-ЦЗ'!R14</f>
        <v>572</v>
      </c>
      <c r="S14" s="107">
        <f t="shared" si="4"/>
        <v>93.00813008130082</v>
      </c>
      <c r="T14" s="105">
        <f>УСЬОГО!T14-'16-село-ЦЗ'!T14</f>
        <v>838</v>
      </c>
      <c r="U14" s="108">
        <f>УСЬОГО!U14-'16-село-ЦЗ'!U14</f>
        <v>292</v>
      </c>
      <c r="V14" s="107">
        <f t="shared" si="5"/>
        <v>34.84486873508353</v>
      </c>
      <c r="W14" s="105">
        <f>УСЬОГО!W14-'16-село-ЦЗ'!W14</f>
        <v>480</v>
      </c>
      <c r="X14" s="108">
        <f>УСЬОГО!X14-'16-село-ЦЗ'!X14</f>
        <v>194</v>
      </c>
      <c r="Y14" s="107">
        <f t="shared" si="6"/>
        <v>40.416666666666664</v>
      </c>
      <c r="Z14" s="105">
        <f>УСЬОГО!Z14-'16-село-ЦЗ'!Z14</f>
        <v>403</v>
      </c>
      <c r="AA14" s="108">
        <f>УСЬОГО!AA14-'16-село-ЦЗ'!AA14</f>
        <v>148</v>
      </c>
      <c r="AB14" s="107">
        <f t="shared" si="7"/>
        <v>36.724565756823822</v>
      </c>
      <c r="AC14" s="37"/>
      <c r="AD14" s="41"/>
    </row>
    <row r="15" spans="1:32" s="42" customFormat="1" ht="17" customHeight="1" x14ac:dyDescent="0.25">
      <c r="A15" s="61" t="s">
        <v>42</v>
      </c>
      <c r="B15" s="105">
        <f>УСЬОГО!B15-'16-село-ЦЗ'!B15</f>
        <v>6856</v>
      </c>
      <c r="C15" s="105">
        <f>УСЬОГО!C15-'16-село-ЦЗ'!C15</f>
        <v>6675</v>
      </c>
      <c r="D15" s="106">
        <f t="shared" si="0"/>
        <v>97.359976662777129</v>
      </c>
      <c r="E15" s="105">
        <f>УСЬОГО!E15-'16-село-ЦЗ'!E15</f>
        <v>1308</v>
      </c>
      <c r="F15" s="105">
        <f>УСЬОГО!F15-'16-село-ЦЗ'!F15</f>
        <v>1440</v>
      </c>
      <c r="G15" s="107">
        <f t="shared" si="1"/>
        <v>110.09174311926606</v>
      </c>
      <c r="H15" s="105">
        <f>УСЬОГО!H15-'16-село-ЦЗ'!H15</f>
        <v>590</v>
      </c>
      <c r="I15" s="105">
        <f>УСЬОГО!I15-'16-село-ЦЗ'!I15</f>
        <v>545</v>
      </c>
      <c r="J15" s="107">
        <f t="shared" si="2"/>
        <v>92.372881355932208</v>
      </c>
      <c r="K15" s="105">
        <f>УСЬОГО!K15-'16-село-ЦЗ'!K15</f>
        <v>101</v>
      </c>
      <c r="L15" s="105">
        <f>УСЬОГО!L15-'16-село-ЦЗ'!L15</f>
        <v>79</v>
      </c>
      <c r="M15" s="107">
        <f t="shared" si="3"/>
        <v>78.21782178217822</v>
      </c>
      <c r="N15" s="105">
        <f>УСЬОГО!N15-'16-село-ЦЗ'!N15</f>
        <v>7</v>
      </c>
      <c r="O15" s="105">
        <f>УСЬОГО!O15-'16-село-ЦЗ'!O15</f>
        <v>5</v>
      </c>
      <c r="P15" s="107">
        <f t="shared" si="8"/>
        <v>71.428571428571431</v>
      </c>
      <c r="Q15" s="105">
        <f>УСЬОГО!Q15-'16-село-ЦЗ'!Q15</f>
        <v>797</v>
      </c>
      <c r="R15" s="108">
        <f>УСЬОГО!R15-'16-село-ЦЗ'!R15</f>
        <v>1038</v>
      </c>
      <c r="S15" s="107">
        <f t="shared" si="4"/>
        <v>130.23839397741531</v>
      </c>
      <c r="T15" s="105">
        <f>УСЬОГО!T15-'16-село-ЦЗ'!T15</f>
        <v>6157</v>
      </c>
      <c r="U15" s="108">
        <f>УСЬОГО!U15-'16-село-ЦЗ'!U15</f>
        <v>4704</v>
      </c>
      <c r="V15" s="107">
        <f t="shared" si="5"/>
        <v>76.400844567159325</v>
      </c>
      <c r="W15" s="105">
        <f>УСЬОГО!W15-'16-село-ЦЗ'!W15</f>
        <v>849</v>
      </c>
      <c r="X15" s="108">
        <f>УСЬОГО!X15-'16-село-ЦЗ'!X15</f>
        <v>469</v>
      </c>
      <c r="Y15" s="107">
        <f t="shared" si="6"/>
        <v>55.2414605418139</v>
      </c>
      <c r="Z15" s="105">
        <f>УСЬОГО!Z15-'16-село-ЦЗ'!Z15</f>
        <v>733</v>
      </c>
      <c r="AA15" s="108">
        <f>УСЬОГО!AA15-'16-село-ЦЗ'!AA15</f>
        <v>378</v>
      </c>
      <c r="AB15" s="107">
        <f t="shared" si="7"/>
        <v>51.568894952251021</v>
      </c>
      <c r="AC15" s="37"/>
      <c r="AD15" s="41"/>
    </row>
    <row r="16" spans="1:32" s="42" customFormat="1" ht="17" customHeight="1" x14ac:dyDescent="0.25">
      <c r="A16" s="61" t="s">
        <v>43</v>
      </c>
      <c r="B16" s="105">
        <f>УСЬОГО!B16-'16-село-ЦЗ'!B16</f>
        <v>3324</v>
      </c>
      <c r="C16" s="105">
        <f>УСЬОГО!C16-'16-село-ЦЗ'!C16</f>
        <v>3105</v>
      </c>
      <c r="D16" s="106">
        <f t="shared" si="0"/>
        <v>93.411552346570403</v>
      </c>
      <c r="E16" s="105">
        <f>УСЬОГО!E16-'16-село-ЦЗ'!E16</f>
        <v>1539</v>
      </c>
      <c r="F16" s="105">
        <f>УСЬОГО!F16-'16-село-ЦЗ'!F16</f>
        <v>1481</v>
      </c>
      <c r="G16" s="107">
        <f t="shared" si="1"/>
        <v>96.231319038336579</v>
      </c>
      <c r="H16" s="105">
        <f>УСЬОГО!H16-'16-село-ЦЗ'!H16</f>
        <v>771</v>
      </c>
      <c r="I16" s="105">
        <f>УСЬОГО!I16-'16-село-ЦЗ'!I16</f>
        <v>663</v>
      </c>
      <c r="J16" s="107">
        <f t="shared" si="2"/>
        <v>85.992217898832678</v>
      </c>
      <c r="K16" s="105">
        <f>УСЬОГО!K16-'16-село-ЦЗ'!K16</f>
        <v>152</v>
      </c>
      <c r="L16" s="105">
        <f>УСЬОГО!L16-'16-село-ЦЗ'!L16</f>
        <v>96</v>
      </c>
      <c r="M16" s="107">
        <f t="shared" si="3"/>
        <v>63.157894736842103</v>
      </c>
      <c r="N16" s="105">
        <f>УСЬОГО!N16-'16-село-ЦЗ'!N16</f>
        <v>43</v>
      </c>
      <c r="O16" s="105">
        <f>УСЬОГО!O16-'16-село-ЦЗ'!O16</f>
        <v>45</v>
      </c>
      <c r="P16" s="107">
        <f t="shared" si="8"/>
        <v>104.65116279069767</v>
      </c>
      <c r="Q16" s="105">
        <f>УСЬОГО!Q16-'16-село-ЦЗ'!Q16</f>
        <v>1297</v>
      </c>
      <c r="R16" s="108">
        <f>УСЬОГО!R16-'16-село-ЦЗ'!R16</f>
        <v>1238</v>
      </c>
      <c r="S16" s="107">
        <f t="shared" si="4"/>
        <v>95.451040863531219</v>
      </c>
      <c r="T16" s="105">
        <f>УСЬОГО!T16-'16-село-ЦЗ'!T16</f>
        <v>2283</v>
      </c>
      <c r="U16" s="108">
        <f>УСЬОГО!U16-'16-село-ЦЗ'!U16</f>
        <v>738</v>
      </c>
      <c r="V16" s="107">
        <f t="shared" si="5"/>
        <v>32.325886990801578</v>
      </c>
      <c r="W16" s="105">
        <f>УСЬОГО!W16-'16-село-ЦЗ'!W16</f>
        <v>1102</v>
      </c>
      <c r="X16" s="108">
        <f>УСЬОГО!X16-'16-село-ЦЗ'!X16</f>
        <v>380</v>
      </c>
      <c r="Y16" s="107">
        <f t="shared" si="6"/>
        <v>34.482758620689658</v>
      </c>
      <c r="Z16" s="105">
        <f>УСЬОГО!Z16-'16-село-ЦЗ'!Z16</f>
        <v>931</v>
      </c>
      <c r="AA16" s="108">
        <f>УСЬОГО!AA16-'16-село-ЦЗ'!AA16</f>
        <v>309</v>
      </c>
      <c r="AB16" s="107">
        <f t="shared" si="7"/>
        <v>33.190118152524171</v>
      </c>
      <c r="AC16" s="37"/>
      <c r="AD16" s="41"/>
    </row>
    <row r="17" spans="1:30" s="42" customFormat="1" ht="17" customHeight="1" x14ac:dyDescent="0.25">
      <c r="A17" s="61" t="s">
        <v>44</v>
      </c>
      <c r="B17" s="105">
        <f>УСЬОГО!B17-'16-село-ЦЗ'!B17</f>
        <v>3761</v>
      </c>
      <c r="C17" s="105">
        <f>УСЬОГО!C17-'16-село-ЦЗ'!C17</f>
        <v>3960</v>
      </c>
      <c r="D17" s="106">
        <f t="shared" si="0"/>
        <v>105.29114597181601</v>
      </c>
      <c r="E17" s="105">
        <f>УСЬОГО!E17-'16-село-ЦЗ'!E17</f>
        <v>996</v>
      </c>
      <c r="F17" s="105">
        <f>УСЬОГО!F17-'16-село-ЦЗ'!F17</f>
        <v>1185</v>
      </c>
      <c r="G17" s="107">
        <f t="shared" si="1"/>
        <v>118.97590361445783</v>
      </c>
      <c r="H17" s="105">
        <f>УСЬОГО!H17-'16-село-ЦЗ'!H17</f>
        <v>369</v>
      </c>
      <c r="I17" s="105">
        <f>УСЬОГО!I17-'16-село-ЦЗ'!I17</f>
        <v>353</v>
      </c>
      <c r="J17" s="107">
        <f t="shared" si="2"/>
        <v>95.663956639566393</v>
      </c>
      <c r="K17" s="105">
        <f>УСЬОГО!K17-'16-село-ЦЗ'!K17</f>
        <v>99</v>
      </c>
      <c r="L17" s="105">
        <f>УСЬОГО!L17-'16-село-ЦЗ'!L17</f>
        <v>51</v>
      </c>
      <c r="M17" s="107">
        <f t="shared" si="3"/>
        <v>51.515151515151516</v>
      </c>
      <c r="N17" s="105">
        <f>УСЬОГО!N17-'16-село-ЦЗ'!N17</f>
        <v>10</v>
      </c>
      <c r="O17" s="105">
        <f>УСЬОГО!O17-'16-село-ЦЗ'!O17</f>
        <v>2</v>
      </c>
      <c r="P17" s="107">
        <f t="shared" si="8"/>
        <v>20</v>
      </c>
      <c r="Q17" s="105">
        <f>УСЬОГО!Q17-'16-село-ЦЗ'!Q17</f>
        <v>708</v>
      </c>
      <c r="R17" s="108">
        <f>УСЬОГО!R17-'16-село-ЦЗ'!R17</f>
        <v>631</v>
      </c>
      <c r="S17" s="107">
        <f t="shared" si="4"/>
        <v>89.124293785310741</v>
      </c>
      <c r="T17" s="105">
        <f>УСЬОГО!T17-'16-село-ЦЗ'!T17</f>
        <v>3269</v>
      </c>
      <c r="U17" s="108">
        <f>УСЬОГО!U17-'16-село-ЦЗ'!U17</f>
        <v>2843</v>
      </c>
      <c r="V17" s="107">
        <f t="shared" si="5"/>
        <v>86.968491893545433</v>
      </c>
      <c r="W17" s="105">
        <f>УСЬОГО!W17-'16-село-ЦЗ'!W17</f>
        <v>642</v>
      </c>
      <c r="X17" s="108">
        <f>УСЬОГО!X17-'16-село-ЦЗ'!X17</f>
        <v>525</v>
      </c>
      <c r="Y17" s="107">
        <f t="shared" si="6"/>
        <v>81.775700934579433</v>
      </c>
      <c r="Z17" s="105">
        <f>УСЬОГО!Z17-'16-село-ЦЗ'!Z17</f>
        <v>581</v>
      </c>
      <c r="AA17" s="108">
        <f>УСЬОГО!AA17-'16-село-ЦЗ'!AA17</f>
        <v>457</v>
      </c>
      <c r="AB17" s="107">
        <f t="shared" si="7"/>
        <v>78.657487091222038</v>
      </c>
      <c r="AC17" s="37"/>
      <c r="AD17" s="41"/>
    </row>
    <row r="18" spans="1:30" s="42" customFormat="1" ht="17" customHeight="1" x14ac:dyDescent="0.25">
      <c r="A18" s="61" t="s">
        <v>45</v>
      </c>
      <c r="B18" s="105">
        <f>УСЬОГО!B18-'16-село-ЦЗ'!B18</f>
        <v>3138</v>
      </c>
      <c r="C18" s="105">
        <f>УСЬОГО!C18-'16-село-ЦЗ'!C18</f>
        <v>1775</v>
      </c>
      <c r="D18" s="106">
        <f t="shared" si="0"/>
        <v>56.564690885914594</v>
      </c>
      <c r="E18" s="105">
        <f>УСЬОГО!E18-'16-село-ЦЗ'!E18</f>
        <v>1278</v>
      </c>
      <c r="F18" s="105">
        <f>УСЬОГО!F18-'16-село-ЦЗ'!F18</f>
        <v>1141</v>
      </c>
      <c r="G18" s="107">
        <f t="shared" si="1"/>
        <v>89.280125195618155</v>
      </c>
      <c r="H18" s="105">
        <f>УСЬОГО!H18-'16-село-ЦЗ'!H18</f>
        <v>485</v>
      </c>
      <c r="I18" s="105">
        <f>УСЬОГО!I18-'16-село-ЦЗ'!I18</f>
        <v>454</v>
      </c>
      <c r="J18" s="107">
        <f t="shared" si="2"/>
        <v>93.608247422680407</v>
      </c>
      <c r="K18" s="105">
        <f>УСЬОГО!K18-'16-село-ЦЗ'!K18</f>
        <v>95</v>
      </c>
      <c r="L18" s="105">
        <f>УСЬОГО!L18-'16-село-ЦЗ'!L18</f>
        <v>49</v>
      </c>
      <c r="M18" s="107">
        <f t="shared" si="3"/>
        <v>51.578947368421055</v>
      </c>
      <c r="N18" s="105">
        <f>УСЬОГО!N18-'16-село-ЦЗ'!N18</f>
        <v>9</v>
      </c>
      <c r="O18" s="105">
        <f>УСЬОГО!O18-'16-село-ЦЗ'!O18</f>
        <v>7</v>
      </c>
      <c r="P18" s="107">
        <f t="shared" si="8"/>
        <v>77.777777777777771</v>
      </c>
      <c r="Q18" s="105">
        <f>УСЬОГО!Q18-'16-село-ЦЗ'!Q18</f>
        <v>992</v>
      </c>
      <c r="R18" s="108">
        <f>УСЬОГО!R18-'16-село-ЦЗ'!R18</f>
        <v>739</v>
      </c>
      <c r="S18" s="107">
        <f t="shared" si="4"/>
        <v>74.495967741935488</v>
      </c>
      <c r="T18" s="105">
        <f>УСЬОГО!T18-'16-село-ЦЗ'!T18</f>
        <v>1280</v>
      </c>
      <c r="U18" s="108">
        <f>УСЬОГО!U18-'16-село-ЦЗ'!U18</f>
        <v>368</v>
      </c>
      <c r="V18" s="107">
        <f t="shared" si="5"/>
        <v>28.75</v>
      </c>
      <c r="W18" s="105">
        <f>УСЬОГО!W18-'16-село-ЦЗ'!W18</f>
        <v>863</v>
      </c>
      <c r="X18" s="108">
        <f>УСЬОГО!X18-'16-село-ЦЗ'!X18</f>
        <v>310</v>
      </c>
      <c r="Y18" s="107">
        <f t="shared" si="6"/>
        <v>35.92120509849363</v>
      </c>
      <c r="Z18" s="105">
        <f>УСЬОГО!Z18-'16-село-ЦЗ'!Z18</f>
        <v>779</v>
      </c>
      <c r="AA18" s="108">
        <f>УСЬОГО!AA18-'16-село-ЦЗ'!AA18</f>
        <v>279</v>
      </c>
      <c r="AB18" s="107">
        <f t="shared" si="7"/>
        <v>35.815147625160463</v>
      </c>
      <c r="AC18" s="37"/>
      <c r="AD18" s="41"/>
    </row>
    <row r="19" spans="1:30" s="42" customFormat="1" ht="17" customHeight="1" x14ac:dyDescent="0.25">
      <c r="A19" s="61" t="s">
        <v>46</v>
      </c>
      <c r="B19" s="105">
        <f>УСЬОГО!B19-'16-село-ЦЗ'!B19</f>
        <v>2245</v>
      </c>
      <c r="C19" s="105">
        <f>УСЬОГО!C19-'16-село-ЦЗ'!C19</f>
        <v>2411</v>
      </c>
      <c r="D19" s="106">
        <f t="shared" si="0"/>
        <v>107.39420935412026</v>
      </c>
      <c r="E19" s="105">
        <f>УСЬОГО!E19-'16-село-ЦЗ'!E19</f>
        <v>719</v>
      </c>
      <c r="F19" s="105">
        <f>УСЬОГО!F19-'16-село-ЦЗ'!F19</f>
        <v>769</v>
      </c>
      <c r="G19" s="107">
        <f t="shared" si="1"/>
        <v>106.95410292072323</v>
      </c>
      <c r="H19" s="105">
        <f>УСЬОГО!H19-'16-село-ЦЗ'!H19</f>
        <v>202</v>
      </c>
      <c r="I19" s="105">
        <f>УСЬОГО!I19-'16-село-ЦЗ'!I19</f>
        <v>413</v>
      </c>
      <c r="J19" s="107">
        <f t="shared" si="2"/>
        <v>204.45544554455446</v>
      </c>
      <c r="K19" s="105">
        <f>УСЬОГО!K19-'16-село-ЦЗ'!K19</f>
        <v>63</v>
      </c>
      <c r="L19" s="105">
        <f>УСЬОГО!L19-'16-село-ЦЗ'!L19</f>
        <v>51</v>
      </c>
      <c r="M19" s="107">
        <f t="shared" si="3"/>
        <v>80.952380952380949</v>
      </c>
      <c r="N19" s="105">
        <f>УСЬОГО!N19-'16-село-ЦЗ'!N19</f>
        <v>12</v>
      </c>
      <c r="O19" s="105">
        <f>УСЬОГО!O19-'16-село-ЦЗ'!O19</f>
        <v>3</v>
      </c>
      <c r="P19" s="107">
        <f t="shared" si="8"/>
        <v>25</v>
      </c>
      <c r="Q19" s="105">
        <f>УСЬОГО!Q19-'16-село-ЦЗ'!Q19</f>
        <v>517</v>
      </c>
      <c r="R19" s="108">
        <f>УСЬОГО!R19-'16-село-ЦЗ'!R19</f>
        <v>651</v>
      </c>
      <c r="S19" s="107">
        <f t="shared" si="4"/>
        <v>125.91876208897486</v>
      </c>
      <c r="T19" s="105">
        <f>УСЬОГО!T19-'16-село-ЦЗ'!T19</f>
        <v>1996</v>
      </c>
      <c r="U19" s="108">
        <f>УСЬОГО!U19-'16-село-ЦЗ'!U19</f>
        <v>1791</v>
      </c>
      <c r="V19" s="107">
        <f t="shared" si="5"/>
        <v>89.729458917835672</v>
      </c>
      <c r="W19" s="105">
        <f>УСЬОГО!W19-'16-село-ЦЗ'!W19</f>
        <v>475</v>
      </c>
      <c r="X19" s="108">
        <f>УСЬОГО!X19-'16-село-ЦЗ'!X19</f>
        <v>328</v>
      </c>
      <c r="Y19" s="107">
        <f t="shared" si="6"/>
        <v>69.05263157894737</v>
      </c>
      <c r="Z19" s="105">
        <f>УСЬОГО!Z19-'16-село-ЦЗ'!Z19</f>
        <v>424</v>
      </c>
      <c r="AA19" s="108">
        <f>УСЬОГО!AA19-'16-село-ЦЗ'!AA19</f>
        <v>294</v>
      </c>
      <c r="AB19" s="107">
        <f t="shared" si="7"/>
        <v>69.339622641509436</v>
      </c>
      <c r="AC19" s="37"/>
      <c r="AD19" s="41"/>
    </row>
    <row r="20" spans="1:30" s="42" customFormat="1" ht="17" customHeight="1" x14ac:dyDescent="0.25">
      <c r="A20" s="61" t="s">
        <v>47</v>
      </c>
      <c r="B20" s="105">
        <f>УСЬОГО!B20-'16-село-ЦЗ'!B20</f>
        <v>656</v>
      </c>
      <c r="C20" s="105">
        <f>УСЬОГО!C20-'16-село-ЦЗ'!C20</f>
        <v>1143</v>
      </c>
      <c r="D20" s="106">
        <f t="shared" si="0"/>
        <v>174.23780487804879</v>
      </c>
      <c r="E20" s="105">
        <f>УСЬОГО!E20-'16-село-ЦЗ'!E20</f>
        <v>226</v>
      </c>
      <c r="F20" s="105">
        <f>УСЬОГО!F20-'16-село-ЦЗ'!F20</f>
        <v>439</v>
      </c>
      <c r="G20" s="107">
        <f t="shared" si="1"/>
        <v>194.24778761061947</v>
      </c>
      <c r="H20" s="105">
        <f>УСЬОГО!H20-'16-село-ЦЗ'!H20</f>
        <v>51</v>
      </c>
      <c r="I20" s="105">
        <f>УСЬОГО!I20-'16-село-ЦЗ'!I20</f>
        <v>162</v>
      </c>
      <c r="J20" s="107">
        <f t="shared" si="2"/>
        <v>317.64705882352939</v>
      </c>
      <c r="K20" s="105">
        <f>УСЬОГО!K20-'16-село-ЦЗ'!K20</f>
        <v>12</v>
      </c>
      <c r="L20" s="105">
        <f>УСЬОГО!L20-'16-село-ЦЗ'!L20</f>
        <v>29</v>
      </c>
      <c r="M20" s="107">
        <f t="shared" si="3"/>
        <v>241.66666666666666</v>
      </c>
      <c r="N20" s="105">
        <f>УСЬОГО!N20-'16-село-ЦЗ'!N20</f>
        <v>8</v>
      </c>
      <c r="O20" s="105">
        <f>УСЬОГО!O20-'16-село-ЦЗ'!O20</f>
        <v>1</v>
      </c>
      <c r="P20" s="107">
        <f t="shared" si="8"/>
        <v>12.5</v>
      </c>
      <c r="Q20" s="105">
        <f>УСЬОГО!Q20-'16-село-ЦЗ'!Q20</f>
        <v>161</v>
      </c>
      <c r="R20" s="108">
        <f>УСЬОГО!R20-'16-село-ЦЗ'!R20</f>
        <v>301</v>
      </c>
      <c r="S20" s="107">
        <f t="shared" si="4"/>
        <v>186.95652173913044</v>
      </c>
      <c r="T20" s="105">
        <f>УСЬОГО!T20-'16-село-ЦЗ'!T20</f>
        <v>575</v>
      </c>
      <c r="U20" s="108">
        <f>УСЬОГО!U20-'16-село-ЦЗ'!U20</f>
        <v>638</v>
      </c>
      <c r="V20" s="107">
        <f t="shared" si="5"/>
        <v>110.95652173913044</v>
      </c>
      <c r="W20" s="105">
        <f>УСЬОГО!W20-'16-село-ЦЗ'!W20</f>
        <v>149</v>
      </c>
      <c r="X20" s="108">
        <f>УСЬОГО!X20-'16-село-ЦЗ'!X20</f>
        <v>206</v>
      </c>
      <c r="Y20" s="107">
        <f t="shared" si="6"/>
        <v>138.25503355704697</v>
      </c>
      <c r="Z20" s="105">
        <f>УСЬОГО!Z20-'16-село-ЦЗ'!Z20</f>
        <v>136</v>
      </c>
      <c r="AA20" s="108">
        <f>УСЬОГО!AA20-'16-село-ЦЗ'!AA20</f>
        <v>183</v>
      </c>
      <c r="AB20" s="107">
        <f t="shared" si="7"/>
        <v>134.55882352941177</v>
      </c>
      <c r="AC20" s="37"/>
      <c r="AD20" s="41"/>
    </row>
    <row r="21" spans="1:30" s="42" customFormat="1" ht="17" customHeight="1" x14ac:dyDescent="0.25">
      <c r="A21" s="61" t="s">
        <v>48</v>
      </c>
      <c r="B21" s="105">
        <f>УСЬОГО!B21-'16-село-ЦЗ'!B21</f>
        <v>640</v>
      </c>
      <c r="C21" s="105">
        <f>УСЬОГО!C21-'16-село-ЦЗ'!C21</f>
        <v>917</v>
      </c>
      <c r="D21" s="106">
        <f t="shared" si="0"/>
        <v>143.28125</v>
      </c>
      <c r="E21" s="105">
        <f>УСЬОГО!E21-'16-село-ЦЗ'!E21</f>
        <v>287</v>
      </c>
      <c r="F21" s="105">
        <f>УСЬОГО!F21-'16-село-ЦЗ'!F21</f>
        <v>509</v>
      </c>
      <c r="G21" s="107">
        <f t="shared" si="1"/>
        <v>177.35191637630663</v>
      </c>
      <c r="H21" s="105">
        <f>УСЬОГО!H21-'16-село-ЦЗ'!H21</f>
        <v>159</v>
      </c>
      <c r="I21" s="105">
        <f>УСЬОГО!I21-'16-село-ЦЗ'!I21</f>
        <v>210</v>
      </c>
      <c r="J21" s="107">
        <f t="shared" si="2"/>
        <v>132.0754716981132</v>
      </c>
      <c r="K21" s="105">
        <f>УСЬОГО!K21-'16-село-ЦЗ'!K21</f>
        <v>7</v>
      </c>
      <c r="L21" s="105">
        <f>УСЬОГО!L21-'16-село-ЦЗ'!L21</f>
        <v>10</v>
      </c>
      <c r="M21" s="107">
        <f t="shared" si="3"/>
        <v>142.85714285714286</v>
      </c>
      <c r="N21" s="105">
        <f>УСЬОГО!N21-'16-село-ЦЗ'!N21</f>
        <v>2</v>
      </c>
      <c r="O21" s="105">
        <f>УСЬОГО!O21-'16-село-ЦЗ'!O21</f>
        <v>0</v>
      </c>
      <c r="P21" s="107">
        <f t="shared" si="8"/>
        <v>0</v>
      </c>
      <c r="Q21" s="105">
        <f>УСЬОГО!Q21-'16-село-ЦЗ'!Q21</f>
        <v>236</v>
      </c>
      <c r="R21" s="108">
        <f>УСЬОГО!R21-'16-село-ЦЗ'!R21</f>
        <v>443</v>
      </c>
      <c r="S21" s="107">
        <f t="shared" si="4"/>
        <v>187.71186440677965</v>
      </c>
      <c r="T21" s="105">
        <f>УСЬОГО!T21-'16-село-ЦЗ'!T21</f>
        <v>454</v>
      </c>
      <c r="U21" s="108">
        <f>УСЬОГО!U21-'16-село-ЦЗ'!U21</f>
        <v>559</v>
      </c>
      <c r="V21" s="107">
        <f t="shared" si="5"/>
        <v>123.12775330396475</v>
      </c>
      <c r="W21" s="105">
        <f>УСЬОГО!W21-'16-село-ЦЗ'!W21</f>
        <v>179</v>
      </c>
      <c r="X21" s="108">
        <f>УСЬОГО!X21-'16-село-ЦЗ'!X21</f>
        <v>229</v>
      </c>
      <c r="Y21" s="107">
        <f t="shared" si="6"/>
        <v>127.93296089385476</v>
      </c>
      <c r="Z21" s="105">
        <f>УСЬОГО!Z21-'16-село-ЦЗ'!Z21</f>
        <v>170</v>
      </c>
      <c r="AA21" s="108">
        <f>УСЬОГО!AA21-'16-село-ЦЗ'!AA21</f>
        <v>199</v>
      </c>
      <c r="AB21" s="107">
        <f t="shared" si="7"/>
        <v>117.05882352941177</v>
      </c>
      <c r="AC21" s="37"/>
      <c r="AD21" s="41"/>
    </row>
    <row r="22" spans="1:30" s="42" customFormat="1" ht="17" customHeight="1" x14ac:dyDescent="0.25">
      <c r="A22" s="61" t="s">
        <v>49</v>
      </c>
      <c r="B22" s="105">
        <f>УСЬОГО!B22-'16-село-ЦЗ'!B22</f>
        <v>2437</v>
      </c>
      <c r="C22" s="105">
        <f>УСЬОГО!C22-'16-село-ЦЗ'!C22</f>
        <v>2652</v>
      </c>
      <c r="D22" s="106">
        <f t="shared" si="0"/>
        <v>108.82232252769799</v>
      </c>
      <c r="E22" s="105">
        <f>УСЬОГО!E22-'16-село-ЦЗ'!E22</f>
        <v>808</v>
      </c>
      <c r="F22" s="105">
        <f>УСЬОГО!F22-'16-село-ЦЗ'!F22</f>
        <v>928</v>
      </c>
      <c r="G22" s="107">
        <f t="shared" si="1"/>
        <v>114.85148514851485</v>
      </c>
      <c r="H22" s="105">
        <f>УСЬОГО!H22-'16-село-ЦЗ'!H22</f>
        <v>362</v>
      </c>
      <c r="I22" s="105">
        <f>УСЬОГО!I22-'16-село-ЦЗ'!I22</f>
        <v>474</v>
      </c>
      <c r="J22" s="107">
        <f t="shared" si="2"/>
        <v>130.93922651933701</v>
      </c>
      <c r="K22" s="105">
        <f>УСЬОГО!K22-'16-село-ЦЗ'!K22</f>
        <v>80</v>
      </c>
      <c r="L22" s="105">
        <f>УСЬОГО!L22-'16-село-ЦЗ'!L22</f>
        <v>38</v>
      </c>
      <c r="M22" s="107">
        <f t="shared" si="3"/>
        <v>47.5</v>
      </c>
      <c r="N22" s="105">
        <f>УСЬОГО!N22-'16-село-ЦЗ'!N22</f>
        <v>12</v>
      </c>
      <c r="O22" s="105">
        <f>УСЬОГО!O22-'16-село-ЦЗ'!O22</f>
        <v>3</v>
      </c>
      <c r="P22" s="107">
        <f t="shared" si="8"/>
        <v>25</v>
      </c>
      <c r="Q22" s="105">
        <f>УСЬОГО!Q22-'16-село-ЦЗ'!Q22</f>
        <v>744</v>
      </c>
      <c r="R22" s="108">
        <f>УСЬОГО!R22-'16-село-ЦЗ'!R22</f>
        <v>773</v>
      </c>
      <c r="S22" s="107">
        <f t="shared" si="4"/>
        <v>103.89784946236558</v>
      </c>
      <c r="T22" s="105">
        <f>УСЬОГО!T22-'16-село-ЦЗ'!T22</f>
        <v>2113</v>
      </c>
      <c r="U22" s="108">
        <f>УСЬОГО!U22-'16-село-ЦЗ'!U22</f>
        <v>585</v>
      </c>
      <c r="V22" s="107">
        <f t="shared" si="5"/>
        <v>27.685754850922859</v>
      </c>
      <c r="W22" s="105">
        <f>УСЬОГО!W22-'16-село-ЦЗ'!W22</f>
        <v>497</v>
      </c>
      <c r="X22" s="108">
        <f>УСЬОГО!X22-'16-село-ЦЗ'!X22</f>
        <v>353</v>
      </c>
      <c r="Y22" s="107">
        <f t="shared" si="6"/>
        <v>71.026156941649901</v>
      </c>
      <c r="Z22" s="105">
        <f>УСЬОГО!Z22-'16-село-ЦЗ'!Z22</f>
        <v>415</v>
      </c>
      <c r="AA22" s="108">
        <f>УСЬОГО!AA22-'16-село-ЦЗ'!AA22</f>
        <v>301</v>
      </c>
      <c r="AB22" s="107">
        <f t="shared" si="7"/>
        <v>72.53012048192771</v>
      </c>
      <c r="AC22" s="37"/>
      <c r="AD22" s="41"/>
    </row>
    <row r="23" spans="1:30" s="42" customFormat="1" ht="17" customHeight="1" x14ac:dyDescent="0.25">
      <c r="A23" s="61" t="s">
        <v>50</v>
      </c>
      <c r="B23" s="105">
        <f>УСЬОГО!B23-'16-село-ЦЗ'!B23</f>
        <v>1028</v>
      </c>
      <c r="C23" s="105">
        <f>УСЬОГО!C23-'16-село-ЦЗ'!C23</f>
        <v>1201</v>
      </c>
      <c r="D23" s="106">
        <f t="shared" si="0"/>
        <v>116.82879377431907</v>
      </c>
      <c r="E23" s="105">
        <f>УСЬОГО!E23-'16-село-ЦЗ'!E23</f>
        <v>671</v>
      </c>
      <c r="F23" s="105">
        <f>УСЬОГО!F23-'16-село-ЦЗ'!F23</f>
        <v>893</v>
      </c>
      <c r="G23" s="107">
        <f t="shared" si="1"/>
        <v>133.08494783904621</v>
      </c>
      <c r="H23" s="105">
        <f>УСЬОГО!H23-'16-село-ЦЗ'!H23</f>
        <v>145</v>
      </c>
      <c r="I23" s="105">
        <f>УСЬОГО!I23-'16-село-ЦЗ'!I23</f>
        <v>180</v>
      </c>
      <c r="J23" s="107">
        <f t="shared" si="2"/>
        <v>124.13793103448276</v>
      </c>
      <c r="K23" s="105">
        <f>УСЬОГО!K23-'16-село-ЦЗ'!K23</f>
        <v>37</v>
      </c>
      <c r="L23" s="105">
        <f>УСЬОГО!L23-'16-село-ЦЗ'!L23</f>
        <v>20</v>
      </c>
      <c r="M23" s="107">
        <f t="shared" si="3"/>
        <v>54.054054054054056</v>
      </c>
      <c r="N23" s="105">
        <f>УСЬОГО!N23-'16-село-ЦЗ'!N23</f>
        <v>4</v>
      </c>
      <c r="O23" s="105">
        <f>УСЬОГО!O23-'16-село-ЦЗ'!O23</f>
        <v>0</v>
      </c>
      <c r="P23" s="107">
        <f t="shared" si="8"/>
        <v>0</v>
      </c>
      <c r="Q23" s="105">
        <f>УСЬОГО!Q23-'16-село-ЦЗ'!Q23</f>
        <v>604</v>
      </c>
      <c r="R23" s="108">
        <f>УСЬОГО!R23-'16-село-ЦЗ'!R23</f>
        <v>713</v>
      </c>
      <c r="S23" s="107">
        <f t="shared" si="4"/>
        <v>118.04635761589404</v>
      </c>
      <c r="T23" s="105">
        <f>УСЬОГО!T23-'16-село-ЦЗ'!T23</f>
        <v>803</v>
      </c>
      <c r="U23" s="108">
        <f>УСЬОГО!U23-'16-село-ЦЗ'!U23</f>
        <v>540</v>
      </c>
      <c r="V23" s="107">
        <f t="shared" si="5"/>
        <v>67.247820672478213</v>
      </c>
      <c r="W23" s="105">
        <f>УСЬОГО!W23-'16-село-ЦЗ'!W23</f>
        <v>494</v>
      </c>
      <c r="X23" s="108">
        <f>УСЬОГО!X23-'16-село-ЦЗ'!X23</f>
        <v>390</v>
      </c>
      <c r="Y23" s="107">
        <f t="shared" si="6"/>
        <v>78.94736842105263</v>
      </c>
      <c r="Z23" s="105">
        <f>УСЬОГО!Z23-'16-село-ЦЗ'!Z23</f>
        <v>432</v>
      </c>
      <c r="AA23" s="108">
        <f>УСЬОГО!AA23-'16-село-ЦЗ'!AA23</f>
        <v>334</v>
      </c>
      <c r="AB23" s="107">
        <f t="shared" si="7"/>
        <v>77.31481481481481</v>
      </c>
      <c r="AC23" s="37"/>
      <c r="AD23" s="41"/>
    </row>
    <row r="24" spans="1:30" s="42" customFormat="1" ht="17" customHeight="1" x14ac:dyDescent="0.25">
      <c r="A24" s="61" t="s">
        <v>51</v>
      </c>
      <c r="B24" s="105">
        <f>УСЬОГО!B24-'16-село-ЦЗ'!B24</f>
        <v>1359</v>
      </c>
      <c r="C24" s="105">
        <f>УСЬОГО!C24-'16-село-ЦЗ'!C24</f>
        <v>1122</v>
      </c>
      <c r="D24" s="106">
        <f t="shared" si="0"/>
        <v>82.560706401765998</v>
      </c>
      <c r="E24" s="105">
        <f>УСЬОГО!E24-'16-село-ЦЗ'!E24</f>
        <v>651</v>
      </c>
      <c r="F24" s="105">
        <f>УСЬОГО!F24-'16-село-ЦЗ'!F24</f>
        <v>793</v>
      </c>
      <c r="G24" s="107">
        <f t="shared" si="1"/>
        <v>121.81259600614439</v>
      </c>
      <c r="H24" s="105">
        <f>УСЬОГО!H24-'16-село-ЦЗ'!H24</f>
        <v>200</v>
      </c>
      <c r="I24" s="105">
        <f>УСЬОГО!I24-'16-село-ЦЗ'!I24</f>
        <v>234</v>
      </c>
      <c r="J24" s="107">
        <f t="shared" si="2"/>
        <v>117</v>
      </c>
      <c r="K24" s="105">
        <f>УСЬОГО!K24-'16-село-ЦЗ'!K24</f>
        <v>38</v>
      </c>
      <c r="L24" s="105">
        <f>УСЬОГО!L24-'16-село-ЦЗ'!L24</f>
        <v>31</v>
      </c>
      <c r="M24" s="107">
        <f t="shared" si="3"/>
        <v>81.578947368421055</v>
      </c>
      <c r="N24" s="105">
        <f>УСЬОГО!N24-'16-село-ЦЗ'!N24</f>
        <v>4</v>
      </c>
      <c r="O24" s="105">
        <f>УСЬОГО!O24-'16-село-ЦЗ'!O24</f>
        <v>1</v>
      </c>
      <c r="P24" s="107">
        <f t="shared" si="8"/>
        <v>25</v>
      </c>
      <c r="Q24" s="105">
        <f>УСЬОГО!Q24-'16-село-ЦЗ'!Q24</f>
        <v>410</v>
      </c>
      <c r="R24" s="108">
        <f>УСЬОГО!R24-'16-село-ЦЗ'!R24</f>
        <v>714</v>
      </c>
      <c r="S24" s="107">
        <f t="shared" si="4"/>
        <v>174.14634146341464</v>
      </c>
      <c r="T24" s="105">
        <f>УСЬОГО!T24-'16-село-ЦЗ'!T24</f>
        <v>703</v>
      </c>
      <c r="U24" s="108">
        <f>УСЬОГО!U24-'16-село-ЦЗ'!U24</f>
        <v>367</v>
      </c>
      <c r="V24" s="107">
        <f t="shared" si="5"/>
        <v>52.204836415362735</v>
      </c>
      <c r="W24" s="105">
        <f>УСЬОГО!W24-'16-село-ЦЗ'!W24</f>
        <v>466</v>
      </c>
      <c r="X24" s="108">
        <f>УСЬОГО!X24-'16-село-ЦЗ'!X24</f>
        <v>333</v>
      </c>
      <c r="Y24" s="107">
        <f t="shared" si="6"/>
        <v>71.459227467811161</v>
      </c>
      <c r="Z24" s="105">
        <f>УСЬОГО!Z24-'16-село-ЦЗ'!Z24</f>
        <v>413</v>
      </c>
      <c r="AA24" s="108">
        <f>УСЬОГО!AA24-'16-село-ЦЗ'!AA24</f>
        <v>320</v>
      </c>
      <c r="AB24" s="107">
        <f t="shared" si="7"/>
        <v>77.481840193704599</v>
      </c>
      <c r="AC24" s="37"/>
      <c r="AD24" s="41"/>
    </row>
    <row r="25" spans="1:30" s="42" customFormat="1" ht="17" customHeight="1" x14ac:dyDescent="0.25">
      <c r="A25" s="61" t="s">
        <v>52</v>
      </c>
      <c r="B25" s="105">
        <f>УСЬОГО!B25-'16-село-ЦЗ'!B25</f>
        <v>2588</v>
      </c>
      <c r="C25" s="105">
        <f>УСЬОГО!C25-'16-село-ЦЗ'!C25</f>
        <v>2446</v>
      </c>
      <c r="D25" s="106">
        <f t="shared" si="0"/>
        <v>94.513137557959809</v>
      </c>
      <c r="E25" s="105">
        <f>УСЬОГО!E25-'16-село-ЦЗ'!E25</f>
        <v>337</v>
      </c>
      <c r="F25" s="105">
        <f>УСЬОГО!F25-'16-село-ЦЗ'!F25</f>
        <v>455</v>
      </c>
      <c r="G25" s="107">
        <f t="shared" si="1"/>
        <v>135.01483679525222</v>
      </c>
      <c r="H25" s="105">
        <f>УСЬОГО!H25-'16-село-ЦЗ'!H25</f>
        <v>153</v>
      </c>
      <c r="I25" s="105">
        <f>УСЬОГО!I25-'16-село-ЦЗ'!I25</f>
        <v>193</v>
      </c>
      <c r="J25" s="107">
        <f t="shared" si="2"/>
        <v>126.14379084967321</v>
      </c>
      <c r="K25" s="105">
        <f>УСЬОГО!K25-'16-село-ЦЗ'!K25</f>
        <v>15</v>
      </c>
      <c r="L25" s="105">
        <f>УСЬОГО!L25-'16-село-ЦЗ'!L25</f>
        <v>18</v>
      </c>
      <c r="M25" s="107">
        <f t="shared" si="3"/>
        <v>120</v>
      </c>
      <c r="N25" s="105">
        <f>УСЬОГО!N25-'16-село-ЦЗ'!N25</f>
        <v>7</v>
      </c>
      <c r="O25" s="105">
        <f>УСЬОГО!O25-'16-село-ЦЗ'!O25</f>
        <v>0</v>
      </c>
      <c r="P25" s="107">
        <f t="shared" si="8"/>
        <v>0</v>
      </c>
      <c r="Q25" s="105">
        <f>УСЬОГО!Q25-'16-село-ЦЗ'!Q25</f>
        <v>227</v>
      </c>
      <c r="R25" s="108">
        <f>УСЬОГО!R25-'16-село-ЦЗ'!R25</f>
        <v>345</v>
      </c>
      <c r="S25" s="107">
        <f t="shared" si="4"/>
        <v>151.98237885462555</v>
      </c>
      <c r="T25" s="105">
        <f>УСЬОГО!T25-'16-село-ЦЗ'!T25</f>
        <v>2293</v>
      </c>
      <c r="U25" s="108">
        <f>УСЬОГО!U25-'16-село-ЦЗ'!U25</f>
        <v>194</v>
      </c>
      <c r="V25" s="107">
        <f t="shared" si="5"/>
        <v>8.4605320540776283</v>
      </c>
      <c r="W25" s="105">
        <f>УСЬОГО!W25-'16-село-ЦЗ'!W25</f>
        <v>236</v>
      </c>
      <c r="X25" s="108">
        <f>УСЬОГО!X25-'16-село-ЦЗ'!X25</f>
        <v>185</v>
      </c>
      <c r="Y25" s="107">
        <f t="shared" si="6"/>
        <v>78.389830508474574</v>
      </c>
      <c r="Z25" s="105">
        <f>УСЬОГО!Z25-'16-село-ЦЗ'!Z25</f>
        <v>214</v>
      </c>
      <c r="AA25" s="108">
        <f>УСЬОГО!AA25-'16-село-ЦЗ'!AA25</f>
        <v>155</v>
      </c>
      <c r="AB25" s="107">
        <f t="shared" si="7"/>
        <v>72.429906542056074</v>
      </c>
      <c r="AC25" s="37"/>
      <c r="AD25" s="41"/>
    </row>
    <row r="26" spans="1:30" s="42" customFormat="1" ht="17" customHeight="1" x14ac:dyDescent="0.25">
      <c r="A26" s="61" t="s">
        <v>53</v>
      </c>
      <c r="B26" s="105">
        <f>УСЬОГО!B26-'16-село-ЦЗ'!B26</f>
        <v>1061</v>
      </c>
      <c r="C26" s="105">
        <f>УСЬОГО!C26-'16-село-ЦЗ'!C26</f>
        <v>1063</v>
      </c>
      <c r="D26" s="106">
        <f t="shared" si="0"/>
        <v>100.1885014137606</v>
      </c>
      <c r="E26" s="105">
        <f>УСЬОГО!E26-'16-село-ЦЗ'!E26</f>
        <v>496</v>
      </c>
      <c r="F26" s="105">
        <f>УСЬОГО!F26-'16-село-ЦЗ'!F26</f>
        <v>494</v>
      </c>
      <c r="G26" s="107">
        <f t="shared" si="1"/>
        <v>99.596774193548384</v>
      </c>
      <c r="H26" s="105">
        <f>УСЬОГО!H26-'16-село-ЦЗ'!H26</f>
        <v>175</v>
      </c>
      <c r="I26" s="105">
        <f>УСЬОГО!I26-'16-село-ЦЗ'!I26</f>
        <v>170</v>
      </c>
      <c r="J26" s="107">
        <f t="shared" si="2"/>
        <v>97.142857142857139</v>
      </c>
      <c r="K26" s="105">
        <f>УСЬОГО!K26-'16-село-ЦЗ'!K26</f>
        <v>28</v>
      </c>
      <c r="L26" s="105">
        <f>УСЬОГО!L26-'16-село-ЦЗ'!L26</f>
        <v>20</v>
      </c>
      <c r="M26" s="107">
        <f t="shared" si="3"/>
        <v>71.428571428571431</v>
      </c>
      <c r="N26" s="105">
        <f>УСЬОГО!N26-'16-село-ЦЗ'!N26</f>
        <v>1</v>
      </c>
      <c r="O26" s="105">
        <f>УСЬОГО!O26-'16-село-ЦЗ'!O26</f>
        <v>0</v>
      </c>
      <c r="P26" s="107">
        <f t="shared" si="8"/>
        <v>0</v>
      </c>
      <c r="Q26" s="105">
        <f>УСЬОГО!Q26-'16-село-ЦЗ'!Q26</f>
        <v>381</v>
      </c>
      <c r="R26" s="108">
        <f>УСЬОГО!R26-'16-село-ЦЗ'!R26</f>
        <v>386</v>
      </c>
      <c r="S26" s="107">
        <f t="shared" si="4"/>
        <v>101.31233595800525</v>
      </c>
      <c r="T26" s="105">
        <f>УСЬОГО!T26-'16-село-ЦЗ'!T26</f>
        <v>848</v>
      </c>
      <c r="U26" s="108">
        <f>УСЬОГО!U26-'16-село-ЦЗ'!U26</f>
        <v>251</v>
      </c>
      <c r="V26" s="107">
        <f t="shared" si="5"/>
        <v>29.599056603773583</v>
      </c>
      <c r="W26" s="105">
        <f>УСЬОГО!W26-'16-село-ЦЗ'!W26</f>
        <v>346</v>
      </c>
      <c r="X26" s="108">
        <f>УСЬОГО!X26-'16-село-ЦЗ'!X26</f>
        <v>235</v>
      </c>
      <c r="Y26" s="107">
        <f t="shared" si="6"/>
        <v>67.919075144508668</v>
      </c>
      <c r="Z26" s="105">
        <f>УСЬОГО!Z26-'16-село-ЦЗ'!Z26</f>
        <v>314</v>
      </c>
      <c r="AA26" s="108">
        <f>УСЬОГО!AA26-'16-село-ЦЗ'!AA26</f>
        <v>197</v>
      </c>
      <c r="AB26" s="107">
        <f t="shared" si="7"/>
        <v>62.738853503184714</v>
      </c>
      <c r="AC26" s="37"/>
      <c r="AD26" s="41"/>
    </row>
    <row r="27" spans="1:30" s="42" customFormat="1" ht="17" customHeight="1" x14ac:dyDescent="0.25">
      <c r="A27" s="61" t="s">
        <v>54</v>
      </c>
      <c r="B27" s="105">
        <f>УСЬОГО!B27-'16-село-ЦЗ'!B27</f>
        <v>626</v>
      </c>
      <c r="C27" s="105">
        <f>УСЬОГО!C27-'16-село-ЦЗ'!C27</f>
        <v>825</v>
      </c>
      <c r="D27" s="106">
        <f t="shared" si="0"/>
        <v>131.7891373801917</v>
      </c>
      <c r="E27" s="105">
        <f>УСЬОГО!E27-'16-село-ЦЗ'!E27</f>
        <v>298</v>
      </c>
      <c r="F27" s="105">
        <f>УСЬОГО!F27-'16-село-ЦЗ'!F27</f>
        <v>430</v>
      </c>
      <c r="G27" s="107">
        <f t="shared" si="1"/>
        <v>144.29530201342283</v>
      </c>
      <c r="H27" s="105">
        <f>УСЬОГО!H27-'16-село-ЦЗ'!H27</f>
        <v>86</v>
      </c>
      <c r="I27" s="105">
        <f>УСЬОГО!I27-'16-село-ЦЗ'!I27</f>
        <v>155</v>
      </c>
      <c r="J27" s="107">
        <f t="shared" si="2"/>
        <v>180.23255813953489</v>
      </c>
      <c r="K27" s="105">
        <f>УСЬОГО!K27-'16-село-ЦЗ'!K27</f>
        <v>24</v>
      </c>
      <c r="L27" s="105">
        <f>УСЬОГО!L27-'16-село-ЦЗ'!L27</f>
        <v>39</v>
      </c>
      <c r="M27" s="107">
        <f t="shared" si="3"/>
        <v>162.5</v>
      </c>
      <c r="N27" s="105">
        <f>УСЬОГО!N27-'16-село-ЦЗ'!N27</f>
        <v>3</v>
      </c>
      <c r="O27" s="105">
        <f>УСЬОГО!O27-'16-село-ЦЗ'!O27</f>
        <v>0</v>
      </c>
      <c r="P27" s="107">
        <f t="shared" si="8"/>
        <v>0</v>
      </c>
      <c r="Q27" s="105">
        <f>УСЬОГО!Q27-'16-село-ЦЗ'!Q27</f>
        <v>254</v>
      </c>
      <c r="R27" s="108">
        <f>УСЬОГО!R27-'16-село-ЦЗ'!R27</f>
        <v>328</v>
      </c>
      <c r="S27" s="107">
        <f t="shared" si="4"/>
        <v>129.13385826771653</v>
      </c>
      <c r="T27" s="105">
        <f>УСЬОГО!T27-'16-село-ЦЗ'!T27</f>
        <v>529</v>
      </c>
      <c r="U27" s="108">
        <f>УСЬОГО!U27-'16-село-ЦЗ'!U27</f>
        <v>520</v>
      </c>
      <c r="V27" s="107">
        <f t="shared" si="5"/>
        <v>98.298676748582224</v>
      </c>
      <c r="W27" s="105">
        <f>УСЬОГО!W27-'16-село-ЦЗ'!W27</f>
        <v>218</v>
      </c>
      <c r="X27" s="108">
        <f>УСЬОГО!X27-'16-село-ЦЗ'!X27</f>
        <v>166</v>
      </c>
      <c r="Y27" s="107">
        <f t="shared" si="6"/>
        <v>76.146788990825684</v>
      </c>
      <c r="Z27" s="105">
        <f>УСЬОГО!Z27-'16-село-ЦЗ'!Z27</f>
        <v>194</v>
      </c>
      <c r="AA27" s="108">
        <f>УСЬОГО!AA27-'16-село-ЦЗ'!AA27</f>
        <v>155</v>
      </c>
      <c r="AB27" s="107">
        <f t="shared" si="7"/>
        <v>79.896907216494839</v>
      </c>
      <c r="AC27" s="37"/>
      <c r="AD27" s="41"/>
    </row>
    <row r="28" spans="1:30" s="42" customFormat="1" ht="17" customHeight="1" x14ac:dyDescent="0.25">
      <c r="A28" s="61" t="s">
        <v>55</v>
      </c>
      <c r="B28" s="105">
        <f>УСЬОГО!B28-'16-село-ЦЗ'!B28</f>
        <v>828</v>
      </c>
      <c r="C28" s="105">
        <f>УСЬОГО!C28-'16-село-ЦЗ'!C28</f>
        <v>774</v>
      </c>
      <c r="D28" s="106">
        <f t="shared" si="0"/>
        <v>93.478260869565219</v>
      </c>
      <c r="E28" s="105">
        <f>УСЬОГО!E28-'16-село-ЦЗ'!E28</f>
        <v>303</v>
      </c>
      <c r="F28" s="105">
        <f>УСЬОГО!F28-'16-село-ЦЗ'!F28</f>
        <v>322</v>
      </c>
      <c r="G28" s="107">
        <f t="shared" si="1"/>
        <v>106.27062706270627</v>
      </c>
      <c r="H28" s="105">
        <f>УСЬОГО!H28-'16-село-ЦЗ'!H28</f>
        <v>161</v>
      </c>
      <c r="I28" s="105">
        <f>УСЬОГО!I28-'16-село-ЦЗ'!I28</f>
        <v>162</v>
      </c>
      <c r="J28" s="107">
        <f t="shared" si="2"/>
        <v>100.62111801242236</v>
      </c>
      <c r="K28" s="105">
        <f>УСЬОГО!K28-'16-село-ЦЗ'!K28</f>
        <v>18</v>
      </c>
      <c r="L28" s="105">
        <f>УСЬОГО!L28-'16-село-ЦЗ'!L28</f>
        <v>17</v>
      </c>
      <c r="M28" s="107">
        <f t="shared" si="3"/>
        <v>94.444444444444443</v>
      </c>
      <c r="N28" s="105">
        <f>УСЬОГО!N28-'16-село-ЦЗ'!N28</f>
        <v>13</v>
      </c>
      <c r="O28" s="105">
        <f>УСЬОГО!O28-'16-село-ЦЗ'!O28</f>
        <v>5</v>
      </c>
      <c r="P28" s="107">
        <f t="shared" si="8"/>
        <v>38.46153846153846</v>
      </c>
      <c r="Q28" s="105">
        <f>УСЬОГО!Q28-'16-село-ЦЗ'!Q28</f>
        <v>266</v>
      </c>
      <c r="R28" s="108">
        <f>УСЬОГО!R28-'16-село-ЦЗ'!R28</f>
        <v>297</v>
      </c>
      <c r="S28" s="107">
        <f t="shared" si="4"/>
        <v>111.65413533834587</v>
      </c>
      <c r="T28" s="105">
        <f>УСЬОГО!T28-'16-село-ЦЗ'!T28</f>
        <v>606</v>
      </c>
      <c r="U28" s="108">
        <f>УСЬОГО!U28-'16-село-ЦЗ'!U28</f>
        <v>422</v>
      </c>
      <c r="V28" s="107">
        <f t="shared" si="5"/>
        <v>69.636963696369634</v>
      </c>
      <c r="W28" s="105">
        <f>УСЬОГО!W28-'16-село-ЦЗ'!W28</f>
        <v>186</v>
      </c>
      <c r="X28" s="108">
        <f>УСЬОГО!X28-'16-село-ЦЗ'!X28</f>
        <v>152</v>
      </c>
      <c r="Y28" s="107">
        <f t="shared" si="6"/>
        <v>81.72043010752688</v>
      </c>
      <c r="Z28" s="105">
        <f>УСЬОГО!Z28-'16-село-ЦЗ'!Z28</f>
        <v>170</v>
      </c>
      <c r="AA28" s="108">
        <f>УСЬОГО!AA28-'16-село-ЦЗ'!AA28</f>
        <v>144</v>
      </c>
      <c r="AB28" s="107">
        <f t="shared" si="7"/>
        <v>84.705882352941174</v>
      </c>
      <c r="AC28" s="37"/>
      <c r="AD28" s="41"/>
    </row>
    <row r="29" spans="1:30" s="42" customFormat="1" ht="17" customHeight="1" x14ac:dyDescent="0.25">
      <c r="A29" s="61" t="s">
        <v>56</v>
      </c>
      <c r="B29" s="105">
        <f>УСЬОГО!B29-'16-село-ЦЗ'!B29</f>
        <v>659</v>
      </c>
      <c r="C29" s="105">
        <f>УСЬОГО!C29-'16-село-ЦЗ'!C29</f>
        <v>902</v>
      </c>
      <c r="D29" s="106">
        <f t="shared" si="0"/>
        <v>136.87405159332323</v>
      </c>
      <c r="E29" s="105">
        <f>УСЬОГО!E29-'16-село-ЦЗ'!E29</f>
        <v>414</v>
      </c>
      <c r="F29" s="105">
        <f>УСЬОГО!F29-'16-село-ЦЗ'!F29</f>
        <v>582</v>
      </c>
      <c r="G29" s="107">
        <f t="shared" si="1"/>
        <v>140.57971014492753</v>
      </c>
      <c r="H29" s="105">
        <f>УСЬОГО!H29-'16-село-ЦЗ'!H29</f>
        <v>199</v>
      </c>
      <c r="I29" s="105">
        <f>УСЬОГО!I29-'16-село-ЦЗ'!I29</f>
        <v>272</v>
      </c>
      <c r="J29" s="107">
        <f t="shared" si="2"/>
        <v>136.68341708542712</v>
      </c>
      <c r="K29" s="105">
        <f>УСЬОГО!K29-'16-село-ЦЗ'!K29</f>
        <v>38</v>
      </c>
      <c r="L29" s="105">
        <f>УСЬОГО!L29-'16-село-ЦЗ'!L29</f>
        <v>41</v>
      </c>
      <c r="M29" s="107">
        <f t="shared" si="3"/>
        <v>107.89473684210526</v>
      </c>
      <c r="N29" s="105">
        <f>УСЬОГО!N29-'16-село-ЦЗ'!N29</f>
        <v>9</v>
      </c>
      <c r="O29" s="105">
        <f>УСЬОГО!O29-'16-село-ЦЗ'!O29</f>
        <v>1</v>
      </c>
      <c r="P29" s="107">
        <f t="shared" si="8"/>
        <v>11.111111111111111</v>
      </c>
      <c r="Q29" s="105">
        <f>УСЬОГО!Q29-'16-село-ЦЗ'!Q29</f>
        <v>285</v>
      </c>
      <c r="R29" s="108">
        <f>УСЬОГО!R29-'16-село-ЦЗ'!R29</f>
        <v>458</v>
      </c>
      <c r="S29" s="107">
        <f t="shared" si="4"/>
        <v>160.7017543859649</v>
      </c>
      <c r="T29" s="105">
        <f>УСЬОГО!T29-'16-село-ЦЗ'!T29</f>
        <v>456</v>
      </c>
      <c r="U29" s="108">
        <f>УСЬОГО!U29-'16-село-ЦЗ'!U29</f>
        <v>301</v>
      </c>
      <c r="V29" s="107">
        <f t="shared" si="5"/>
        <v>66.008771929824562</v>
      </c>
      <c r="W29" s="105">
        <f>УСЬОГО!W29-'16-село-ЦЗ'!W29</f>
        <v>284</v>
      </c>
      <c r="X29" s="108">
        <f>УСЬОГО!X29-'16-село-ЦЗ'!X29</f>
        <v>230</v>
      </c>
      <c r="Y29" s="107">
        <f t="shared" si="6"/>
        <v>80.985915492957744</v>
      </c>
      <c r="Z29" s="105">
        <f>УСЬОГО!Z29-'16-село-ЦЗ'!Z29</f>
        <v>253</v>
      </c>
      <c r="AA29" s="108">
        <f>УСЬОГО!AA29-'16-село-ЦЗ'!AA29</f>
        <v>210</v>
      </c>
      <c r="AB29" s="107">
        <f t="shared" si="7"/>
        <v>83.003952569169954</v>
      </c>
      <c r="AC29" s="37"/>
      <c r="AD29" s="41"/>
    </row>
    <row r="30" spans="1:30" s="42" customFormat="1" ht="17" customHeight="1" x14ac:dyDescent="0.25">
      <c r="A30" s="61" t="s">
        <v>57</v>
      </c>
      <c r="B30" s="105">
        <f>УСЬОГО!B30-'16-село-ЦЗ'!B30</f>
        <v>730</v>
      </c>
      <c r="C30" s="105">
        <f>УСЬОГО!C30-'16-село-ЦЗ'!C30</f>
        <v>1015</v>
      </c>
      <c r="D30" s="106">
        <f t="shared" si="0"/>
        <v>139.04109589041096</v>
      </c>
      <c r="E30" s="105">
        <f>УСЬОГО!E30-'16-село-ЦЗ'!E30</f>
        <v>147</v>
      </c>
      <c r="F30" s="105">
        <f>УСЬОГО!F30-'16-село-ЦЗ'!F30</f>
        <v>276</v>
      </c>
      <c r="G30" s="107">
        <f t="shared" si="1"/>
        <v>187.75510204081633</v>
      </c>
      <c r="H30" s="105">
        <f>УСЬОГО!H30-'16-село-ЦЗ'!H30</f>
        <v>68</v>
      </c>
      <c r="I30" s="105">
        <f>УСЬОГО!I30-'16-село-ЦЗ'!I30</f>
        <v>123</v>
      </c>
      <c r="J30" s="107">
        <f t="shared" si="2"/>
        <v>180.88235294117646</v>
      </c>
      <c r="K30" s="105">
        <f>УСЬОГО!K30-'16-село-ЦЗ'!K30</f>
        <v>7</v>
      </c>
      <c r="L30" s="105">
        <f>УСЬОГО!L30-'16-село-ЦЗ'!L30</f>
        <v>11</v>
      </c>
      <c r="M30" s="107">
        <f t="shared" si="3"/>
        <v>157.14285714285714</v>
      </c>
      <c r="N30" s="105">
        <f>УСЬОГО!N30-'16-село-ЦЗ'!N30</f>
        <v>1</v>
      </c>
      <c r="O30" s="105">
        <f>УСЬОГО!O30-'16-село-ЦЗ'!O30</f>
        <v>1</v>
      </c>
      <c r="P30" s="107">
        <f t="shared" si="8"/>
        <v>100</v>
      </c>
      <c r="Q30" s="105">
        <f>УСЬОГО!Q30-'16-село-ЦЗ'!Q30</f>
        <v>142</v>
      </c>
      <c r="R30" s="108">
        <f>УСЬОГО!R30-'16-село-ЦЗ'!R30</f>
        <v>242</v>
      </c>
      <c r="S30" s="107">
        <f t="shared" si="4"/>
        <v>170.42253521126761</v>
      </c>
      <c r="T30" s="105">
        <f>УСЬОГО!T30-'16-село-ЦЗ'!T30</f>
        <v>674</v>
      </c>
      <c r="U30" s="108">
        <f>УСЬОГО!U30-'16-село-ЦЗ'!U30</f>
        <v>136</v>
      </c>
      <c r="V30" s="107">
        <f t="shared" si="5"/>
        <v>20.178041543026705</v>
      </c>
      <c r="W30" s="105">
        <f>УСЬОГО!W30-'16-село-ЦЗ'!W30</f>
        <v>94</v>
      </c>
      <c r="X30" s="108">
        <f>УСЬОГО!X30-'16-село-ЦЗ'!X30</f>
        <v>130</v>
      </c>
      <c r="Y30" s="107">
        <f t="shared" si="6"/>
        <v>138.29787234042553</v>
      </c>
      <c r="Z30" s="105">
        <f>УСЬОГО!Z30-'16-село-ЦЗ'!Z30</f>
        <v>84</v>
      </c>
      <c r="AA30" s="108">
        <f>УСЬОГО!AA30-'16-село-ЦЗ'!AA30</f>
        <v>121</v>
      </c>
      <c r="AB30" s="107">
        <f t="shared" si="7"/>
        <v>144.04761904761904</v>
      </c>
      <c r="AC30" s="37"/>
      <c r="AD30" s="41"/>
    </row>
    <row r="31" spans="1:30" s="42" customFormat="1" ht="17" customHeight="1" x14ac:dyDescent="0.25">
      <c r="A31" s="61" t="s">
        <v>58</v>
      </c>
      <c r="B31" s="105">
        <f>УСЬОГО!B31-'16-село-ЦЗ'!B31</f>
        <v>694</v>
      </c>
      <c r="C31" s="105">
        <f>УСЬОГО!C31-'16-село-ЦЗ'!C31</f>
        <v>1131</v>
      </c>
      <c r="D31" s="106">
        <f t="shared" si="0"/>
        <v>162.96829971181558</v>
      </c>
      <c r="E31" s="105">
        <f>УСЬОГО!E31-'16-село-ЦЗ'!E31</f>
        <v>219</v>
      </c>
      <c r="F31" s="105">
        <f>УСЬОГО!F31-'16-село-ЦЗ'!F31</f>
        <v>416</v>
      </c>
      <c r="G31" s="107">
        <f t="shared" si="1"/>
        <v>189.95433789954339</v>
      </c>
      <c r="H31" s="105">
        <f>УСЬОГО!H31-'16-село-ЦЗ'!H31</f>
        <v>145</v>
      </c>
      <c r="I31" s="105">
        <f>УСЬОГО!I31-'16-село-ЦЗ'!I31</f>
        <v>254</v>
      </c>
      <c r="J31" s="107">
        <f t="shared" si="2"/>
        <v>175.17241379310346</v>
      </c>
      <c r="K31" s="105">
        <f>УСЬОГО!K31-'16-село-ЦЗ'!K31</f>
        <v>20</v>
      </c>
      <c r="L31" s="105">
        <f>УСЬОГО!L31-'16-село-ЦЗ'!L31</f>
        <v>18</v>
      </c>
      <c r="M31" s="107">
        <f t="shared" si="3"/>
        <v>90</v>
      </c>
      <c r="N31" s="105">
        <f>УСЬОГО!N31-'16-село-ЦЗ'!N31</f>
        <v>0</v>
      </c>
      <c r="O31" s="105">
        <f>УСЬОГО!O31-'16-село-ЦЗ'!O31</f>
        <v>0</v>
      </c>
      <c r="P31" s="107" t="str">
        <f t="shared" si="8"/>
        <v>-</v>
      </c>
      <c r="Q31" s="105">
        <f>УСЬОГО!Q31-'16-село-ЦЗ'!Q31</f>
        <v>160</v>
      </c>
      <c r="R31" s="108">
        <f>УСЬОГО!R31-'16-село-ЦЗ'!R31</f>
        <v>369</v>
      </c>
      <c r="S31" s="107">
        <f t="shared" si="4"/>
        <v>230.625</v>
      </c>
      <c r="T31" s="105">
        <f>УСЬОГО!T31-'16-село-ЦЗ'!T31</f>
        <v>514</v>
      </c>
      <c r="U31" s="108">
        <f>УСЬОГО!U31-'16-село-ЦЗ'!U31</f>
        <v>737</v>
      </c>
      <c r="V31" s="107">
        <f t="shared" si="5"/>
        <v>143.38521400778211</v>
      </c>
      <c r="W31" s="105">
        <f>УСЬОГО!W31-'16-село-ЦЗ'!W31</f>
        <v>137</v>
      </c>
      <c r="X31" s="108">
        <f>УСЬОГО!X31-'16-село-ЦЗ'!X31</f>
        <v>178</v>
      </c>
      <c r="Y31" s="107">
        <f t="shared" si="6"/>
        <v>129.92700729927006</v>
      </c>
      <c r="Z31" s="105">
        <f>УСЬОГО!Z31-'16-село-ЦЗ'!Z31</f>
        <v>130</v>
      </c>
      <c r="AA31" s="108">
        <f>УСЬОГО!AA31-'16-село-ЦЗ'!AA31</f>
        <v>142</v>
      </c>
      <c r="AB31" s="107">
        <f t="shared" si="7"/>
        <v>109.23076923076923</v>
      </c>
      <c r="AC31" s="37"/>
      <c r="AD31" s="41"/>
    </row>
    <row r="32" spans="1:30" s="42" customFormat="1" ht="17" customHeight="1" x14ac:dyDescent="0.25">
      <c r="A32" s="61" t="s">
        <v>59</v>
      </c>
      <c r="B32" s="105">
        <f>УСЬОГО!B32-'16-село-ЦЗ'!B32</f>
        <v>2183</v>
      </c>
      <c r="C32" s="105">
        <f>УСЬОГО!C32-'16-село-ЦЗ'!C32</f>
        <v>2059</v>
      </c>
      <c r="D32" s="106">
        <f t="shared" si="0"/>
        <v>94.31974347228585</v>
      </c>
      <c r="E32" s="105">
        <f>УСЬОГО!E32-'16-село-ЦЗ'!E32</f>
        <v>588</v>
      </c>
      <c r="F32" s="105">
        <f>УСЬОГО!F32-'16-село-ЦЗ'!F32</f>
        <v>525</v>
      </c>
      <c r="G32" s="107">
        <f t="shared" si="1"/>
        <v>89.285714285714292</v>
      </c>
      <c r="H32" s="105">
        <f>УСЬОГО!H32-'16-село-ЦЗ'!H32</f>
        <v>298</v>
      </c>
      <c r="I32" s="105">
        <f>УСЬОГО!I32-'16-село-ЦЗ'!I32</f>
        <v>246</v>
      </c>
      <c r="J32" s="107">
        <f t="shared" si="2"/>
        <v>82.550335570469798</v>
      </c>
      <c r="K32" s="105">
        <f>УСЬОГО!K32-'16-село-ЦЗ'!K32</f>
        <v>61</v>
      </c>
      <c r="L32" s="105">
        <f>УСЬОГО!L32-'16-село-ЦЗ'!L32</f>
        <v>59</v>
      </c>
      <c r="M32" s="107">
        <f t="shared" si="3"/>
        <v>96.721311475409834</v>
      </c>
      <c r="N32" s="105">
        <f>УСЬОГО!N32-'16-село-ЦЗ'!N32</f>
        <v>10</v>
      </c>
      <c r="O32" s="105">
        <f>УСЬОГО!O32-'16-село-ЦЗ'!O32</f>
        <v>10</v>
      </c>
      <c r="P32" s="107">
        <f t="shared" si="8"/>
        <v>100</v>
      </c>
      <c r="Q32" s="105">
        <f>УСЬОГО!Q32-'16-село-ЦЗ'!Q32</f>
        <v>557</v>
      </c>
      <c r="R32" s="108">
        <f>УСЬОГО!R32-'16-село-ЦЗ'!R32</f>
        <v>415</v>
      </c>
      <c r="S32" s="107">
        <f t="shared" si="4"/>
        <v>74.506283662477557</v>
      </c>
      <c r="T32" s="105">
        <f>УСЬОГО!T32-'16-село-ЦЗ'!T32</f>
        <v>1824</v>
      </c>
      <c r="U32" s="108">
        <f>УСЬОГО!U32-'16-село-ЦЗ'!U32</f>
        <v>1549</v>
      </c>
      <c r="V32" s="107">
        <f t="shared" si="5"/>
        <v>84.923245614035082</v>
      </c>
      <c r="W32" s="105">
        <f>УСЬОГО!W32-'16-село-ЦЗ'!W32</f>
        <v>383</v>
      </c>
      <c r="X32" s="108">
        <f>УСЬОГО!X32-'16-село-ЦЗ'!X32</f>
        <v>136</v>
      </c>
      <c r="Y32" s="107">
        <f t="shared" si="6"/>
        <v>35.509138381201048</v>
      </c>
      <c r="Z32" s="105">
        <f>УСЬОГО!Z32-'16-село-ЦЗ'!Z32</f>
        <v>348</v>
      </c>
      <c r="AA32" s="108">
        <f>УСЬОГО!AA32-'16-село-ЦЗ'!AA32</f>
        <v>117</v>
      </c>
      <c r="AB32" s="107">
        <f t="shared" si="7"/>
        <v>33.620689655172413</v>
      </c>
      <c r="AC32" s="37"/>
      <c r="AD32" s="41"/>
    </row>
    <row r="33" spans="1:30" s="42" customFormat="1" ht="17" customHeight="1" x14ac:dyDescent="0.25">
      <c r="A33" s="61" t="s">
        <v>60</v>
      </c>
      <c r="B33" s="105">
        <f>УСЬОГО!B33-'16-село-ЦЗ'!B33</f>
        <v>957</v>
      </c>
      <c r="C33" s="105">
        <f>УСЬОГО!C33-'16-село-ЦЗ'!C33</f>
        <v>1084</v>
      </c>
      <c r="D33" s="106">
        <f t="shared" si="0"/>
        <v>113.27063740856845</v>
      </c>
      <c r="E33" s="105">
        <f>УСЬОГО!E33-'16-село-ЦЗ'!E33</f>
        <v>583</v>
      </c>
      <c r="F33" s="105">
        <f>УСЬОГО!F33-'16-село-ЦЗ'!F33</f>
        <v>691</v>
      </c>
      <c r="G33" s="107">
        <f t="shared" si="1"/>
        <v>118.52487135506003</v>
      </c>
      <c r="H33" s="105">
        <f>УСЬОГО!H33-'16-село-ЦЗ'!H33</f>
        <v>152</v>
      </c>
      <c r="I33" s="105">
        <f>УСЬОГО!I33-'16-село-ЦЗ'!I33</f>
        <v>219</v>
      </c>
      <c r="J33" s="107">
        <f t="shared" si="2"/>
        <v>144.07894736842104</v>
      </c>
      <c r="K33" s="105">
        <f>УСЬОГО!K33-'16-село-ЦЗ'!K33</f>
        <v>45</v>
      </c>
      <c r="L33" s="105">
        <f>УСЬОГО!L33-'16-село-ЦЗ'!L33</f>
        <v>26</v>
      </c>
      <c r="M33" s="107">
        <f t="shared" si="3"/>
        <v>57.777777777777779</v>
      </c>
      <c r="N33" s="105">
        <f>УСЬОГО!N33-'16-село-ЦЗ'!N33</f>
        <v>8</v>
      </c>
      <c r="O33" s="105">
        <f>УСЬОГО!O33-'16-село-ЦЗ'!O33</f>
        <v>1</v>
      </c>
      <c r="P33" s="107">
        <f t="shared" si="8"/>
        <v>12.5</v>
      </c>
      <c r="Q33" s="105">
        <f>УСЬОГО!Q33-'16-село-ЦЗ'!Q33</f>
        <v>484</v>
      </c>
      <c r="R33" s="108">
        <f>УСЬОГО!R33-'16-село-ЦЗ'!R33</f>
        <v>622</v>
      </c>
      <c r="S33" s="107">
        <f t="shared" si="4"/>
        <v>128.51239669421489</v>
      </c>
      <c r="T33" s="105">
        <f>УСЬОГО!T33-'16-село-ЦЗ'!T33</f>
        <v>652</v>
      </c>
      <c r="U33" s="108">
        <f>УСЬОГО!U33-'16-село-ЦЗ'!U33</f>
        <v>644</v>
      </c>
      <c r="V33" s="107">
        <f t="shared" si="5"/>
        <v>98.773006134969322</v>
      </c>
      <c r="W33" s="105">
        <f>УСЬОГО!W33-'16-село-ЦЗ'!W33</f>
        <v>332</v>
      </c>
      <c r="X33" s="108">
        <f>УСЬОГО!X33-'16-село-ЦЗ'!X33</f>
        <v>336</v>
      </c>
      <c r="Y33" s="107">
        <f t="shared" si="6"/>
        <v>101.20481927710843</v>
      </c>
      <c r="Z33" s="105">
        <f>УСЬОГО!Z33-'16-село-ЦЗ'!Z33</f>
        <v>290</v>
      </c>
      <c r="AA33" s="108">
        <f>УСЬОГО!AA33-'16-село-ЦЗ'!AA33</f>
        <v>304</v>
      </c>
      <c r="AB33" s="107">
        <f t="shared" si="7"/>
        <v>104.82758620689656</v>
      </c>
      <c r="AC33" s="37"/>
      <c r="AD33" s="41"/>
    </row>
    <row r="34" spans="1:30" s="42" customFormat="1" ht="17" customHeight="1" x14ac:dyDescent="0.25">
      <c r="A34" s="61" t="s">
        <v>61</v>
      </c>
      <c r="B34" s="105">
        <f>УСЬОГО!B34-'16-село-ЦЗ'!B34</f>
        <v>854</v>
      </c>
      <c r="C34" s="105">
        <f>УСЬОГО!C34-'16-село-ЦЗ'!C34</f>
        <v>1034</v>
      </c>
      <c r="D34" s="106">
        <f t="shared" si="0"/>
        <v>121.07728337236534</v>
      </c>
      <c r="E34" s="105">
        <f>УСЬОГО!E34-'16-село-ЦЗ'!E34</f>
        <v>346</v>
      </c>
      <c r="F34" s="105">
        <f>УСЬОГО!F34-'16-село-ЦЗ'!F34</f>
        <v>454</v>
      </c>
      <c r="G34" s="107">
        <f t="shared" si="1"/>
        <v>131.21387283236993</v>
      </c>
      <c r="H34" s="105">
        <f>УСЬОГО!H34-'16-село-ЦЗ'!H34</f>
        <v>196</v>
      </c>
      <c r="I34" s="105">
        <f>УСЬОГО!I34-'16-село-ЦЗ'!I34</f>
        <v>205</v>
      </c>
      <c r="J34" s="107">
        <f t="shared" si="2"/>
        <v>104.59183673469387</v>
      </c>
      <c r="K34" s="105">
        <f>УСЬОГО!K34-'16-село-ЦЗ'!K34</f>
        <v>12</v>
      </c>
      <c r="L34" s="105">
        <f>УСЬОГО!L34-'16-село-ЦЗ'!L34</f>
        <v>10</v>
      </c>
      <c r="M34" s="107">
        <f t="shared" si="3"/>
        <v>83.333333333333329</v>
      </c>
      <c r="N34" s="105">
        <f>УСЬОГО!N34-'16-село-ЦЗ'!N34</f>
        <v>8</v>
      </c>
      <c r="O34" s="105">
        <f>УСЬОГО!O34-'16-село-ЦЗ'!O34</f>
        <v>0</v>
      </c>
      <c r="P34" s="107">
        <f t="shared" si="8"/>
        <v>0</v>
      </c>
      <c r="Q34" s="105">
        <f>УСЬОГО!Q34-'16-село-ЦЗ'!Q34</f>
        <v>288</v>
      </c>
      <c r="R34" s="108">
        <f>УСЬОГО!R34-'16-село-ЦЗ'!R34</f>
        <v>365</v>
      </c>
      <c r="S34" s="107">
        <f t="shared" si="4"/>
        <v>126.73611111111111</v>
      </c>
      <c r="T34" s="105">
        <f>УСЬОГО!T34-'16-село-ЦЗ'!T34</f>
        <v>583</v>
      </c>
      <c r="U34" s="108">
        <f>УСЬОГО!U34-'16-село-ЦЗ'!U34</f>
        <v>257</v>
      </c>
      <c r="V34" s="107">
        <f t="shared" si="5"/>
        <v>44.082332761578044</v>
      </c>
      <c r="W34" s="105">
        <f>УСЬОГО!W34-'16-село-ЦЗ'!W34</f>
        <v>194</v>
      </c>
      <c r="X34" s="108">
        <f>УСЬОГО!X34-'16-село-ЦЗ'!X34</f>
        <v>226</v>
      </c>
      <c r="Y34" s="107">
        <f t="shared" si="6"/>
        <v>116.49484536082474</v>
      </c>
      <c r="Z34" s="105">
        <f>УСЬОГО!Z34-'16-село-ЦЗ'!Z34</f>
        <v>175</v>
      </c>
      <c r="AA34" s="108">
        <f>УСЬОГО!AA34-'16-село-ЦЗ'!AA34</f>
        <v>191</v>
      </c>
      <c r="AB34" s="107">
        <f t="shared" si="7"/>
        <v>109.14285714285714</v>
      </c>
      <c r="AC34" s="37"/>
      <c r="AD34" s="41"/>
    </row>
    <row r="35" spans="1:30" s="42" customFormat="1" ht="17" customHeight="1" x14ac:dyDescent="0.25">
      <c r="A35" s="61" t="s">
        <v>62</v>
      </c>
      <c r="B35" s="105">
        <f>УСЬОГО!B35-'16-село-ЦЗ'!B35</f>
        <v>799</v>
      </c>
      <c r="C35" s="105">
        <f>УСЬОГО!C35-'16-село-ЦЗ'!C35</f>
        <v>869</v>
      </c>
      <c r="D35" s="106">
        <f t="shared" si="0"/>
        <v>108.76095118898623</v>
      </c>
      <c r="E35" s="105">
        <f>УСЬОГО!E35-'16-село-ЦЗ'!E35</f>
        <v>395</v>
      </c>
      <c r="F35" s="105">
        <f>УСЬОГО!F35-'16-село-ЦЗ'!F35</f>
        <v>453</v>
      </c>
      <c r="G35" s="107">
        <f t="shared" si="1"/>
        <v>114.68354430379746</v>
      </c>
      <c r="H35" s="105">
        <f>УСЬОГО!H35-'16-село-ЦЗ'!H35</f>
        <v>242</v>
      </c>
      <c r="I35" s="105">
        <f>УСЬОГО!I35-'16-село-ЦЗ'!I35</f>
        <v>148</v>
      </c>
      <c r="J35" s="107">
        <f t="shared" si="2"/>
        <v>61.15702479338843</v>
      </c>
      <c r="K35" s="105">
        <f>УСЬОГО!K35-'16-село-ЦЗ'!K35</f>
        <v>37</v>
      </c>
      <c r="L35" s="105">
        <f>УСЬОГО!L35-'16-село-ЦЗ'!L35</f>
        <v>25</v>
      </c>
      <c r="M35" s="107">
        <f t="shared" si="3"/>
        <v>67.567567567567565</v>
      </c>
      <c r="N35" s="105">
        <f>УСЬОГО!N35-'16-село-ЦЗ'!N35</f>
        <v>6</v>
      </c>
      <c r="O35" s="105">
        <f>УСЬОГО!O35-'16-село-ЦЗ'!O35</f>
        <v>2</v>
      </c>
      <c r="P35" s="107">
        <f t="shared" si="8"/>
        <v>33.333333333333336</v>
      </c>
      <c r="Q35" s="105">
        <f>УСЬОГО!Q35-'16-село-ЦЗ'!Q35</f>
        <v>299</v>
      </c>
      <c r="R35" s="108">
        <f>УСЬОГО!R35-'16-село-ЦЗ'!R35</f>
        <v>279</v>
      </c>
      <c r="S35" s="107">
        <f t="shared" si="4"/>
        <v>93.31103678929766</v>
      </c>
      <c r="T35" s="105">
        <f>УСЬОГО!T35-'16-село-ЦЗ'!T35</f>
        <v>525</v>
      </c>
      <c r="U35" s="108">
        <f>УСЬОГО!U35-'16-село-ЦЗ'!U35</f>
        <v>161</v>
      </c>
      <c r="V35" s="107">
        <f t="shared" si="5"/>
        <v>30.666666666666668</v>
      </c>
      <c r="W35" s="105">
        <f>УСЬОГО!W35-'16-село-ЦЗ'!W35</f>
        <v>227</v>
      </c>
      <c r="X35" s="108">
        <f>УСЬОГО!X35-'16-село-ЦЗ'!X35</f>
        <v>153</v>
      </c>
      <c r="Y35" s="107">
        <f t="shared" si="6"/>
        <v>67.40088105726872</v>
      </c>
      <c r="Z35" s="105">
        <f>УСЬОГО!Z35-'16-село-ЦЗ'!Z35</f>
        <v>206</v>
      </c>
      <c r="AA35" s="108">
        <f>УСЬОГО!AA35-'16-село-ЦЗ'!AA35</f>
        <v>138</v>
      </c>
      <c r="AB35" s="107">
        <f t="shared" si="7"/>
        <v>66.990291262135926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T23" sqref="T23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34" t="s">
        <v>8</v>
      </c>
      <c r="R3" s="135"/>
      <c r="S3" s="13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31" t="s">
        <v>15</v>
      </c>
      <c r="C4" s="131" t="s">
        <v>63</v>
      </c>
      <c r="D4" s="132" t="s">
        <v>2</v>
      </c>
      <c r="E4" s="131" t="s">
        <v>15</v>
      </c>
      <c r="F4" s="131" t="s">
        <v>63</v>
      </c>
      <c r="G4" s="132" t="s">
        <v>2</v>
      </c>
      <c r="H4" s="131" t="s">
        <v>15</v>
      </c>
      <c r="I4" s="131" t="s">
        <v>63</v>
      </c>
      <c r="J4" s="132" t="s">
        <v>2</v>
      </c>
      <c r="K4" s="131" t="s">
        <v>15</v>
      </c>
      <c r="L4" s="131" t="s">
        <v>63</v>
      </c>
      <c r="M4" s="132" t="s">
        <v>2</v>
      </c>
      <c r="N4" s="131" t="s">
        <v>15</v>
      </c>
      <c r="O4" s="131" t="s">
        <v>63</v>
      </c>
      <c r="P4" s="132" t="s">
        <v>2</v>
      </c>
      <c r="Q4" s="131" t="s">
        <v>15</v>
      </c>
      <c r="R4" s="131" t="s">
        <v>63</v>
      </c>
      <c r="S4" s="132" t="s">
        <v>2</v>
      </c>
      <c r="T4" s="131" t="s">
        <v>15</v>
      </c>
      <c r="U4" s="131" t="s">
        <v>63</v>
      </c>
      <c r="V4" s="132" t="s">
        <v>2</v>
      </c>
      <c r="W4" s="131" t="s">
        <v>15</v>
      </c>
      <c r="X4" s="131" t="s">
        <v>63</v>
      </c>
      <c r="Y4" s="132" t="s">
        <v>2</v>
      </c>
      <c r="Z4" s="131" t="s">
        <v>15</v>
      </c>
      <c r="AA4" s="131" t="s">
        <v>63</v>
      </c>
      <c r="AB4" s="132" t="s">
        <v>2</v>
      </c>
    </row>
    <row r="5" spans="1:32" s="33" customFormat="1" ht="15.8" customHeight="1" x14ac:dyDescent="0.25">
      <c r="A5" s="129"/>
      <c r="B5" s="131"/>
      <c r="C5" s="131"/>
      <c r="D5" s="132"/>
      <c r="E5" s="131"/>
      <c r="F5" s="131"/>
      <c r="G5" s="132"/>
      <c r="H5" s="131"/>
      <c r="I5" s="131"/>
      <c r="J5" s="132"/>
      <c r="K5" s="131"/>
      <c r="L5" s="131"/>
      <c r="M5" s="132"/>
      <c r="N5" s="131"/>
      <c r="O5" s="131"/>
      <c r="P5" s="132"/>
      <c r="Q5" s="131"/>
      <c r="R5" s="131"/>
      <c r="S5" s="132"/>
      <c r="T5" s="131"/>
      <c r="U5" s="131"/>
      <c r="V5" s="132"/>
      <c r="W5" s="131"/>
      <c r="X5" s="131"/>
      <c r="Y5" s="132"/>
      <c r="Z5" s="131"/>
      <c r="AA5" s="131"/>
      <c r="AB5" s="132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48080</v>
      </c>
      <c r="C7" s="35">
        <f>SUM(C8:C35)</f>
        <v>50070</v>
      </c>
      <c r="D7" s="36">
        <f>C7*100/B7</f>
        <v>104.13893510815308</v>
      </c>
      <c r="E7" s="35">
        <f>SUM(E8:E35)</f>
        <v>16225</v>
      </c>
      <c r="F7" s="35">
        <f>SUM(F8:F35)</f>
        <v>20685</v>
      </c>
      <c r="G7" s="36">
        <f>F7*100/E7</f>
        <v>127.4884437596302</v>
      </c>
      <c r="H7" s="35">
        <f>SUM(H8:H35)</f>
        <v>5440</v>
      </c>
      <c r="I7" s="35">
        <f>SUM(I8:I35)</f>
        <v>6202</v>
      </c>
      <c r="J7" s="36">
        <f>I7*100/H7</f>
        <v>114.00735294117646</v>
      </c>
      <c r="K7" s="35">
        <f>SUM(K8:K35)</f>
        <v>1182</v>
      </c>
      <c r="L7" s="35">
        <f>SUM(L8:L35)</f>
        <v>989</v>
      </c>
      <c r="M7" s="36">
        <f>L7*100/K7</f>
        <v>83.671742808798641</v>
      </c>
      <c r="N7" s="35">
        <f>SUM(N8:N35)</f>
        <v>341</v>
      </c>
      <c r="O7" s="35">
        <f>SUM(O8:O35)</f>
        <v>155</v>
      </c>
      <c r="P7" s="36">
        <f>O7*100/N7</f>
        <v>45.454545454545453</v>
      </c>
      <c r="Q7" s="35">
        <f>SUM(Q8:Q35)</f>
        <v>12726</v>
      </c>
      <c r="R7" s="35">
        <f>SUM(R8:R35)</f>
        <v>16185</v>
      </c>
      <c r="S7" s="36">
        <f>R7*100/Q7</f>
        <v>127.18057520037718</v>
      </c>
      <c r="T7" s="35">
        <f>SUM(T8:T35)</f>
        <v>38006</v>
      </c>
      <c r="U7" s="35">
        <f>SUM(U8:U35)</f>
        <v>23865</v>
      </c>
      <c r="V7" s="36">
        <f>U7*100/T7</f>
        <v>62.792716939430619</v>
      </c>
      <c r="W7" s="35">
        <f>SUM(W8:W35)</f>
        <v>10726</v>
      </c>
      <c r="X7" s="35">
        <f>SUM(X8:X35)</f>
        <v>8979</v>
      </c>
      <c r="Y7" s="36">
        <f>X7*100/W7</f>
        <v>83.712474361364912</v>
      </c>
      <c r="Z7" s="35">
        <f>SUM(Z8:Z35)</f>
        <v>9718</v>
      </c>
      <c r="AA7" s="35">
        <f>SUM(AA8:AA35)</f>
        <v>7975</v>
      </c>
      <c r="AB7" s="36">
        <f>AA7*100/Z7</f>
        <v>82.064210742951218</v>
      </c>
      <c r="AC7" s="37"/>
      <c r="AF7" s="42"/>
    </row>
    <row r="8" spans="1:32" s="42" customFormat="1" ht="17" customHeight="1" x14ac:dyDescent="0.25">
      <c r="A8" s="61" t="s">
        <v>35</v>
      </c>
      <c r="B8" s="39">
        <v>2816</v>
      </c>
      <c r="C8" s="39">
        <v>3286</v>
      </c>
      <c r="D8" s="36">
        <f t="shared" ref="D8:D35" si="0">C8*100/B8</f>
        <v>116.69034090909091</v>
      </c>
      <c r="E8" s="39">
        <v>1314</v>
      </c>
      <c r="F8" s="39">
        <v>1794</v>
      </c>
      <c r="G8" s="40">
        <f t="shared" ref="G8:G35" si="1">F8*100/E8</f>
        <v>136.5296803652968</v>
      </c>
      <c r="H8" s="39">
        <v>146</v>
      </c>
      <c r="I8" s="39">
        <v>155</v>
      </c>
      <c r="J8" s="40">
        <f t="shared" ref="J8:J35" si="2">I8*100/H8</f>
        <v>106.16438356164383</v>
      </c>
      <c r="K8" s="39">
        <v>74</v>
      </c>
      <c r="L8" s="39">
        <v>94</v>
      </c>
      <c r="M8" s="40">
        <f t="shared" ref="M8:M35" si="3">L8*100/K8</f>
        <v>127.02702702702703</v>
      </c>
      <c r="N8" s="39">
        <v>9</v>
      </c>
      <c r="O8" s="39">
        <v>6</v>
      </c>
      <c r="P8" s="40">
        <f>IF(ISERROR(O8*100/N8),"-",(O8*100/N8))</f>
        <v>66.666666666666671</v>
      </c>
      <c r="Q8" s="39">
        <v>757</v>
      </c>
      <c r="R8" s="60">
        <v>903</v>
      </c>
      <c r="S8" s="40">
        <f t="shared" ref="S8:S35" si="4">R8*100/Q8</f>
        <v>119.28665785997357</v>
      </c>
      <c r="T8" s="39">
        <v>2398</v>
      </c>
      <c r="U8" s="60">
        <v>1874</v>
      </c>
      <c r="V8" s="40">
        <f t="shared" ref="V8:V35" si="5">U8*100/T8</f>
        <v>78.148457047539623</v>
      </c>
      <c r="W8" s="39">
        <v>961</v>
      </c>
      <c r="X8" s="60">
        <v>766</v>
      </c>
      <c r="Y8" s="40">
        <f t="shared" ref="Y8:Y35" si="6">X8*100/W8</f>
        <v>79.708636836628514</v>
      </c>
      <c r="Z8" s="39">
        <v>834</v>
      </c>
      <c r="AA8" s="60">
        <v>654</v>
      </c>
      <c r="AB8" s="40">
        <f t="shared" ref="AB8:AB35" si="7">AA8*100/Z8</f>
        <v>78.417266187050359</v>
      </c>
      <c r="AC8" s="37"/>
      <c r="AD8" s="41"/>
    </row>
    <row r="9" spans="1:32" s="43" customFormat="1" ht="17" customHeight="1" x14ac:dyDescent="0.25">
      <c r="A9" s="61" t="s">
        <v>36</v>
      </c>
      <c r="B9" s="39">
        <v>920</v>
      </c>
      <c r="C9" s="39">
        <v>987</v>
      </c>
      <c r="D9" s="36">
        <f t="shared" si="0"/>
        <v>107.28260869565217</v>
      </c>
      <c r="E9" s="39">
        <v>288</v>
      </c>
      <c r="F9" s="39">
        <v>357</v>
      </c>
      <c r="G9" s="40">
        <f t="shared" si="1"/>
        <v>123.95833333333333</v>
      </c>
      <c r="H9" s="39">
        <v>107</v>
      </c>
      <c r="I9" s="39">
        <v>85</v>
      </c>
      <c r="J9" s="40">
        <f t="shared" si="2"/>
        <v>79.439252336448604</v>
      </c>
      <c r="K9" s="39">
        <v>14</v>
      </c>
      <c r="L9" s="39">
        <v>3</v>
      </c>
      <c r="M9" s="40">
        <f t="shared" si="3"/>
        <v>21.428571428571427</v>
      </c>
      <c r="N9" s="39">
        <v>0</v>
      </c>
      <c r="O9" s="39">
        <v>2</v>
      </c>
      <c r="P9" s="40" t="str">
        <f t="shared" ref="P9:P35" si="8">IF(ISERROR(O9*100/N9),"-",(O9*100/N9))</f>
        <v>-</v>
      </c>
      <c r="Q9" s="39">
        <v>211</v>
      </c>
      <c r="R9" s="60">
        <v>270</v>
      </c>
      <c r="S9" s="40">
        <f t="shared" si="4"/>
        <v>127.96208530805687</v>
      </c>
      <c r="T9" s="39">
        <v>807</v>
      </c>
      <c r="U9" s="60">
        <v>156</v>
      </c>
      <c r="V9" s="40">
        <f t="shared" si="5"/>
        <v>19.330855018587361</v>
      </c>
      <c r="W9" s="39">
        <v>236</v>
      </c>
      <c r="X9" s="60">
        <v>138</v>
      </c>
      <c r="Y9" s="40">
        <f t="shared" si="6"/>
        <v>58.474576271186443</v>
      </c>
      <c r="Z9" s="39">
        <v>191</v>
      </c>
      <c r="AA9" s="60">
        <v>100</v>
      </c>
      <c r="AB9" s="40">
        <f t="shared" si="7"/>
        <v>52.356020942408378</v>
      </c>
      <c r="AC9" s="37"/>
      <c r="AD9" s="41"/>
    </row>
    <row r="10" spans="1:32" s="42" customFormat="1" ht="17" customHeight="1" x14ac:dyDescent="0.25">
      <c r="A10" s="61" t="s">
        <v>37</v>
      </c>
      <c r="B10" s="39">
        <v>312</v>
      </c>
      <c r="C10" s="39">
        <v>335</v>
      </c>
      <c r="D10" s="36">
        <f t="shared" si="0"/>
        <v>107.37179487179488</v>
      </c>
      <c r="E10" s="39">
        <v>187</v>
      </c>
      <c r="F10" s="39">
        <v>200</v>
      </c>
      <c r="G10" s="40">
        <f t="shared" si="1"/>
        <v>106.95187165775401</v>
      </c>
      <c r="H10" s="39">
        <v>41</v>
      </c>
      <c r="I10" s="39">
        <v>48</v>
      </c>
      <c r="J10" s="40">
        <f t="shared" si="2"/>
        <v>117.07317073170732</v>
      </c>
      <c r="K10" s="39">
        <v>4</v>
      </c>
      <c r="L10" s="39">
        <v>8</v>
      </c>
      <c r="M10" s="40">
        <f t="shared" si="3"/>
        <v>200</v>
      </c>
      <c r="N10" s="39">
        <v>0</v>
      </c>
      <c r="O10" s="39">
        <v>14</v>
      </c>
      <c r="P10" s="40" t="str">
        <f t="shared" si="8"/>
        <v>-</v>
      </c>
      <c r="Q10" s="39">
        <v>182</v>
      </c>
      <c r="R10" s="60">
        <v>169</v>
      </c>
      <c r="S10" s="40">
        <f t="shared" si="4"/>
        <v>92.857142857142861</v>
      </c>
      <c r="T10" s="39">
        <v>243</v>
      </c>
      <c r="U10" s="60">
        <v>70</v>
      </c>
      <c r="V10" s="40">
        <f t="shared" si="5"/>
        <v>28.806584362139919</v>
      </c>
      <c r="W10" s="39">
        <v>151</v>
      </c>
      <c r="X10" s="60">
        <v>67</v>
      </c>
      <c r="Y10" s="40">
        <f t="shared" si="6"/>
        <v>44.370860927152314</v>
      </c>
      <c r="Z10" s="39">
        <v>132</v>
      </c>
      <c r="AA10" s="60">
        <v>60</v>
      </c>
      <c r="AB10" s="40">
        <f t="shared" si="7"/>
        <v>45.454545454545453</v>
      </c>
      <c r="AC10" s="37"/>
      <c r="AD10" s="41"/>
    </row>
    <row r="11" spans="1:32" s="42" customFormat="1" ht="17" customHeight="1" x14ac:dyDescent="0.25">
      <c r="A11" s="61" t="s">
        <v>38</v>
      </c>
      <c r="B11" s="39">
        <v>701</v>
      </c>
      <c r="C11" s="39">
        <v>638</v>
      </c>
      <c r="D11" s="36">
        <f t="shared" si="0"/>
        <v>91.012838801711837</v>
      </c>
      <c r="E11" s="39">
        <v>243</v>
      </c>
      <c r="F11" s="39">
        <v>220</v>
      </c>
      <c r="G11" s="40">
        <f t="shared" si="1"/>
        <v>90.534979423868307</v>
      </c>
      <c r="H11" s="39">
        <v>91</v>
      </c>
      <c r="I11" s="39">
        <v>64</v>
      </c>
      <c r="J11" s="40">
        <f t="shared" si="2"/>
        <v>70.329670329670336</v>
      </c>
      <c r="K11" s="39">
        <v>11</v>
      </c>
      <c r="L11" s="39">
        <v>2</v>
      </c>
      <c r="M11" s="40">
        <f t="shared" si="3"/>
        <v>18.181818181818183</v>
      </c>
      <c r="N11" s="39">
        <v>2</v>
      </c>
      <c r="O11" s="39">
        <v>0</v>
      </c>
      <c r="P11" s="40">
        <f t="shared" si="8"/>
        <v>0</v>
      </c>
      <c r="Q11" s="39">
        <v>224</v>
      </c>
      <c r="R11" s="60">
        <v>183</v>
      </c>
      <c r="S11" s="40">
        <f t="shared" si="4"/>
        <v>81.696428571428569</v>
      </c>
      <c r="T11" s="39">
        <v>552</v>
      </c>
      <c r="U11" s="60">
        <v>119</v>
      </c>
      <c r="V11" s="40">
        <f t="shared" si="5"/>
        <v>21.557971014492754</v>
      </c>
      <c r="W11" s="39">
        <v>177</v>
      </c>
      <c r="X11" s="60">
        <v>78</v>
      </c>
      <c r="Y11" s="40">
        <f t="shared" si="6"/>
        <v>44.067796610169495</v>
      </c>
      <c r="Z11" s="39">
        <v>155</v>
      </c>
      <c r="AA11" s="60">
        <v>66</v>
      </c>
      <c r="AB11" s="40">
        <f t="shared" si="7"/>
        <v>42.58064516129032</v>
      </c>
      <c r="AC11" s="37"/>
      <c r="AD11" s="41"/>
    </row>
    <row r="12" spans="1:32" s="42" customFormat="1" ht="17" customHeight="1" x14ac:dyDescent="0.25">
      <c r="A12" s="61" t="s">
        <v>39</v>
      </c>
      <c r="B12" s="39">
        <v>1449</v>
      </c>
      <c r="C12" s="39">
        <v>1584</v>
      </c>
      <c r="D12" s="36">
        <f t="shared" si="0"/>
        <v>109.3167701863354</v>
      </c>
      <c r="E12" s="39">
        <v>287</v>
      </c>
      <c r="F12" s="39">
        <v>422</v>
      </c>
      <c r="G12" s="40">
        <f t="shared" si="1"/>
        <v>147.03832752613241</v>
      </c>
      <c r="H12" s="39">
        <v>151</v>
      </c>
      <c r="I12" s="39">
        <v>175</v>
      </c>
      <c r="J12" s="40">
        <f t="shared" si="2"/>
        <v>115.89403973509934</v>
      </c>
      <c r="K12" s="39">
        <v>35</v>
      </c>
      <c r="L12" s="39">
        <v>31</v>
      </c>
      <c r="M12" s="40">
        <f t="shared" si="3"/>
        <v>88.571428571428569</v>
      </c>
      <c r="N12" s="39">
        <v>12</v>
      </c>
      <c r="O12" s="39">
        <v>0</v>
      </c>
      <c r="P12" s="40">
        <f t="shared" si="8"/>
        <v>0</v>
      </c>
      <c r="Q12" s="39">
        <v>182</v>
      </c>
      <c r="R12" s="60">
        <v>348</v>
      </c>
      <c r="S12" s="40">
        <f t="shared" si="4"/>
        <v>191.20879120879121</v>
      </c>
      <c r="T12" s="39">
        <v>1291</v>
      </c>
      <c r="U12" s="60">
        <v>1206</v>
      </c>
      <c r="V12" s="40">
        <f t="shared" si="5"/>
        <v>93.415956622773038</v>
      </c>
      <c r="W12" s="39">
        <v>206</v>
      </c>
      <c r="X12" s="60">
        <v>165</v>
      </c>
      <c r="Y12" s="40">
        <f t="shared" si="6"/>
        <v>80.097087378640779</v>
      </c>
      <c r="Z12" s="39">
        <v>186</v>
      </c>
      <c r="AA12" s="60">
        <v>143</v>
      </c>
      <c r="AB12" s="40">
        <f t="shared" si="7"/>
        <v>76.881720430107521</v>
      </c>
      <c r="AC12" s="37"/>
      <c r="AD12" s="41"/>
    </row>
    <row r="13" spans="1:32" s="42" customFormat="1" ht="17" customHeight="1" x14ac:dyDescent="0.25">
      <c r="A13" s="61" t="s">
        <v>40</v>
      </c>
      <c r="B13" s="39">
        <v>378</v>
      </c>
      <c r="C13" s="39">
        <v>382</v>
      </c>
      <c r="D13" s="36">
        <f t="shared" si="0"/>
        <v>101.05820105820106</v>
      </c>
      <c r="E13" s="39">
        <v>158</v>
      </c>
      <c r="F13" s="39">
        <v>185</v>
      </c>
      <c r="G13" s="40">
        <f t="shared" si="1"/>
        <v>117.0886075949367</v>
      </c>
      <c r="H13" s="39">
        <v>40</v>
      </c>
      <c r="I13" s="39">
        <v>36</v>
      </c>
      <c r="J13" s="40">
        <f t="shared" si="2"/>
        <v>90</v>
      </c>
      <c r="K13" s="39">
        <v>9</v>
      </c>
      <c r="L13" s="39">
        <v>4</v>
      </c>
      <c r="M13" s="40">
        <f t="shared" si="3"/>
        <v>44.444444444444443</v>
      </c>
      <c r="N13" s="39">
        <v>0</v>
      </c>
      <c r="O13" s="39">
        <v>0</v>
      </c>
      <c r="P13" s="40" t="str">
        <f t="shared" si="8"/>
        <v>-</v>
      </c>
      <c r="Q13" s="39">
        <v>104</v>
      </c>
      <c r="R13" s="60">
        <v>158</v>
      </c>
      <c r="S13" s="40">
        <f t="shared" si="4"/>
        <v>151.92307692307693</v>
      </c>
      <c r="T13" s="39">
        <v>314</v>
      </c>
      <c r="U13" s="60">
        <v>218</v>
      </c>
      <c r="V13" s="40">
        <f t="shared" si="5"/>
        <v>69.426751592356695</v>
      </c>
      <c r="W13" s="39">
        <v>123</v>
      </c>
      <c r="X13" s="60">
        <v>61</v>
      </c>
      <c r="Y13" s="40">
        <f t="shared" si="6"/>
        <v>49.59349593495935</v>
      </c>
      <c r="Z13" s="39">
        <v>107</v>
      </c>
      <c r="AA13" s="60">
        <v>52</v>
      </c>
      <c r="AB13" s="40">
        <f t="shared" si="7"/>
        <v>48.598130841121495</v>
      </c>
      <c r="AC13" s="37"/>
      <c r="AD13" s="41"/>
    </row>
    <row r="14" spans="1:32" s="42" customFormat="1" ht="17" customHeight="1" x14ac:dyDescent="0.25">
      <c r="A14" s="61" t="s">
        <v>41</v>
      </c>
      <c r="B14" s="39">
        <v>175</v>
      </c>
      <c r="C14" s="39">
        <v>197</v>
      </c>
      <c r="D14" s="36">
        <f t="shared" si="0"/>
        <v>112.57142857142857</v>
      </c>
      <c r="E14" s="39">
        <v>55</v>
      </c>
      <c r="F14" s="39">
        <v>78</v>
      </c>
      <c r="G14" s="40">
        <f t="shared" si="1"/>
        <v>141.81818181818181</v>
      </c>
      <c r="H14" s="39">
        <v>38</v>
      </c>
      <c r="I14" s="39">
        <v>30</v>
      </c>
      <c r="J14" s="40">
        <f t="shared" si="2"/>
        <v>78.94736842105263</v>
      </c>
      <c r="K14" s="39">
        <v>1</v>
      </c>
      <c r="L14" s="39">
        <v>2</v>
      </c>
      <c r="M14" s="40">
        <f t="shared" si="3"/>
        <v>200</v>
      </c>
      <c r="N14" s="39">
        <v>0</v>
      </c>
      <c r="O14" s="39">
        <v>2</v>
      </c>
      <c r="P14" s="40" t="str">
        <f t="shared" si="8"/>
        <v>-</v>
      </c>
      <c r="Q14" s="39">
        <v>46</v>
      </c>
      <c r="R14" s="60">
        <v>72</v>
      </c>
      <c r="S14" s="40">
        <f t="shared" si="4"/>
        <v>156.52173913043478</v>
      </c>
      <c r="T14" s="39">
        <v>124</v>
      </c>
      <c r="U14" s="60">
        <v>39</v>
      </c>
      <c r="V14" s="40">
        <f t="shared" si="5"/>
        <v>31.451612903225808</v>
      </c>
      <c r="W14" s="39">
        <v>42</v>
      </c>
      <c r="X14" s="60">
        <v>28</v>
      </c>
      <c r="Y14" s="40">
        <f t="shared" si="6"/>
        <v>66.666666666666671</v>
      </c>
      <c r="Z14" s="39">
        <v>35</v>
      </c>
      <c r="AA14" s="60">
        <v>21</v>
      </c>
      <c r="AB14" s="40">
        <f t="shared" si="7"/>
        <v>60</v>
      </c>
      <c r="AC14" s="37"/>
      <c r="AD14" s="41"/>
    </row>
    <row r="15" spans="1:32" s="42" customFormat="1" ht="17" customHeight="1" x14ac:dyDescent="0.25">
      <c r="A15" s="61" t="s">
        <v>42</v>
      </c>
      <c r="B15" s="39">
        <v>2360</v>
      </c>
      <c r="C15" s="39">
        <v>2401</v>
      </c>
      <c r="D15" s="36">
        <f t="shared" si="0"/>
        <v>101.73728813559322</v>
      </c>
      <c r="E15" s="39">
        <v>259</v>
      </c>
      <c r="F15" s="39">
        <v>308</v>
      </c>
      <c r="G15" s="40">
        <f t="shared" si="1"/>
        <v>118.91891891891892</v>
      </c>
      <c r="H15" s="39">
        <v>179</v>
      </c>
      <c r="I15" s="39">
        <v>179</v>
      </c>
      <c r="J15" s="40">
        <f t="shared" si="2"/>
        <v>100</v>
      </c>
      <c r="K15" s="39">
        <v>16</v>
      </c>
      <c r="L15" s="39">
        <v>16</v>
      </c>
      <c r="M15" s="40">
        <f t="shared" si="3"/>
        <v>100</v>
      </c>
      <c r="N15" s="39">
        <v>5</v>
      </c>
      <c r="O15" s="39">
        <v>1</v>
      </c>
      <c r="P15" s="40">
        <f t="shared" si="8"/>
        <v>20</v>
      </c>
      <c r="Q15" s="39">
        <v>165</v>
      </c>
      <c r="R15" s="60">
        <v>234</v>
      </c>
      <c r="S15" s="40">
        <f t="shared" si="4"/>
        <v>141.81818181818181</v>
      </c>
      <c r="T15" s="39">
        <v>2176</v>
      </c>
      <c r="U15" s="60">
        <v>1791</v>
      </c>
      <c r="V15" s="40">
        <f t="shared" si="5"/>
        <v>82.306985294117652</v>
      </c>
      <c r="W15" s="39">
        <v>160</v>
      </c>
      <c r="X15" s="60">
        <v>112</v>
      </c>
      <c r="Y15" s="40">
        <f t="shared" si="6"/>
        <v>70</v>
      </c>
      <c r="Z15" s="39">
        <v>147</v>
      </c>
      <c r="AA15" s="60">
        <v>93</v>
      </c>
      <c r="AB15" s="40">
        <f t="shared" si="7"/>
        <v>63.265306122448976</v>
      </c>
      <c r="AC15" s="37"/>
      <c r="AD15" s="41"/>
    </row>
    <row r="16" spans="1:32" s="42" customFormat="1" ht="17" customHeight="1" x14ac:dyDescent="0.25">
      <c r="A16" s="61" t="s">
        <v>43</v>
      </c>
      <c r="B16" s="39">
        <v>1837</v>
      </c>
      <c r="C16" s="39">
        <v>1823</v>
      </c>
      <c r="D16" s="36">
        <f t="shared" si="0"/>
        <v>99.237887860642346</v>
      </c>
      <c r="E16" s="39">
        <v>668</v>
      </c>
      <c r="F16" s="39">
        <v>794</v>
      </c>
      <c r="G16" s="40">
        <f t="shared" si="1"/>
        <v>118.8622754491018</v>
      </c>
      <c r="H16" s="39">
        <v>452</v>
      </c>
      <c r="I16" s="39">
        <v>357</v>
      </c>
      <c r="J16" s="40">
        <f t="shared" si="2"/>
        <v>78.982300884955748</v>
      </c>
      <c r="K16" s="39">
        <v>55</v>
      </c>
      <c r="L16" s="39">
        <v>67</v>
      </c>
      <c r="M16" s="40">
        <f t="shared" si="3"/>
        <v>121.81818181818181</v>
      </c>
      <c r="N16" s="39">
        <v>36</v>
      </c>
      <c r="O16" s="39">
        <v>12</v>
      </c>
      <c r="P16" s="40">
        <f t="shared" si="8"/>
        <v>33.333333333333336</v>
      </c>
      <c r="Q16" s="39">
        <v>576</v>
      </c>
      <c r="R16" s="60">
        <v>655</v>
      </c>
      <c r="S16" s="40">
        <f t="shared" si="4"/>
        <v>113.71527777777777</v>
      </c>
      <c r="T16" s="39">
        <v>1161</v>
      </c>
      <c r="U16" s="60">
        <v>512</v>
      </c>
      <c r="V16" s="40">
        <f t="shared" si="5"/>
        <v>44.099913867355731</v>
      </c>
      <c r="W16" s="39">
        <v>462</v>
      </c>
      <c r="X16" s="60">
        <v>235</v>
      </c>
      <c r="Y16" s="40">
        <f t="shared" si="6"/>
        <v>50.865800865800864</v>
      </c>
      <c r="Z16" s="39">
        <v>421</v>
      </c>
      <c r="AA16" s="60">
        <v>199</v>
      </c>
      <c r="AB16" s="40">
        <f t="shared" si="7"/>
        <v>47.26840855106888</v>
      </c>
      <c r="AC16" s="37"/>
      <c r="AD16" s="41"/>
    </row>
    <row r="17" spans="1:30" s="42" customFormat="1" ht="17" customHeight="1" x14ac:dyDescent="0.25">
      <c r="A17" s="61" t="s">
        <v>44</v>
      </c>
      <c r="B17" s="39">
        <v>4554</v>
      </c>
      <c r="C17" s="39">
        <v>4845</v>
      </c>
      <c r="D17" s="36">
        <f t="shared" si="0"/>
        <v>106.38998682476944</v>
      </c>
      <c r="E17" s="39">
        <v>948</v>
      </c>
      <c r="F17" s="39">
        <v>1384</v>
      </c>
      <c r="G17" s="40">
        <f t="shared" si="1"/>
        <v>145.99156118143461</v>
      </c>
      <c r="H17" s="39">
        <v>392</v>
      </c>
      <c r="I17" s="39">
        <v>338</v>
      </c>
      <c r="J17" s="40">
        <f t="shared" si="2"/>
        <v>86.224489795918373</v>
      </c>
      <c r="K17" s="39">
        <v>112</v>
      </c>
      <c r="L17" s="39">
        <v>60</v>
      </c>
      <c r="M17" s="40">
        <f t="shared" si="3"/>
        <v>53.571428571428569</v>
      </c>
      <c r="N17" s="39">
        <v>27</v>
      </c>
      <c r="O17" s="39">
        <v>6</v>
      </c>
      <c r="P17" s="40">
        <f t="shared" si="8"/>
        <v>22.222222222222221</v>
      </c>
      <c r="Q17" s="39">
        <v>667</v>
      </c>
      <c r="R17" s="60">
        <v>829</v>
      </c>
      <c r="S17" s="40">
        <f t="shared" si="4"/>
        <v>124.28785607196401</v>
      </c>
      <c r="T17" s="39">
        <v>4037</v>
      </c>
      <c r="U17" s="60">
        <v>3592</v>
      </c>
      <c r="V17" s="40">
        <f t="shared" si="5"/>
        <v>88.976963091404514</v>
      </c>
      <c r="W17" s="39">
        <v>588</v>
      </c>
      <c r="X17" s="60">
        <v>678</v>
      </c>
      <c r="Y17" s="40">
        <f t="shared" si="6"/>
        <v>115.30612244897959</v>
      </c>
      <c r="Z17" s="39">
        <v>538</v>
      </c>
      <c r="AA17" s="60">
        <v>619</v>
      </c>
      <c r="AB17" s="40">
        <f t="shared" si="7"/>
        <v>115.05576208178438</v>
      </c>
      <c r="AC17" s="37"/>
      <c r="AD17" s="41"/>
    </row>
    <row r="18" spans="1:30" s="42" customFormat="1" ht="17" customHeight="1" x14ac:dyDescent="0.25">
      <c r="A18" s="61" t="s">
        <v>45</v>
      </c>
      <c r="B18" s="39">
        <v>2600</v>
      </c>
      <c r="C18" s="39">
        <v>1643</v>
      </c>
      <c r="D18" s="36">
        <f t="shared" si="0"/>
        <v>63.192307692307693</v>
      </c>
      <c r="E18" s="39">
        <v>941</v>
      </c>
      <c r="F18" s="39">
        <v>945</v>
      </c>
      <c r="G18" s="40">
        <f t="shared" si="1"/>
        <v>100.42507970244421</v>
      </c>
      <c r="H18" s="39">
        <v>382</v>
      </c>
      <c r="I18" s="39">
        <v>372</v>
      </c>
      <c r="J18" s="40">
        <f t="shared" si="2"/>
        <v>97.382198952879577</v>
      </c>
      <c r="K18" s="39">
        <v>125</v>
      </c>
      <c r="L18" s="39">
        <v>25</v>
      </c>
      <c r="M18" s="40">
        <f t="shared" si="3"/>
        <v>20</v>
      </c>
      <c r="N18" s="39">
        <v>8</v>
      </c>
      <c r="O18" s="39">
        <v>4</v>
      </c>
      <c r="P18" s="40">
        <f t="shared" si="8"/>
        <v>50</v>
      </c>
      <c r="Q18" s="39">
        <v>792</v>
      </c>
      <c r="R18" s="60">
        <v>702</v>
      </c>
      <c r="S18" s="40">
        <f t="shared" si="4"/>
        <v>88.63636363636364</v>
      </c>
      <c r="T18" s="39">
        <v>1070</v>
      </c>
      <c r="U18" s="60">
        <v>399</v>
      </c>
      <c r="V18" s="40">
        <f t="shared" si="5"/>
        <v>37.289719626168221</v>
      </c>
      <c r="W18" s="39">
        <v>635</v>
      </c>
      <c r="X18" s="60">
        <v>338</v>
      </c>
      <c r="Y18" s="40">
        <f t="shared" si="6"/>
        <v>53.228346456692911</v>
      </c>
      <c r="Z18" s="39">
        <v>593</v>
      </c>
      <c r="AA18" s="60">
        <v>317</v>
      </c>
      <c r="AB18" s="40">
        <f t="shared" si="7"/>
        <v>53.456998313659362</v>
      </c>
      <c r="AC18" s="37"/>
      <c r="AD18" s="41"/>
    </row>
    <row r="19" spans="1:30" s="42" customFormat="1" ht="17" customHeight="1" x14ac:dyDescent="0.25">
      <c r="A19" s="61" t="s">
        <v>46</v>
      </c>
      <c r="B19" s="39">
        <v>2286</v>
      </c>
      <c r="C19" s="39">
        <v>2621</v>
      </c>
      <c r="D19" s="36">
        <f t="shared" si="0"/>
        <v>114.65441819772528</v>
      </c>
      <c r="E19" s="39">
        <v>775</v>
      </c>
      <c r="F19" s="39">
        <v>1031</v>
      </c>
      <c r="G19" s="40">
        <f t="shared" si="1"/>
        <v>133.03225806451613</v>
      </c>
      <c r="H19" s="39">
        <v>198</v>
      </c>
      <c r="I19" s="39">
        <v>504</v>
      </c>
      <c r="J19" s="40">
        <f t="shared" si="2"/>
        <v>254.54545454545453</v>
      </c>
      <c r="K19" s="39">
        <v>83</v>
      </c>
      <c r="L19" s="39">
        <v>73</v>
      </c>
      <c r="M19" s="40">
        <f t="shared" si="3"/>
        <v>87.951807228915669</v>
      </c>
      <c r="N19" s="39">
        <v>37</v>
      </c>
      <c r="O19" s="39">
        <v>13</v>
      </c>
      <c r="P19" s="40">
        <f t="shared" si="8"/>
        <v>35.135135135135137</v>
      </c>
      <c r="Q19" s="39">
        <v>543</v>
      </c>
      <c r="R19" s="60">
        <v>882</v>
      </c>
      <c r="S19" s="40">
        <f t="shared" si="4"/>
        <v>162.43093922651934</v>
      </c>
      <c r="T19" s="39">
        <v>2003</v>
      </c>
      <c r="U19" s="60">
        <v>1842</v>
      </c>
      <c r="V19" s="40">
        <f t="shared" si="5"/>
        <v>91.962056914628064</v>
      </c>
      <c r="W19" s="39">
        <v>496</v>
      </c>
      <c r="X19" s="60">
        <v>437</v>
      </c>
      <c r="Y19" s="40">
        <f t="shared" si="6"/>
        <v>88.104838709677423</v>
      </c>
      <c r="Z19" s="39">
        <v>442</v>
      </c>
      <c r="AA19" s="60">
        <v>394</v>
      </c>
      <c r="AB19" s="40">
        <f t="shared" si="7"/>
        <v>89.140271493212666</v>
      </c>
      <c r="AC19" s="37"/>
      <c r="AD19" s="41"/>
    </row>
    <row r="20" spans="1:30" s="42" customFormat="1" ht="17" customHeight="1" x14ac:dyDescent="0.25">
      <c r="A20" s="61" t="s">
        <v>47</v>
      </c>
      <c r="B20" s="39">
        <v>1799</v>
      </c>
      <c r="C20" s="39">
        <v>1739</v>
      </c>
      <c r="D20" s="36">
        <f t="shared" si="0"/>
        <v>96.664813785436351</v>
      </c>
      <c r="E20" s="39">
        <v>453</v>
      </c>
      <c r="F20" s="39">
        <v>578</v>
      </c>
      <c r="G20" s="40">
        <f t="shared" si="1"/>
        <v>127.59381898454747</v>
      </c>
      <c r="H20" s="39">
        <v>119</v>
      </c>
      <c r="I20" s="39">
        <v>174</v>
      </c>
      <c r="J20" s="40">
        <f t="shared" si="2"/>
        <v>146.21848739495798</v>
      </c>
      <c r="K20" s="39">
        <v>28</v>
      </c>
      <c r="L20" s="39">
        <v>35</v>
      </c>
      <c r="M20" s="40">
        <f t="shared" si="3"/>
        <v>125</v>
      </c>
      <c r="N20" s="39">
        <v>12</v>
      </c>
      <c r="O20" s="39">
        <v>2</v>
      </c>
      <c r="P20" s="40">
        <f t="shared" si="8"/>
        <v>16.666666666666668</v>
      </c>
      <c r="Q20" s="39">
        <v>312</v>
      </c>
      <c r="R20" s="60">
        <v>416</v>
      </c>
      <c r="S20" s="40">
        <f t="shared" si="4"/>
        <v>133.33333333333334</v>
      </c>
      <c r="T20" s="39">
        <v>1650</v>
      </c>
      <c r="U20" s="60">
        <v>1043</v>
      </c>
      <c r="V20" s="40">
        <f t="shared" si="5"/>
        <v>63.212121212121211</v>
      </c>
      <c r="W20" s="39">
        <v>321</v>
      </c>
      <c r="X20" s="60">
        <v>303</v>
      </c>
      <c r="Y20" s="40">
        <f t="shared" si="6"/>
        <v>94.392523364485982</v>
      </c>
      <c r="Z20" s="39">
        <v>299</v>
      </c>
      <c r="AA20" s="60">
        <v>280</v>
      </c>
      <c r="AB20" s="40">
        <f t="shared" si="7"/>
        <v>93.645484949832777</v>
      </c>
      <c r="AC20" s="37"/>
      <c r="AD20" s="41"/>
    </row>
    <row r="21" spans="1:30" s="42" customFormat="1" ht="17" customHeight="1" x14ac:dyDescent="0.25">
      <c r="A21" s="61" t="s">
        <v>48</v>
      </c>
      <c r="B21" s="39">
        <v>917</v>
      </c>
      <c r="C21" s="39">
        <v>1116</v>
      </c>
      <c r="D21" s="36">
        <f t="shared" si="0"/>
        <v>121.70119956379499</v>
      </c>
      <c r="E21" s="39">
        <v>393</v>
      </c>
      <c r="F21" s="39">
        <v>599</v>
      </c>
      <c r="G21" s="40">
        <f t="shared" si="1"/>
        <v>152.41730279898218</v>
      </c>
      <c r="H21" s="39">
        <v>216</v>
      </c>
      <c r="I21" s="39">
        <v>146</v>
      </c>
      <c r="J21" s="40">
        <f t="shared" si="2"/>
        <v>67.592592592592595</v>
      </c>
      <c r="K21" s="39">
        <v>2</v>
      </c>
      <c r="L21" s="39">
        <v>33</v>
      </c>
      <c r="M21" s="40">
        <f t="shared" si="3"/>
        <v>1650</v>
      </c>
      <c r="N21" s="39">
        <v>4</v>
      </c>
      <c r="O21" s="39">
        <v>0</v>
      </c>
      <c r="P21" s="40">
        <f t="shared" si="8"/>
        <v>0</v>
      </c>
      <c r="Q21" s="39">
        <v>339</v>
      </c>
      <c r="R21" s="60">
        <v>524</v>
      </c>
      <c r="S21" s="40">
        <f t="shared" si="4"/>
        <v>154.57227138643069</v>
      </c>
      <c r="T21" s="39">
        <v>647</v>
      </c>
      <c r="U21" s="60">
        <v>749</v>
      </c>
      <c r="V21" s="40">
        <f t="shared" si="5"/>
        <v>115.76506955177743</v>
      </c>
      <c r="W21" s="39">
        <v>203</v>
      </c>
      <c r="X21" s="60">
        <v>300</v>
      </c>
      <c r="Y21" s="40">
        <f t="shared" si="6"/>
        <v>147.78325123152709</v>
      </c>
      <c r="Z21" s="39">
        <v>191</v>
      </c>
      <c r="AA21" s="60">
        <v>259</v>
      </c>
      <c r="AB21" s="40">
        <f t="shared" si="7"/>
        <v>135.60209424083769</v>
      </c>
      <c r="AC21" s="37"/>
      <c r="AD21" s="41"/>
    </row>
    <row r="22" spans="1:30" s="42" customFormat="1" ht="17" customHeight="1" x14ac:dyDescent="0.25">
      <c r="A22" s="61" t="s">
        <v>49</v>
      </c>
      <c r="B22" s="39">
        <v>2295</v>
      </c>
      <c r="C22" s="39">
        <v>2451</v>
      </c>
      <c r="D22" s="36">
        <f t="shared" si="0"/>
        <v>106.79738562091504</v>
      </c>
      <c r="E22" s="39">
        <v>903</v>
      </c>
      <c r="F22" s="39">
        <v>1039</v>
      </c>
      <c r="G22" s="40">
        <f t="shared" si="1"/>
        <v>115.0609080841639</v>
      </c>
      <c r="H22" s="39">
        <v>297</v>
      </c>
      <c r="I22" s="39">
        <v>385</v>
      </c>
      <c r="J22" s="40">
        <f t="shared" si="2"/>
        <v>129.62962962962962</v>
      </c>
      <c r="K22" s="39">
        <v>84</v>
      </c>
      <c r="L22" s="39">
        <v>37</v>
      </c>
      <c r="M22" s="40">
        <f t="shared" si="3"/>
        <v>44.047619047619051</v>
      </c>
      <c r="N22" s="39">
        <v>3</v>
      </c>
      <c r="O22" s="39">
        <v>1</v>
      </c>
      <c r="P22" s="40">
        <f t="shared" si="8"/>
        <v>33.333333333333336</v>
      </c>
      <c r="Q22" s="39">
        <v>844</v>
      </c>
      <c r="R22" s="60">
        <v>865</v>
      </c>
      <c r="S22" s="40">
        <f t="shared" si="4"/>
        <v>102.48815165876778</v>
      </c>
      <c r="T22" s="39">
        <v>1935</v>
      </c>
      <c r="U22" s="60">
        <v>614</v>
      </c>
      <c r="V22" s="40">
        <f t="shared" si="5"/>
        <v>31.731266149870802</v>
      </c>
      <c r="W22" s="39">
        <v>546</v>
      </c>
      <c r="X22" s="60">
        <v>420</v>
      </c>
      <c r="Y22" s="40">
        <f t="shared" si="6"/>
        <v>76.92307692307692</v>
      </c>
      <c r="Z22" s="39">
        <v>460</v>
      </c>
      <c r="AA22" s="60">
        <v>360</v>
      </c>
      <c r="AB22" s="40">
        <f t="shared" si="7"/>
        <v>78.260869565217391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1286</v>
      </c>
      <c r="C23" s="39">
        <v>1750</v>
      </c>
      <c r="D23" s="36">
        <f t="shared" si="0"/>
        <v>136.08087091757386</v>
      </c>
      <c r="E23" s="39">
        <v>862</v>
      </c>
      <c r="F23" s="39">
        <v>1345</v>
      </c>
      <c r="G23" s="40">
        <f t="shared" si="1"/>
        <v>156.03248259860788</v>
      </c>
      <c r="H23" s="39">
        <v>216</v>
      </c>
      <c r="I23" s="39">
        <v>304</v>
      </c>
      <c r="J23" s="40">
        <f t="shared" si="2"/>
        <v>140.74074074074073</v>
      </c>
      <c r="K23" s="39">
        <v>48</v>
      </c>
      <c r="L23" s="39">
        <v>69</v>
      </c>
      <c r="M23" s="40">
        <f t="shared" si="3"/>
        <v>143.75</v>
      </c>
      <c r="N23" s="39">
        <v>33</v>
      </c>
      <c r="O23" s="39">
        <v>3</v>
      </c>
      <c r="P23" s="40">
        <f t="shared" si="8"/>
        <v>9.0909090909090917</v>
      </c>
      <c r="Q23" s="39">
        <v>817</v>
      </c>
      <c r="R23" s="60">
        <v>1106</v>
      </c>
      <c r="S23" s="40">
        <f t="shared" si="4"/>
        <v>135.37331701346389</v>
      </c>
      <c r="T23" s="39">
        <v>963</v>
      </c>
      <c r="U23" s="60">
        <v>859</v>
      </c>
      <c r="V23" s="40">
        <f t="shared" si="5"/>
        <v>89.200415368639668</v>
      </c>
      <c r="W23" s="39">
        <v>610</v>
      </c>
      <c r="X23" s="60">
        <v>622</v>
      </c>
      <c r="Y23" s="40">
        <f t="shared" si="6"/>
        <v>101.9672131147541</v>
      </c>
      <c r="Z23" s="39">
        <v>526</v>
      </c>
      <c r="AA23" s="60">
        <v>539</v>
      </c>
      <c r="AB23" s="40">
        <f t="shared" si="7"/>
        <v>102.47148288973384</v>
      </c>
      <c r="AC23" s="37"/>
      <c r="AD23" s="41"/>
    </row>
    <row r="24" spans="1:30" s="42" customFormat="1" ht="17" customHeight="1" x14ac:dyDescent="0.25">
      <c r="A24" s="61" t="s">
        <v>51</v>
      </c>
      <c r="B24" s="39">
        <v>1827</v>
      </c>
      <c r="C24" s="39">
        <v>1562</v>
      </c>
      <c r="D24" s="36">
        <f t="shared" si="0"/>
        <v>85.495347564313079</v>
      </c>
      <c r="E24" s="39">
        <v>831</v>
      </c>
      <c r="F24" s="39">
        <v>1011</v>
      </c>
      <c r="G24" s="40">
        <f t="shared" si="1"/>
        <v>121.66064981949458</v>
      </c>
      <c r="H24" s="39">
        <v>248</v>
      </c>
      <c r="I24" s="39">
        <v>347</v>
      </c>
      <c r="J24" s="40">
        <f t="shared" si="2"/>
        <v>139.91935483870967</v>
      </c>
      <c r="K24" s="39">
        <v>55</v>
      </c>
      <c r="L24" s="39">
        <v>54</v>
      </c>
      <c r="M24" s="40">
        <f t="shared" si="3"/>
        <v>98.181818181818187</v>
      </c>
      <c r="N24" s="39">
        <v>7</v>
      </c>
      <c r="O24" s="39">
        <v>4</v>
      </c>
      <c r="P24" s="40">
        <f t="shared" si="8"/>
        <v>57.142857142857146</v>
      </c>
      <c r="Q24" s="39">
        <v>551</v>
      </c>
      <c r="R24" s="60">
        <v>907</v>
      </c>
      <c r="S24" s="40">
        <f t="shared" si="4"/>
        <v>164.60980036297642</v>
      </c>
      <c r="T24" s="39">
        <v>947</v>
      </c>
      <c r="U24" s="60">
        <v>474</v>
      </c>
      <c r="V24" s="40">
        <f t="shared" si="5"/>
        <v>50.052798310454065</v>
      </c>
      <c r="W24" s="39">
        <v>577</v>
      </c>
      <c r="X24" s="60">
        <v>403</v>
      </c>
      <c r="Y24" s="40">
        <f t="shared" si="6"/>
        <v>69.844020797227031</v>
      </c>
      <c r="Z24" s="39">
        <v>529</v>
      </c>
      <c r="AA24" s="60">
        <v>385</v>
      </c>
      <c r="AB24" s="40">
        <f t="shared" si="7"/>
        <v>72.778827977315686</v>
      </c>
      <c r="AC24" s="37"/>
      <c r="AD24" s="41"/>
    </row>
    <row r="25" spans="1:30" s="42" customFormat="1" ht="17" customHeight="1" x14ac:dyDescent="0.25">
      <c r="A25" s="61" t="s">
        <v>52</v>
      </c>
      <c r="B25" s="39">
        <v>2984</v>
      </c>
      <c r="C25" s="39">
        <v>3102</v>
      </c>
      <c r="D25" s="36">
        <f t="shared" si="0"/>
        <v>103.9544235924933</v>
      </c>
      <c r="E25" s="39">
        <v>268</v>
      </c>
      <c r="F25" s="39">
        <v>462</v>
      </c>
      <c r="G25" s="40">
        <f t="shared" si="1"/>
        <v>172.38805970149255</v>
      </c>
      <c r="H25" s="39">
        <v>187</v>
      </c>
      <c r="I25" s="39">
        <v>244</v>
      </c>
      <c r="J25" s="40">
        <f t="shared" si="2"/>
        <v>130.48128342245988</v>
      </c>
      <c r="K25" s="39">
        <v>19</v>
      </c>
      <c r="L25" s="39">
        <v>19</v>
      </c>
      <c r="M25" s="40">
        <f t="shared" si="3"/>
        <v>100</v>
      </c>
      <c r="N25" s="39">
        <v>11</v>
      </c>
      <c r="O25" s="39">
        <v>2</v>
      </c>
      <c r="P25" s="40">
        <f t="shared" si="8"/>
        <v>18.181818181818183</v>
      </c>
      <c r="Q25" s="39">
        <v>178</v>
      </c>
      <c r="R25" s="60">
        <v>375</v>
      </c>
      <c r="S25" s="40">
        <f t="shared" si="4"/>
        <v>210.67415730337078</v>
      </c>
      <c r="T25" s="39">
        <v>2693</v>
      </c>
      <c r="U25" s="60">
        <v>221</v>
      </c>
      <c r="V25" s="40">
        <f t="shared" si="5"/>
        <v>8.2064611956925368</v>
      </c>
      <c r="W25" s="39">
        <v>169</v>
      </c>
      <c r="X25" s="60">
        <v>207</v>
      </c>
      <c r="Y25" s="40">
        <f t="shared" si="6"/>
        <v>122.48520710059172</v>
      </c>
      <c r="Z25" s="39">
        <v>162</v>
      </c>
      <c r="AA25" s="60">
        <v>184</v>
      </c>
      <c r="AB25" s="40">
        <f t="shared" si="7"/>
        <v>113.58024691358025</v>
      </c>
      <c r="AC25" s="37"/>
      <c r="AD25" s="41"/>
    </row>
    <row r="26" spans="1:30" s="42" customFormat="1" ht="17" customHeight="1" x14ac:dyDescent="0.25">
      <c r="A26" s="61" t="s">
        <v>53</v>
      </c>
      <c r="B26" s="39">
        <v>1638</v>
      </c>
      <c r="C26" s="39">
        <v>1810</v>
      </c>
      <c r="D26" s="36">
        <f t="shared" si="0"/>
        <v>110.50061050061051</v>
      </c>
      <c r="E26" s="39">
        <v>743</v>
      </c>
      <c r="F26" s="39">
        <v>898</v>
      </c>
      <c r="G26" s="40">
        <f t="shared" si="1"/>
        <v>120.86137281292059</v>
      </c>
      <c r="H26" s="39">
        <v>233</v>
      </c>
      <c r="I26" s="39">
        <v>231</v>
      </c>
      <c r="J26" s="40">
        <f t="shared" si="2"/>
        <v>99.141630901287556</v>
      </c>
      <c r="K26" s="39">
        <v>37</v>
      </c>
      <c r="L26" s="39">
        <v>14</v>
      </c>
      <c r="M26" s="40">
        <f t="shared" si="3"/>
        <v>37.837837837837839</v>
      </c>
      <c r="N26" s="39">
        <v>6</v>
      </c>
      <c r="O26" s="39">
        <v>0</v>
      </c>
      <c r="P26" s="40">
        <f t="shared" si="8"/>
        <v>0</v>
      </c>
      <c r="Q26" s="39">
        <v>633</v>
      </c>
      <c r="R26" s="60">
        <v>715</v>
      </c>
      <c r="S26" s="40">
        <f t="shared" si="4"/>
        <v>112.95418641390205</v>
      </c>
      <c r="T26" s="39">
        <v>1316</v>
      </c>
      <c r="U26" s="60">
        <v>422</v>
      </c>
      <c r="V26" s="40">
        <f t="shared" si="5"/>
        <v>32.066869300911854</v>
      </c>
      <c r="W26" s="39">
        <v>497</v>
      </c>
      <c r="X26" s="60">
        <v>398</v>
      </c>
      <c r="Y26" s="40">
        <f t="shared" si="6"/>
        <v>80.0804828973843</v>
      </c>
      <c r="Z26" s="39">
        <v>454</v>
      </c>
      <c r="AA26" s="60">
        <v>338</v>
      </c>
      <c r="AB26" s="40">
        <f t="shared" si="7"/>
        <v>74.449339207048453</v>
      </c>
      <c r="AC26" s="37"/>
      <c r="AD26" s="41"/>
    </row>
    <row r="27" spans="1:30" s="42" customFormat="1" ht="17" customHeight="1" x14ac:dyDescent="0.25">
      <c r="A27" s="61" t="s">
        <v>54</v>
      </c>
      <c r="B27" s="39">
        <v>1087</v>
      </c>
      <c r="C27" s="39">
        <v>1431</v>
      </c>
      <c r="D27" s="36">
        <f t="shared" si="0"/>
        <v>131.64673413063477</v>
      </c>
      <c r="E27" s="39">
        <v>350</v>
      </c>
      <c r="F27" s="39">
        <v>608</v>
      </c>
      <c r="G27" s="40">
        <f t="shared" si="1"/>
        <v>173.71428571428572</v>
      </c>
      <c r="H27" s="39">
        <v>149</v>
      </c>
      <c r="I27" s="39">
        <v>185</v>
      </c>
      <c r="J27" s="40">
        <f t="shared" si="2"/>
        <v>124.16107382550335</v>
      </c>
      <c r="K27" s="39">
        <v>50</v>
      </c>
      <c r="L27" s="39">
        <v>73</v>
      </c>
      <c r="M27" s="40">
        <f t="shared" si="3"/>
        <v>146</v>
      </c>
      <c r="N27" s="39">
        <v>46</v>
      </c>
      <c r="O27" s="39">
        <v>42</v>
      </c>
      <c r="P27" s="40">
        <f t="shared" si="8"/>
        <v>91.304347826086953</v>
      </c>
      <c r="Q27" s="39">
        <v>290</v>
      </c>
      <c r="R27" s="60">
        <v>468</v>
      </c>
      <c r="S27" s="40">
        <f t="shared" si="4"/>
        <v>161.37931034482759</v>
      </c>
      <c r="T27" s="39">
        <v>918</v>
      </c>
      <c r="U27" s="60">
        <v>1013</v>
      </c>
      <c r="V27" s="40">
        <f t="shared" si="5"/>
        <v>110.34858387799564</v>
      </c>
      <c r="W27" s="39">
        <v>214</v>
      </c>
      <c r="X27" s="60">
        <v>233</v>
      </c>
      <c r="Y27" s="40">
        <f t="shared" si="6"/>
        <v>108.87850467289719</v>
      </c>
      <c r="Z27" s="39">
        <v>197</v>
      </c>
      <c r="AA27" s="60">
        <v>213</v>
      </c>
      <c r="AB27" s="40">
        <f t="shared" si="7"/>
        <v>108.12182741116752</v>
      </c>
      <c r="AC27" s="37"/>
      <c r="AD27" s="41"/>
    </row>
    <row r="28" spans="1:30" s="42" customFormat="1" ht="17" customHeight="1" x14ac:dyDescent="0.25">
      <c r="A28" s="61" t="s">
        <v>55</v>
      </c>
      <c r="B28" s="39">
        <v>1074</v>
      </c>
      <c r="C28" s="39">
        <v>1092</v>
      </c>
      <c r="D28" s="36">
        <f t="shared" si="0"/>
        <v>101.67597765363128</v>
      </c>
      <c r="E28" s="39">
        <v>505</v>
      </c>
      <c r="F28" s="39">
        <v>560</v>
      </c>
      <c r="G28" s="40">
        <f t="shared" si="1"/>
        <v>110.89108910891089</v>
      </c>
      <c r="H28" s="39">
        <v>203</v>
      </c>
      <c r="I28" s="39">
        <v>226</v>
      </c>
      <c r="J28" s="40">
        <f t="shared" si="2"/>
        <v>111.33004926108374</v>
      </c>
      <c r="K28" s="39">
        <v>30</v>
      </c>
      <c r="L28" s="39">
        <v>21</v>
      </c>
      <c r="M28" s="40">
        <f t="shared" si="3"/>
        <v>70</v>
      </c>
      <c r="N28" s="39">
        <v>7</v>
      </c>
      <c r="O28" s="39">
        <v>1</v>
      </c>
      <c r="P28" s="40">
        <f t="shared" si="8"/>
        <v>14.285714285714286</v>
      </c>
      <c r="Q28" s="39">
        <v>437</v>
      </c>
      <c r="R28" s="60">
        <v>525</v>
      </c>
      <c r="S28" s="40">
        <f t="shared" si="4"/>
        <v>120.13729977116705</v>
      </c>
      <c r="T28" s="39">
        <v>761</v>
      </c>
      <c r="U28" s="60">
        <v>571</v>
      </c>
      <c r="V28" s="40">
        <f t="shared" si="5"/>
        <v>75.032851511169511</v>
      </c>
      <c r="W28" s="39">
        <v>333</v>
      </c>
      <c r="X28" s="60">
        <v>283</v>
      </c>
      <c r="Y28" s="40">
        <f t="shared" si="6"/>
        <v>84.98498498498499</v>
      </c>
      <c r="Z28" s="39">
        <v>318</v>
      </c>
      <c r="AA28" s="60">
        <v>274</v>
      </c>
      <c r="AB28" s="40">
        <f t="shared" si="7"/>
        <v>86.163522012578611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1695</v>
      </c>
      <c r="C29" s="39">
        <v>1796</v>
      </c>
      <c r="D29" s="36">
        <f t="shared" si="0"/>
        <v>105.95870206489676</v>
      </c>
      <c r="E29" s="39">
        <v>883</v>
      </c>
      <c r="F29" s="39">
        <v>986</v>
      </c>
      <c r="G29" s="40">
        <f t="shared" si="1"/>
        <v>111.66477916194791</v>
      </c>
      <c r="H29" s="39">
        <v>119</v>
      </c>
      <c r="I29" s="39">
        <v>118</v>
      </c>
      <c r="J29" s="40">
        <f t="shared" si="2"/>
        <v>99.159663865546221</v>
      </c>
      <c r="K29" s="39">
        <v>70</v>
      </c>
      <c r="L29" s="39">
        <v>53</v>
      </c>
      <c r="M29" s="40">
        <f t="shared" si="3"/>
        <v>75.714285714285708</v>
      </c>
      <c r="N29" s="39">
        <v>24</v>
      </c>
      <c r="O29" s="39">
        <v>0</v>
      </c>
      <c r="P29" s="40">
        <f t="shared" si="8"/>
        <v>0</v>
      </c>
      <c r="Q29" s="39">
        <v>598</v>
      </c>
      <c r="R29" s="60">
        <v>759</v>
      </c>
      <c r="S29" s="40">
        <f t="shared" si="4"/>
        <v>126.92307692307692</v>
      </c>
      <c r="T29" s="39">
        <v>1366</v>
      </c>
      <c r="U29" s="60">
        <v>618</v>
      </c>
      <c r="V29" s="40">
        <f t="shared" si="5"/>
        <v>45.241581259150806</v>
      </c>
      <c r="W29" s="39">
        <v>632</v>
      </c>
      <c r="X29" s="60">
        <v>392</v>
      </c>
      <c r="Y29" s="40">
        <f t="shared" si="6"/>
        <v>62.025316455696199</v>
      </c>
      <c r="Z29" s="39">
        <v>583</v>
      </c>
      <c r="AA29" s="60">
        <v>356</v>
      </c>
      <c r="AB29" s="40">
        <f t="shared" si="7"/>
        <v>61.063464837049743</v>
      </c>
      <c r="AC29" s="37"/>
      <c r="AD29" s="41"/>
    </row>
    <row r="30" spans="1:30" s="42" customFormat="1" ht="17" customHeight="1" x14ac:dyDescent="0.25">
      <c r="A30" s="61" t="s">
        <v>57</v>
      </c>
      <c r="B30" s="39">
        <v>2402</v>
      </c>
      <c r="C30" s="39">
        <v>2436</v>
      </c>
      <c r="D30" s="36">
        <f t="shared" si="0"/>
        <v>101.41548709408826</v>
      </c>
      <c r="E30" s="39">
        <v>457</v>
      </c>
      <c r="F30" s="39">
        <v>629</v>
      </c>
      <c r="G30" s="40">
        <f t="shared" si="1"/>
        <v>137.63676148796498</v>
      </c>
      <c r="H30" s="39">
        <v>192</v>
      </c>
      <c r="I30" s="39">
        <v>247</v>
      </c>
      <c r="J30" s="40">
        <f t="shared" si="2"/>
        <v>128.64583333333334</v>
      </c>
      <c r="K30" s="39">
        <v>68</v>
      </c>
      <c r="L30" s="39">
        <v>71</v>
      </c>
      <c r="M30" s="40">
        <f t="shared" si="3"/>
        <v>104.41176470588235</v>
      </c>
      <c r="N30" s="39">
        <v>11</v>
      </c>
      <c r="O30" s="39">
        <v>7</v>
      </c>
      <c r="P30" s="40">
        <f t="shared" si="8"/>
        <v>63.636363636363633</v>
      </c>
      <c r="Q30" s="39">
        <v>437</v>
      </c>
      <c r="R30" s="60">
        <v>574</v>
      </c>
      <c r="S30" s="40">
        <f t="shared" si="4"/>
        <v>131.35011441647598</v>
      </c>
      <c r="T30" s="39">
        <v>2203</v>
      </c>
      <c r="U30" s="60">
        <v>295</v>
      </c>
      <c r="V30" s="40">
        <f t="shared" si="5"/>
        <v>13.390830685428961</v>
      </c>
      <c r="W30" s="39">
        <v>262</v>
      </c>
      <c r="X30" s="60">
        <v>289</v>
      </c>
      <c r="Y30" s="40">
        <f t="shared" si="6"/>
        <v>110.30534351145039</v>
      </c>
      <c r="Z30" s="39">
        <v>244</v>
      </c>
      <c r="AA30" s="60">
        <v>251</v>
      </c>
      <c r="AB30" s="40">
        <f t="shared" si="7"/>
        <v>102.8688524590164</v>
      </c>
      <c r="AC30" s="37"/>
      <c r="AD30" s="41"/>
    </row>
    <row r="31" spans="1:30" s="42" customFormat="1" ht="17" customHeight="1" x14ac:dyDescent="0.25">
      <c r="A31" s="61" t="s">
        <v>58</v>
      </c>
      <c r="B31" s="39">
        <v>2591</v>
      </c>
      <c r="C31" s="39">
        <v>2175</v>
      </c>
      <c r="D31" s="36">
        <f t="shared" si="0"/>
        <v>83.944423002701654</v>
      </c>
      <c r="E31" s="39">
        <v>556</v>
      </c>
      <c r="F31" s="39">
        <v>645</v>
      </c>
      <c r="G31" s="40">
        <f t="shared" si="1"/>
        <v>116.00719424460432</v>
      </c>
      <c r="H31" s="39">
        <v>269</v>
      </c>
      <c r="I31" s="39">
        <v>297</v>
      </c>
      <c r="J31" s="40">
        <f t="shared" si="2"/>
        <v>110.40892193308551</v>
      </c>
      <c r="K31" s="39">
        <v>19</v>
      </c>
      <c r="L31" s="39">
        <v>11</v>
      </c>
      <c r="M31" s="40">
        <f t="shared" si="3"/>
        <v>57.89473684210526</v>
      </c>
      <c r="N31" s="39">
        <v>1</v>
      </c>
      <c r="O31" s="39">
        <v>17</v>
      </c>
      <c r="P31" s="40">
        <f t="shared" si="8"/>
        <v>1700</v>
      </c>
      <c r="Q31" s="39">
        <v>370</v>
      </c>
      <c r="R31" s="60">
        <v>588</v>
      </c>
      <c r="S31" s="40">
        <f t="shared" si="4"/>
        <v>158.91891891891891</v>
      </c>
      <c r="T31" s="39">
        <v>1943</v>
      </c>
      <c r="U31" s="60">
        <v>1461</v>
      </c>
      <c r="V31" s="40">
        <f t="shared" si="5"/>
        <v>75.193000514668043</v>
      </c>
      <c r="W31" s="39">
        <v>375</v>
      </c>
      <c r="X31" s="60">
        <v>337</v>
      </c>
      <c r="Y31" s="40">
        <f t="shared" si="6"/>
        <v>89.86666666666666</v>
      </c>
      <c r="Z31" s="39">
        <v>355</v>
      </c>
      <c r="AA31" s="60">
        <v>292</v>
      </c>
      <c r="AB31" s="40">
        <f t="shared" si="7"/>
        <v>82.25352112676056</v>
      </c>
      <c r="AC31" s="37"/>
      <c r="AD31" s="41"/>
    </row>
    <row r="32" spans="1:30" s="42" customFormat="1" ht="17" customHeight="1" x14ac:dyDescent="0.25">
      <c r="A32" s="61" t="s">
        <v>59</v>
      </c>
      <c r="B32" s="39">
        <v>1880</v>
      </c>
      <c r="C32" s="39">
        <v>1975</v>
      </c>
      <c r="D32" s="36">
        <f t="shared" si="0"/>
        <v>105.05319148936171</v>
      </c>
      <c r="E32" s="39">
        <v>490</v>
      </c>
      <c r="F32" s="39">
        <v>558</v>
      </c>
      <c r="G32" s="40">
        <f t="shared" si="1"/>
        <v>113.87755102040816</v>
      </c>
      <c r="H32" s="39">
        <v>226</v>
      </c>
      <c r="I32" s="39">
        <v>217</v>
      </c>
      <c r="J32" s="40">
        <f t="shared" si="2"/>
        <v>96.017699115044252</v>
      </c>
      <c r="K32" s="39">
        <v>39</v>
      </c>
      <c r="L32" s="39">
        <v>50</v>
      </c>
      <c r="M32" s="40">
        <f t="shared" si="3"/>
        <v>128.2051282051282</v>
      </c>
      <c r="N32" s="39">
        <v>7</v>
      </c>
      <c r="O32" s="39">
        <v>12</v>
      </c>
      <c r="P32" s="40">
        <f t="shared" si="8"/>
        <v>171.42857142857142</v>
      </c>
      <c r="Q32" s="39">
        <v>465</v>
      </c>
      <c r="R32" s="60">
        <v>429</v>
      </c>
      <c r="S32" s="40">
        <f t="shared" si="4"/>
        <v>92.258064516129039</v>
      </c>
      <c r="T32" s="39">
        <v>1589</v>
      </c>
      <c r="U32" s="60">
        <v>1475</v>
      </c>
      <c r="V32" s="40">
        <f t="shared" si="5"/>
        <v>92.82567652611705</v>
      </c>
      <c r="W32" s="39">
        <v>327</v>
      </c>
      <c r="X32" s="60">
        <v>166</v>
      </c>
      <c r="Y32" s="40">
        <f t="shared" si="6"/>
        <v>50.764525993883794</v>
      </c>
      <c r="Z32" s="39">
        <v>285</v>
      </c>
      <c r="AA32" s="60">
        <v>148</v>
      </c>
      <c r="AB32" s="40">
        <f t="shared" si="7"/>
        <v>51.929824561403507</v>
      </c>
      <c r="AC32" s="37"/>
      <c r="AD32" s="41"/>
    </row>
    <row r="33" spans="1:30" s="42" customFormat="1" ht="17" customHeight="1" x14ac:dyDescent="0.25">
      <c r="A33" s="61" t="s">
        <v>60</v>
      </c>
      <c r="B33" s="39">
        <v>1792</v>
      </c>
      <c r="C33" s="39">
        <v>2040</v>
      </c>
      <c r="D33" s="36">
        <f t="shared" si="0"/>
        <v>113.83928571428571</v>
      </c>
      <c r="E33" s="39">
        <v>1025</v>
      </c>
      <c r="F33" s="39">
        <v>1236</v>
      </c>
      <c r="G33" s="40">
        <f t="shared" si="1"/>
        <v>120.58536585365853</v>
      </c>
      <c r="H33" s="39">
        <v>169</v>
      </c>
      <c r="I33" s="39">
        <v>262</v>
      </c>
      <c r="J33" s="40">
        <f t="shared" si="2"/>
        <v>155.02958579881656</v>
      </c>
      <c r="K33" s="39">
        <v>57</v>
      </c>
      <c r="L33" s="39">
        <v>37</v>
      </c>
      <c r="M33" s="40">
        <f t="shared" si="3"/>
        <v>64.912280701754383</v>
      </c>
      <c r="N33" s="39">
        <v>10</v>
      </c>
      <c r="O33" s="39">
        <v>1</v>
      </c>
      <c r="P33" s="40">
        <f t="shared" si="8"/>
        <v>10</v>
      </c>
      <c r="Q33" s="39">
        <v>851</v>
      </c>
      <c r="R33" s="60">
        <v>1086</v>
      </c>
      <c r="S33" s="40">
        <f t="shared" si="4"/>
        <v>127.61457109283197</v>
      </c>
      <c r="T33" s="39">
        <v>1278</v>
      </c>
      <c r="U33" s="60">
        <v>1267</v>
      </c>
      <c r="V33" s="40">
        <f t="shared" si="5"/>
        <v>99.139280125195612</v>
      </c>
      <c r="W33" s="39">
        <v>589</v>
      </c>
      <c r="X33" s="60">
        <v>601</v>
      </c>
      <c r="Y33" s="40">
        <f t="shared" si="6"/>
        <v>102.03735144312394</v>
      </c>
      <c r="Z33" s="39">
        <v>544</v>
      </c>
      <c r="AA33" s="60">
        <v>568</v>
      </c>
      <c r="AB33" s="40">
        <f t="shared" si="7"/>
        <v>104.41176470588235</v>
      </c>
      <c r="AC33" s="37"/>
      <c r="AD33" s="41"/>
    </row>
    <row r="34" spans="1:30" s="42" customFormat="1" ht="17" customHeight="1" x14ac:dyDescent="0.25">
      <c r="A34" s="61" t="s">
        <v>61</v>
      </c>
      <c r="B34" s="39">
        <v>1605</v>
      </c>
      <c r="C34" s="39">
        <v>1805</v>
      </c>
      <c r="D34" s="36">
        <f t="shared" si="0"/>
        <v>112.46105919003115</v>
      </c>
      <c r="E34" s="39">
        <v>957</v>
      </c>
      <c r="F34" s="39">
        <v>1252</v>
      </c>
      <c r="G34" s="40">
        <f t="shared" si="1"/>
        <v>130.82549634273772</v>
      </c>
      <c r="H34" s="39">
        <v>223</v>
      </c>
      <c r="I34" s="39">
        <v>321</v>
      </c>
      <c r="J34" s="40">
        <f t="shared" si="2"/>
        <v>143.94618834080717</v>
      </c>
      <c r="K34" s="39">
        <v>19</v>
      </c>
      <c r="L34" s="39">
        <v>5</v>
      </c>
      <c r="M34" s="40">
        <f t="shared" si="3"/>
        <v>26.315789473684209</v>
      </c>
      <c r="N34" s="39">
        <v>15</v>
      </c>
      <c r="O34" s="39">
        <v>3</v>
      </c>
      <c r="P34" s="40">
        <f t="shared" si="8"/>
        <v>20</v>
      </c>
      <c r="Q34" s="39">
        <v>824</v>
      </c>
      <c r="R34" s="60">
        <v>1066</v>
      </c>
      <c r="S34" s="40">
        <f t="shared" si="4"/>
        <v>129.36893203883494</v>
      </c>
      <c r="T34" s="39">
        <v>1049</v>
      </c>
      <c r="U34" s="60">
        <v>744</v>
      </c>
      <c r="V34" s="40">
        <f t="shared" si="5"/>
        <v>70.924690181124888</v>
      </c>
      <c r="W34" s="39">
        <v>570</v>
      </c>
      <c r="X34" s="60">
        <v>712</v>
      </c>
      <c r="Y34" s="40">
        <f t="shared" si="6"/>
        <v>124.91228070175438</v>
      </c>
      <c r="Z34" s="39">
        <v>538</v>
      </c>
      <c r="AA34" s="60">
        <v>616</v>
      </c>
      <c r="AB34" s="40">
        <f t="shared" si="7"/>
        <v>114.49814126394052</v>
      </c>
      <c r="AC34" s="37"/>
      <c r="AD34" s="41"/>
    </row>
    <row r="35" spans="1:30" s="42" customFormat="1" ht="17" customHeight="1" x14ac:dyDescent="0.25">
      <c r="A35" s="61" t="s">
        <v>62</v>
      </c>
      <c r="B35" s="39">
        <v>820</v>
      </c>
      <c r="C35" s="39">
        <v>1048</v>
      </c>
      <c r="D35" s="36">
        <f t="shared" si="0"/>
        <v>127.80487804878049</v>
      </c>
      <c r="E35" s="39">
        <v>426</v>
      </c>
      <c r="F35" s="39">
        <v>561</v>
      </c>
      <c r="G35" s="40">
        <f t="shared" si="1"/>
        <v>131.69014084507043</v>
      </c>
      <c r="H35" s="39">
        <v>157</v>
      </c>
      <c r="I35" s="39">
        <v>155</v>
      </c>
      <c r="J35" s="40">
        <f t="shared" si="2"/>
        <v>98.726114649681534</v>
      </c>
      <c r="K35" s="39">
        <v>18</v>
      </c>
      <c r="L35" s="39">
        <v>22</v>
      </c>
      <c r="M35" s="40">
        <f t="shared" si="3"/>
        <v>122.22222222222223</v>
      </c>
      <c r="N35" s="39">
        <v>8</v>
      </c>
      <c r="O35" s="39">
        <v>0</v>
      </c>
      <c r="P35" s="40">
        <f t="shared" si="8"/>
        <v>0</v>
      </c>
      <c r="Q35" s="39">
        <v>331</v>
      </c>
      <c r="R35" s="60">
        <v>377</v>
      </c>
      <c r="S35" s="40">
        <f t="shared" si="4"/>
        <v>113.89728096676737</v>
      </c>
      <c r="T35" s="39">
        <v>572</v>
      </c>
      <c r="U35" s="60">
        <v>221</v>
      </c>
      <c r="V35" s="40">
        <f t="shared" si="5"/>
        <v>38.636363636363633</v>
      </c>
      <c r="W35" s="39">
        <v>264</v>
      </c>
      <c r="X35" s="60">
        <v>210</v>
      </c>
      <c r="Y35" s="40">
        <f t="shared" si="6"/>
        <v>79.545454545454547</v>
      </c>
      <c r="Z35" s="39">
        <v>252</v>
      </c>
      <c r="AA35" s="60">
        <v>194</v>
      </c>
      <c r="AB35" s="40">
        <f t="shared" si="7"/>
        <v>76.984126984126988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view="pageBreakPreview" zoomScale="91" zoomScaleNormal="75" zoomScaleSheetLayoutView="91" workbookViewId="0">
      <pane xSplit="1" ySplit="6" topLeftCell="I7" activePane="bottomRight" state="frozen"/>
      <selection activeCell="A4" sqref="A4:A6"/>
      <selection pane="topRight" activeCell="A4" sqref="A4:A6"/>
      <selection pane="bottomLeft" activeCell="A4" sqref="A4:A6"/>
      <selection pane="bottomRight" activeCell="R20" sqref="R20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89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89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72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54" t="s">
        <v>8</v>
      </c>
      <c r="R3" s="155"/>
      <c r="S3" s="15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31" t="s">
        <v>15</v>
      </c>
      <c r="C4" s="140" t="s">
        <v>63</v>
      </c>
      <c r="D4" s="132" t="s">
        <v>2</v>
      </c>
      <c r="E4" s="131" t="s">
        <v>15</v>
      </c>
      <c r="F4" s="131" t="s">
        <v>63</v>
      </c>
      <c r="G4" s="132" t="s">
        <v>2</v>
      </c>
      <c r="H4" s="131" t="s">
        <v>15</v>
      </c>
      <c r="I4" s="140" t="s">
        <v>63</v>
      </c>
      <c r="J4" s="132" t="s">
        <v>2</v>
      </c>
      <c r="K4" s="131" t="s">
        <v>15</v>
      </c>
      <c r="L4" s="131" t="s">
        <v>63</v>
      </c>
      <c r="M4" s="132" t="s">
        <v>2</v>
      </c>
      <c r="N4" s="131" t="s">
        <v>15</v>
      </c>
      <c r="O4" s="131" t="s">
        <v>63</v>
      </c>
      <c r="P4" s="132" t="s">
        <v>2</v>
      </c>
      <c r="Q4" s="131" t="s">
        <v>15</v>
      </c>
      <c r="R4" s="131" t="s">
        <v>63</v>
      </c>
      <c r="S4" s="132" t="s">
        <v>2</v>
      </c>
      <c r="T4" s="131" t="s">
        <v>15</v>
      </c>
      <c r="U4" s="131" t="s">
        <v>63</v>
      </c>
      <c r="V4" s="132" t="s">
        <v>2</v>
      </c>
      <c r="W4" s="131" t="s">
        <v>15</v>
      </c>
      <c r="X4" s="131" t="s">
        <v>63</v>
      </c>
      <c r="Y4" s="132" t="s">
        <v>2</v>
      </c>
      <c r="Z4" s="131" t="s">
        <v>15</v>
      </c>
      <c r="AA4" s="131" t="s">
        <v>63</v>
      </c>
      <c r="AB4" s="132" t="s">
        <v>2</v>
      </c>
    </row>
    <row r="5" spans="1:32" s="33" customFormat="1" ht="15.8" customHeight="1" x14ac:dyDescent="0.25">
      <c r="A5" s="129"/>
      <c r="B5" s="131"/>
      <c r="C5" s="140"/>
      <c r="D5" s="132"/>
      <c r="E5" s="131"/>
      <c r="F5" s="131"/>
      <c r="G5" s="132"/>
      <c r="H5" s="131"/>
      <c r="I5" s="140"/>
      <c r="J5" s="132"/>
      <c r="K5" s="131"/>
      <c r="L5" s="131"/>
      <c r="M5" s="132"/>
      <c r="N5" s="131"/>
      <c r="O5" s="131"/>
      <c r="P5" s="132"/>
      <c r="Q5" s="131"/>
      <c r="R5" s="131"/>
      <c r="S5" s="132"/>
      <c r="T5" s="131"/>
      <c r="U5" s="131"/>
      <c r="V5" s="132"/>
      <c r="W5" s="131"/>
      <c r="X5" s="131"/>
      <c r="Y5" s="132"/>
      <c r="Z5" s="131"/>
      <c r="AA5" s="131"/>
      <c r="AB5" s="132"/>
    </row>
    <row r="6" spans="1:32" s="51" customFormat="1" ht="11.25" customHeight="1" x14ac:dyDescent="0.2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120913</v>
      </c>
      <c r="C7" s="86">
        <f>SUM(C8:C35)</f>
        <v>126119</v>
      </c>
      <c r="D7" s="36">
        <f>C7*100/B7</f>
        <v>104.30557508291085</v>
      </c>
      <c r="E7" s="35">
        <f>SUM(E8:E35)</f>
        <v>42879</v>
      </c>
      <c r="F7" s="35">
        <f>SUM(F8:F35)</f>
        <v>52465</v>
      </c>
      <c r="G7" s="36">
        <f>F7*100/E7</f>
        <v>122.35593180811119</v>
      </c>
      <c r="H7" s="35">
        <f>SUM(H8:H35)</f>
        <v>13362</v>
      </c>
      <c r="I7" s="86">
        <f>SUM(I8:I35)</f>
        <v>15527</v>
      </c>
      <c r="J7" s="36">
        <f>I7*100/H7</f>
        <v>116.20266427181559</v>
      </c>
      <c r="K7" s="35">
        <f>SUM(K8:K35)</f>
        <v>2841</v>
      </c>
      <c r="L7" s="35">
        <f>SUM(L8:L35)</f>
        <v>2478</v>
      </c>
      <c r="M7" s="36">
        <f>L7*100/K7</f>
        <v>87.222808870116154</v>
      </c>
      <c r="N7" s="35">
        <f>SUM(N8:N35)</f>
        <v>707</v>
      </c>
      <c r="O7" s="35">
        <f>SUM(O8:O35)</f>
        <v>353</v>
      </c>
      <c r="P7" s="36">
        <f>O7*100/N7</f>
        <v>49.929278642149931</v>
      </c>
      <c r="Q7" s="35">
        <f>SUM(Q8:Q35)</f>
        <v>31568</v>
      </c>
      <c r="R7" s="35">
        <f>SUM(R8:R35)</f>
        <v>37671</v>
      </c>
      <c r="S7" s="36">
        <f>R7*100/Q7</f>
        <v>119.33286872782564</v>
      </c>
      <c r="T7" s="35">
        <f>SUM(T8:T35)</f>
        <v>97846</v>
      </c>
      <c r="U7" s="35">
        <f>SUM(U8:U35)</f>
        <v>61195</v>
      </c>
      <c r="V7" s="36">
        <f>U7*100/T7</f>
        <v>62.54215808515422</v>
      </c>
      <c r="W7" s="35">
        <f>SUM(W8:W35)</f>
        <v>29559</v>
      </c>
      <c r="X7" s="35">
        <f>SUM(X8:X35)</f>
        <v>21484</v>
      </c>
      <c r="Y7" s="36">
        <f>X7*100/W7</f>
        <v>72.681755133800195</v>
      </c>
      <c r="Z7" s="35">
        <f>SUM(Z8:Z35)</f>
        <v>25854</v>
      </c>
      <c r="AA7" s="35">
        <f>SUM(AA8:AA35)</f>
        <v>18490</v>
      </c>
      <c r="AB7" s="36">
        <f>AA7*100/Z7</f>
        <v>71.516979964415569</v>
      </c>
      <c r="AC7" s="37"/>
      <c r="AF7" s="42"/>
    </row>
    <row r="8" spans="1:32" s="42" customFormat="1" ht="17" customHeight="1" x14ac:dyDescent="0.25">
      <c r="A8" s="61" t="s">
        <v>35</v>
      </c>
      <c r="B8" s="39">
        <v>26472</v>
      </c>
      <c r="C8" s="87">
        <v>29912</v>
      </c>
      <c r="D8" s="36">
        <f t="shared" ref="D8:D35" si="0">C8*100/B8</f>
        <v>112.99486249622242</v>
      </c>
      <c r="E8" s="39">
        <v>10670</v>
      </c>
      <c r="F8" s="39">
        <v>14198</v>
      </c>
      <c r="G8" s="40">
        <f t="shared" ref="G8:G35" si="1">F8*100/E8</f>
        <v>133.06466729147141</v>
      </c>
      <c r="H8" s="39">
        <v>1289</v>
      </c>
      <c r="I8" s="87">
        <v>2282</v>
      </c>
      <c r="J8" s="40">
        <f t="shared" ref="J8:J35" si="2">I8*100/H8</f>
        <v>177.03646237393329</v>
      </c>
      <c r="K8" s="39">
        <v>455</v>
      </c>
      <c r="L8" s="39">
        <v>616</v>
      </c>
      <c r="M8" s="40">
        <f t="shared" ref="M8:M35" si="3">L8*100/K8</f>
        <v>135.38461538461539</v>
      </c>
      <c r="N8" s="39">
        <v>95</v>
      </c>
      <c r="O8" s="39">
        <v>90</v>
      </c>
      <c r="P8" s="40">
        <f>IF(ISERROR(O8*100/N8),"-",(O8*100/N8))</f>
        <v>94.736842105263165</v>
      </c>
      <c r="Q8" s="39">
        <v>6132</v>
      </c>
      <c r="R8" s="60">
        <v>7212</v>
      </c>
      <c r="S8" s="40">
        <f t="shared" ref="S8:S35" si="4">R8*100/Q8</f>
        <v>117.61252446183953</v>
      </c>
      <c r="T8" s="39">
        <v>23522</v>
      </c>
      <c r="U8" s="60">
        <v>16458</v>
      </c>
      <c r="V8" s="40">
        <f t="shared" ref="V8:V35" si="5">U8*100/T8</f>
        <v>69.968540090128386</v>
      </c>
      <c r="W8" s="39">
        <v>8114</v>
      </c>
      <c r="X8" s="60">
        <v>6059</v>
      </c>
      <c r="Y8" s="40">
        <f t="shared" ref="Y8:Y35" si="6">X8*100/W8</f>
        <v>74.673403993098347</v>
      </c>
      <c r="Z8" s="39">
        <v>6869</v>
      </c>
      <c r="AA8" s="60">
        <v>5090</v>
      </c>
      <c r="AB8" s="40">
        <f t="shared" ref="AB8:AB35" si="7">AA8*100/Z8</f>
        <v>74.101033629349246</v>
      </c>
      <c r="AC8" s="37"/>
      <c r="AD8" s="41"/>
    </row>
    <row r="9" spans="1:32" s="43" customFormat="1" ht="17" customHeight="1" x14ac:dyDescent="0.25">
      <c r="A9" s="61" t="s">
        <v>36</v>
      </c>
      <c r="B9" s="39">
        <v>4700</v>
      </c>
      <c r="C9" s="87">
        <v>4769</v>
      </c>
      <c r="D9" s="36">
        <f t="shared" si="0"/>
        <v>101.46808510638297</v>
      </c>
      <c r="E9" s="39">
        <v>1744</v>
      </c>
      <c r="F9" s="39">
        <v>1974</v>
      </c>
      <c r="G9" s="40">
        <f t="shared" si="1"/>
        <v>113.18807339449542</v>
      </c>
      <c r="H9" s="39">
        <v>555</v>
      </c>
      <c r="I9" s="87">
        <v>514</v>
      </c>
      <c r="J9" s="40">
        <f t="shared" si="2"/>
        <v>92.612612612612608</v>
      </c>
      <c r="K9" s="39">
        <v>59</v>
      </c>
      <c r="L9" s="39">
        <v>57</v>
      </c>
      <c r="M9" s="40">
        <f t="shared" si="3"/>
        <v>96.610169491525426</v>
      </c>
      <c r="N9" s="39">
        <v>8</v>
      </c>
      <c r="O9" s="39">
        <v>5</v>
      </c>
      <c r="P9" s="40">
        <f>IF(ISERROR(O9*100/N9),"-",(O9*100/N9))</f>
        <v>62.5</v>
      </c>
      <c r="Q9" s="39">
        <v>1295</v>
      </c>
      <c r="R9" s="60">
        <v>1481</v>
      </c>
      <c r="S9" s="40">
        <f t="shared" si="4"/>
        <v>114.36293436293437</v>
      </c>
      <c r="T9" s="39">
        <v>3991</v>
      </c>
      <c r="U9" s="60">
        <v>800</v>
      </c>
      <c r="V9" s="40">
        <f t="shared" si="5"/>
        <v>20.045101478326234</v>
      </c>
      <c r="W9" s="39">
        <v>1335</v>
      </c>
      <c r="X9" s="60">
        <v>725</v>
      </c>
      <c r="Y9" s="40">
        <f t="shared" si="6"/>
        <v>54.307116104868911</v>
      </c>
      <c r="Z9" s="39">
        <v>1066</v>
      </c>
      <c r="AA9" s="60">
        <v>470</v>
      </c>
      <c r="AB9" s="40">
        <f t="shared" si="7"/>
        <v>44.090056285178235</v>
      </c>
      <c r="AC9" s="37"/>
      <c r="AD9" s="41"/>
    </row>
    <row r="10" spans="1:32" s="42" customFormat="1" ht="17" customHeight="1" x14ac:dyDescent="0.25">
      <c r="A10" s="61" t="s">
        <v>37</v>
      </c>
      <c r="B10" s="39">
        <v>532</v>
      </c>
      <c r="C10" s="87">
        <v>575</v>
      </c>
      <c r="D10" s="36">
        <f t="shared" si="0"/>
        <v>108.0827067669173</v>
      </c>
      <c r="E10" s="39">
        <v>311</v>
      </c>
      <c r="F10" s="39">
        <v>343</v>
      </c>
      <c r="G10" s="40">
        <f t="shared" si="1"/>
        <v>110.28938906752411</v>
      </c>
      <c r="H10" s="39">
        <v>72</v>
      </c>
      <c r="I10" s="87">
        <v>78</v>
      </c>
      <c r="J10" s="40">
        <f t="shared" si="2"/>
        <v>108.33333333333333</v>
      </c>
      <c r="K10" s="39">
        <v>6</v>
      </c>
      <c r="L10" s="39">
        <v>10</v>
      </c>
      <c r="M10" s="40">
        <f t="shared" si="3"/>
        <v>166.66666666666666</v>
      </c>
      <c r="N10" s="39">
        <v>0</v>
      </c>
      <c r="O10" s="39">
        <v>22</v>
      </c>
      <c r="P10" s="40" t="str">
        <f t="shared" ref="P10:P35" si="8">IF(ISERROR(O10*100/N10),"-",(O10*100/N10))</f>
        <v>-</v>
      </c>
      <c r="Q10" s="39">
        <v>300</v>
      </c>
      <c r="R10" s="60">
        <v>282</v>
      </c>
      <c r="S10" s="40">
        <f t="shared" si="4"/>
        <v>94</v>
      </c>
      <c r="T10" s="39">
        <v>419</v>
      </c>
      <c r="U10" s="60">
        <v>102</v>
      </c>
      <c r="V10" s="40">
        <f t="shared" si="5"/>
        <v>24.343675417661096</v>
      </c>
      <c r="W10" s="39">
        <v>249</v>
      </c>
      <c r="X10" s="60">
        <v>97</v>
      </c>
      <c r="Y10" s="40">
        <f t="shared" si="6"/>
        <v>38.955823293172692</v>
      </c>
      <c r="Z10" s="39">
        <v>214</v>
      </c>
      <c r="AA10" s="60">
        <v>88</v>
      </c>
      <c r="AB10" s="40">
        <f t="shared" si="7"/>
        <v>41.121495327102807</v>
      </c>
      <c r="AC10" s="37"/>
      <c r="AD10" s="41"/>
    </row>
    <row r="11" spans="1:32" s="42" customFormat="1" ht="17" customHeight="1" x14ac:dyDescent="0.25">
      <c r="A11" s="61" t="s">
        <v>38</v>
      </c>
      <c r="B11" s="39">
        <v>2577</v>
      </c>
      <c r="C11" s="87">
        <v>2261</v>
      </c>
      <c r="D11" s="36">
        <f t="shared" si="0"/>
        <v>87.737679472254555</v>
      </c>
      <c r="E11" s="39">
        <v>1130</v>
      </c>
      <c r="F11" s="39">
        <v>986</v>
      </c>
      <c r="G11" s="40">
        <f t="shared" si="1"/>
        <v>87.256637168141594</v>
      </c>
      <c r="H11" s="39">
        <v>377</v>
      </c>
      <c r="I11" s="87">
        <v>263</v>
      </c>
      <c r="J11" s="40">
        <f t="shared" si="2"/>
        <v>69.761273209549074</v>
      </c>
      <c r="K11" s="39">
        <v>78</v>
      </c>
      <c r="L11" s="39">
        <v>25</v>
      </c>
      <c r="M11" s="40">
        <f t="shared" si="3"/>
        <v>32.051282051282051</v>
      </c>
      <c r="N11" s="39">
        <v>2</v>
      </c>
      <c r="O11" s="39">
        <v>2</v>
      </c>
      <c r="P11" s="40">
        <f t="shared" si="8"/>
        <v>100</v>
      </c>
      <c r="Q11" s="39">
        <v>1015</v>
      </c>
      <c r="R11" s="60">
        <v>833</v>
      </c>
      <c r="S11" s="40">
        <f t="shared" si="4"/>
        <v>82.068965517241381</v>
      </c>
      <c r="T11" s="39">
        <v>1955</v>
      </c>
      <c r="U11" s="60">
        <v>506</v>
      </c>
      <c r="V11" s="40">
        <f t="shared" si="5"/>
        <v>25.882352941176471</v>
      </c>
      <c r="W11" s="39">
        <v>773</v>
      </c>
      <c r="X11" s="60">
        <v>362</v>
      </c>
      <c r="Y11" s="40">
        <f t="shared" si="6"/>
        <v>46.830530401034927</v>
      </c>
      <c r="Z11" s="39">
        <v>640</v>
      </c>
      <c r="AA11" s="60">
        <v>291</v>
      </c>
      <c r="AB11" s="40">
        <f t="shared" si="7"/>
        <v>45.46875</v>
      </c>
      <c r="AC11" s="37"/>
      <c r="AD11" s="41"/>
    </row>
    <row r="12" spans="1:32" s="42" customFormat="1" ht="17" customHeight="1" x14ac:dyDescent="0.25">
      <c r="A12" s="61" t="s">
        <v>39</v>
      </c>
      <c r="B12" s="39">
        <v>4697</v>
      </c>
      <c r="C12" s="87">
        <v>4793</v>
      </c>
      <c r="D12" s="36">
        <f t="shared" si="0"/>
        <v>102.04385778156269</v>
      </c>
      <c r="E12" s="39">
        <v>1162</v>
      </c>
      <c r="F12" s="39">
        <v>1352</v>
      </c>
      <c r="G12" s="40">
        <f t="shared" si="1"/>
        <v>116.35111876075732</v>
      </c>
      <c r="H12" s="39">
        <v>548</v>
      </c>
      <c r="I12" s="87">
        <v>533</v>
      </c>
      <c r="J12" s="40">
        <f t="shared" si="2"/>
        <v>97.262773722627742</v>
      </c>
      <c r="K12" s="39">
        <v>155</v>
      </c>
      <c r="L12" s="39">
        <v>139</v>
      </c>
      <c r="M12" s="40">
        <f t="shared" si="3"/>
        <v>89.677419354838705</v>
      </c>
      <c r="N12" s="39">
        <v>101</v>
      </c>
      <c r="O12" s="39">
        <v>10</v>
      </c>
      <c r="P12" s="40">
        <f t="shared" si="8"/>
        <v>9.9009900990099009</v>
      </c>
      <c r="Q12" s="39">
        <v>783</v>
      </c>
      <c r="R12" s="60">
        <v>1125</v>
      </c>
      <c r="S12" s="40">
        <f t="shared" si="4"/>
        <v>143.67816091954023</v>
      </c>
      <c r="T12" s="39">
        <v>4123</v>
      </c>
      <c r="U12" s="60">
        <v>3537</v>
      </c>
      <c r="V12" s="40">
        <f t="shared" si="5"/>
        <v>85.78704826582586</v>
      </c>
      <c r="W12" s="39">
        <v>817</v>
      </c>
      <c r="X12" s="60">
        <v>470</v>
      </c>
      <c r="Y12" s="40">
        <f t="shared" si="6"/>
        <v>57.52753977968176</v>
      </c>
      <c r="Z12" s="39">
        <v>676</v>
      </c>
      <c r="AA12" s="60">
        <v>389</v>
      </c>
      <c r="AB12" s="40">
        <f t="shared" si="7"/>
        <v>57.544378698224854</v>
      </c>
      <c r="AC12" s="37"/>
      <c r="AD12" s="41"/>
    </row>
    <row r="13" spans="1:32" s="42" customFormat="1" ht="17" customHeight="1" x14ac:dyDescent="0.25">
      <c r="A13" s="61" t="s">
        <v>40</v>
      </c>
      <c r="B13" s="39">
        <v>1850</v>
      </c>
      <c r="C13" s="87">
        <v>1690</v>
      </c>
      <c r="D13" s="36">
        <f t="shared" si="0"/>
        <v>91.351351351351354</v>
      </c>
      <c r="E13" s="39">
        <v>808</v>
      </c>
      <c r="F13" s="39">
        <v>777</v>
      </c>
      <c r="G13" s="40">
        <f t="shared" si="1"/>
        <v>96.163366336633658</v>
      </c>
      <c r="H13" s="39">
        <v>257</v>
      </c>
      <c r="I13" s="87">
        <v>235</v>
      </c>
      <c r="J13" s="40">
        <f t="shared" si="2"/>
        <v>91.439688715953309</v>
      </c>
      <c r="K13" s="39">
        <v>41</v>
      </c>
      <c r="L13" s="39">
        <v>35</v>
      </c>
      <c r="M13" s="40">
        <f t="shared" si="3"/>
        <v>85.365853658536579</v>
      </c>
      <c r="N13" s="39">
        <v>2</v>
      </c>
      <c r="O13" s="39">
        <v>4</v>
      </c>
      <c r="P13" s="40">
        <f t="shared" si="8"/>
        <v>200</v>
      </c>
      <c r="Q13" s="39">
        <v>553</v>
      </c>
      <c r="R13" s="60">
        <v>665</v>
      </c>
      <c r="S13" s="40">
        <f t="shared" si="4"/>
        <v>120.25316455696202</v>
      </c>
      <c r="T13" s="39">
        <v>1460</v>
      </c>
      <c r="U13" s="60">
        <v>973</v>
      </c>
      <c r="V13" s="40">
        <f t="shared" si="5"/>
        <v>66.643835616438352</v>
      </c>
      <c r="W13" s="39">
        <v>566</v>
      </c>
      <c r="X13" s="60">
        <v>223</v>
      </c>
      <c r="Y13" s="40">
        <f t="shared" si="6"/>
        <v>39.399293286219084</v>
      </c>
      <c r="Z13" s="39">
        <v>481</v>
      </c>
      <c r="AA13" s="60">
        <v>186</v>
      </c>
      <c r="AB13" s="40">
        <f t="shared" si="7"/>
        <v>38.669438669438669</v>
      </c>
      <c r="AC13" s="37"/>
      <c r="AD13" s="41"/>
    </row>
    <row r="14" spans="1:32" s="42" customFormat="1" ht="17" customHeight="1" x14ac:dyDescent="0.25">
      <c r="A14" s="61" t="s">
        <v>41</v>
      </c>
      <c r="B14" s="39">
        <v>1333</v>
      </c>
      <c r="C14" s="87">
        <v>1295</v>
      </c>
      <c r="D14" s="36">
        <f t="shared" si="0"/>
        <v>97.149287321830457</v>
      </c>
      <c r="E14" s="39">
        <v>752</v>
      </c>
      <c r="F14" s="39">
        <v>730</v>
      </c>
      <c r="G14" s="40">
        <f t="shared" si="1"/>
        <v>97.074468085106389</v>
      </c>
      <c r="H14" s="39">
        <v>229</v>
      </c>
      <c r="I14" s="87">
        <v>178</v>
      </c>
      <c r="J14" s="40">
        <f t="shared" si="2"/>
        <v>77.729257641921393</v>
      </c>
      <c r="K14" s="39">
        <v>24</v>
      </c>
      <c r="L14" s="39">
        <v>13</v>
      </c>
      <c r="M14" s="40">
        <f t="shared" si="3"/>
        <v>54.166666666666664</v>
      </c>
      <c r="N14" s="39">
        <v>4</v>
      </c>
      <c r="O14" s="39">
        <v>2</v>
      </c>
      <c r="P14" s="40">
        <f t="shared" si="8"/>
        <v>50</v>
      </c>
      <c r="Q14" s="39">
        <v>661</v>
      </c>
      <c r="R14" s="60">
        <v>644</v>
      </c>
      <c r="S14" s="40">
        <f t="shared" si="4"/>
        <v>97.428139183055976</v>
      </c>
      <c r="T14" s="39">
        <v>962</v>
      </c>
      <c r="U14" s="60">
        <v>331</v>
      </c>
      <c r="V14" s="40">
        <f t="shared" si="5"/>
        <v>34.407484407484411</v>
      </c>
      <c r="W14" s="39">
        <v>522</v>
      </c>
      <c r="X14" s="60">
        <v>222</v>
      </c>
      <c r="Y14" s="40">
        <f t="shared" si="6"/>
        <v>42.52873563218391</v>
      </c>
      <c r="Z14" s="39">
        <v>438</v>
      </c>
      <c r="AA14" s="60">
        <v>169</v>
      </c>
      <c r="AB14" s="40">
        <f t="shared" si="7"/>
        <v>38.584474885844749</v>
      </c>
      <c r="AC14" s="37"/>
      <c r="AD14" s="41"/>
    </row>
    <row r="15" spans="1:32" s="42" customFormat="1" ht="17" customHeight="1" x14ac:dyDescent="0.25">
      <c r="A15" s="61" t="s">
        <v>42</v>
      </c>
      <c r="B15" s="39">
        <v>9216</v>
      </c>
      <c r="C15" s="87">
        <v>9076</v>
      </c>
      <c r="D15" s="36">
        <f t="shared" si="0"/>
        <v>98.480902777777771</v>
      </c>
      <c r="E15" s="39">
        <v>1567</v>
      </c>
      <c r="F15" s="39">
        <v>1748</v>
      </c>
      <c r="G15" s="40">
        <f t="shared" si="1"/>
        <v>111.55073388640714</v>
      </c>
      <c r="H15" s="39">
        <v>769</v>
      </c>
      <c r="I15" s="87">
        <v>724</v>
      </c>
      <c r="J15" s="40">
        <f t="shared" si="2"/>
        <v>94.148244473342004</v>
      </c>
      <c r="K15" s="39">
        <v>117</v>
      </c>
      <c r="L15" s="39">
        <v>95</v>
      </c>
      <c r="M15" s="40">
        <f t="shared" si="3"/>
        <v>81.196581196581192</v>
      </c>
      <c r="N15" s="39">
        <v>12</v>
      </c>
      <c r="O15" s="39">
        <v>6</v>
      </c>
      <c r="P15" s="40">
        <f t="shared" si="8"/>
        <v>50</v>
      </c>
      <c r="Q15" s="39">
        <v>962</v>
      </c>
      <c r="R15" s="60">
        <v>1272</v>
      </c>
      <c r="S15" s="40">
        <f t="shared" si="4"/>
        <v>132.22453222453223</v>
      </c>
      <c r="T15" s="39">
        <v>8333</v>
      </c>
      <c r="U15" s="60">
        <v>6495</v>
      </c>
      <c r="V15" s="40">
        <f t="shared" si="5"/>
        <v>77.943117724708983</v>
      </c>
      <c r="W15" s="39">
        <v>1009</v>
      </c>
      <c r="X15" s="60">
        <v>581</v>
      </c>
      <c r="Y15" s="40">
        <f t="shared" si="6"/>
        <v>57.581764122893958</v>
      </c>
      <c r="Z15" s="39">
        <v>880</v>
      </c>
      <c r="AA15" s="60">
        <v>471</v>
      </c>
      <c r="AB15" s="40">
        <f t="shared" si="7"/>
        <v>53.522727272727273</v>
      </c>
      <c r="AC15" s="37"/>
      <c r="AD15" s="41"/>
    </row>
    <row r="16" spans="1:32" s="42" customFormat="1" ht="17" customHeight="1" x14ac:dyDescent="0.25">
      <c r="A16" s="61" t="s">
        <v>43</v>
      </c>
      <c r="B16" s="39">
        <v>5161</v>
      </c>
      <c r="C16" s="87">
        <v>4928</v>
      </c>
      <c r="D16" s="36">
        <f t="shared" si="0"/>
        <v>95.485371052121678</v>
      </c>
      <c r="E16" s="39">
        <v>2207</v>
      </c>
      <c r="F16" s="39">
        <v>2275</v>
      </c>
      <c r="G16" s="40">
        <f t="shared" si="1"/>
        <v>103.08110557317626</v>
      </c>
      <c r="H16" s="39">
        <v>1223</v>
      </c>
      <c r="I16" s="87">
        <v>1020</v>
      </c>
      <c r="J16" s="40">
        <f t="shared" si="2"/>
        <v>83.401471790678656</v>
      </c>
      <c r="K16" s="39">
        <v>207</v>
      </c>
      <c r="L16" s="39">
        <v>163</v>
      </c>
      <c r="M16" s="40">
        <f t="shared" si="3"/>
        <v>78.74396135265701</v>
      </c>
      <c r="N16" s="39">
        <v>79</v>
      </c>
      <c r="O16" s="39">
        <v>57</v>
      </c>
      <c r="P16" s="40">
        <f t="shared" si="8"/>
        <v>72.151898734177209</v>
      </c>
      <c r="Q16" s="39">
        <v>1873</v>
      </c>
      <c r="R16" s="60">
        <v>1893</v>
      </c>
      <c r="S16" s="40">
        <f t="shared" si="4"/>
        <v>101.06780565936999</v>
      </c>
      <c r="T16" s="39">
        <v>3444</v>
      </c>
      <c r="U16" s="60">
        <v>1250</v>
      </c>
      <c r="V16" s="40">
        <f t="shared" si="5"/>
        <v>36.29500580720093</v>
      </c>
      <c r="W16" s="39">
        <v>1564</v>
      </c>
      <c r="X16" s="60">
        <v>615</v>
      </c>
      <c r="Y16" s="40">
        <f t="shared" si="6"/>
        <v>39.322250639386191</v>
      </c>
      <c r="Z16" s="39">
        <v>1352</v>
      </c>
      <c r="AA16" s="60">
        <v>508</v>
      </c>
      <c r="AB16" s="40">
        <f t="shared" si="7"/>
        <v>37.573964497041423</v>
      </c>
      <c r="AC16" s="37"/>
      <c r="AD16" s="41"/>
    </row>
    <row r="17" spans="1:30" s="42" customFormat="1" ht="17" customHeight="1" x14ac:dyDescent="0.25">
      <c r="A17" s="61" t="s">
        <v>44</v>
      </c>
      <c r="B17" s="39">
        <v>8315</v>
      </c>
      <c r="C17" s="87">
        <v>8805</v>
      </c>
      <c r="D17" s="36">
        <f t="shared" si="0"/>
        <v>105.89296452194829</v>
      </c>
      <c r="E17" s="39">
        <v>1944</v>
      </c>
      <c r="F17" s="39">
        <v>2569</v>
      </c>
      <c r="G17" s="40">
        <f t="shared" si="1"/>
        <v>132.15020576131687</v>
      </c>
      <c r="H17" s="39">
        <v>761</v>
      </c>
      <c r="I17" s="87">
        <v>691</v>
      </c>
      <c r="J17" s="40">
        <f t="shared" si="2"/>
        <v>90.801576872536131</v>
      </c>
      <c r="K17" s="39">
        <v>211</v>
      </c>
      <c r="L17" s="39">
        <v>111</v>
      </c>
      <c r="M17" s="40">
        <f t="shared" si="3"/>
        <v>52.606635071090047</v>
      </c>
      <c r="N17" s="39">
        <v>37</v>
      </c>
      <c r="O17" s="39">
        <v>8</v>
      </c>
      <c r="P17" s="40">
        <f t="shared" si="8"/>
        <v>21.621621621621621</v>
      </c>
      <c r="Q17" s="39">
        <v>1375</v>
      </c>
      <c r="R17" s="60">
        <v>1460</v>
      </c>
      <c r="S17" s="40">
        <f t="shared" si="4"/>
        <v>106.18181818181819</v>
      </c>
      <c r="T17" s="39">
        <v>7306</v>
      </c>
      <c r="U17" s="60">
        <v>6435</v>
      </c>
      <c r="V17" s="40">
        <f t="shared" si="5"/>
        <v>88.078291814946624</v>
      </c>
      <c r="W17" s="39">
        <v>1230</v>
      </c>
      <c r="X17" s="60">
        <v>1203</v>
      </c>
      <c r="Y17" s="40">
        <f t="shared" si="6"/>
        <v>97.804878048780495</v>
      </c>
      <c r="Z17" s="39">
        <v>1119</v>
      </c>
      <c r="AA17" s="60">
        <v>1076</v>
      </c>
      <c r="AB17" s="40">
        <f t="shared" si="7"/>
        <v>96.157283288650575</v>
      </c>
      <c r="AC17" s="37"/>
      <c r="AD17" s="41"/>
    </row>
    <row r="18" spans="1:30" s="42" customFormat="1" ht="17" customHeight="1" x14ac:dyDescent="0.25">
      <c r="A18" s="61" t="s">
        <v>45</v>
      </c>
      <c r="B18" s="39">
        <v>5738</v>
      </c>
      <c r="C18" s="87">
        <v>3418</v>
      </c>
      <c r="D18" s="36">
        <f t="shared" si="0"/>
        <v>59.567793656326245</v>
      </c>
      <c r="E18" s="39">
        <v>2219</v>
      </c>
      <c r="F18" s="39">
        <v>2086</v>
      </c>
      <c r="G18" s="40">
        <f t="shared" si="1"/>
        <v>94.00630914826499</v>
      </c>
      <c r="H18" s="39">
        <v>867</v>
      </c>
      <c r="I18" s="87">
        <v>826</v>
      </c>
      <c r="J18" s="40">
        <f t="shared" si="2"/>
        <v>95.271049596309112</v>
      </c>
      <c r="K18" s="39">
        <v>220</v>
      </c>
      <c r="L18" s="39">
        <v>74</v>
      </c>
      <c r="M18" s="40">
        <f t="shared" si="3"/>
        <v>33.636363636363633</v>
      </c>
      <c r="N18" s="39">
        <v>17</v>
      </c>
      <c r="O18" s="39">
        <v>11</v>
      </c>
      <c r="P18" s="40">
        <f t="shared" si="8"/>
        <v>64.705882352941174</v>
      </c>
      <c r="Q18" s="39">
        <v>1784</v>
      </c>
      <c r="R18" s="60">
        <v>1441</v>
      </c>
      <c r="S18" s="40">
        <f t="shared" si="4"/>
        <v>80.77354260089686</v>
      </c>
      <c r="T18" s="39">
        <v>2350</v>
      </c>
      <c r="U18" s="60">
        <v>767</v>
      </c>
      <c r="V18" s="40">
        <f t="shared" si="5"/>
        <v>32.638297872340424</v>
      </c>
      <c r="W18" s="39">
        <v>1498</v>
      </c>
      <c r="X18" s="60">
        <v>648</v>
      </c>
      <c r="Y18" s="40">
        <f t="shared" si="6"/>
        <v>43.257676902536716</v>
      </c>
      <c r="Z18" s="39">
        <v>1372</v>
      </c>
      <c r="AA18" s="60">
        <v>596</v>
      </c>
      <c r="AB18" s="40">
        <f t="shared" si="7"/>
        <v>43.440233236151606</v>
      </c>
      <c r="AC18" s="37"/>
      <c r="AD18" s="41"/>
    </row>
    <row r="19" spans="1:30" s="42" customFormat="1" ht="17" customHeight="1" x14ac:dyDescent="0.25">
      <c r="A19" s="61" t="s">
        <v>46</v>
      </c>
      <c r="B19" s="39">
        <v>4531</v>
      </c>
      <c r="C19" s="87">
        <v>5032</v>
      </c>
      <c r="D19" s="36">
        <f t="shared" si="0"/>
        <v>111.05716177444273</v>
      </c>
      <c r="E19" s="39">
        <v>1494</v>
      </c>
      <c r="F19" s="39">
        <v>1800</v>
      </c>
      <c r="G19" s="40">
        <f t="shared" si="1"/>
        <v>120.48192771084338</v>
      </c>
      <c r="H19" s="39">
        <v>400</v>
      </c>
      <c r="I19" s="87">
        <v>917</v>
      </c>
      <c r="J19" s="40">
        <f t="shared" si="2"/>
        <v>229.25</v>
      </c>
      <c r="K19" s="39">
        <v>146</v>
      </c>
      <c r="L19" s="39">
        <v>124</v>
      </c>
      <c r="M19" s="40">
        <f t="shared" si="3"/>
        <v>84.93150684931507</v>
      </c>
      <c r="N19" s="39">
        <v>49</v>
      </c>
      <c r="O19" s="39">
        <v>16</v>
      </c>
      <c r="P19" s="40">
        <f t="shared" si="8"/>
        <v>32.653061224489797</v>
      </c>
      <c r="Q19" s="39">
        <v>1060</v>
      </c>
      <c r="R19" s="60">
        <v>1533</v>
      </c>
      <c r="S19" s="40">
        <f t="shared" si="4"/>
        <v>144.62264150943398</v>
      </c>
      <c r="T19" s="39">
        <v>3999</v>
      </c>
      <c r="U19" s="60">
        <v>3633</v>
      </c>
      <c r="V19" s="40">
        <f t="shared" si="5"/>
        <v>90.84771192798199</v>
      </c>
      <c r="W19" s="39">
        <v>971</v>
      </c>
      <c r="X19" s="60">
        <v>765</v>
      </c>
      <c r="Y19" s="40">
        <f t="shared" si="6"/>
        <v>78.784757981462405</v>
      </c>
      <c r="Z19" s="39">
        <v>866</v>
      </c>
      <c r="AA19" s="60">
        <v>688</v>
      </c>
      <c r="AB19" s="40">
        <f t="shared" si="7"/>
        <v>79.44572748267899</v>
      </c>
      <c r="AC19" s="37"/>
      <c r="AD19" s="41"/>
    </row>
    <row r="20" spans="1:30" s="42" customFormat="1" ht="17" customHeight="1" x14ac:dyDescent="0.25">
      <c r="A20" s="61" t="s">
        <v>47</v>
      </c>
      <c r="B20" s="39">
        <v>2455</v>
      </c>
      <c r="C20" s="87">
        <v>2882</v>
      </c>
      <c r="D20" s="36">
        <f t="shared" si="0"/>
        <v>117.39307535641548</v>
      </c>
      <c r="E20" s="39">
        <v>679</v>
      </c>
      <c r="F20" s="39">
        <v>1017</v>
      </c>
      <c r="G20" s="40">
        <f t="shared" si="1"/>
        <v>149.77908689248895</v>
      </c>
      <c r="H20" s="39">
        <v>170</v>
      </c>
      <c r="I20" s="87">
        <v>336</v>
      </c>
      <c r="J20" s="40">
        <f t="shared" si="2"/>
        <v>197.64705882352942</v>
      </c>
      <c r="K20" s="39">
        <v>40</v>
      </c>
      <c r="L20" s="39">
        <v>64</v>
      </c>
      <c r="M20" s="40">
        <f t="shared" si="3"/>
        <v>160</v>
      </c>
      <c r="N20" s="39">
        <v>20</v>
      </c>
      <c r="O20" s="39">
        <v>3</v>
      </c>
      <c r="P20" s="40">
        <f t="shared" si="8"/>
        <v>15</v>
      </c>
      <c r="Q20" s="39">
        <v>473</v>
      </c>
      <c r="R20" s="60">
        <v>717</v>
      </c>
      <c r="S20" s="40">
        <f t="shared" si="4"/>
        <v>151.58562367864693</v>
      </c>
      <c r="T20" s="39">
        <v>2225</v>
      </c>
      <c r="U20" s="60">
        <v>1681</v>
      </c>
      <c r="V20" s="40">
        <f t="shared" si="5"/>
        <v>75.550561797752806</v>
      </c>
      <c r="W20" s="39">
        <v>470</v>
      </c>
      <c r="X20" s="60">
        <v>509</v>
      </c>
      <c r="Y20" s="40">
        <f t="shared" si="6"/>
        <v>108.29787234042553</v>
      </c>
      <c r="Z20" s="39">
        <v>435</v>
      </c>
      <c r="AA20" s="60">
        <v>463</v>
      </c>
      <c r="AB20" s="40">
        <f t="shared" si="7"/>
        <v>106.43678160919541</v>
      </c>
      <c r="AC20" s="37"/>
      <c r="AD20" s="41"/>
    </row>
    <row r="21" spans="1:30" s="42" customFormat="1" ht="17" customHeight="1" x14ac:dyDescent="0.25">
      <c r="A21" s="61" t="s">
        <v>48</v>
      </c>
      <c r="B21" s="39">
        <v>1557</v>
      </c>
      <c r="C21" s="87">
        <v>2033</v>
      </c>
      <c r="D21" s="36">
        <f t="shared" si="0"/>
        <v>130.57161207450224</v>
      </c>
      <c r="E21" s="39">
        <v>680</v>
      </c>
      <c r="F21" s="39">
        <v>1108</v>
      </c>
      <c r="G21" s="40">
        <f t="shared" si="1"/>
        <v>162.94117647058823</v>
      </c>
      <c r="H21" s="39">
        <v>375</v>
      </c>
      <c r="I21" s="87">
        <v>356</v>
      </c>
      <c r="J21" s="40">
        <f t="shared" si="2"/>
        <v>94.933333333333337</v>
      </c>
      <c r="K21" s="39">
        <v>9</v>
      </c>
      <c r="L21" s="39">
        <v>43</v>
      </c>
      <c r="M21" s="40">
        <f t="shared" si="3"/>
        <v>477.77777777777777</v>
      </c>
      <c r="N21" s="39">
        <v>6</v>
      </c>
      <c r="O21" s="39">
        <v>0</v>
      </c>
      <c r="P21" s="40">
        <f t="shared" si="8"/>
        <v>0</v>
      </c>
      <c r="Q21" s="39">
        <v>575</v>
      </c>
      <c r="R21" s="60">
        <v>967</v>
      </c>
      <c r="S21" s="40">
        <f t="shared" si="4"/>
        <v>168.17391304347825</v>
      </c>
      <c r="T21" s="39">
        <v>1101</v>
      </c>
      <c r="U21" s="60">
        <v>1308</v>
      </c>
      <c r="V21" s="40">
        <f t="shared" si="5"/>
        <v>118.80108991825612</v>
      </c>
      <c r="W21" s="39">
        <v>382</v>
      </c>
      <c r="X21" s="60">
        <v>529</v>
      </c>
      <c r="Y21" s="40">
        <f t="shared" si="6"/>
        <v>138.48167539267016</v>
      </c>
      <c r="Z21" s="39">
        <v>361</v>
      </c>
      <c r="AA21" s="60">
        <v>458</v>
      </c>
      <c r="AB21" s="40">
        <f t="shared" si="7"/>
        <v>126.86980609418282</v>
      </c>
      <c r="AC21" s="37"/>
      <c r="AD21" s="41"/>
    </row>
    <row r="22" spans="1:30" s="42" customFormat="1" ht="17" customHeight="1" x14ac:dyDescent="0.25">
      <c r="A22" s="61" t="s">
        <v>49</v>
      </c>
      <c r="B22" s="39">
        <v>4732</v>
      </c>
      <c r="C22" s="87">
        <v>5103</v>
      </c>
      <c r="D22" s="36">
        <f t="shared" si="0"/>
        <v>107.84023668639053</v>
      </c>
      <c r="E22" s="39">
        <v>1711</v>
      </c>
      <c r="F22" s="39">
        <v>1967</v>
      </c>
      <c r="G22" s="40">
        <f t="shared" si="1"/>
        <v>114.96201052016364</v>
      </c>
      <c r="H22" s="39">
        <v>659</v>
      </c>
      <c r="I22" s="87">
        <v>859</v>
      </c>
      <c r="J22" s="40">
        <f t="shared" si="2"/>
        <v>130.34901365705613</v>
      </c>
      <c r="K22" s="39">
        <v>164</v>
      </c>
      <c r="L22" s="39">
        <v>75</v>
      </c>
      <c r="M22" s="40">
        <f t="shared" si="3"/>
        <v>45.731707317073173</v>
      </c>
      <c r="N22" s="39">
        <v>15</v>
      </c>
      <c r="O22" s="39">
        <v>4</v>
      </c>
      <c r="P22" s="40">
        <f t="shared" si="8"/>
        <v>26.666666666666668</v>
      </c>
      <c r="Q22" s="39">
        <v>1588</v>
      </c>
      <c r="R22" s="60">
        <v>1638</v>
      </c>
      <c r="S22" s="40">
        <f t="shared" si="4"/>
        <v>103.14861460957179</v>
      </c>
      <c r="T22" s="39">
        <v>4048</v>
      </c>
      <c r="U22" s="60">
        <v>1199</v>
      </c>
      <c r="V22" s="40">
        <f t="shared" si="5"/>
        <v>29.619565217391305</v>
      </c>
      <c r="W22" s="39">
        <v>1043</v>
      </c>
      <c r="X22" s="60">
        <v>773</v>
      </c>
      <c r="Y22" s="40">
        <f t="shared" si="6"/>
        <v>74.11313518696069</v>
      </c>
      <c r="Z22" s="39">
        <v>875</v>
      </c>
      <c r="AA22" s="60">
        <v>661</v>
      </c>
      <c r="AB22" s="40">
        <f t="shared" si="7"/>
        <v>75.542857142857144</v>
      </c>
      <c r="AC22" s="37"/>
      <c r="AD22" s="41"/>
    </row>
    <row r="23" spans="1:30" s="42" customFormat="1" ht="17" customHeight="1" x14ac:dyDescent="0.25">
      <c r="A23" s="61" t="s">
        <v>50</v>
      </c>
      <c r="B23" s="39">
        <v>2314</v>
      </c>
      <c r="C23" s="87">
        <v>2951</v>
      </c>
      <c r="D23" s="36">
        <f t="shared" si="0"/>
        <v>127.52808988764045</v>
      </c>
      <c r="E23" s="39">
        <v>1533</v>
      </c>
      <c r="F23" s="39">
        <v>2238</v>
      </c>
      <c r="G23" s="40">
        <f t="shared" si="1"/>
        <v>145.98825831702544</v>
      </c>
      <c r="H23" s="39">
        <v>361</v>
      </c>
      <c r="I23" s="87">
        <v>484</v>
      </c>
      <c r="J23" s="40">
        <f t="shared" si="2"/>
        <v>134.07202216066483</v>
      </c>
      <c r="K23" s="39">
        <v>85</v>
      </c>
      <c r="L23" s="39">
        <v>89</v>
      </c>
      <c r="M23" s="40">
        <f t="shared" si="3"/>
        <v>104.70588235294117</v>
      </c>
      <c r="N23" s="39">
        <v>37</v>
      </c>
      <c r="O23" s="39">
        <v>3</v>
      </c>
      <c r="P23" s="40">
        <f t="shared" si="8"/>
        <v>8.1081081081081088</v>
      </c>
      <c r="Q23" s="39">
        <v>1421</v>
      </c>
      <c r="R23" s="60">
        <v>1819</v>
      </c>
      <c r="S23" s="40">
        <f t="shared" si="4"/>
        <v>128.00844475721323</v>
      </c>
      <c r="T23" s="39">
        <v>1766</v>
      </c>
      <c r="U23" s="60">
        <v>1399</v>
      </c>
      <c r="V23" s="40">
        <f t="shared" si="5"/>
        <v>79.21857304643261</v>
      </c>
      <c r="W23" s="39">
        <v>1104</v>
      </c>
      <c r="X23" s="60">
        <v>1012</v>
      </c>
      <c r="Y23" s="40">
        <f t="shared" si="6"/>
        <v>91.666666666666671</v>
      </c>
      <c r="Z23" s="39">
        <v>958</v>
      </c>
      <c r="AA23" s="60">
        <v>873</v>
      </c>
      <c r="AB23" s="40">
        <f t="shared" si="7"/>
        <v>91.127348643006258</v>
      </c>
      <c r="AC23" s="37"/>
      <c r="AD23" s="41"/>
    </row>
    <row r="24" spans="1:30" s="42" customFormat="1" ht="17" customHeight="1" x14ac:dyDescent="0.25">
      <c r="A24" s="61" t="s">
        <v>51</v>
      </c>
      <c r="B24" s="39">
        <v>3186</v>
      </c>
      <c r="C24" s="87">
        <v>2684</v>
      </c>
      <c r="D24" s="36">
        <f t="shared" si="0"/>
        <v>84.243565599497799</v>
      </c>
      <c r="E24" s="39">
        <v>1482</v>
      </c>
      <c r="F24" s="39">
        <v>1804</v>
      </c>
      <c r="G24" s="40">
        <f t="shared" si="1"/>
        <v>121.72739541160594</v>
      </c>
      <c r="H24" s="39">
        <v>448</v>
      </c>
      <c r="I24" s="87">
        <v>581</v>
      </c>
      <c r="J24" s="40">
        <f t="shared" si="2"/>
        <v>129.6875</v>
      </c>
      <c r="K24" s="39">
        <v>93</v>
      </c>
      <c r="L24" s="39">
        <v>85</v>
      </c>
      <c r="M24" s="40">
        <f t="shared" si="3"/>
        <v>91.397849462365585</v>
      </c>
      <c r="N24" s="39">
        <v>11</v>
      </c>
      <c r="O24" s="39">
        <v>5</v>
      </c>
      <c r="P24" s="40">
        <f t="shared" si="8"/>
        <v>45.454545454545453</v>
      </c>
      <c r="Q24" s="39">
        <v>961</v>
      </c>
      <c r="R24" s="60">
        <v>1621</v>
      </c>
      <c r="S24" s="40">
        <f t="shared" si="4"/>
        <v>168.67845993756504</v>
      </c>
      <c r="T24" s="39">
        <v>1650</v>
      </c>
      <c r="U24" s="60">
        <v>841</v>
      </c>
      <c r="V24" s="40">
        <f t="shared" si="5"/>
        <v>50.969696969696969</v>
      </c>
      <c r="W24" s="39">
        <v>1043</v>
      </c>
      <c r="X24" s="60">
        <v>736</v>
      </c>
      <c r="Y24" s="40">
        <f t="shared" si="6"/>
        <v>70.565675934803451</v>
      </c>
      <c r="Z24" s="39">
        <v>942</v>
      </c>
      <c r="AA24" s="60">
        <v>705</v>
      </c>
      <c r="AB24" s="40">
        <f t="shared" si="7"/>
        <v>74.840764331210195</v>
      </c>
      <c r="AC24" s="37"/>
      <c r="AD24" s="41"/>
    </row>
    <row r="25" spans="1:30" s="42" customFormat="1" ht="17" customHeight="1" x14ac:dyDescent="0.25">
      <c r="A25" s="61" t="s">
        <v>52</v>
      </c>
      <c r="B25" s="39">
        <v>5572</v>
      </c>
      <c r="C25" s="87">
        <v>5548</v>
      </c>
      <c r="D25" s="36">
        <f t="shared" si="0"/>
        <v>99.569274946159368</v>
      </c>
      <c r="E25" s="39">
        <v>605</v>
      </c>
      <c r="F25" s="39">
        <v>917</v>
      </c>
      <c r="G25" s="40">
        <f t="shared" si="1"/>
        <v>151.5702479338843</v>
      </c>
      <c r="H25" s="39">
        <v>340</v>
      </c>
      <c r="I25" s="87">
        <v>437</v>
      </c>
      <c r="J25" s="40">
        <f t="shared" si="2"/>
        <v>128.52941176470588</v>
      </c>
      <c r="K25" s="39">
        <v>34</v>
      </c>
      <c r="L25" s="39">
        <v>37</v>
      </c>
      <c r="M25" s="40">
        <f t="shared" si="3"/>
        <v>108.82352941176471</v>
      </c>
      <c r="N25" s="39">
        <v>18</v>
      </c>
      <c r="O25" s="39">
        <v>2</v>
      </c>
      <c r="P25" s="40">
        <f t="shared" si="8"/>
        <v>11.111111111111111</v>
      </c>
      <c r="Q25" s="39">
        <v>405</v>
      </c>
      <c r="R25" s="60">
        <v>720</v>
      </c>
      <c r="S25" s="40">
        <f t="shared" si="4"/>
        <v>177.77777777777777</v>
      </c>
      <c r="T25" s="39">
        <v>4986</v>
      </c>
      <c r="U25" s="60">
        <v>415</v>
      </c>
      <c r="V25" s="40">
        <f t="shared" si="5"/>
        <v>8.3233052547131976</v>
      </c>
      <c r="W25" s="39">
        <v>405</v>
      </c>
      <c r="X25" s="60">
        <v>392</v>
      </c>
      <c r="Y25" s="40">
        <f t="shared" si="6"/>
        <v>96.790123456790127</v>
      </c>
      <c r="Z25" s="39">
        <v>376</v>
      </c>
      <c r="AA25" s="60">
        <v>339</v>
      </c>
      <c r="AB25" s="40">
        <f t="shared" si="7"/>
        <v>90.159574468085111</v>
      </c>
      <c r="AC25" s="37"/>
      <c r="AD25" s="41"/>
    </row>
    <row r="26" spans="1:30" s="42" customFormat="1" ht="17" customHeight="1" x14ac:dyDescent="0.25">
      <c r="A26" s="61" t="s">
        <v>53</v>
      </c>
      <c r="B26" s="39">
        <v>2699</v>
      </c>
      <c r="C26" s="87">
        <v>2873</v>
      </c>
      <c r="D26" s="36">
        <f t="shared" si="0"/>
        <v>106.44683216005929</v>
      </c>
      <c r="E26" s="39">
        <v>1239</v>
      </c>
      <c r="F26" s="39">
        <v>1392</v>
      </c>
      <c r="G26" s="40">
        <f t="shared" si="1"/>
        <v>112.34866828087166</v>
      </c>
      <c r="H26" s="39">
        <v>408</v>
      </c>
      <c r="I26" s="87">
        <v>401</v>
      </c>
      <c r="J26" s="40">
        <f t="shared" si="2"/>
        <v>98.284313725490193</v>
      </c>
      <c r="K26" s="39">
        <v>65</v>
      </c>
      <c r="L26" s="39">
        <v>34</v>
      </c>
      <c r="M26" s="40">
        <f t="shared" si="3"/>
        <v>52.307692307692307</v>
      </c>
      <c r="N26" s="39">
        <v>7</v>
      </c>
      <c r="O26" s="39">
        <v>0</v>
      </c>
      <c r="P26" s="40">
        <f t="shared" si="8"/>
        <v>0</v>
      </c>
      <c r="Q26" s="39">
        <v>1014</v>
      </c>
      <c r="R26" s="60">
        <v>1101</v>
      </c>
      <c r="S26" s="40">
        <f t="shared" si="4"/>
        <v>108.57988165680473</v>
      </c>
      <c r="T26" s="39">
        <v>2164</v>
      </c>
      <c r="U26" s="60">
        <v>673</v>
      </c>
      <c r="V26" s="40">
        <f t="shared" si="5"/>
        <v>31.099815157116453</v>
      </c>
      <c r="W26" s="39">
        <v>843</v>
      </c>
      <c r="X26" s="60">
        <v>633</v>
      </c>
      <c r="Y26" s="40">
        <f t="shared" si="6"/>
        <v>75.088967971530252</v>
      </c>
      <c r="Z26" s="39">
        <v>768</v>
      </c>
      <c r="AA26" s="60">
        <v>535</v>
      </c>
      <c r="AB26" s="40">
        <f t="shared" si="7"/>
        <v>69.661458333333329</v>
      </c>
      <c r="AC26" s="37"/>
      <c r="AD26" s="41"/>
    </row>
    <row r="27" spans="1:30" s="42" customFormat="1" ht="17" customHeight="1" x14ac:dyDescent="0.25">
      <c r="A27" s="61" t="s">
        <v>54</v>
      </c>
      <c r="B27" s="39">
        <v>1713</v>
      </c>
      <c r="C27" s="87">
        <v>2256</v>
      </c>
      <c r="D27" s="36">
        <f t="shared" si="0"/>
        <v>131.69877408056041</v>
      </c>
      <c r="E27" s="39">
        <v>648</v>
      </c>
      <c r="F27" s="39">
        <v>1038</v>
      </c>
      <c r="G27" s="40">
        <f t="shared" si="1"/>
        <v>160.18518518518519</v>
      </c>
      <c r="H27" s="39">
        <v>235</v>
      </c>
      <c r="I27" s="87">
        <v>340</v>
      </c>
      <c r="J27" s="40">
        <f t="shared" si="2"/>
        <v>144.68085106382978</v>
      </c>
      <c r="K27" s="39">
        <v>74</v>
      </c>
      <c r="L27" s="39">
        <v>112</v>
      </c>
      <c r="M27" s="40">
        <f t="shared" si="3"/>
        <v>151.35135135135135</v>
      </c>
      <c r="N27" s="39">
        <v>49</v>
      </c>
      <c r="O27" s="39">
        <v>42</v>
      </c>
      <c r="P27" s="40">
        <f t="shared" si="8"/>
        <v>85.714285714285708</v>
      </c>
      <c r="Q27" s="39">
        <v>544</v>
      </c>
      <c r="R27" s="60">
        <v>796</v>
      </c>
      <c r="S27" s="40">
        <f t="shared" si="4"/>
        <v>146.3235294117647</v>
      </c>
      <c r="T27" s="39">
        <v>1447</v>
      </c>
      <c r="U27" s="60">
        <v>1533</v>
      </c>
      <c r="V27" s="40">
        <f t="shared" si="5"/>
        <v>105.94333102971666</v>
      </c>
      <c r="W27" s="39">
        <v>432</v>
      </c>
      <c r="X27" s="60">
        <v>399</v>
      </c>
      <c r="Y27" s="40">
        <f t="shared" si="6"/>
        <v>92.361111111111114</v>
      </c>
      <c r="Z27" s="39">
        <v>391</v>
      </c>
      <c r="AA27" s="60">
        <v>368</v>
      </c>
      <c r="AB27" s="40">
        <f t="shared" si="7"/>
        <v>94.117647058823536</v>
      </c>
      <c r="AC27" s="37"/>
      <c r="AD27" s="41"/>
    </row>
    <row r="28" spans="1:30" s="42" customFormat="1" ht="17" customHeight="1" x14ac:dyDescent="0.25">
      <c r="A28" s="61" t="s">
        <v>55</v>
      </c>
      <c r="B28" s="39">
        <v>1902</v>
      </c>
      <c r="C28" s="87">
        <v>1866</v>
      </c>
      <c r="D28" s="36">
        <f t="shared" si="0"/>
        <v>98.107255520504737</v>
      </c>
      <c r="E28" s="39">
        <v>808</v>
      </c>
      <c r="F28" s="39">
        <v>882</v>
      </c>
      <c r="G28" s="40">
        <f t="shared" si="1"/>
        <v>109.15841584158416</v>
      </c>
      <c r="H28" s="39">
        <v>364</v>
      </c>
      <c r="I28" s="87">
        <v>388</v>
      </c>
      <c r="J28" s="40">
        <f t="shared" si="2"/>
        <v>106.5934065934066</v>
      </c>
      <c r="K28" s="39">
        <v>48</v>
      </c>
      <c r="L28" s="39">
        <v>38</v>
      </c>
      <c r="M28" s="40">
        <f t="shared" si="3"/>
        <v>79.166666666666671</v>
      </c>
      <c r="N28" s="39">
        <v>20</v>
      </c>
      <c r="O28" s="39">
        <v>6</v>
      </c>
      <c r="P28" s="40">
        <f t="shared" si="8"/>
        <v>30</v>
      </c>
      <c r="Q28" s="39">
        <v>703</v>
      </c>
      <c r="R28" s="60">
        <v>822</v>
      </c>
      <c r="S28" s="40">
        <f t="shared" si="4"/>
        <v>116.92745376955904</v>
      </c>
      <c r="T28" s="39">
        <v>1367</v>
      </c>
      <c r="U28" s="60">
        <v>993</v>
      </c>
      <c r="V28" s="40">
        <f t="shared" si="5"/>
        <v>72.640819312362837</v>
      </c>
      <c r="W28" s="39">
        <v>519</v>
      </c>
      <c r="X28" s="60">
        <v>435</v>
      </c>
      <c r="Y28" s="40">
        <f t="shared" si="6"/>
        <v>83.815028901734109</v>
      </c>
      <c r="Z28" s="39">
        <v>488</v>
      </c>
      <c r="AA28" s="60">
        <v>418</v>
      </c>
      <c r="AB28" s="40">
        <f t="shared" si="7"/>
        <v>85.655737704918039</v>
      </c>
      <c r="AC28" s="37"/>
      <c r="AD28" s="41"/>
    </row>
    <row r="29" spans="1:30" s="42" customFormat="1" ht="17" customHeight="1" x14ac:dyDescent="0.25">
      <c r="A29" s="61" t="s">
        <v>56</v>
      </c>
      <c r="B29" s="39">
        <v>2354</v>
      </c>
      <c r="C29" s="87">
        <v>2698</v>
      </c>
      <c r="D29" s="36">
        <f t="shared" si="0"/>
        <v>114.61342395921835</v>
      </c>
      <c r="E29" s="39">
        <v>1297</v>
      </c>
      <c r="F29" s="39">
        <v>1568</v>
      </c>
      <c r="G29" s="40">
        <f t="shared" si="1"/>
        <v>120.89437162683114</v>
      </c>
      <c r="H29" s="39">
        <v>318</v>
      </c>
      <c r="I29" s="87">
        <v>390</v>
      </c>
      <c r="J29" s="40">
        <f t="shared" si="2"/>
        <v>122.64150943396227</v>
      </c>
      <c r="K29" s="39">
        <v>108</v>
      </c>
      <c r="L29" s="39">
        <v>94</v>
      </c>
      <c r="M29" s="40">
        <f t="shared" si="3"/>
        <v>87.037037037037038</v>
      </c>
      <c r="N29" s="39">
        <v>33</v>
      </c>
      <c r="O29" s="39">
        <v>1</v>
      </c>
      <c r="P29" s="40">
        <f t="shared" si="8"/>
        <v>3.0303030303030303</v>
      </c>
      <c r="Q29" s="39">
        <v>883</v>
      </c>
      <c r="R29" s="60">
        <v>1217</v>
      </c>
      <c r="S29" s="40">
        <f t="shared" si="4"/>
        <v>137.82559456398641</v>
      </c>
      <c r="T29" s="39">
        <v>1822</v>
      </c>
      <c r="U29" s="60">
        <v>919</v>
      </c>
      <c r="V29" s="40">
        <f t="shared" si="5"/>
        <v>50.439077936333696</v>
      </c>
      <c r="W29" s="39">
        <v>916</v>
      </c>
      <c r="X29" s="60">
        <v>622</v>
      </c>
      <c r="Y29" s="40">
        <f t="shared" si="6"/>
        <v>67.903930131004373</v>
      </c>
      <c r="Z29" s="39">
        <v>836</v>
      </c>
      <c r="AA29" s="60">
        <v>566</v>
      </c>
      <c r="AB29" s="40">
        <f t="shared" si="7"/>
        <v>67.703349282296656</v>
      </c>
      <c r="AC29" s="37"/>
      <c r="AD29" s="41"/>
    </row>
    <row r="30" spans="1:30" s="42" customFormat="1" ht="17" customHeight="1" x14ac:dyDescent="0.25">
      <c r="A30" s="61" t="s">
        <v>57</v>
      </c>
      <c r="B30" s="39">
        <v>3132</v>
      </c>
      <c r="C30" s="87">
        <v>3451</v>
      </c>
      <c r="D30" s="36">
        <f t="shared" si="0"/>
        <v>110.18518518518519</v>
      </c>
      <c r="E30" s="39">
        <v>604</v>
      </c>
      <c r="F30" s="39">
        <v>905</v>
      </c>
      <c r="G30" s="40">
        <f t="shared" si="1"/>
        <v>149.83443708609272</v>
      </c>
      <c r="H30" s="39">
        <v>260</v>
      </c>
      <c r="I30" s="87">
        <v>370</v>
      </c>
      <c r="J30" s="40">
        <f t="shared" si="2"/>
        <v>142.30769230769232</v>
      </c>
      <c r="K30" s="39">
        <v>75</v>
      </c>
      <c r="L30" s="39">
        <v>82</v>
      </c>
      <c r="M30" s="40">
        <f t="shared" si="3"/>
        <v>109.33333333333333</v>
      </c>
      <c r="N30" s="39">
        <v>12</v>
      </c>
      <c r="O30" s="39">
        <v>8</v>
      </c>
      <c r="P30" s="40">
        <f t="shared" si="8"/>
        <v>66.666666666666671</v>
      </c>
      <c r="Q30" s="39">
        <v>579</v>
      </c>
      <c r="R30" s="60">
        <v>816</v>
      </c>
      <c r="S30" s="40">
        <f t="shared" si="4"/>
        <v>140.93264248704662</v>
      </c>
      <c r="T30" s="39">
        <v>2877</v>
      </c>
      <c r="U30" s="60">
        <v>431</v>
      </c>
      <c r="V30" s="40">
        <f t="shared" si="5"/>
        <v>14.980882864094543</v>
      </c>
      <c r="W30" s="39">
        <v>356</v>
      </c>
      <c r="X30" s="60">
        <v>419</v>
      </c>
      <c r="Y30" s="40">
        <f t="shared" si="6"/>
        <v>117.69662921348315</v>
      </c>
      <c r="Z30" s="39">
        <v>328</v>
      </c>
      <c r="AA30" s="60">
        <v>372</v>
      </c>
      <c r="AB30" s="40">
        <f t="shared" si="7"/>
        <v>113.41463414634147</v>
      </c>
      <c r="AC30" s="37"/>
      <c r="AD30" s="41"/>
    </row>
    <row r="31" spans="1:30" s="42" customFormat="1" ht="17" customHeight="1" x14ac:dyDescent="0.25">
      <c r="A31" s="61" t="s">
        <v>58</v>
      </c>
      <c r="B31" s="39">
        <v>3285</v>
      </c>
      <c r="C31" s="87">
        <v>3306</v>
      </c>
      <c r="D31" s="36">
        <f t="shared" si="0"/>
        <v>100.6392694063927</v>
      </c>
      <c r="E31" s="39">
        <v>775</v>
      </c>
      <c r="F31" s="39">
        <v>1061</v>
      </c>
      <c r="G31" s="40">
        <f t="shared" si="1"/>
        <v>136.90322580645162</v>
      </c>
      <c r="H31" s="39">
        <v>414</v>
      </c>
      <c r="I31" s="87">
        <v>551</v>
      </c>
      <c r="J31" s="40">
        <f t="shared" si="2"/>
        <v>133.09178743961354</v>
      </c>
      <c r="K31" s="39">
        <v>39</v>
      </c>
      <c r="L31" s="39">
        <v>29</v>
      </c>
      <c r="M31" s="40">
        <f t="shared" si="3"/>
        <v>74.358974358974365</v>
      </c>
      <c r="N31" s="39">
        <v>1</v>
      </c>
      <c r="O31" s="39">
        <v>17</v>
      </c>
      <c r="P31" s="40">
        <f t="shared" si="8"/>
        <v>1700</v>
      </c>
      <c r="Q31" s="39">
        <v>530</v>
      </c>
      <c r="R31" s="60">
        <v>957</v>
      </c>
      <c r="S31" s="40">
        <f t="shared" si="4"/>
        <v>180.56603773584905</v>
      </c>
      <c r="T31" s="39">
        <v>2457</v>
      </c>
      <c r="U31" s="60">
        <v>2198</v>
      </c>
      <c r="V31" s="40">
        <f t="shared" si="5"/>
        <v>89.458689458689463</v>
      </c>
      <c r="W31" s="39">
        <v>512</v>
      </c>
      <c r="X31" s="60">
        <v>515</v>
      </c>
      <c r="Y31" s="40">
        <f t="shared" si="6"/>
        <v>100.5859375</v>
      </c>
      <c r="Z31" s="39">
        <v>485</v>
      </c>
      <c r="AA31" s="60">
        <v>434</v>
      </c>
      <c r="AB31" s="40">
        <f t="shared" si="7"/>
        <v>89.484536082474222</v>
      </c>
      <c r="AC31" s="37"/>
      <c r="AD31" s="41"/>
    </row>
    <row r="32" spans="1:30" s="42" customFormat="1" ht="17" customHeight="1" x14ac:dyDescent="0.25">
      <c r="A32" s="61" t="s">
        <v>59</v>
      </c>
      <c r="B32" s="39">
        <v>4063</v>
      </c>
      <c r="C32" s="87">
        <v>4034</v>
      </c>
      <c r="D32" s="36">
        <f t="shared" si="0"/>
        <v>99.286241693330055</v>
      </c>
      <c r="E32" s="39">
        <v>1078</v>
      </c>
      <c r="F32" s="39">
        <v>1083</v>
      </c>
      <c r="G32" s="40">
        <f t="shared" si="1"/>
        <v>100.46382189239333</v>
      </c>
      <c r="H32" s="39">
        <v>524</v>
      </c>
      <c r="I32" s="87">
        <v>463</v>
      </c>
      <c r="J32" s="40">
        <f t="shared" si="2"/>
        <v>88.358778625954201</v>
      </c>
      <c r="K32" s="39">
        <v>100</v>
      </c>
      <c r="L32" s="39">
        <v>109</v>
      </c>
      <c r="M32" s="40">
        <f t="shared" si="3"/>
        <v>109</v>
      </c>
      <c r="N32" s="39">
        <v>17</v>
      </c>
      <c r="O32" s="39">
        <v>22</v>
      </c>
      <c r="P32" s="40">
        <f t="shared" si="8"/>
        <v>129.41176470588235</v>
      </c>
      <c r="Q32" s="39">
        <v>1022</v>
      </c>
      <c r="R32" s="60">
        <v>844</v>
      </c>
      <c r="S32" s="40">
        <f t="shared" si="4"/>
        <v>82.583170254403129</v>
      </c>
      <c r="T32" s="39">
        <v>3413</v>
      </c>
      <c r="U32" s="60">
        <v>3024</v>
      </c>
      <c r="V32" s="40">
        <f t="shared" si="5"/>
        <v>88.602402578376797</v>
      </c>
      <c r="W32" s="39">
        <v>710</v>
      </c>
      <c r="X32" s="60">
        <v>302</v>
      </c>
      <c r="Y32" s="40">
        <f t="shared" si="6"/>
        <v>42.535211267605632</v>
      </c>
      <c r="Z32" s="39">
        <v>633</v>
      </c>
      <c r="AA32" s="60">
        <v>265</v>
      </c>
      <c r="AB32" s="40">
        <f t="shared" si="7"/>
        <v>41.864139020537124</v>
      </c>
      <c r="AC32" s="37"/>
      <c r="AD32" s="41"/>
    </row>
    <row r="33" spans="1:30" s="42" customFormat="1" ht="17" customHeight="1" x14ac:dyDescent="0.25">
      <c r="A33" s="61" t="s">
        <v>60</v>
      </c>
      <c r="B33" s="39">
        <v>2749</v>
      </c>
      <c r="C33" s="87">
        <v>3124</v>
      </c>
      <c r="D33" s="36">
        <f t="shared" si="0"/>
        <v>113.64132411786105</v>
      </c>
      <c r="E33" s="39">
        <v>1608</v>
      </c>
      <c r="F33" s="39">
        <v>1927</v>
      </c>
      <c r="G33" s="40">
        <f t="shared" si="1"/>
        <v>119.83830845771145</v>
      </c>
      <c r="H33" s="39">
        <v>321</v>
      </c>
      <c r="I33" s="87">
        <v>481</v>
      </c>
      <c r="J33" s="40">
        <f t="shared" si="2"/>
        <v>149.8442367601246</v>
      </c>
      <c r="K33" s="39">
        <v>102</v>
      </c>
      <c r="L33" s="39">
        <v>63</v>
      </c>
      <c r="M33" s="40">
        <f t="shared" si="3"/>
        <v>61.764705882352942</v>
      </c>
      <c r="N33" s="39">
        <v>18</v>
      </c>
      <c r="O33" s="39">
        <v>2</v>
      </c>
      <c r="P33" s="40">
        <f t="shared" si="8"/>
        <v>11.111111111111111</v>
      </c>
      <c r="Q33" s="39">
        <v>1335</v>
      </c>
      <c r="R33" s="60">
        <v>1708</v>
      </c>
      <c r="S33" s="40">
        <f t="shared" si="4"/>
        <v>127.94007490636704</v>
      </c>
      <c r="T33" s="39">
        <v>1930</v>
      </c>
      <c r="U33" s="60">
        <v>1911</v>
      </c>
      <c r="V33" s="40">
        <f t="shared" si="5"/>
        <v>99.015544041450781</v>
      </c>
      <c r="W33" s="39">
        <v>921</v>
      </c>
      <c r="X33" s="60">
        <v>937</v>
      </c>
      <c r="Y33" s="40">
        <f t="shared" si="6"/>
        <v>101.73724212812161</v>
      </c>
      <c r="Z33" s="39">
        <v>834</v>
      </c>
      <c r="AA33" s="60">
        <v>872</v>
      </c>
      <c r="AB33" s="40">
        <f t="shared" si="7"/>
        <v>104.55635491606715</v>
      </c>
      <c r="AC33" s="37"/>
      <c r="AD33" s="41"/>
    </row>
    <row r="34" spans="1:30" s="42" customFormat="1" ht="17" customHeight="1" x14ac:dyDescent="0.25">
      <c r="A34" s="61" t="s">
        <v>61</v>
      </c>
      <c r="B34" s="39">
        <v>2459</v>
      </c>
      <c r="C34" s="87">
        <v>2839</v>
      </c>
      <c r="D34" s="36">
        <f t="shared" si="0"/>
        <v>115.45343635624238</v>
      </c>
      <c r="E34" s="39">
        <v>1303</v>
      </c>
      <c r="F34" s="39">
        <v>1706</v>
      </c>
      <c r="G34" s="40">
        <f t="shared" si="1"/>
        <v>130.92862624712203</v>
      </c>
      <c r="H34" s="39">
        <v>419</v>
      </c>
      <c r="I34" s="87">
        <v>526</v>
      </c>
      <c r="J34" s="40">
        <f t="shared" si="2"/>
        <v>125.53699284009546</v>
      </c>
      <c r="K34" s="39">
        <v>31</v>
      </c>
      <c r="L34" s="39">
        <v>15</v>
      </c>
      <c r="M34" s="40">
        <f t="shared" si="3"/>
        <v>48.387096774193552</v>
      </c>
      <c r="N34" s="39">
        <v>23</v>
      </c>
      <c r="O34" s="39">
        <v>3</v>
      </c>
      <c r="P34" s="40">
        <f t="shared" si="8"/>
        <v>13.043478260869565</v>
      </c>
      <c r="Q34" s="39">
        <v>1112</v>
      </c>
      <c r="R34" s="60">
        <v>1431</v>
      </c>
      <c r="S34" s="40">
        <f t="shared" si="4"/>
        <v>128.68705035971223</v>
      </c>
      <c r="T34" s="39">
        <v>1632</v>
      </c>
      <c r="U34" s="60">
        <v>1001</v>
      </c>
      <c r="V34" s="40">
        <f t="shared" si="5"/>
        <v>61.33578431372549</v>
      </c>
      <c r="W34" s="39">
        <v>764</v>
      </c>
      <c r="X34" s="60">
        <v>938</v>
      </c>
      <c r="Y34" s="40">
        <f t="shared" si="6"/>
        <v>122.77486910994764</v>
      </c>
      <c r="Z34" s="39">
        <v>713</v>
      </c>
      <c r="AA34" s="60">
        <v>807</v>
      </c>
      <c r="AB34" s="40">
        <f t="shared" si="7"/>
        <v>113.18373071528752</v>
      </c>
      <c r="AC34" s="37"/>
      <c r="AD34" s="41"/>
    </row>
    <row r="35" spans="1:30" s="42" customFormat="1" ht="17" customHeight="1" x14ac:dyDescent="0.25">
      <c r="A35" s="61" t="s">
        <v>62</v>
      </c>
      <c r="B35" s="39">
        <v>1619</v>
      </c>
      <c r="C35" s="87">
        <v>1917</v>
      </c>
      <c r="D35" s="36">
        <f t="shared" si="0"/>
        <v>118.40642371834466</v>
      </c>
      <c r="E35" s="39">
        <v>821</v>
      </c>
      <c r="F35" s="39">
        <v>1014</v>
      </c>
      <c r="G35" s="40">
        <f t="shared" si="1"/>
        <v>123.50791717417783</v>
      </c>
      <c r="H35" s="39">
        <v>399</v>
      </c>
      <c r="I35" s="87">
        <v>303</v>
      </c>
      <c r="J35" s="40">
        <f t="shared" si="2"/>
        <v>75.939849624060145</v>
      </c>
      <c r="K35" s="39">
        <v>55</v>
      </c>
      <c r="L35" s="39">
        <v>47</v>
      </c>
      <c r="M35" s="40">
        <f t="shared" si="3"/>
        <v>85.454545454545453</v>
      </c>
      <c r="N35" s="39">
        <v>14</v>
      </c>
      <c r="O35" s="39">
        <v>2</v>
      </c>
      <c r="P35" s="40">
        <f t="shared" si="8"/>
        <v>14.285714285714286</v>
      </c>
      <c r="Q35" s="39">
        <v>630</v>
      </c>
      <c r="R35" s="60">
        <v>656</v>
      </c>
      <c r="S35" s="40">
        <f t="shared" si="4"/>
        <v>104.12698412698413</v>
      </c>
      <c r="T35" s="39">
        <v>1097</v>
      </c>
      <c r="U35" s="60">
        <v>382</v>
      </c>
      <c r="V35" s="40">
        <f t="shared" si="5"/>
        <v>34.822242479489518</v>
      </c>
      <c r="W35" s="39">
        <v>491</v>
      </c>
      <c r="X35" s="60">
        <v>363</v>
      </c>
      <c r="Y35" s="40">
        <f t="shared" si="6"/>
        <v>73.930753564154784</v>
      </c>
      <c r="Z35" s="39">
        <v>458</v>
      </c>
      <c r="AA35" s="60">
        <v>332</v>
      </c>
      <c r="AB35" s="40">
        <f t="shared" si="7"/>
        <v>72.489082969432317</v>
      </c>
      <c r="AC35" s="37"/>
      <c r="AD35" s="41"/>
    </row>
    <row r="36" spans="1:30" ht="13.95" x14ac:dyDescent="0.3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ht="13.9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ht="13.9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ht="13.9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ht="13.9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ht="13.9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ht="13.7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ht="13.7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77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34" t="s">
        <v>8</v>
      </c>
      <c r="R3" s="135"/>
      <c r="S3" s="13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31" t="s">
        <v>15</v>
      </c>
      <c r="C4" s="131" t="s">
        <v>63</v>
      </c>
      <c r="D4" s="132" t="s">
        <v>2</v>
      </c>
      <c r="E4" s="131" t="s">
        <v>15</v>
      </c>
      <c r="F4" s="131" t="s">
        <v>63</v>
      </c>
      <c r="G4" s="132" t="s">
        <v>2</v>
      </c>
      <c r="H4" s="131" t="s">
        <v>15</v>
      </c>
      <c r="I4" s="131" t="s">
        <v>63</v>
      </c>
      <c r="J4" s="132" t="s">
        <v>2</v>
      </c>
      <c r="K4" s="131" t="s">
        <v>15</v>
      </c>
      <c r="L4" s="131" t="s">
        <v>63</v>
      </c>
      <c r="M4" s="132" t="s">
        <v>2</v>
      </c>
      <c r="N4" s="131" t="s">
        <v>15</v>
      </c>
      <c r="O4" s="131" t="s">
        <v>63</v>
      </c>
      <c r="P4" s="132" t="s">
        <v>2</v>
      </c>
      <c r="Q4" s="131" t="s">
        <v>15</v>
      </c>
      <c r="R4" s="131" t="s">
        <v>63</v>
      </c>
      <c r="S4" s="132" t="s">
        <v>2</v>
      </c>
      <c r="T4" s="131" t="s">
        <v>15</v>
      </c>
      <c r="U4" s="131" t="s">
        <v>63</v>
      </c>
      <c r="V4" s="132" t="s">
        <v>2</v>
      </c>
      <c r="W4" s="131" t="s">
        <v>15</v>
      </c>
      <c r="X4" s="131" t="s">
        <v>63</v>
      </c>
      <c r="Y4" s="132" t="s">
        <v>2</v>
      </c>
      <c r="Z4" s="131" t="s">
        <v>15</v>
      </c>
      <c r="AA4" s="131" t="s">
        <v>63</v>
      </c>
      <c r="AB4" s="132" t="s">
        <v>2</v>
      </c>
    </row>
    <row r="5" spans="1:32" s="33" customFormat="1" ht="15.8" customHeight="1" x14ac:dyDescent="0.25">
      <c r="A5" s="129"/>
      <c r="B5" s="131"/>
      <c r="C5" s="131"/>
      <c r="D5" s="132"/>
      <c r="E5" s="131"/>
      <c r="F5" s="131"/>
      <c r="G5" s="132"/>
      <c r="H5" s="131"/>
      <c r="I5" s="131"/>
      <c r="J5" s="132"/>
      <c r="K5" s="131"/>
      <c r="L5" s="131"/>
      <c r="M5" s="132"/>
      <c r="N5" s="131"/>
      <c r="O5" s="131"/>
      <c r="P5" s="132"/>
      <c r="Q5" s="131"/>
      <c r="R5" s="131"/>
      <c r="S5" s="132"/>
      <c r="T5" s="131"/>
      <c r="U5" s="131"/>
      <c r="V5" s="132"/>
      <c r="W5" s="131"/>
      <c r="X5" s="131"/>
      <c r="Y5" s="132"/>
      <c r="Z5" s="131"/>
      <c r="AA5" s="131"/>
      <c r="AB5" s="132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22482</v>
      </c>
      <c r="C7" s="35">
        <f>SUM(C8:C35)</f>
        <v>21984</v>
      </c>
      <c r="D7" s="36">
        <f>C7*100/B7</f>
        <v>97.784894582332527</v>
      </c>
      <c r="E7" s="35">
        <f>SUM(E8:E35)</f>
        <v>10286</v>
      </c>
      <c r="F7" s="35">
        <f>SUM(F8:F35)</f>
        <v>12200</v>
      </c>
      <c r="G7" s="36">
        <f>F7*100/E7</f>
        <v>118.60781644954307</v>
      </c>
      <c r="H7" s="35">
        <f>SUM(H8:H35)</f>
        <v>1440</v>
      </c>
      <c r="I7" s="35">
        <f>SUM(I8:I35)</f>
        <v>1357</v>
      </c>
      <c r="J7" s="36">
        <f>I7*100/H7</f>
        <v>94.236111111111114</v>
      </c>
      <c r="K7" s="35">
        <f>SUM(K8:K35)</f>
        <v>650</v>
      </c>
      <c r="L7" s="35">
        <f>SUM(L8:L35)</f>
        <v>374</v>
      </c>
      <c r="M7" s="36">
        <f>L7*100/K7</f>
        <v>57.53846153846154</v>
      </c>
      <c r="N7" s="35">
        <f>SUM(N8:N35)</f>
        <v>168</v>
      </c>
      <c r="O7" s="35">
        <f>SUM(O8:O35)</f>
        <v>90</v>
      </c>
      <c r="P7" s="36">
        <f>O7*100/N7</f>
        <v>53.571428571428569</v>
      </c>
      <c r="Q7" s="35">
        <f>SUM(Q8:Q35)</f>
        <v>8104</v>
      </c>
      <c r="R7" s="35">
        <f>SUM(R8:R35)</f>
        <v>9225</v>
      </c>
      <c r="S7" s="36">
        <f>R7*100/Q7</f>
        <v>113.83267522211254</v>
      </c>
      <c r="T7" s="35">
        <f>SUM(T8:T35)</f>
        <v>16817</v>
      </c>
      <c r="U7" s="35">
        <f>SUM(U8:U35)</f>
        <v>10894</v>
      </c>
      <c r="V7" s="36">
        <f>U7*100/T7</f>
        <v>64.779687221264197</v>
      </c>
      <c r="W7" s="35">
        <f>SUM(W8:W35)</f>
        <v>5812</v>
      </c>
      <c r="X7" s="35">
        <f>SUM(X8:X35)</f>
        <v>5502</v>
      </c>
      <c r="Y7" s="36">
        <f>X7*100/W7</f>
        <v>94.666207845836198</v>
      </c>
      <c r="Z7" s="35">
        <f>SUM(Z8:Z35)</f>
        <v>5151</v>
      </c>
      <c r="AA7" s="35">
        <f>SUM(AA8:AA35)</f>
        <v>4896</v>
      </c>
      <c r="AB7" s="36">
        <f>AA7*100/Z7</f>
        <v>95.049504950495049</v>
      </c>
      <c r="AC7" s="37"/>
      <c r="AF7" s="42"/>
    </row>
    <row r="8" spans="1:32" s="42" customFormat="1" ht="17" customHeight="1" x14ac:dyDescent="0.25">
      <c r="A8" s="61" t="s">
        <v>35</v>
      </c>
      <c r="B8" s="39">
        <v>5556</v>
      </c>
      <c r="C8" s="39">
        <v>5880</v>
      </c>
      <c r="D8" s="36">
        <f t="shared" ref="D8:D35" si="0">C8*100/B8</f>
        <v>105.83153347732181</v>
      </c>
      <c r="E8" s="39">
        <v>2445</v>
      </c>
      <c r="F8" s="39">
        <v>3240</v>
      </c>
      <c r="G8" s="40">
        <f t="shared" ref="G8:G35" si="1">F8*100/E8</f>
        <v>132.51533742331287</v>
      </c>
      <c r="H8" s="39">
        <v>232</v>
      </c>
      <c r="I8" s="39">
        <v>211</v>
      </c>
      <c r="J8" s="40">
        <f t="shared" ref="J8:J35" si="2">I8*100/H8</f>
        <v>90.948275862068968</v>
      </c>
      <c r="K8" s="39">
        <v>160</v>
      </c>
      <c r="L8" s="39">
        <v>92</v>
      </c>
      <c r="M8" s="40">
        <f t="shared" ref="M8:M35" si="3">L8*100/K8</f>
        <v>57.5</v>
      </c>
      <c r="N8" s="39">
        <v>36</v>
      </c>
      <c r="O8" s="39">
        <v>27</v>
      </c>
      <c r="P8" s="40">
        <f t="shared" ref="P8:P33" si="4">O8*100/N8</f>
        <v>75</v>
      </c>
      <c r="Q8" s="39">
        <v>1754</v>
      </c>
      <c r="R8" s="60">
        <v>2041</v>
      </c>
      <c r="S8" s="40">
        <f t="shared" ref="S8:S35" si="5">R8*100/Q8</f>
        <v>116.36259977194983</v>
      </c>
      <c r="T8" s="39">
        <v>4443</v>
      </c>
      <c r="U8" s="60">
        <v>3282</v>
      </c>
      <c r="V8" s="40">
        <f t="shared" ref="V8:V35" si="6">U8*100/T8</f>
        <v>73.869007427413905</v>
      </c>
      <c r="W8" s="39">
        <v>1433</v>
      </c>
      <c r="X8" s="60">
        <v>1563</v>
      </c>
      <c r="Y8" s="40">
        <f t="shared" ref="Y8:Y35" si="7">X8*100/W8</f>
        <v>109.0718771807397</v>
      </c>
      <c r="Z8" s="39">
        <v>1186</v>
      </c>
      <c r="AA8" s="60">
        <v>1345</v>
      </c>
      <c r="AB8" s="40">
        <f t="shared" ref="AB8:AB35" si="8">AA8*100/Z8</f>
        <v>113.40640809443508</v>
      </c>
      <c r="AC8" s="37"/>
      <c r="AD8" s="41"/>
    </row>
    <row r="9" spans="1:32" s="43" customFormat="1" ht="17" customHeight="1" x14ac:dyDescent="0.25">
      <c r="A9" s="61" t="s">
        <v>36</v>
      </c>
      <c r="B9" s="39">
        <v>608</v>
      </c>
      <c r="C9" s="39">
        <v>697</v>
      </c>
      <c r="D9" s="36">
        <f t="shared" si="0"/>
        <v>114.63815789473684</v>
      </c>
      <c r="E9" s="39">
        <v>205</v>
      </c>
      <c r="F9" s="39">
        <v>353</v>
      </c>
      <c r="G9" s="40">
        <f t="shared" si="1"/>
        <v>172.19512195121951</v>
      </c>
      <c r="H9" s="39">
        <v>43</v>
      </c>
      <c r="I9" s="39">
        <v>46</v>
      </c>
      <c r="J9" s="40">
        <f t="shared" si="2"/>
        <v>106.97674418604652</v>
      </c>
      <c r="K9" s="39">
        <v>15</v>
      </c>
      <c r="L9" s="39">
        <v>10</v>
      </c>
      <c r="M9" s="40">
        <f t="shared" si="3"/>
        <v>66.666666666666671</v>
      </c>
      <c r="N9" s="39">
        <v>3</v>
      </c>
      <c r="O9" s="39">
        <v>0</v>
      </c>
      <c r="P9" s="40">
        <f t="shared" si="4"/>
        <v>0</v>
      </c>
      <c r="Q9" s="39">
        <v>179</v>
      </c>
      <c r="R9" s="60">
        <v>271</v>
      </c>
      <c r="S9" s="40">
        <f t="shared" si="5"/>
        <v>151.39664804469274</v>
      </c>
      <c r="T9" s="39">
        <v>488</v>
      </c>
      <c r="U9" s="60">
        <v>149</v>
      </c>
      <c r="V9" s="40">
        <f t="shared" si="6"/>
        <v>30.532786885245901</v>
      </c>
      <c r="W9" s="39">
        <v>100</v>
      </c>
      <c r="X9" s="60">
        <v>144</v>
      </c>
      <c r="Y9" s="40">
        <f t="shared" si="7"/>
        <v>144</v>
      </c>
      <c r="Z9" s="39">
        <v>73</v>
      </c>
      <c r="AA9" s="60">
        <v>103</v>
      </c>
      <c r="AB9" s="40">
        <f t="shared" si="8"/>
        <v>141.0958904109589</v>
      </c>
      <c r="AC9" s="37"/>
      <c r="AD9" s="41"/>
    </row>
    <row r="10" spans="1:32" s="42" customFormat="1" ht="17" customHeight="1" x14ac:dyDescent="0.25">
      <c r="A10" s="61" t="s">
        <v>37</v>
      </c>
      <c r="B10" s="39">
        <v>110</v>
      </c>
      <c r="C10" s="39">
        <v>114</v>
      </c>
      <c r="D10" s="36">
        <f t="shared" si="0"/>
        <v>103.63636363636364</v>
      </c>
      <c r="E10" s="39">
        <v>61</v>
      </c>
      <c r="F10" s="39">
        <v>63</v>
      </c>
      <c r="G10" s="40">
        <f t="shared" si="1"/>
        <v>103.27868852459017</v>
      </c>
      <c r="H10" s="39">
        <v>8</v>
      </c>
      <c r="I10" s="39">
        <v>14</v>
      </c>
      <c r="J10" s="40">
        <f t="shared" si="2"/>
        <v>175</v>
      </c>
      <c r="K10" s="39">
        <v>3</v>
      </c>
      <c r="L10" s="39">
        <v>0</v>
      </c>
      <c r="M10" s="40">
        <f t="shared" si="3"/>
        <v>0</v>
      </c>
      <c r="N10" s="39">
        <v>0</v>
      </c>
      <c r="O10" s="39">
        <v>8</v>
      </c>
      <c r="P10" s="40" t="s">
        <v>68</v>
      </c>
      <c r="Q10" s="39">
        <v>57</v>
      </c>
      <c r="R10" s="60">
        <v>51</v>
      </c>
      <c r="S10" s="40">
        <f t="shared" si="5"/>
        <v>89.473684210526315</v>
      </c>
      <c r="T10" s="39">
        <v>82</v>
      </c>
      <c r="U10" s="60">
        <v>16</v>
      </c>
      <c r="V10" s="40">
        <f t="shared" si="6"/>
        <v>19.512195121951219</v>
      </c>
      <c r="W10" s="39">
        <v>38</v>
      </c>
      <c r="X10" s="60">
        <v>15</v>
      </c>
      <c r="Y10" s="40">
        <f t="shared" si="7"/>
        <v>39.473684210526315</v>
      </c>
      <c r="Z10" s="39">
        <v>29</v>
      </c>
      <c r="AA10" s="60">
        <v>15</v>
      </c>
      <c r="AB10" s="40">
        <f t="shared" si="8"/>
        <v>51.724137931034484</v>
      </c>
      <c r="AC10" s="37"/>
      <c r="AD10" s="41"/>
    </row>
    <row r="11" spans="1:32" s="42" customFormat="1" ht="17" customHeight="1" x14ac:dyDescent="0.25">
      <c r="A11" s="61" t="s">
        <v>38</v>
      </c>
      <c r="B11" s="39">
        <v>396</v>
      </c>
      <c r="C11" s="39">
        <v>344</v>
      </c>
      <c r="D11" s="36">
        <f t="shared" si="0"/>
        <v>86.868686868686865</v>
      </c>
      <c r="E11" s="39">
        <v>201</v>
      </c>
      <c r="F11" s="39">
        <v>188</v>
      </c>
      <c r="G11" s="40">
        <f t="shared" si="1"/>
        <v>93.53233830845771</v>
      </c>
      <c r="H11" s="39">
        <v>29</v>
      </c>
      <c r="I11" s="39">
        <v>20</v>
      </c>
      <c r="J11" s="40">
        <f t="shared" si="2"/>
        <v>68.965517241379317</v>
      </c>
      <c r="K11" s="39">
        <v>13</v>
      </c>
      <c r="L11" s="39">
        <v>5</v>
      </c>
      <c r="M11" s="40">
        <f t="shared" si="3"/>
        <v>38.46153846153846</v>
      </c>
      <c r="N11" s="39">
        <v>0</v>
      </c>
      <c r="O11" s="39">
        <v>0</v>
      </c>
      <c r="P11" s="40" t="s">
        <v>68</v>
      </c>
      <c r="Q11" s="39">
        <v>189</v>
      </c>
      <c r="R11" s="60">
        <v>172</v>
      </c>
      <c r="S11" s="40">
        <f t="shared" si="5"/>
        <v>91.005291005290999</v>
      </c>
      <c r="T11" s="39">
        <v>285</v>
      </c>
      <c r="U11" s="60">
        <v>98</v>
      </c>
      <c r="V11" s="40">
        <f t="shared" si="6"/>
        <v>34.385964912280699</v>
      </c>
      <c r="W11" s="39">
        <v>118</v>
      </c>
      <c r="X11" s="60">
        <v>76</v>
      </c>
      <c r="Y11" s="40">
        <f t="shared" si="7"/>
        <v>64.406779661016955</v>
      </c>
      <c r="Z11" s="39">
        <v>96</v>
      </c>
      <c r="AA11" s="60">
        <v>63</v>
      </c>
      <c r="AB11" s="40">
        <f t="shared" si="8"/>
        <v>65.625</v>
      </c>
      <c r="AC11" s="37"/>
      <c r="AD11" s="41"/>
    </row>
    <row r="12" spans="1:32" s="42" customFormat="1" ht="17" customHeight="1" x14ac:dyDescent="0.25">
      <c r="A12" s="61" t="s">
        <v>39</v>
      </c>
      <c r="B12" s="39">
        <v>691</v>
      </c>
      <c r="C12" s="39">
        <v>650</v>
      </c>
      <c r="D12" s="36">
        <f t="shared" si="0"/>
        <v>94.066570188133142</v>
      </c>
      <c r="E12" s="39">
        <v>141</v>
      </c>
      <c r="F12" s="39">
        <v>209</v>
      </c>
      <c r="G12" s="40">
        <f t="shared" si="1"/>
        <v>148.22695035460993</v>
      </c>
      <c r="H12" s="39">
        <v>41</v>
      </c>
      <c r="I12" s="39">
        <v>26</v>
      </c>
      <c r="J12" s="40">
        <f t="shared" si="2"/>
        <v>63.414634146341463</v>
      </c>
      <c r="K12" s="39">
        <v>19</v>
      </c>
      <c r="L12" s="39">
        <v>13</v>
      </c>
      <c r="M12" s="40">
        <f t="shared" si="3"/>
        <v>68.421052631578945</v>
      </c>
      <c r="N12" s="39">
        <v>19</v>
      </c>
      <c r="O12" s="39">
        <v>1</v>
      </c>
      <c r="P12" s="40">
        <f t="shared" si="4"/>
        <v>5.2631578947368425</v>
      </c>
      <c r="Q12" s="39">
        <v>99</v>
      </c>
      <c r="R12" s="60">
        <v>168</v>
      </c>
      <c r="S12" s="40">
        <f t="shared" si="5"/>
        <v>169.69696969696969</v>
      </c>
      <c r="T12" s="39">
        <v>594</v>
      </c>
      <c r="U12" s="60">
        <v>465</v>
      </c>
      <c r="V12" s="40">
        <f t="shared" si="6"/>
        <v>78.282828282828277</v>
      </c>
      <c r="W12" s="39">
        <v>77</v>
      </c>
      <c r="X12" s="60">
        <v>79</v>
      </c>
      <c r="Y12" s="40">
        <f t="shared" si="7"/>
        <v>102.59740259740259</v>
      </c>
      <c r="Z12" s="39">
        <v>58</v>
      </c>
      <c r="AA12" s="60">
        <v>73</v>
      </c>
      <c r="AB12" s="40">
        <f t="shared" si="8"/>
        <v>125.86206896551724</v>
      </c>
      <c r="AC12" s="37"/>
      <c r="AD12" s="41"/>
    </row>
    <row r="13" spans="1:32" s="42" customFormat="1" ht="17" customHeight="1" x14ac:dyDescent="0.25">
      <c r="A13" s="61" t="s">
        <v>40</v>
      </c>
      <c r="B13" s="39">
        <v>254</v>
      </c>
      <c r="C13" s="39">
        <v>235</v>
      </c>
      <c r="D13" s="36">
        <f t="shared" si="0"/>
        <v>92.519685039370074</v>
      </c>
      <c r="E13" s="39">
        <v>106</v>
      </c>
      <c r="F13" s="39">
        <v>119</v>
      </c>
      <c r="G13" s="40">
        <f t="shared" si="1"/>
        <v>112.26415094339623</v>
      </c>
      <c r="H13" s="39">
        <v>22</v>
      </c>
      <c r="I13" s="39">
        <v>23</v>
      </c>
      <c r="J13" s="40">
        <f t="shared" si="2"/>
        <v>104.54545454545455</v>
      </c>
      <c r="K13" s="39">
        <v>6</v>
      </c>
      <c r="L13" s="39">
        <v>6</v>
      </c>
      <c r="M13" s="40">
        <f t="shared" si="3"/>
        <v>100</v>
      </c>
      <c r="N13" s="39">
        <v>0</v>
      </c>
      <c r="O13" s="39">
        <v>0</v>
      </c>
      <c r="P13" s="40" t="s">
        <v>68</v>
      </c>
      <c r="Q13" s="39">
        <v>81</v>
      </c>
      <c r="R13" s="60">
        <v>88</v>
      </c>
      <c r="S13" s="40">
        <f t="shared" si="5"/>
        <v>108.64197530864197</v>
      </c>
      <c r="T13" s="39">
        <v>201</v>
      </c>
      <c r="U13" s="60">
        <v>126</v>
      </c>
      <c r="V13" s="40">
        <f t="shared" si="6"/>
        <v>62.686567164179102</v>
      </c>
      <c r="W13" s="39">
        <v>63</v>
      </c>
      <c r="X13" s="60">
        <v>29</v>
      </c>
      <c r="Y13" s="40">
        <f t="shared" si="7"/>
        <v>46.031746031746032</v>
      </c>
      <c r="Z13" s="39">
        <v>52</v>
      </c>
      <c r="AA13" s="60">
        <v>23</v>
      </c>
      <c r="AB13" s="40">
        <f t="shared" si="8"/>
        <v>44.230769230769234</v>
      </c>
      <c r="AC13" s="37"/>
      <c r="AD13" s="41"/>
    </row>
    <row r="14" spans="1:32" s="42" customFormat="1" ht="17" customHeight="1" x14ac:dyDescent="0.25">
      <c r="A14" s="61" t="s">
        <v>41</v>
      </c>
      <c r="B14" s="39">
        <v>257</v>
      </c>
      <c r="C14" s="39">
        <v>272</v>
      </c>
      <c r="D14" s="36">
        <f t="shared" si="0"/>
        <v>105.83657587548637</v>
      </c>
      <c r="E14" s="39">
        <v>164</v>
      </c>
      <c r="F14" s="39">
        <v>190</v>
      </c>
      <c r="G14" s="40">
        <f t="shared" si="1"/>
        <v>115.85365853658537</v>
      </c>
      <c r="H14" s="39">
        <v>17</v>
      </c>
      <c r="I14" s="39">
        <v>22</v>
      </c>
      <c r="J14" s="40">
        <f t="shared" si="2"/>
        <v>129.41176470588235</v>
      </c>
      <c r="K14" s="39">
        <v>10</v>
      </c>
      <c r="L14" s="39">
        <v>4</v>
      </c>
      <c r="M14" s="40">
        <f t="shared" si="3"/>
        <v>40</v>
      </c>
      <c r="N14" s="39">
        <v>3</v>
      </c>
      <c r="O14" s="39">
        <v>1</v>
      </c>
      <c r="P14" s="40">
        <f t="shared" si="4"/>
        <v>33.333333333333336</v>
      </c>
      <c r="Q14" s="39">
        <v>143</v>
      </c>
      <c r="R14" s="60">
        <v>164</v>
      </c>
      <c r="S14" s="40">
        <f t="shared" si="5"/>
        <v>114.68531468531468</v>
      </c>
      <c r="T14" s="39">
        <v>186</v>
      </c>
      <c r="U14" s="60">
        <v>89</v>
      </c>
      <c r="V14" s="40">
        <f t="shared" si="6"/>
        <v>47.8494623655914</v>
      </c>
      <c r="W14" s="39">
        <v>106</v>
      </c>
      <c r="X14" s="60">
        <v>65</v>
      </c>
      <c r="Y14" s="40">
        <f t="shared" si="7"/>
        <v>61.320754716981135</v>
      </c>
      <c r="Z14" s="39">
        <v>96</v>
      </c>
      <c r="AA14" s="60">
        <v>56</v>
      </c>
      <c r="AB14" s="40">
        <f t="shared" si="8"/>
        <v>58.333333333333336</v>
      </c>
      <c r="AC14" s="37"/>
      <c r="AD14" s="41"/>
    </row>
    <row r="15" spans="1:32" s="42" customFormat="1" ht="17" customHeight="1" x14ac:dyDescent="0.25">
      <c r="A15" s="61" t="s">
        <v>42</v>
      </c>
      <c r="B15" s="39">
        <v>1444</v>
      </c>
      <c r="C15" s="39">
        <v>1295</v>
      </c>
      <c r="D15" s="36">
        <f t="shared" si="0"/>
        <v>89.68144044321329</v>
      </c>
      <c r="E15" s="39">
        <v>431</v>
      </c>
      <c r="F15" s="39">
        <v>538</v>
      </c>
      <c r="G15" s="40">
        <f t="shared" si="1"/>
        <v>124.82598607888632</v>
      </c>
      <c r="H15" s="39">
        <v>75</v>
      </c>
      <c r="I15" s="39">
        <v>66</v>
      </c>
      <c r="J15" s="40">
        <f t="shared" si="2"/>
        <v>88</v>
      </c>
      <c r="K15" s="39">
        <v>34</v>
      </c>
      <c r="L15" s="39">
        <v>15</v>
      </c>
      <c r="M15" s="40">
        <f t="shared" si="3"/>
        <v>44.117647058823529</v>
      </c>
      <c r="N15" s="39">
        <v>4</v>
      </c>
      <c r="O15" s="39">
        <v>4</v>
      </c>
      <c r="P15" s="40" t="s">
        <v>68</v>
      </c>
      <c r="Q15" s="39">
        <v>301</v>
      </c>
      <c r="R15" s="60">
        <v>405</v>
      </c>
      <c r="S15" s="40">
        <f t="shared" si="5"/>
        <v>134.55149501661128</v>
      </c>
      <c r="T15" s="39">
        <v>1219</v>
      </c>
      <c r="U15" s="60">
        <v>802</v>
      </c>
      <c r="V15" s="40">
        <f t="shared" si="6"/>
        <v>65.791632485643973</v>
      </c>
      <c r="W15" s="39">
        <v>256</v>
      </c>
      <c r="X15" s="60">
        <v>211</v>
      </c>
      <c r="Y15" s="40">
        <f t="shared" si="7"/>
        <v>82.421875</v>
      </c>
      <c r="Z15" s="39">
        <v>233</v>
      </c>
      <c r="AA15" s="60">
        <v>177</v>
      </c>
      <c r="AB15" s="40">
        <f t="shared" si="8"/>
        <v>75.965665236051507</v>
      </c>
      <c r="AC15" s="37"/>
      <c r="AD15" s="41"/>
    </row>
    <row r="16" spans="1:32" s="42" customFormat="1" ht="17" customHeight="1" x14ac:dyDescent="0.25">
      <c r="A16" s="61" t="s">
        <v>43</v>
      </c>
      <c r="B16" s="39">
        <v>910</v>
      </c>
      <c r="C16" s="39">
        <v>797</v>
      </c>
      <c r="D16" s="36">
        <f t="shared" si="0"/>
        <v>87.582417582417577</v>
      </c>
      <c r="E16" s="39">
        <v>481</v>
      </c>
      <c r="F16" s="39">
        <v>493</v>
      </c>
      <c r="G16" s="40">
        <f t="shared" si="1"/>
        <v>102.4948024948025</v>
      </c>
      <c r="H16" s="39">
        <v>111</v>
      </c>
      <c r="I16" s="39">
        <v>66</v>
      </c>
      <c r="J16" s="40">
        <f t="shared" si="2"/>
        <v>59.45945945945946</v>
      </c>
      <c r="K16" s="39">
        <v>48</v>
      </c>
      <c r="L16" s="39">
        <v>21</v>
      </c>
      <c r="M16" s="40">
        <f t="shared" si="3"/>
        <v>43.75</v>
      </c>
      <c r="N16" s="39">
        <v>7</v>
      </c>
      <c r="O16" s="39">
        <v>8</v>
      </c>
      <c r="P16" s="40" t="s">
        <v>68</v>
      </c>
      <c r="Q16" s="39">
        <v>418</v>
      </c>
      <c r="R16" s="60">
        <v>392</v>
      </c>
      <c r="S16" s="40">
        <f t="shared" si="5"/>
        <v>93.779904306220089</v>
      </c>
      <c r="T16" s="39">
        <v>567</v>
      </c>
      <c r="U16" s="60">
        <v>166</v>
      </c>
      <c r="V16" s="40">
        <f t="shared" si="6"/>
        <v>29.276895943562611</v>
      </c>
      <c r="W16" s="39">
        <v>283</v>
      </c>
      <c r="X16" s="60">
        <v>132</v>
      </c>
      <c r="Y16" s="40">
        <f t="shared" si="7"/>
        <v>46.64310954063604</v>
      </c>
      <c r="Z16" s="39">
        <v>257</v>
      </c>
      <c r="AA16" s="60">
        <v>110</v>
      </c>
      <c r="AB16" s="40">
        <f t="shared" si="8"/>
        <v>42.80155642023346</v>
      </c>
      <c r="AC16" s="37"/>
      <c r="AD16" s="41"/>
    </row>
    <row r="17" spans="1:30" s="42" customFormat="1" ht="17" customHeight="1" x14ac:dyDescent="0.25">
      <c r="A17" s="61" t="s">
        <v>44</v>
      </c>
      <c r="B17" s="39">
        <v>1610</v>
      </c>
      <c r="C17" s="39">
        <v>1571</v>
      </c>
      <c r="D17" s="36">
        <f t="shared" si="0"/>
        <v>97.577639751552795</v>
      </c>
      <c r="E17" s="39">
        <v>531</v>
      </c>
      <c r="F17" s="39">
        <v>646</v>
      </c>
      <c r="G17" s="40">
        <f t="shared" si="1"/>
        <v>121.6572504708098</v>
      </c>
      <c r="H17" s="39">
        <v>66</v>
      </c>
      <c r="I17" s="39">
        <v>57</v>
      </c>
      <c r="J17" s="40">
        <f t="shared" si="2"/>
        <v>86.36363636363636</v>
      </c>
      <c r="K17" s="39">
        <v>36</v>
      </c>
      <c r="L17" s="39">
        <v>20</v>
      </c>
      <c r="M17" s="40">
        <f t="shared" si="3"/>
        <v>55.555555555555557</v>
      </c>
      <c r="N17" s="39">
        <v>7</v>
      </c>
      <c r="O17" s="39">
        <v>2</v>
      </c>
      <c r="P17" s="40" t="s">
        <v>68</v>
      </c>
      <c r="Q17" s="39">
        <v>351</v>
      </c>
      <c r="R17" s="60">
        <v>367</v>
      </c>
      <c r="S17" s="40">
        <f t="shared" si="5"/>
        <v>104.55840455840456</v>
      </c>
      <c r="T17" s="39">
        <v>1355</v>
      </c>
      <c r="U17" s="60">
        <v>1125</v>
      </c>
      <c r="V17" s="40">
        <f t="shared" si="6"/>
        <v>83.025830258302577</v>
      </c>
      <c r="W17" s="39">
        <v>296</v>
      </c>
      <c r="X17" s="60">
        <v>326</v>
      </c>
      <c r="Y17" s="40">
        <f t="shared" si="7"/>
        <v>110.13513513513513</v>
      </c>
      <c r="Z17" s="39">
        <v>280</v>
      </c>
      <c r="AA17" s="60">
        <v>303</v>
      </c>
      <c r="AB17" s="40">
        <f t="shared" si="8"/>
        <v>108.21428571428571</v>
      </c>
      <c r="AC17" s="37"/>
      <c r="AD17" s="41"/>
    </row>
    <row r="18" spans="1:30" s="42" customFormat="1" ht="17" customHeight="1" x14ac:dyDescent="0.25">
      <c r="A18" s="61" t="s">
        <v>45</v>
      </c>
      <c r="B18" s="39">
        <v>807</v>
      </c>
      <c r="C18" s="39">
        <v>410</v>
      </c>
      <c r="D18" s="36">
        <f t="shared" si="0"/>
        <v>50.805452292441139</v>
      </c>
      <c r="E18" s="39">
        <v>433</v>
      </c>
      <c r="F18" s="39">
        <v>385</v>
      </c>
      <c r="G18" s="40">
        <f t="shared" si="1"/>
        <v>88.914549653579684</v>
      </c>
      <c r="H18" s="39">
        <v>51</v>
      </c>
      <c r="I18" s="39">
        <v>51</v>
      </c>
      <c r="J18" s="40">
        <f t="shared" si="2"/>
        <v>100</v>
      </c>
      <c r="K18" s="39">
        <v>26</v>
      </c>
      <c r="L18" s="39">
        <v>2</v>
      </c>
      <c r="M18" s="40">
        <f t="shared" si="3"/>
        <v>7.6923076923076925</v>
      </c>
      <c r="N18" s="39">
        <v>2</v>
      </c>
      <c r="O18" s="39">
        <v>1</v>
      </c>
      <c r="P18" s="40" t="s">
        <v>68</v>
      </c>
      <c r="Q18" s="39">
        <v>325</v>
      </c>
      <c r="R18" s="60">
        <v>274</v>
      </c>
      <c r="S18" s="40">
        <f t="shared" si="5"/>
        <v>84.307692307692307</v>
      </c>
      <c r="T18" s="39">
        <v>272</v>
      </c>
      <c r="U18" s="60">
        <v>139</v>
      </c>
      <c r="V18" s="40">
        <f t="shared" si="6"/>
        <v>51.102941176470587</v>
      </c>
      <c r="W18" s="39">
        <v>250</v>
      </c>
      <c r="X18" s="60">
        <v>134</v>
      </c>
      <c r="Y18" s="40">
        <f t="shared" si="7"/>
        <v>53.6</v>
      </c>
      <c r="Z18" s="39">
        <v>230</v>
      </c>
      <c r="AA18" s="60">
        <v>123</v>
      </c>
      <c r="AB18" s="40">
        <f t="shared" si="8"/>
        <v>53.478260869565219</v>
      </c>
      <c r="AC18" s="37"/>
      <c r="AD18" s="41"/>
    </row>
    <row r="19" spans="1:30" s="42" customFormat="1" ht="17" customHeight="1" x14ac:dyDescent="0.25">
      <c r="A19" s="61" t="s">
        <v>46</v>
      </c>
      <c r="B19" s="39">
        <v>944</v>
      </c>
      <c r="C19" s="39">
        <v>844</v>
      </c>
      <c r="D19" s="36">
        <f t="shared" si="0"/>
        <v>89.406779661016955</v>
      </c>
      <c r="E19" s="39">
        <v>462</v>
      </c>
      <c r="F19" s="39">
        <v>430</v>
      </c>
      <c r="G19" s="40">
        <f t="shared" si="1"/>
        <v>93.073593073593074</v>
      </c>
      <c r="H19" s="39">
        <v>85</v>
      </c>
      <c r="I19" s="39">
        <v>82</v>
      </c>
      <c r="J19" s="40">
        <f t="shared" si="2"/>
        <v>96.470588235294116</v>
      </c>
      <c r="K19" s="39">
        <v>33</v>
      </c>
      <c r="L19" s="39">
        <v>24</v>
      </c>
      <c r="M19" s="40">
        <f t="shared" si="3"/>
        <v>72.727272727272734</v>
      </c>
      <c r="N19" s="39">
        <v>9</v>
      </c>
      <c r="O19" s="39">
        <v>3</v>
      </c>
      <c r="P19" s="40">
        <f t="shared" si="4"/>
        <v>33.333333333333336</v>
      </c>
      <c r="Q19" s="39">
        <v>359</v>
      </c>
      <c r="R19" s="60">
        <v>369</v>
      </c>
      <c r="S19" s="40">
        <f t="shared" si="5"/>
        <v>102.78551532033426</v>
      </c>
      <c r="T19" s="39">
        <v>726</v>
      </c>
      <c r="U19" s="60">
        <v>596</v>
      </c>
      <c r="V19" s="40">
        <f t="shared" si="6"/>
        <v>82.093663911845724</v>
      </c>
      <c r="W19" s="39">
        <v>245</v>
      </c>
      <c r="X19" s="60">
        <v>201</v>
      </c>
      <c r="Y19" s="40">
        <f t="shared" si="7"/>
        <v>82.040816326530617</v>
      </c>
      <c r="Z19" s="39">
        <v>214</v>
      </c>
      <c r="AA19" s="60">
        <v>190</v>
      </c>
      <c r="AB19" s="40">
        <f t="shared" si="8"/>
        <v>88.785046728971963</v>
      </c>
      <c r="AC19" s="37"/>
      <c r="AD19" s="41"/>
    </row>
    <row r="20" spans="1:30" s="42" customFormat="1" ht="17" customHeight="1" x14ac:dyDescent="0.25">
      <c r="A20" s="61" t="s">
        <v>47</v>
      </c>
      <c r="B20" s="39">
        <v>494</v>
      </c>
      <c r="C20" s="39">
        <v>527</v>
      </c>
      <c r="D20" s="36">
        <f t="shared" si="0"/>
        <v>106.68016194331983</v>
      </c>
      <c r="E20" s="39">
        <v>222</v>
      </c>
      <c r="F20" s="39">
        <v>288</v>
      </c>
      <c r="G20" s="40">
        <f t="shared" si="1"/>
        <v>129.72972972972974</v>
      </c>
      <c r="H20" s="39">
        <v>27</v>
      </c>
      <c r="I20" s="39">
        <v>42</v>
      </c>
      <c r="J20" s="40">
        <f t="shared" si="2"/>
        <v>155.55555555555554</v>
      </c>
      <c r="K20" s="39">
        <v>13</v>
      </c>
      <c r="L20" s="39">
        <v>13</v>
      </c>
      <c r="M20" s="40">
        <f t="shared" si="3"/>
        <v>100</v>
      </c>
      <c r="N20" s="39">
        <v>3</v>
      </c>
      <c r="O20" s="39">
        <v>0</v>
      </c>
      <c r="P20" s="40">
        <f t="shared" si="4"/>
        <v>0</v>
      </c>
      <c r="Q20" s="39">
        <v>167</v>
      </c>
      <c r="R20" s="60">
        <v>207</v>
      </c>
      <c r="S20" s="40">
        <f t="shared" si="5"/>
        <v>123.95209580838323</v>
      </c>
      <c r="T20" s="39">
        <v>403</v>
      </c>
      <c r="U20" s="60">
        <v>312</v>
      </c>
      <c r="V20" s="40">
        <f t="shared" si="6"/>
        <v>77.41935483870968</v>
      </c>
      <c r="W20" s="39">
        <v>137</v>
      </c>
      <c r="X20" s="60">
        <v>162</v>
      </c>
      <c r="Y20" s="40">
        <f t="shared" si="7"/>
        <v>118.24817518248175</v>
      </c>
      <c r="Z20" s="39">
        <v>121</v>
      </c>
      <c r="AA20" s="60">
        <v>154</v>
      </c>
      <c r="AB20" s="40">
        <f t="shared" si="8"/>
        <v>127.27272727272727</v>
      </c>
      <c r="AC20" s="37"/>
      <c r="AD20" s="41"/>
    </row>
    <row r="21" spans="1:30" s="42" customFormat="1" ht="17" customHeight="1" x14ac:dyDescent="0.25">
      <c r="A21" s="61" t="s">
        <v>48</v>
      </c>
      <c r="B21" s="39">
        <v>351</v>
      </c>
      <c r="C21" s="39">
        <v>408</v>
      </c>
      <c r="D21" s="36">
        <f t="shared" si="0"/>
        <v>116.23931623931624</v>
      </c>
      <c r="E21" s="39">
        <v>206</v>
      </c>
      <c r="F21" s="39">
        <v>277</v>
      </c>
      <c r="G21" s="40">
        <f t="shared" si="1"/>
        <v>134.46601941747574</v>
      </c>
      <c r="H21" s="39">
        <v>67</v>
      </c>
      <c r="I21" s="39">
        <v>37</v>
      </c>
      <c r="J21" s="40">
        <f t="shared" si="2"/>
        <v>55.223880597014926</v>
      </c>
      <c r="K21" s="39">
        <v>1</v>
      </c>
      <c r="L21" s="39">
        <v>12</v>
      </c>
      <c r="M21" s="40">
        <f t="shared" si="3"/>
        <v>1200</v>
      </c>
      <c r="N21" s="39">
        <v>4</v>
      </c>
      <c r="O21" s="39">
        <v>0</v>
      </c>
      <c r="P21" s="40" t="s">
        <v>68</v>
      </c>
      <c r="Q21" s="39">
        <v>182</v>
      </c>
      <c r="R21" s="60">
        <v>246</v>
      </c>
      <c r="S21" s="40">
        <f t="shared" si="5"/>
        <v>135.16483516483515</v>
      </c>
      <c r="T21" s="39">
        <v>224</v>
      </c>
      <c r="U21" s="60">
        <v>258</v>
      </c>
      <c r="V21" s="40">
        <f t="shared" si="6"/>
        <v>115.17857142857143</v>
      </c>
      <c r="W21" s="39">
        <v>94</v>
      </c>
      <c r="X21" s="60">
        <v>137</v>
      </c>
      <c r="Y21" s="40">
        <f t="shared" si="7"/>
        <v>145.74468085106383</v>
      </c>
      <c r="Z21" s="39">
        <v>91</v>
      </c>
      <c r="AA21" s="60">
        <v>125</v>
      </c>
      <c r="AB21" s="40">
        <f t="shared" si="8"/>
        <v>137.36263736263737</v>
      </c>
      <c r="AC21" s="37"/>
      <c r="AD21" s="41"/>
    </row>
    <row r="22" spans="1:30" s="42" customFormat="1" ht="17" customHeight="1" x14ac:dyDescent="0.25">
      <c r="A22" s="61" t="s">
        <v>49</v>
      </c>
      <c r="B22" s="39">
        <v>886</v>
      </c>
      <c r="C22" s="39">
        <v>808</v>
      </c>
      <c r="D22" s="36">
        <f t="shared" si="0"/>
        <v>91.196388261851013</v>
      </c>
      <c r="E22" s="39">
        <v>417</v>
      </c>
      <c r="F22" s="39">
        <v>439</v>
      </c>
      <c r="G22" s="40">
        <f t="shared" si="1"/>
        <v>105.2757793764988</v>
      </c>
      <c r="H22" s="39">
        <v>55</v>
      </c>
      <c r="I22" s="39">
        <v>49</v>
      </c>
      <c r="J22" s="40">
        <f t="shared" si="2"/>
        <v>89.090909090909093</v>
      </c>
      <c r="K22" s="39">
        <v>20</v>
      </c>
      <c r="L22" s="39">
        <v>13</v>
      </c>
      <c r="M22" s="40">
        <f t="shared" si="3"/>
        <v>65</v>
      </c>
      <c r="N22" s="39">
        <v>4</v>
      </c>
      <c r="O22" s="39">
        <v>0</v>
      </c>
      <c r="P22" s="40" t="s">
        <v>68</v>
      </c>
      <c r="Q22" s="39">
        <v>375</v>
      </c>
      <c r="R22" s="60">
        <v>379</v>
      </c>
      <c r="S22" s="40">
        <f t="shared" si="5"/>
        <v>101.06666666666666</v>
      </c>
      <c r="T22" s="39">
        <v>703</v>
      </c>
      <c r="U22" s="60">
        <v>219</v>
      </c>
      <c r="V22" s="40">
        <f t="shared" si="6"/>
        <v>31.152204836415361</v>
      </c>
      <c r="W22" s="39">
        <v>238</v>
      </c>
      <c r="X22" s="60">
        <v>208</v>
      </c>
      <c r="Y22" s="40">
        <f t="shared" si="7"/>
        <v>87.394957983193279</v>
      </c>
      <c r="Z22" s="39">
        <v>204</v>
      </c>
      <c r="AA22" s="60">
        <v>184</v>
      </c>
      <c r="AB22" s="40">
        <f t="shared" si="8"/>
        <v>90.196078431372555</v>
      </c>
      <c r="AC22" s="37"/>
      <c r="AD22" s="41"/>
    </row>
    <row r="23" spans="1:30" s="42" customFormat="1" ht="17" customHeight="1" x14ac:dyDescent="0.25">
      <c r="A23" s="61" t="s">
        <v>50</v>
      </c>
      <c r="B23" s="39">
        <v>681</v>
      </c>
      <c r="C23" s="39">
        <v>740</v>
      </c>
      <c r="D23" s="36">
        <f t="shared" si="0"/>
        <v>108.66372980910425</v>
      </c>
      <c r="E23" s="39">
        <v>514</v>
      </c>
      <c r="F23" s="39">
        <v>595</v>
      </c>
      <c r="G23" s="40">
        <f t="shared" si="1"/>
        <v>115.75875486381322</v>
      </c>
      <c r="H23" s="39">
        <v>106</v>
      </c>
      <c r="I23" s="39">
        <v>78</v>
      </c>
      <c r="J23" s="40">
        <f t="shared" si="2"/>
        <v>73.584905660377359</v>
      </c>
      <c r="K23" s="39">
        <v>37</v>
      </c>
      <c r="L23" s="39">
        <v>18</v>
      </c>
      <c r="M23" s="40">
        <f t="shared" si="3"/>
        <v>48.648648648648646</v>
      </c>
      <c r="N23" s="39">
        <v>22</v>
      </c>
      <c r="O23" s="39">
        <v>3</v>
      </c>
      <c r="P23" s="40">
        <f t="shared" si="4"/>
        <v>13.636363636363637</v>
      </c>
      <c r="Q23" s="39">
        <v>466</v>
      </c>
      <c r="R23" s="60">
        <v>522</v>
      </c>
      <c r="S23" s="40">
        <f t="shared" si="5"/>
        <v>112.01716738197425</v>
      </c>
      <c r="T23" s="39">
        <v>461</v>
      </c>
      <c r="U23" s="60">
        <v>355</v>
      </c>
      <c r="V23" s="40">
        <f t="shared" si="6"/>
        <v>77.006507592190886</v>
      </c>
      <c r="W23" s="39">
        <v>310</v>
      </c>
      <c r="X23" s="60">
        <v>273</v>
      </c>
      <c r="Y23" s="40">
        <f t="shared" si="7"/>
        <v>88.064516129032256</v>
      </c>
      <c r="Z23" s="39">
        <v>267</v>
      </c>
      <c r="AA23" s="60">
        <v>236</v>
      </c>
      <c r="AB23" s="40">
        <f t="shared" si="8"/>
        <v>88.389513108614238</v>
      </c>
      <c r="AC23" s="37"/>
      <c r="AD23" s="41"/>
    </row>
    <row r="24" spans="1:30" s="42" customFormat="1" ht="17" customHeight="1" x14ac:dyDescent="0.25">
      <c r="A24" s="61" t="s">
        <v>51</v>
      </c>
      <c r="B24" s="39">
        <v>621</v>
      </c>
      <c r="C24" s="39">
        <v>512</v>
      </c>
      <c r="D24" s="36">
        <f t="shared" si="0"/>
        <v>82.447665056360705</v>
      </c>
      <c r="E24" s="39">
        <v>407</v>
      </c>
      <c r="F24" s="39">
        <v>472</v>
      </c>
      <c r="G24" s="40">
        <f t="shared" si="1"/>
        <v>115.97051597051598</v>
      </c>
      <c r="H24" s="39">
        <v>37</v>
      </c>
      <c r="I24" s="39">
        <v>48</v>
      </c>
      <c r="J24" s="40">
        <f t="shared" si="2"/>
        <v>129.72972972972974</v>
      </c>
      <c r="K24" s="39">
        <v>16</v>
      </c>
      <c r="L24" s="39">
        <v>12</v>
      </c>
      <c r="M24" s="40">
        <f t="shared" si="3"/>
        <v>75</v>
      </c>
      <c r="N24" s="39">
        <v>3</v>
      </c>
      <c r="O24" s="39">
        <v>0</v>
      </c>
      <c r="P24" s="40" t="s">
        <v>68</v>
      </c>
      <c r="Q24" s="39">
        <v>311</v>
      </c>
      <c r="R24" s="60">
        <v>435</v>
      </c>
      <c r="S24" s="40">
        <f t="shared" si="5"/>
        <v>139.87138263665594</v>
      </c>
      <c r="T24" s="39">
        <v>279</v>
      </c>
      <c r="U24" s="60">
        <v>225</v>
      </c>
      <c r="V24" s="40">
        <f t="shared" si="6"/>
        <v>80.645161290322577</v>
      </c>
      <c r="W24" s="39">
        <v>248</v>
      </c>
      <c r="X24" s="60">
        <v>217</v>
      </c>
      <c r="Y24" s="40">
        <f t="shared" si="7"/>
        <v>87.5</v>
      </c>
      <c r="Z24" s="39">
        <v>232</v>
      </c>
      <c r="AA24" s="60">
        <v>210</v>
      </c>
      <c r="AB24" s="40">
        <f t="shared" si="8"/>
        <v>90.517241379310349</v>
      </c>
      <c r="AC24" s="37"/>
      <c r="AD24" s="41"/>
    </row>
    <row r="25" spans="1:30" s="42" customFormat="1" ht="17" customHeight="1" x14ac:dyDescent="0.25">
      <c r="A25" s="61" t="s">
        <v>52</v>
      </c>
      <c r="B25" s="39">
        <v>849</v>
      </c>
      <c r="C25" s="39">
        <v>866</v>
      </c>
      <c r="D25" s="36">
        <f t="shared" si="0"/>
        <v>102.00235571260306</v>
      </c>
      <c r="E25" s="39">
        <v>129</v>
      </c>
      <c r="F25" s="39">
        <v>239</v>
      </c>
      <c r="G25" s="40">
        <f t="shared" si="1"/>
        <v>185.27131782945736</v>
      </c>
      <c r="H25" s="39">
        <v>20</v>
      </c>
      <c r="I25" s="39">
        <v>41</v>
      </c>
      <c r="J25" s="40">
        <f t="shared" si="2"/>
        <v>205</v>
      </c>
      <c r="K25" s="39">
        <v>7</v>
      </c>
      <c r="L25" s="39">
        <v>6</v>
      </c>
      <c r="M25" s="40">
        <f t="shared" si="3"/>
        <v>85.714285714285708</v>
      </c>
      <c r="N25" s="39">
        <v>2</v>
      </c>
      <c r="O25" s="39">
        <v>0</v>
      </c>
      <c r="P25" s="40" t="s">
        <v>68</v>
      </c>
      <c r="Q25" s="39">
        <v>91</v>
      </c>
      <c r="R25" s="60">
        <v>188</v>
      </c>
      <c r="S25" s="40">
        <f t="shared" si="5"/>
        <v>206.5934065934066</v>
      </c>
      <c r="T25" s="39">
        <v>762</v>
      </c>
      <c r="U25" s="60">
        <v>122</v>
      </c>
      <c r="V25" s="40">
        <f t="shared" si="6"/>
        <v>16.010498687664043</v>
      </c>
      <c r="W25" s="39">
        <v>82</v>
      </c>
      <c r="X25" s="60">
        <v>121</v>
      </c>
      <c r="Y25" s="40">
        <f t="shared" si="7"/>
        <v>147.5609756097561</v>
      </c>
      <c r="Z25" s="39">
        <v>80</v>
      </c>
      <c r="AA25" s="60">
        <v>109</v>
      </c>
      <c r="AB25" s="40">
        <f t="shared" si="8"/>
        <v>136.25</v>
      </c>
      <c r="AC25" s="37"/>
      <c r="AD25" s="41"/>
    </row>
    <row r="26" spans="1:30" s="42" customFormat="1" ht="17" customHeight="1" x14ac:dyDescent="0.25">
      <c r="A26" s="61" t="s">
        <v>53</v>
      </c>
      <c r="B26" s="39">
        <v>519</v>
      </c>
      <c r="C26" s="39">
        <v>497</v>
      </c>
      <c r="D26" s="36">
        <f t="shared" si="0"/>
        <v>95.761078998073216</v>
      </c>
      <c r="E26" s="39">
        <v>304</v>
      </c>
      <c r="F26" s="39">
        <v>290</v>
      </c>
      <c r="G26" s="40">
        <f t="shared" si="1"/>
        <v>95.39473684210526</v>
      </c>
      <c r="H26" s="39">
        <v>40</v>
      </c>
      <c r="I26" s="39">
        <v>38</v>
      </c>
      <c r="J26" s="40">
        <f t="shared" si="2"/>
        <v>95</v>
      </c>
      <c r="K26" s="39">
        <v>16</v>
      </c>
      <c r="L26" s="39">
        <v>2</v>
      </c>
      <c r="M26" s="40">
        <f t="shared" si="3"/>
        <v>12.5</v>
      </c>
      <c r="N26" s="39">
        <v>0</v>
      </c>
      <c r="O26" s="39">
        <v>0</v>
      </c>
      <c r="P26" s="40" t="s">
        <v>68</v>
      </c>
      <c r="Q26" s="39">
        <v>245</v>
      </c>
      <c r="R26" s="60">
        <v>224</v>
      </c>
      <c r="S26" s="40">
        <f t="shared" si="5"/>
        <v>91.428571428571431</v>
      </c>
      <c r="T26" s="39">
        <v>407</v>
      </c>
      <c r="U26" s="60">
        <v>139</v>
      </c>
      <c r="V26" s="40">
        <f t="shared" si="6"/>
        <v>34.152334152334156</v>
      </c>
      <c r="W26" s="39">
        <v>194</v>
      </c>
      <c r="X26" s="60">
        <v>136</v>
      </c>
      <c r="Y26" s="40">
        <f t="shared" si="7"/>
        <v>70.103092783505161</v>
      </c>
      <c r="Z26" s="39">
        <v>180</v>
      </c>
      <c r="AA26" s="60">
        <v>122</v>
      </c>
      <c r="AB26" s="40">
        <f t="shared" si="8"/>
        <v>67.777777777777771</v>
      </c>
      <c r="AC26" s="37"/>
      <c r="AD26" s="41"/>
    </row>
    <row r="27" spans="1:30" s="42" customFormat="1" ht="17" customHeight="1" x14ac:dyDescent="0.25">
      <c r="A27" s="61" t="s">
        <v>54</v>
      </c>
      <c r="B27" s="39">
        <v>347</v>
      </c>
      <c r="C27" s="39">
        <v>527</v>
      </c>
      <c r="D27" s="36">
        <f t="shared" si="0"/>
        <v>151.87319884726224</v>
      </c>
      <c r="E27" s="39">
        <v>184</v>
      </c>
      <c r="F27" s="39">
        <v>357</v>
      </c>
      <c r="G27" s="40">
        <f t="shared" si="1"/>
        <v>194.02173913043478</v>
      </c>
      <c r="H27" s="39">
        <v>28</v>
      </c>
      <c r="I27" s="39">
        <v>55</v>
      </c>
      <c r="J27" s="40">
        <f t="shared" si="2"/>
        <v>196.42857142857142</v>
      </c>
      <c r="K27" s="39">
        <v>12</v>
      </c>
      <c r="L27" s="39">
        <v>26</v>
      </c>
      <c r="M27" s="40">
        <f t="shared" si="3"/>
        <v>216.66666666666666</v>
      </c>
      <c r="N27" s="39">
        <v>7</v>
      </c>
      <c r="O27" s="39">
        <v>15</v>
      </c>
      <c r="P27" s="40">
        <f t="shared" si="4"/>
        <v>214.28571428571428</v>
      </c>
      <c r="Q27" s="39">
        <v>142</v>
      </c>
      <c r="R27" s="60">
        <v>279</v>
      </c>
      <c r="S27" s="40">
        <f t="shared" si="5"/>
        <v>196.47887323943661</v>
      </c>
      <c r="T27" s="39">
        <v>261</v>
      </c>
      <c r="U27" s="60">
        <v>297</v>
      </c>
      <c r="V27" s="40">
        <f t="shared" si="6"/>
        <v>113.79310344827586</v>
      </c>
      <c r="W27" s="39">
        <v>108</v>
      </c>
      <c r="X27" s="60">
        <v>155</v>
      </c>
      <c r="Y27" s="40">
        <f t="shared" si="7"/>
        <v>143.5185185185185</v>
      </c>
      <c r="Z27" s="39">
        <v>102</v>
      </c>
      <c r="AA27" s="60">
        <v>148</v>
      </c>
      <c r="AB27" s="40">
        <f t="shared" si="8"/>
        <v>145.09803921568627</v>
      </c>
      <c r="AC27" s="37"/>
      <c r="AD27" s="41"/>
    </row>
    <row r="28" spans="1:30" s="42" customFormat="1" ht="17" customHeight="1" x14ac:dyDescent="0.25">
      <c r="A28" s="61" t="s">
        <v>55</v>
      </c>
      <c r="B28" s="39">
        <v>312</v>
      </c>
      <c r="C28" s="39">
        <v>263</v>
      </c>
      <c r="D28" s="36">
        <f t="shared" si="0"/>
        <v>84.294871794871796</v>
      </c>
      <c r="E28" s="39">
        <v>209</v>
      </c>
      <c r="F28" s="39">
        <v>176</v>
      </c>
      <c r="G28" s="40">
        <f t="shared" si="1"/>
        <v>84.21052631578948</v>
      </c>
      <c r="H28" s="39">
        <v>43</v>
      </c>
      <c r="I28" s="39">
        <v>24</v>
      </c>
      <c r="J28" s="40">
        <f t="shared" si="2"/>
        <v>55.813953488372093</v>
      </c>
      <c r="K28" s="39">
        <v>6</v>
      </c>
      <c r="L28" s="39">
        <v>0</v>
      </c>
      <c r="M28" s="40">
        <f t="shared" si="3"/>
        <v>0</v>
      </c>
      <c r="N28" s="39">
        <v>7</v>
      </c>
      <c r="O28" s="39">
        <v>1</v>
      </c>
      <c r="P28" s="40">
        <f t="shared" si="4"/>
        <v>14.285714285714286</v>
      </c>
      <c r="Q28" s="39">
        <v>176</v>
      </c>
      <c r="R28" s="60">
        <v>161</v>
      </c>
      <c r="S28" s="40">
        <f t="shared" si="5"/>
        <v>91.477272727272734</v>
      </c>
      <c r="T28" s="39">
        <v>190</v>
      </c>
      <c r="U28" s="60">
        <v>146</v>
      </c>
      <c r="V28" s="40">
        <f t="shared" si="6"/>
        <v>76.84210526315789</v>
      </c>
      <c r="W28" s="39">
        <v>94</v>
      </c>
      <c r="X28" s="60">
        <v>94</v>
      </c>
      <c r="Y28" s="40">
        <f t="shared" si="7"/>
        <v>100</v>
      </c>
      <c r="Z28" s="39">
        <v>91</v>
      </c>
      <c r="AA28" s="60">
        <v>92</v>
      </c>
      <c r="AB28" s="40">
        <f t="shared" si="8"/>
        <v>101.09890109890109</v>
      </c>
      <c r="AC28" s="37"/>
      <c r="AD28" s="41"/>
    </row>
    <row r="29" spans="1:30" s="42" customFormat="1" ht="17" customHeight="1" x14ac:dyDescent="0.25">
      <c r="A29" s="61" t="s">
        <v>56</v>
      </c>
      <c r="B29" s="39">
        <v>673</v>
      </c>
      <c r="C29" s="39">
        <v>696</v>
      </c>
      <c r="D29" s="36">
        <f t="shared" si="0"/>
        <v>103.41753343239228</v>
      </c>
      <c r="E29" s="39">
        <v>433</v>
      </c>
      <c r="F29" s="39">
        <v>452</v>
      </c>
      <c r="G29" s="40">
        <f t="shared" si="1"/>
        <v>104.38799076212472</v>
      </c>
      <c r="H29" s="39">
        <v>31</v>
      </c>
      <c r="I29" s="39">
        <v>31</v>
      </c>
      <c r="J29" s="40">
        <f t="shared" si="2"/>
        <v>100</v>
      </c>
      <c r="K29" s="39">
        <v>37</v>
      </c>
      <c r="L29" s="39">
        <v>19</v>
      </c>
      <c r="M29" s="40">
        <f t="shared" si="3"/>
        <v>51.351351351351354</v>
      </c>
      <c r="N29" s="39">
        <v>1</v>
      </c>
      <c r="O29" s="39">
        <v>0</v>
      </c>
      <c r="P29" s="40">
        <f t="shared" si="4"/>
        <v>0</v>
      </c>
      <c r="Q29" s="39">
        <v>308</v>
      </c>
      <c r="R29" s="60">
        <v>353</v>
      </c>
      <c r="S29" s="40">
        <f t="shared" si="5"/>
        <v>114.6103896103896</v>
      </c>
      <c r="T29" s="39">
        <v>485</v>
      </c>
      <c r="U29" s="60">
        <v>244</v>
      </c>
      <c r="V29" s="40">
        <f t="shared" si="6"/>
        <v>50.309278350515463</v>
      </c>
      <c r="W29" s="39">
        <v>262</v>
      </c>
      <c r="X29" s="60">
        <v>180</v>
      </c>
      <c r="Y29" s="40">
        <f t="shared" si="7"/>
        <v>68.702290076335885</v>
      </c>
      <c r="Z29" s="39">
        <v>235</v>
      </c>
      <c r="AA29" s="60">
        <v>166</v>
      </c>
      <c r="AB29" s="40">
        <f t="shared" si="8"/>
        <v>70.638297872340431</v>
      </c>
      <c r="AC29" s="37"/>
      <c r="AD29" s="41"/>
    </row>
    <row r="30" spans="1:30" s="42" customFormat="1" ht="17" customHeight="1" x14ac:dyDescent="0.25">
      <c r="A30" s="61" t="s">
        <v>57</v>
      </c>
      <c r="B30" s="39">
        <v>575</v>
      </c>
      <c r="C30" s="39">
        <v>581</v>
      </c>
      <c r="D30" s="36">
        <f t="shared" si="0"/>
        <v>101.04347826086956</v>
      </c>
      <c r="E30" s="39">
        <v>197</v>
      </c>
      <c r="F30" s="39">
        <v>255</v>
      </c>
      <c r="G30" s="40">
        <f t="shared" si="1"/>
        <v>129.44162436548223</v>
      </c>
      <c r="H30" s="39">
        <v>48</v>
      </c>
      <c r="I30" s="39">
        <v>34</v>
      </c>
      <c r="J30" s="40">
        <f t="shared" si="2"/>
        <v>70.833333333333329</v>
      </c>
      <c r="K30" s="39">
        <v>24</v>
      </c>
      <c r="L30" s="39">
        <v>6</v>
      </c>
      <c r="M30" s="40">
        <f t="shared" si="3"/>
        <v>25</v>
      </c>
      <c r="N30" s="39">
        <v>7</v>
      </c>
      <c r="O30" s="39">
        <v>1</v>
      </c>
      <c r="P30" s="40">
        <f t="shared" si="4"/>
        <v>14.285714285714286</v>
      </c>
      <c r="Q30" s="39">
        <v>185</v>
      </c>
      <c r="R30" s="60">
        <v>225</v>
      </c>
      <c r="S30" s="40">
        <f t="shared" si="5"/>
        <v>121.62162162162163</v>
      </c>
      <c r="T30" s="39">
        <v>468</v>
      </c>
      <c r="U30" s="60">
        <v>127</v>
      </c>
      <c r="V30" s="40">
        <f t="shared" si="6"/>
        <v>27.136752136752136</v>
      </c>
      <c r="W30" s="39">
        <v>93</v>
      </c>
      <c r="X30" s="60">
        <v>124</v>
      </c>
      <c r="Y30" s="40">
        <f t="shared" si="7"/>
        <v>133.33333333333334</v>
      </c>
      <c r="Z30" s="39">
        <v>90</v>
      </c>
      <c r="AA30" s="60">
        <v>114</v>
      </c>
      <c r="AB30" s="40">
        <f t="shared" si="8"/>
        <v>126.66666666666667</v>
      </c>
      <c r="AC30" s="37"/>
      <c r="AD30" s="41"/>
    </row>
    <row r="31" spans="1:30" s="42" customFormat="1" ht="17" customHeight="1" x14ac:dyDescent="0.25">
      <c r="A31" s="61" t="s">
        <v>58</v>
      </c>
      <c r="B31" s="39">
        <v>538</v>
      </c>
      <c r="C31" s="39">
        <v>470</v>
      </c>
      <c r="D31" s="36">
        <f t="shared" si="0"/>
        <v>87.360594795539029</v>
      </c>
      <c r="E31" s="39">
        <v>185</v>
      </c>
      <c r="F31" s="39">
        <v>221</v>
      </c>
      <c r="G31" s="40">
        <f t="shared" si="1"/>
        <v>119.45945945945945</v>
      </c>
      <c r="H31" s="39">
        <v>34</v>
      </c>
      <c r="I31" s="39">
        <v>40</v>
      </c>
      <c r="J31" s="40">
        <f t="shared" si="2"/>
        <v>117.64705882352941</v>
      </c>
      <c r="K31" s="39">
        <v>6</v>
      </c>
      <c r="L31" s="39">
        <v>7</v>
      </c>
      <c r="M31" s="40">
        <f t="shared" si="3"/>
        <v>116.66666666666667</v>
      </c>
      <c r="N31" s="39">
        <v>0</v>
      </c>
      <c r="O31" s="39">
        <v>7</v>
      </c>
      <c r="P31" s="40" t="s">
        <v>68</v>
      </c>
      <c r="Q31" s="39">
        <v>145</v>
      </c>
      <c r="R31" s="60">
        <v>203</v>
      </c>
      <c r="S31" s="40">
        <f t="shared" si="5"/>
        <v>140</v>
      </c>
      <c r="T31" s="39">
        <v>391</v>
      </c>
      <c r="U31" s="60">
        <v>288</v>
      </c>
      <c r="V31" s="40">
        <f t="shared" si="6"/>
        <v>73.657289002557548</v>
      </c>
      <c r="W31" s="39">
        <v>95</v>
      </c>
      <c r="X31" s="60">
        <v>116</v>
      </c>
      <c r="Y31" s="40">
        <f t="shared" si="7"/>
        <v>122.10526315789474</v>
      </c>
      <c r="Z31" s="39">
        <v>89</v>
      </c>
      <c r="AA31" s="60">
        <v>101</v>
      </c>
      <c r="AB31" s="40">
        <f t="shared" si="8"/>
        <v>113.48314606741573</v>
      </c>
      <c r="AC31" s="37"/>
      <c r="AD31" s="41"/>
    </row>
    <row r="32" spans="1:30" s="42" customFormat="1" ht="17" customHeight="1" x14ac:dyDescent="0.25">
      <c r="A32" s="61" t="s">
        <v>59</v>
      </c>
      <c r="B32" s="39">
        <v>672</v>
      </c>
      <c r="C32" s="39">
        <v>598</v>
      </c>
      <c r="D32" s="36">
        <f t="shared" si="0"/>
        <v>88.988095238095241</v>
      </c>
      <c r="E32" s="39">
        <v>248</v>
      </c>
      <c r="F32" s="39">
        <v>222</v>
      </c>
      <c r="G32" s="40">
        <f t="shared" si="1"/>
        <v>89.516129032258064</v>
      </c>
      <c r="H32" s="39">
        <v>26</v>
      </c>
      <c r="I32" s="39">
        <v>50</v>
      </c>
      <c r="J32" s="40">
        <f t="shared" si="2"/>
        <v>192.30769230769232</v>
      </c>
      <c r="K32" s="39">
        <v>16</v>
      </c>
      <c r="L32" s="39">
        <v>13</v>
      </c>
      <c r="M32" s="40">
        <f t="shared" si="3"/>
        <v>81.25</v>
      </c>
      <c r="N32" s="39">
        <v>4</v>
      </c>
      <c r="O32" s="39">
        <v>7</v>
      </c>
      <c r="P32" s="40" t="s">
        <v>68</v>
      </c>
      <c r="Q32" s="39">
        <v>232</v>
      </c>
      <c r="R32" s="60">
        <v>168</v>
      </c>
      <c r="S32" s="40">
        <f t="shared" si="5"/>
        <v>72.41379310344827</v>
      </c>
      <c r="T32" s="39">
        <v>561</v>
      </c>
      <c r="U32" s="60">
        <v>422</v>
      </c>
      <c r="V32" s="40">
        <f t="shared" si="6"/>
        <v>75.222816399286984</v>
      </c>
      <c r="W32" s="39">
        <v>145</v>
      </c>
      <c r="X32" s="60">
        <v>52</v>
      </c>
      <c r="Y32" s="40">
        <f t="shared" si="7"/>
        <v>35.862068965517238</v>
      </c>
      <c r="Z32" s="39">
        <v>132</v>
      </c>
      <c r="AA32" s="60">
        <v>47</v>
      </c>
      <c r="AB32" s="40">
        <f t="shared" si="8"/>
        <v>35.606060606060609</v>
      </c>
      <c r="AC32" s="37"/>
      <c r="AD32" s="41"/>
    </row>
    <row r="33" spans="1:30" s="42" customFormat="1" ht="17" customHeight="1" x14ac:dyDescent="0.25">
      <c r="A33" s="61" t="s">
        <v>60</v>
      </c>
      <c r="B33" s="39">
        <v>597</v>
      </c>
      <c r="C33" s="39">
        <v>625</v>
      </c>
      <c r="D33" s="36">
        <f t="shared" si="0"/>
        <v>104.69011725293133</v>
      </c>
      <c r="E33" s="39">
        <v>431</v>
      </c>
      <c r="F33" s="39">
        <v>479</v>
      </c>
      <c r="G33" s="40">
        <f t="shared" si="1"/>
        <v>111.1368909512761</v>
      </c>
      <c r="H33" s="39">
        <v>28</v>
      </c>
      <c r="I33" s="39">
        <v>40</v>
      </c>
      <c r="J33" s="40">
        <f t="shared" si="2"/>
        <v>142.85714285714286</v>
      </c>
      <c r="K33" s="39">
        <v>20</v>
      </c>
      <c r="L33" s="39">
        <v>3</v>
      </c>
      <c r="M33" s="40">
        <f t="shared" si="3"/>
        <v>15</v>
      </c>
      <c r="N33" s="39">
        <v>9</v>
      </c>
      <c r="O33" s="39">
        <v>0</v>
      </c>
      <c r="P33" s="40">
        <f t="shared" si="4"/>
        <v>0</v>
      </c>
      <c r="Q33" s="39">
        <v>375</v>
      </c>
      <c r="R33" s="60">
        <v>420</v>
      </c>
      <c r="S33" s="40">
        <f t="shared" si="5"/>
        <v>112</v>
      </c>
      <c r="T33" s="39">
        <v>366</v>
      </c>
      <c r="U33" s="60">
        <v>404</v>
      </c>
      <c r="V33" s="40">
        <f t="shared" si="6"/>
        <v>110.38251366120218</v>
      </c>
      <c r="W33" s="39">
        <v>202</v>
      </c>
      <c r="X33" s="60">
        <v>269</v>
      </c>
      <c r="Y33" s="40">
        <f t="shared" si="7"/>
        <v>133.16831683168317</v>
      </c>
      <c r="Z33" s="39">
        <v>194</v>
      </c>
      <c r="AA33" s="60">
        <v>258</v>
      </c>
      <c r="AB33" s="40">
        <f t="shared" si="8"/>
        <v>132.98969072164948</v>
      </c>
      <c r="AC33" s="37"/>
      <c r="AD33" s="41"/>
    </row>
    <row r="34" spans="1:30" s="42" customFormat="1" ht="17" customHeight="1" x14ac:dyDescent="0.25">
      <c r="A34" s="61" t="s">
        <v>61</v>
      </c>
      <c r="B34" s="39">
        <v>433</v>
      </c>
      <c r="C34" s="39">
        <v>422</v>
      </c>
      <c r="D34" s="36">
        <f t="shared" si="0"/>
        <v>97.459584295612004</v>
      </c>
      <c r="E34" s="39">
        <v>307</v>
      </c>
      <c r="F34" s="39">
        <v>353</v>
      </c>
      <c r="G34" s="40">
        <f t="shared" si="1"/>
        <v>114.98371335504886</v>
      </c>
      <c r="H34" s="39">
        <v>37</v>
      </c>
      <c r="I34" s="39">
        <v>45</v>
      </c>
      <c r="J34" s="40">
        <f t="shared" si="2"/>
        <v>121.62162162162163</v>
      </c>
      <c r="K34" s="39">
        <v>7</v>
      </c>
      <c r="L34" s="39">
        <v>4</v>
      </c>
      <c r="M34" s="40">
        <f t="shared" si="3"/>
        <v>57.142857142857146</v>
      </c>
      <c r="N34" s="39">
        <v>5</v>
      </c>
      <c r="O34" s="39">
        <v>1</v>
      </c>
      <c r="P34" s="40" t="s">
        <v>68</v>
      </c>
      <c r="Q34" s="39">
        <v>270</v>
      </c>
      <c r="R34" s="60">
        <v>291</v>
      </c>
      <c r="S34" s="40">
        <f t="shared" si="5"/>
        <v>107.77777777777777</v>
      </c>
      <c r="T34" s="39">
        <v>233</v>
      </c>
      <c r="U34" s="60">
        <v>196</v>
      </c>
      <c r="V34" s="40">
        <f t="shared" si="6"/>
        <v>84.12017167381974</v>
      </c>
      <c r="W34" s="39">
        <v>140</v>
      </c>
      <c r="X34" s="60">
        <v>196</v>
      </c>
      <c r="Y34" s="40">
        <f t="shared" si="7"/>
        <v>140</v>
      </c>
      <c r="Z34" s="39">
        <v>136</v>
      </c>
      <c r="AA34" s="60">
        <v>170</v>
      </c>
      <c r="AB34" s="40">
        <f t="shared" si="8"/>
        <v>125</v>
      </c>
      <c r="AC34" s="37"/>
      <c r="AD34" s="41"/>
    </row>
    <row r="35" spans="1:30" s="42" customFormat="1" ht="17" customHeight="1" x14ac:dyDescent="0.25">
      <c r="A35" s="61" t="s">
        <v>62</v>
      </c>
      <c r="B35" s="39">
        <v>347</v>
      </c>
      <c r="C35" s="39">
        <v>335</v>
      </c>
      <c r="D35" s="36">
        <f t="shared" si="0"/>
        <v>96.541786743515857</v>
      </c>
      <c r="E35" s="39">
        <v>232</v>
      </c>
      <c r="F35" s="39">
        <v>231</v>
      </c>
      <c r="G35" s="40">
        <f t="shared" si="1"/>
        <v>99.568965517241381</v>
      </c>
      <c r="H35" s="39">
        <v>33</v>
      </c>
      <c r="I35" s="39">
        <v>21</v>
      </c>
      <c r="J35" s="40">
        <f t="shared" si="2"/>
        <v>63.636363636363633</v>
      </c>
      <c r="K35" s="39">
        <v>9</v>
      </c>
      <c r="L35" s="39">
        <v>8</v>
      </c>
      <c r="M35" s="40">
        <f t="shared" si="3"/>
        <v>88.888888888888886</v>
      </c>
      <c r="N35" s="39">
        <v>0</v>
      </c>
      <c r="O35" s="39">
        <v>0</v>
      </c>
      <c r="P35" s="40" t="s">
        <v>68</v>
      </c>
      <c r="Q35" s="39">
        <v>178</v>
      </c>
      <c r="R35" s="60">
        <v>162</v>
      </c>
      <c r="S35" s="40">
        <f t="shared" si="5"/>
        <v>91.011235955056179</v>
      </c>
      <c r="T35" s="39">
        <v>205</v>
      </c>
      <c r="U35" s="60">
        <v>87</v>
      </c>
      <c r="V35" s="40">
        <f t="shared" si="6"/>
        <v>42.439024390243901</v>
      </c>
      <c r="W35" s="39">
        <v>105</v>
      </c>
      <c r="X35" s="60">
        <v>87</v>
      </c>
      <c r="Y35" s="40">
        <f t="shared" si="7"/>
        <v>82.857142857142861</v>
      </c>
      <c r="Z35" s="39">
        <v>103</v>
      </c>
      <c r="AA35" s="60">
        <v>79</v>
      </c>
      <c r="AB35" s="40">
        <f t="shared" si="8"/>
        <v>76.699029126213588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7"/>
  <sheetViews>
    <sheetView view="pageBreakPreview" topLeftCell="A6" zoomScaleNormal="70" zoomScaleSheetLayoutView="100" workbookViewId="0">
      <selection activeCell="A13" sqref="A13:A14"/>
    </sheetView>
  </sheetViews>
  <sheetFormatPr defaultColWidth="8" defaultRowHeight="13.6" x14ac:dyDescent="0.25"/>
  <cols>
    <col min="1" max="1" width="60.875" style="3" customWidth="1"/>
    <col min="2" max="3" width="23.125" style="3" customWidth="1"/>
    <col min="4" max="4" width="10.875" style="3" customWidth="1"/>
    <col min="5" max="5" width="11.625" style="3" customWidth="1"/>
    <col min="6" max="16384" width="8" style="3"/>
  </cols>
  <sheetData>
    <row r="1" spans="1:11" ht="54.7" customHeight="1" x14ac:dyDescent="0.25">
      <c r="A1" s="115" t="s">
        <v>71</v>
      </c>
      <c r="B1" s="115"/>
      <c r="C1" s="115"/>
      <c r="D1" s="115"/>
      <c r="E1" s="115"/>
    </row>
    <row r="2" spans="1:11" s="4" customFormat="1" ht="23.3" customHeight="1" x14ac:dyDescent="0.25">
      <c r="A2" s="120" t="s">
        <v>0</v>
      </c>
      <c r="B2" s="138" t="s">
        <v>73</v>
      </c>
      <c r="C2" s="138" t="s">
        <v>74</v>
      </c>
      <c r="D2" s="118" t="s">
        <v>1</v>
      </c>
      <c r="E2" s="119"/>
    </row>
    <row r="3" spans="1:11" s="4" customFormat="1" ht="41.95" customHeight="1" x14ac:dyDescent="0.25">
      <c r="A3" s="121"/>
      <c r="B3" s="139"/>
      <c r="C3" s="139"/>
      <c r="D3" s="5" t="s">
        <v>2</v>
      </c>
      <c r="E3" s="6" t="s">
        <v>26</v>
      </c>
    </row>
    <row r="4" spans="1:11" s="9" customFormat="1" ht="15.8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6" customHeight="1" x14ac:dyDescent="0.25">
      <c r="A5" s="10" t="s">
        <v>27</v>
      </c>
      <c r="B5" s="74">
        <f>'4(неповносправні-ЦЗ)'!B7</f>
        <v>3284</v>
      </c>
      <c r="C5" s="74">
        <f>'4(неповносправні-ЦЗ)'!C7</f>
        <v>4394</v>
      </c>
      <c r="D5" s="11">
        <f>C5*100/B5</f>
        <v>133.80024360535933</v>
      </c>
      <c r="E5" s="75">
        <f>C5-B5</f>
        <v>1110</v>
      </c>
      <c r="K5" s="13"/>
    </row>
    <row r="6" spans="1:11" s="4" customFormat="1" ht="31.6" customHeight="1" x14ac:dyDescent="0.25">
      <c r="A6" s="10" t="s">
        <v>28</v>
      </c>
      <c r="B6" s="74">
        <f>'4(неповносправні-ЦЗ)'!E7</f>
        <v>2888</v>
      </c>
      <c r="C6" s="74">
        <f>'4(неповносправні-ЦЗ)'!F7</f>
        <v>3983</v>
      </c>
      <c r="D6" s="11">
        <f t="shared" ref="D6:D10" si="0">C6*100/B6</f>
        <v>137.91551246537395</v>
      </c>
      <c r="E6" s="75">
        <f t="shared" ref="E6:E10" si="1">C6-B6</f>
        <v>1095</v>
      </c>
      <c r="K6" s="13"/>
    </row>
    <row r="7" spans="1:11" s="4" customFormat="1" ht="54.7" customHeight="1" x14ac:dyDescent="0.25">
      <c r="A7" s="14" t="s">
        <v>29</v>
      </c>
      <c r="B7" s="74">
        <f>'4(неповносправні-ЦЗ)'!H7</f>
        <v>291</v>
      </c>
      <c r="C7" s="74">
        <f>'4(неповносправні-ЦЗ)'!I7</f>
        <v>433</v>
      </c>
      <c r="D7" s="11">
        <f t="shared" si="0"/>
        <v>148.79725085910653</v>
      </c>
      <c r="E7" s="75">
        <f t="shared" si="1"/>
        <v>142</v>
      </c>
      <c r="K7" s="13"/>
    </row>
    <row r="8" spans="1:11" s="4" customFormat="1" ht="35.35" customHeight="1" x14ac:dyDescent="0.25">
      <c r="A8" s="15" t="s">
        <v>30</v>
      </c>
      <c r="B8" s="74">
        <f>'4(неповносправні-ЦЗ)'!K7</f>
        <v>110</v>
      </c>
      <c r="C8" s="74">
        <f>'4(неповносправні-ЦЗ)'!L7</f>
        <v>99</v>
      </c>
      <c r="D8" s="11">
        <f t="shared" si="0"/>
        <v>90</v>
      </c>
      <c r="E8" s="75">
        <f t="shared" si="1"/>
        <v>-11</v>
      </c>
      <c r="K8" s="13"/>
    </row>
    <row r="9" spans="1:11" s="4" customFormat="1" ht="45.7" customHeight="1" x14ac:dyDescent="0.25">
      <c r="A9" s="15" t="s">
        <v>20</v>
      </c>
      <c r="B9" s="74">
        <f>'4(неповносправні-ЦЗ)'!N7</f>
        <v>38</v>
      </c>
      <c r="C9" s="74">
        <f>'4(неповносправні-ЦЗ)'!O7</f>
        <v>40</v>
      </c>
      <c r="D9" s="11">
        <f t="shared" si="0"/>
        <v>105.26315789473684</v>
      </c>
      <c r="E9" s="75">
        <f t="shared" si="1"/>
        <v>2</v>
      </c>
      <c r="K9" s="13"/>
    </row>
    <row r="10" spans="1:11" s="4" customFormat="1" ht="55.55" customHeight="1" x14ac:dyDescent="0.25">
      <c r="A10" s="15" t="s">
        <v>31</v>
      </c>
      <c r="B10" s="74">
        <f>'4(неповносправні-ЦЗ)'!Q7</f>
        <v>2438</v>
      </c>
      <c r="C10" s="74">
        <f>'4(неповносправні-ЦЗ)'!R7</f>
        <v>3337</v>
      </c>
      <c r="D10" s="11">
        <f t="shared" si="0"/>
        <v>136.87448728465955</v>
      </c>
      <c r="E10" s="75">
        <f t="shared" si="1"/>
        <v>899</v>
      </c>
      <c r="K10" s="13"/>
    </row>
    <row r="11" spans="1:11" s="4" customFormat="1" ht="12.75" customHeight="1" x14ac:dyDescent="0.25">
      <c r="A11" s="122" t="s">
        <v>4</v>
      </c>
      <c r="B11" s="123"/>
      <c r="C11" s="123"/>
      <c r="D11" s="123"/>
      <c r="E11" s="123"/>
      <c r="K11" s="13"/>
    </row>
    <row r="12" spans="1:11" s="4" customFormat="1" ht="14.95" customHeight="1" x14ac:dyDescent="0.25">
      <c r="A12" s="124"/>
      <c r="B12" s="125"/>
      <c r="C12" s="125"/>
      <c r="D12" s="125"/>
      <c r="E12" s="125"/>
      <c r="K12" s="13"/>
    </row>
    <row r="13" spans="1:11" s="4" customFormat="1" ht="20.25" customHeight="1" x14ac:dyDescent="0.25">
      <c r="A13" s="120" t="s">
        <v>0</v>
      </c>
      <c r="B13" s="126" t="s">
        <v>75</v>
      </c>
      <c r="C13" s="126" t="s">
        <v>76</v>
      </c>
      <c r="D13" s="118" t="s">
        <v>1</v>
      </c>
      <c r="E13" s="119"/>
      <c r="K13" s="13"/>
    </row>
    <row r="14" spans="1:11" ht="35.35" customHeight="1" x14ac:dyDescent="0.25">
      <c r="A14" s="121"/>
      <c r="B14" s="126"/>
      <c r="C14" s="126"/>
      <c r="D14" s="5" t="s">
        <v>2</v>
      </c>
      <c r="E14" s="6" t="s">
        <v>26</v>
      </c>
      <c r="K14" s="13"/>
    </row>
    <row r="15" spans="1:11" ht="23.95" customHeight="1" x14ac:dyDescent="0.25">
      <c r="A15" s="10" t="s">
        <v>32</v>
      </c>
      <c r="B15" s="74">
        <f>'4(неповносправні-ЦЗ)'!T7</f>
        <v>2244</v>
      </c>
      <c r="C15" s="74">
        <f>'4(неповносправні-ЦЗ)'!U7</f>
        <v>2217</v>
      </c>
      <c r="D15" s="16">
        <f t="shared" ref="D15:D17" si="2">C15*100/B15</f>
        <v>98.796791443850267</v>
      </c>
      <c r="E15" s="75">
        <f t="shared" ref="E15:E17" si="3">C15-B15</f>
        <v>-27</v>
      </c>
      <c r="K15" s="13"/>
    </row>
    <row r="16" spans="1:11" ht="25.5" customHeight="1" x14ac:dyDescent="0.25">
      <c r="A16" s="1" t="s">
        <v>28</v>
      </c>
      <c r="B16" s="74">
        <f>'4(неповносправні-ЦЗ)'!W7</f>
        <v>1887</v>
      </c>
      <c r="C16" s="74">
        <f>'4(неповносправні-ЦЗ)'!X7</f>
        <v>1955</v>
      </c>
      <c r="D16" s="16">
        <f t="shared" si="2"/>
        <v>103.6036036036036</v>
      </c>
      <c r="E16" s="75">
        <f t="shared" si="3"/>
        <v>68</v>
      </c>
      <c r="K16" s="13"/>
    </row>
    <row r="17" spans="1:11" ht="33.799999999999997" customHeight="1" x14ac:dyDescent="0.25">
      <c r="A17" s="1" t="s">
        <v>33</v>
      </c>
      <c r="B17" s="74">
        <f>'4(неповносправні-ЦЗ)'!Z7</f>
        <v>1721</v>
      </c>
      <c r="C17" s="74">
        <f>'4(неповносправні-ЦЗ)'!AA7</f>
        <v>1809</v>
      </c>
      <c r="D17" s="16">
        <f t="shared" si="2"/>
        <v>105.11330621731551</v>
      </c>
      <c r="E17" s="75">
        <f t="shared" si="3"/>
        <v>88</v>
      </c>
      <c r="K17" s="13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B12" activePane="bottomRight" state="frozen"/>
      <selection activeCell="A4" sqref="A4:A6"/>
      <selection pane="topRight" activeCell="A4" sqref="A4:A6"/>
      <selection pane="bottomLeft" activeCell="A4" sqref="A4:A6"/>
      <selection pane="bottomRight" activeCell="T31" sqref="T31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78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34" t="s">
        <v>8</v>
      </c>
      <c r="R3" s="135"/>
      <c r="S3" s="13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40" t="s">
        <v>15</v>
      </c>
      <c r="C4" s="140" t="s">
        <v>63</v>
      </c>
      <c r="D4" s="141" t="s">
        <v>2</v>
      </c>
      <c r="E4" s="140" t="s">
        <v>15</v>
      </c>
      <c r="F4" s="140" t="s">
        <v>63</v>
      </c>
      <c r="G4" s="141" t="s">
        <v>2</v>
      </c>
      <c r="H4" s="140" t="s">
        <v>15</v>
      </c>
      <c r="I4" s="140" t="s">
        <v>63</v>
      </c>
      <c r="J4" s="141" t="s">
        <v>2</v>
      </c>
      <c r="K4" s="140" t="s">
        <v>15</v>
      </c>
      <c r="L4" s="140" t="s">
        <v>63</v>
      </c>
      <c r="M4" s="141" t="s">
        <v>2</v>
      </c>
      <c r="N4" s="140" t="s">
        <v>15</v>
      </c>
      <c r="O4" s="140" t="s">
        <v>63</v>
      </c>
      <c r="P4" s="141" t="s">
        <v>2</v>
      </c>
      <c r="Q4" s="140" t="s">
        <v>15</v>
      </c>
      <c r="R4" s="140" t="s">
        <v>63</v>
      </c>
      <c r="S4" s="141" t="s">
        <v>2</v>
      </c>
      <c r="T4" s="140" t="s">
        <v>15</v>
      </c>
      <c r="U4" s="140" t="s">
        <v>63</v>
      </c>
      <c r="V4" s="141" t="s">
        <v>2</v>
      </c>
      <c r="W4" s="140" t="s">
        <v>15</v>
      </c>
      <c r="X4" s="140" t="s">
        <v>63</v>
      </c>
      <c r="Y4" s="141" t="s">
        <v>2</v>
      </c>
      <c r="Z4" s="140" t="s">
        <v>15</v>
      </c>
      <c r="AA4" s="140" t="s">
        <v>63</v>
      </c>
      <c r="AB4" s="141" t="s">
        <v>2</v>
      </c>
    </row>
    <row r="5" spans="1:32" s="33" customFormat="1" ht="15.8" customHeight="1" x14ac:dyDescent="0.25">
      <c r="A5" s="129"/>
      <c r="B5" s="140"/>
      <c r="C5" s="140"/>
      <c r="D5" s="141"/>
      <c r="E5" s="140"/>
      <c r="F5" s="140"/>
      <c r="G5" s="141"/>
      <c r="H5" s="140"/>
      <c r="I5" s="140"/>
      <c r="J5" s="141"/>
      <c r="K5" s="140"/>
      <c r="L5" s="140"/>
      <c r="M5" s="141"/>
      <c r="N5" s="140"/>
      <c r="O5" s="140"/>
      <c r="P5" s="141"/>
      <c r="Q5" s="140"/>
      <c r="R5" s="140"/>
      <c r="S5" s="141"/>
      <c r="T5" s="140"/>
      <c r="U5" s="140"/>
      <c r="V5" s="141"/>
      <c r="W5" s="140"/>
      <c r="X5" s="140"/>
      <c r="Y5" s="141"/>
      <c r="Z5" s="140"/>
      <c r="AA5" s="140"/>
      <c r="AB5" s="14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3284</v>
      </c>
      <c r="C7" s="35">
        <f>SUM(C8:C35)</f>
        <v>4394</v>
      </c>
      <c r="D7" s="36">
        <f>C7*100/B7</f>
        <v>133.80024360535933</v>
      </c>
      <c r="E7" s="35">
        <f>SUM(E8:E35)</f>
        <v>2888</v>
      </c>
      <c r="F7" s="35">
        <f>SUM(F8:F35)</f>
        <v>3983</v>
      </c>
      <c r="G7" s="36">
        <f>F7*100/E7</f>
        <v>137.91551246537395</v>
      </c>
      <c r="H7" s="35">
        <f>SUM(H8:H35)</f>
        <v>291</v>
      </c>
      <c r="I7" s="35">
        <f>SUM(I8:I35)</f>
        <v>433</v>
      </c>
      <c r="J7" s="36">
        <f>I7*100/H7</f>
        <v>148.79725085910653</v>
      </c>
      <c r="K7" s="35">
        <f>SUM(K8:K35)</f>
        <v>110</v>
      </c>
      <c r="L7" s="35">
        <f>SUM(L8:L35)</f>
        <v>99</v>
      </c>
      <c r="M7" s="114">
        <f>L7*100/K7</f>
        <v>90</v>
      </c>
      <c r="N7" s="35">
        <f>SUM(N8:N35)</f>
        <v>38</v>
      </c>
      <c r="O7" s="35">
        <f>SUM(O8:O35)</f>
        <v>40</v>
      </c>
      <c r="P7" s="36">
        <f>O7*100/N7</f>
        <v>105.26315789473684</v>
      </c>
      <c r="Q7" s="35">
        <f>SUM(Q8:Q35)</f>
        <v>2438</v>
      </c>
      <c r="R7" s="35">
        <f>SUM(R8:R35)</f>
        <v>3337</v>
      </c>
      <c r="S7" s="36">
        <f>R7*100/Q7</f>
        <v>136.87448728465955</v>
      </c>
      <c r="T7" s="35">
        <f>SUM(T8:T35)</f>
        <v>2244</v>
      </c>
      <c r="U7" s="35">
        <f>SUM(U8:U35)</f>
        <v>2217</v>
      </c>
      <c r="V7" s="36">
        <f>U7*100/T7</f>
        <v>98.796791443850267</v>
      </c>
      <c r="W7" s="35">
        <f>SUM(W8:W35)</f>
        <v>1887</v>
      </c>
      <c r="X7" s="35">
        <f>SUM(X8:X35)</f>
        <v>1955</v>
      </c>
      <c r="Y7" s="36">
        <f>X7*100/W7</f>
        <v>103.6036036036036</v>
      </c>
      <c r="Z7" s="35">
        <f>SUM(Z8:Z35)</f>
        <v>1721</v>
      </c>
      <c r="AA7" s="35">
        <f>SUM(AA8:AA35)</f>
        <v>1809</v>
      </c>
      <c r="AB7" s="36">
        <f>AA7*100/Z7</f>
        <v>105.11330621731551</v>
      </c>
      <c r="AC7" s="37"/>
      <c r="AF7" s="42"/>
    </row>
    <row r="8" spans="1:32" s="42" customFormat="1" ht="17" customHeight="1" x14ac:dyDescent="0.25">
      <c r="A8" s="61" t="s">
        <v>35</v>
      </c>
      <c r="B8" s="39">
        <v>767</v>
      </c>
      <c r="C8" s="39">
        <v>1085</v>
      </c>
      <c r="D8" s="36">
        <f t="shared" ref="D8:D35" si="0">C8*100/B8</f>
        <v>141.46023468057368</v>
      </c>
      <c r="E8" s="39">
        <v>623</v>
      </c>
      <c r="F8" s="39">
        <v>942</v>
      </c>
      <c r="G8" s="40">
        <f t="shared" ref="G8:G35" si="1">F8*100/E8</f>
        <v>151.20385232744783</v>
      </c>
      <c r="H8" s="39">
        <v>38</v>
      </c>
      <c r="I8" s="39">
        <v>56</v>
      </c>
      <c r="J8" s="40">
        <f t="shared" ref="J8:J35" si="2">I8*100/H8</f>
        <v>147.36842105263159</v>
      </c>
      <c r="K8" s="39">
        <v>25</v>
      </c>
      <c r="L8" s="39">
        <v>22</v>
      </c>
      <c r="M8" s="113">
        <f>IF(ISERROR(L8*100/K8),"-",(L8*100/K8))</f>
        <v>88</v>
      </c>
      <c r="N8" s="39">
        <v>16</v>
      </c>
      <c r="O8" s="39">
        <v>20</v>
      </c>
      <c r="P8" s="40">
        <f>IF(ISERROR(O8*100/N8),"-",(O8*100/N8))</f>
        <v>125</v>
      </c>
      <c r="Q8" s="39">
        <v>533</v>
      </c>
      <c r="R8" s="60">
        <v>804</v>
      </c>
      <c r="S8" s="40">
        <f t="shared" ref="S8:S35" si="3">R8*100/Q8</f>
        <v>150.84427767354597</v>
      </c>
      <c r="T8" s="39">
        <v>571</v>
      </c>
      <c r="U8" s="60">
        <v>609</v>
      </c>
      <c r="V8" s="40">
        <f t="shared" ref="V8:V35" si="4">U8*100/T8</f>
        <v>106.65499124343258</v>
      </c>
      <c r="W8" s="39">
        <v>434</v>
      </c>
      <c r="X8" s="60">
        <v>475</v>
      </c>
      <c r="Y8" s="40">
        <f t="shared" ref="Y8:Y35" si="5">X8*100/W8</f>
        <v>109.44700460829493</v>
      </c>
      <c r="Z8" s="39">
        <v>369</v>
      </c>
      <c r="AA8" s="102">
        <v>416</v>
      </c>
      <c r="AB8" s="40">
        <f t="shared" ref="AB8:AB35" si="6">AA8*100/Z8</f>
        <v>112.73712737127371</v>
      </c>
      <c r="AC8" s="37"/>
      <c r="AD8" s="41"/>
    </row>
    <row r="9" spans="1:32" s="43" customFormat="1" ht="17" customHeight="1" x14ac:dyDescent="0.25">
      <c r="A9" s="61" t="s">
        <v>36</v>
      </c>
      <c r="B9" s="39">
        <v>76</v>
      </c>
      <c r="C9" s="39">
        <v>121</v>
      </c>
      <c r="D9" s="36">
        <f t="shared" si="0"/>
        <v>159.21052631578948</v>
      </c>
      <c r="E9" s="39">
        <v>69</v>
      </c>
      <c r="F9" s="39">
        <v>113</v>
      </c>
      <c r="G9" s="40">
        <f t="shared" si="1"/>
        <v>163.768115942029</v>
      </c>
      <c r="H9" s="39">
        <v>8</v>
      </c>
      <c r="I9" s="39">
        <v>18</v>
      </c>
      <c r="J9" s="40">
        <f t="shared" si="2"/>
        <v>225</v>
      </c>
      <c r="K9" s="39">
        <v>3</v>
      </c>
      <c r="L9" s="39">
        <v>6</v>
      </c>
      <c r="M9" s="40">
        <f t="shared" ref="M9:M35" si="7">IF(ISERROR(L9*100/K9),"-",(L9*100/K9))</f>
        <v>200</v>
      </c>
      <c r="N9" s="39">
        <v>1</v>
      </c>
      <c r="O9" s="39">
        <v>0</v>
      </c>
      <c r="P9" s="113">
        <f t="shared" ref="P9:P35" si="8">IF(ISERROR(O9*100/N9),"-",(O9*100/N9))</f>
        <v>0</v>
      </c>
      <c r="Q9" s="39">
        <v>64</v>
      </c>
      <c r="R9" s="60">
        <v>90</v>
      </c>
      <c r="S9" s="40">
        <f t="shared" si="3"/>
        <v>140.625</v>
      </c>
      <c r="T9" s="39">
        <v>43</v>
      </c>
      <c r="U9" s="60">
        <v>44</v>
      </c>
      <c r="V9" s="40">
        <f t="shared" si="4"/>
        <v>102.32558139534883</v>
      </c>
      <c r="W9" s="39">
        <v>38</v>
      </c>
      <c r="X9" s="60">
        <v>43</v>
      </c>
      <c r="Y9" s="40">
        <f t="shared" si="5"/>
        <v>113.15789473684211</v>
      </c>
      <c r="Z9" s="39">
        <v>30</v>
      </c>
      <c r="AA9" s="103">
        <v>36</v>
      </c>
      <c r="AB9" s="40">
        <f t="shared" si="6"/>
        <v>120</v>
      </c>
      <c r="AC9" s="37"/>
      <c r="AD9" s="41"/>
    </row>
    <row r="10" spans="1:32" s="42" customFormat="1" ht="17" customHeight="1" x14ac:dyDescent="0.25">
      <c r="A10" s="61" t="s">
        <v>37</v>
      </c>
      <c r="B10" s="39">
        <v>14</v>
      </c>
      <c r="C10" s="39">
        <v>21</v>
      </c>
      <c r="D10" s="36">
        <f t="shared" si="0"/>
        <v>150</v>
      </c>
      <c r="E10" s="39">
        <v>8</v>
      </c>
      <c r="F10" s="39">
        <v>15</v>
      </c>
      <c r="G10" s="40">
        <f t="shared" si="1"/>
        <v>187.5</v>
      </c>
      <c r="H10" s="39">
        <v>0</v>
      </c>
      <c r="I10" s="39">
        <v>5</v>
      </c>
      <c r="J10" s="40" t="str">
        <f t="shared" ref="J10" si="9">IF(ISERROR(I10*100/H10),"-",(I10*100/H10))</f>
        <v>-</v>
      </c>
      <c r="K10" s="39">
        <v>0</v>
      </c>
      <c r="L10" s="39">
        <v>0</v>
      </c>
      <c r="M10" s="113" t="str">
        <f t="shared" si="7"/>
        <v>-</v>
      </c>
      <c r="N10" s="39">
        <v>0</v>
      </c>
      <c r="O10" s="39">
        <v>0</v>
      </c>
      <c r="P10" s="113" t="str">
        <f t="shared" si="8"/>
        <v>-</v>
      </c>
      <c r="Q10" s="39">
        <v>7</v>
      </c>
      <c r="R10" s="60">
        <v>14</v>
      </c>
      <c r="S10" s="40">
        <f t="shared" si="3"/>
        <v>200</v>
      </c>
      <c r="T10" s="39">
        <v>12</v>
      </c>
      <c r="U10" s="60">
        <v>3</v>
      </c>
      <c r="V10" s="40">
        <f t="shared" si="4"/>
        <v>25</v>
      </c>
      <c r="W10" s="39">
        <v>6</v>
      </c>
      <c r="X10" s="60">
        <v>3</v>
      </c>
      <c r="Y10" s="40">
        <f t="shared" si="5"/>
        <v>50</v>
      </c>
      <c r="Z10" s="39">
        <v>5</v>
      </c>
      <c r="AA10" s="103">
        <v>3</v>
      </c>
      <c r="AB10" s="40">
        <f t="shared" si="6"/>
        <v>60</v>
      </c>
      <c r="AC10" s="37"/>
      <c r="AD10" s="41"/>
    </row>
    <row r="11" spans="1:32" s="42" customFormat="1" ht="17" customHeight="1" x14ac:dyDescent="0.25">
      <c r="A11" s="61" t="s">
        <v>38</v>
      </c>
      <c r="B11" s="39">
        <v>68</v>
      </c>
      <c r="C11" s="39">
        <v>61</v>
      </c>
      <c r="D11" s="36">
        <f t="shared" si="0"/>
        <v>89.705882352941174</v>
      </c>
      <c r="E11" s="39">
        <v>54</v>
      </c>
      <c r="F11" s="39">
        <v>50</v>
      </c>
      <c r="G11" s="40">
        <f t="shared" si="1"/>
        <v>92.592592592592595</v>
      </c>
      <c r="H11" s="39">
        <v>7</v>
      </c>
      <c r="I11" s="39">
        <v>5</v>
      </c>
      <c r="J11" s="113">
        <f t="shared" si="2"/>
        <v>71.428571428571431</v>
      </c>
      <c r="K11" s="39">
        <v>2</v>
      </c>
      <c r="L11" s="39">
        <v>0</v>
      </c>
      <c r="M11" s="113">
        <f t="shared" si="7"/>
        <v>0</v>
      </c>
      <c r="N11" s="39">
        <v>0</v>
      </c>
      <c r="O11" s="39">
        <v>0</v>
      </c>
      <c r="P11" s="113" t="str">
        <f t="shared" si="8"/>
        <v>-</v>
      </c>
      <c r="Q11" s="39">
        <v>53</v>
      </c>
      <c r="R11" s="60">
        <v>46</v>
      </c>
      <c r="S11" s="40">
        <f t="shared" si="3"/>
        <v>86.79245283018868</v>
      </c>
      <c r="T11" s="39">
        <v>41</v>
      </c>
      <c r="U11" s="60">
        <v>23</v>
      </c>
      <c r="V11" s="40">
        <f t="shared" si="4"/>
        <v>56.097560975609753</v>
      </c>
      <c r="W11" s="39">
        <v>30</v>
      </c>
      <c r="X11" s="60">
        <v>21</v>
      </c>
      <c r="Y11" s="40">
        <f t="shared" si="5"/>
        <v>70</v>
      </c>
      <c r="Z11" s="39">
        <v>24</v>
      </c>
      <c r="AA11" s="103">
        <v>19</v>
      </c>
      <c r="AB11" s="40">
        <f t="shared" si="6"/>
        <v>79.166666666666671</v>
      </c>
      <c r="AC11" s="37"/>
      <c r="AD11" s="41"/>
    </row>
    <row r="12" spans="1:32" s="42" customFormat="1" ht="17" customHeight="1" x14ac:dyDescent="0.25">
      <c r="A12" s="61" t="s">
        <v>39</v>
      </c>
      <c r="B12" s="39">
        <v>36</v>
      </c>
      <c r="C12" s="39">
        <v>69</v>
      </c>
      <c r="D12" s="36">
        <f t="shared" si="0"/>
        <v>191.66666666666666</v>
      </c>
      <c r="E12" s="39">
        <v>28</v>
      </c>
      <c r="F12" s="39">
        <v>63</v>
      </c>
      <c r="G12" s="40">
        <f t="shared" si="1"/>
        <v>225</v>
      </c>
      <c r="H12" s="39">
        <v>4</v>
      </c>
      <c r="I12" s="39">
        <v>10</v>
      </c>
      <c r="J12" s="112">
        <f t="shared" si="2"/>
        <v>250</v>
      </c>
      <c r="K12" s="39">
        <v>4</v>
      </c>
      <c r="L12" s="39">
        <v>6</v>
      </c>
      <c r="M12" s="40">
        <f t="shared" si="7"/>
        <v>150</v>
      </c>
      <c r="N12" s="39">
        <v>6</v>
      </c>
      <c r="O12" s="39">
        <v>1</v>
      </c>
      <c r="P12" s="113">
        <f t="shared" si="8"/>
        <v>16.666666666666668</v>
      </c>
      <c r="Q12" s="39">
        <v>21</v>
      </c>
      <c r="R12" s="60">
        <v>51</v>
      </c>
      <c r="S12" s="40">
        <f t="shared" si="3"/>
        <v>242.85714285714286</v>
      </c>
      <c r="T12" s="39">
        <v>27</v>
      </c>
      <c r="U12" s="60">
        <v>31</v>
      </c>
      <c r="V12" s="40">
        <f t="shared" si="4"/>
        <v>114.81481481481481</v>
      </c>
      <c r="W12" s="39">
        <v>19</v>
      </c>
      <c r="X12" s="60">
        <v>25</v>
      </c>
      <c r="Y12" s="40">
        <f t="shared" si="5"/>
        <v>131.57894736842104</v>
      </c>
      <c r="Z12" s="39">
        <v>11</v>
      </c>
      <c r="AA12" s="103">
        <v>24</v>
      </c>
      <c r="AB12" s="40">
        <f t="shared" si="6"/>
        <v>218.18181818181819</v>
      </c>
      <c r="AC12" s="37"/>
      <c r="AD12" s="41"/>
    </row>
    <row r="13" spans="1:32" s="42" customFormat="1" ht="17" customHeight="1" x14ac:dyDescent="0.25">
      <c r="A13" s="61" t="s">
        <v>40</v>
      </c>
      <c r="B13" s="39">
        <v>44</v>
      </c>
      <c r="C13" s="39">
        <v>44</v>
      </c>
      <c r="D13" s="36">
        <f t="shared" si="0"/>
        <v>100</v>
      </c>
      <c r="E13" s="39">
        <v>43</v>
      </c>
      <c r="F13" s="39">
        <v>44</v>
      </c>
      <c r="G13" s="40">
        <f t="shared" si="1"/>
        <v>102.32558139534883</v>
      </c>
      <c r="H13" s="39">
        <v>4</v>
      </c>
      <c r="I13" s="39">
        <v>8</v>
      </c>
      <c r="J13" s="40">
        <f t="shared" si="2"/>
        <v>200</v>
      </c>
      <c r="K13" s="39">
        <v>2</v>
      </c>
      <c r="L13" s="39">
        <v>2</v>
      </c>
      <c r="M13" s="40">
        <f t="shared" si="7"/>
        <v>100</v>
      </c>
      <c r="N13" s="39">
        <v>0</v>
      </c>
      <c r="O13" s="39">
        <v>0</v>
      </c>
      <c r="P13" s="113" t="str">
        <f t="shared" si="8"/>
        <v>-</v>
      </c>
      <c r="Q13" s="39">
        <v>32</v>
      </c>
      <c r="R13" s="60">
        <v>39</v>
      </c>
      <c r="S13" s="40">
        <f t="shared" si="3"/>
        <v>121.875</v>
      </c>
      <c r="T13" s="39">
        <v>34</v>
      </c>
      <c r="U13" s="60">
        <v>12</v>
      </c>
      <c r="V13" s="40">
        <f t="shared" si="4"/>
        <v>35.294117647058826</v>
      </c>
      <c r="W13" s="39">
        <v>33</v>
      </c>
      <c r="X13" s="60">
        <v>12</v>
      </c>
      <c r="Y13" s="40">
        <f t="shared" si="5"/>
        <v>36.363636363636367</v>
      </c>
      <c r="Z13" s="39">
        <v>28</v>
      </c>
      <c r="AA13" s="103">
        <v>10</v>
      </c>
      <c r="AB13" s="40">
        <f t="shared" si="6"/>
        <v>35.714285714285715</v>
      </c>
      <c r="AC13" s="37"/>
      <c r="AD13" s="41"/>
    </row>
    <row r="14" spans="1:32" s="42" customFormat="1" ht="17" customHeight="1" x14ac:dyDescent="0.25">
      <c r="A14" s="61" t="s">
        <v>41</v>
      </c>
      <c r="B14" s="39">
        <v>37</v>
      </c>
      <c r="C14" s="39">
        <v>48</v>
      </c>
      <c r="D14" s="36">
        <f t="shared" si="0"/>
        <v>129.72972972972974</v>
      </c>
      <c r="E14" s="39">
        <v>34</v>
      </c>
      <c r="F14" s="39">
        <v>44</v>
      </c>
      <c r="G14" s="40">
        <f t="shared" si="1"/>
        <v>129.41176470588235</v>
      </c>
      <c r="H14" s="39">
        <v>3</v>
      </c>
      <c r="I14" s="39">
        <v>8</v>
      </c>
      <c r="J14" s="40">
        <f t="shared" si="2"/>
        <v>266.66666666666669</v>
      </c>
      <c r="K14" s="39">
        <v>2</v>
      </c>
      <c r="L14" s="39">
        <v>0</v>
      </c>
      <c r="M14" s="113">
        <f t="shared" si="7"/>
        <v>0</v>
      </c>
      <c r="N14" s="39">
        <v>0</v>
      </c>
      <c r="O14" s="39">
        <v>0</v>
      </c>
      <c r="P14" s="113" t="str">
        <f t="shared" si="8"/>
        <v>-</v>
      </c>
      <c r="Q14" s="39">
        <v>31</v>
      </c>
      <c r="R14" s="60">
        <v>38</v>
      </c>
      <c r="S14" s="40">
        <f t="shared" si="3"/>
        <v>122.58064516129032</v>
      </c>
      <c r="T14" s="39">
        <v>31</v>
      </c>
      <c r="U14" s="60">
        <v>13</v>
      </c>
      <c r="V14" s="40">
        <f t="shared" si="4"/>
        <v>41.935483870967744</v>
      </c>
      <c r="W14" s="39">
        <v>28</v>
      </c>
      <c r="X14" s="60">
        <v>13</v>
      </c>
      <c r="Y14" s="40">
        <f t="shared" si="5"/>
        <v>46.428571428571431</v>
      </c>
      <c r="Z14" s="39">
        <v>26</v>
      </c>
      <c r="AA14" s="103">
        <v>12</v>
      </c>
      <c r="AB14" s="40">
        <f t="shared" si="6"/>
        <v>46.153846153846153</v>
      </c>
      <c r="AC14" s="37"/>
      <c r="AD14" s="41"/>
    </row>
    <row r="15" spans="1:32" s="42" customFormat="1" ht="17" customHeight="1" x14ac:dyDescent="0.25">
      <c r="A15" s="61" t="s">
        <v>42</v>
      </c>
      <c r="B15" s="39">
        <v>232</v>
      </c>
      <c r="C15" s="39">
        <v>260</v>
      </c>
      <c r="D15" s="36">
        <f t="shared" si="0"/>
        <v>112.06896551724138</v>
      </c>
      <c r="E15" s="39">
        <v>192</v>
      </c>
      <c r="F15" s="39">
        <v>217</v>
      </c>
      <c r="G15" s="40">
        <f t="shared" si="1"/>
        <v>113.02083333333333</v>
      </c>
      <c r="H15" s="39">
        <v>23</v>
      </c>
      <c r="I15" s="39">
        <v>17</v>
      </c>
      <c r="J15" s="113">
        <f t="shared" si="2"/>
        <v>73.913043478260875</v>
      </c>
      <c r="K15" s="39">
        <v>11</v>
      </c>
      <c r="L15" s="39">
        <v>3</v>
      </c>
      <c r="M15" s="113">
        <f t="shared" si="7"/>
        <v>27.272727272727273</v>
      </c>
      <c r="N15" s="39">
        <v>0</v>
      </c>
      <c r="O15" s="39">
        <v>0</v>
      </c>
      <c r="P15" s="113" t="str">
        <f t="shared" si="8"/>
        <v>-</v>
      </c>
      <c r="Q15" s="39">
        <v>130</v>
      </c>
      <c r="R15" s="60">
        <v>165</v>
      </c>
      <c r="S15" s="40">
        <f t="shared" si="3"/>
        <v>126.92307692307692</v>
      </c>
      <c r="T15" s="39">
        <v>165</v>
      </c>
      <c r="U15" s="60">
        <v>137</v>
      </c>
      <c r="V15" s="40">
        <f t="shared" si="4"/>
        <v>83.030303030303031</v>
      </c>
      <c r="W15" s="39">
        <v>126</v>
      </c>
      <c r="X15" s="60">
        <v>105</v>
      </c>
      <c r="Y15" s="40">
        <f t="shared" si="5"/>
        <v>83.333333333333329</v>
      </c>
      <c r="Z15" s="39">
        <v>120</v>
      </c>
      <c r="AA15" s="103">
        <v>97</v>
      </c>
      <c r="AB15" s="40">
        <f t="shared" si="6"/>
        <v>80.833333333333329</v>
      </c>
      <c r="AC15" s="37"/>
      <c r="AD15" s="41"/>
    </row>
    <row r="16" spans="1:32" s="42" customFormat="1" ht="17" customHeight="1" x14ac:dyDescent="0.25">
      <c r="A16" s="61" t="s">
        <v>43</v>
      </c>
      <c r="B16" s="39">
        <v>205</v>
      </c>
      <c r="C16" s="39">
        <v>218</v>
      </c>
      <c r="D16" s="36">
        <f t="shared" si="0"/>
        <v>106.34146341463415</v>
      </c>
      <c r="E16" s="39">
        <v>159</v>
      </c>
      <c r="F16" s="39">
        <v>178</v>
      </c>
      <c r="G16" s="40">
        <f t="shared" si="1"/>
        <v>111.9496855345912</v>
      </c>
      <c r="H16" s="39">
        <v>26</v>
      </c>
      <c r="I16" s="39">
        <v>31</v>
      </c>
      <c r="J16" s="40">
        <f t="shared" si="2"/>
        <v>119.23076923076923</v>
      </c>
      <c r="K16" s="39">
        <v>11</v>
      </c>
      <c r="L16" s="39">
        <v>10</v>
      </c>
      <c r="M16" s="113">
        <f t="shared" si="7"/>
        <v>90.909090909090907</v>
      </c>
      <c r="N16" s="39">
        <v>2</v>
      </c>
      <c r="O16" s="39">
        <v>3</v>
      </c>
      <c r="P16" s="40">
        <f t="shared" si="8"/>
        <v>150</v>
      </c>
      <c r="Q16" s="39">
        <v>139</v>
      </c>
      <c r="R16" s="60">
        <v>149</v>
      </c>
      <c r="S16" s="40">
        <f t="shared" si="3"/>
        <v>107.19424460431655</v>
      </c>
      <c r="T16" s="39">
        <v>150</v>
      </c>
      <c r="U16" s="60">
        <v>67</v>
      </c>
      <c r="V16" s="40">
        <f t="shared" si="4"/>
        <v>44.666666666666664</v>
      </c>
      <c r="W16" s="39">
        <v>114</v>
      </c>
      <c r="X16" s="60">
        <v>56</v>
      </c>
      <c r="Y16" s="40">
        <f t="shared" si="5"/>
        <v>49.122807017543863</v>
      </c>
      <c r="Z16" s="39">
        <v>108</v>
      </c>
      <c r="AA16" s="103">
        <v>51</v>
      </c>
      <c r="AB16" s="40">
        <f t="shared" si="6"/>
        <v>47.222222222222221</v>
      </c>
      <c r="AC16" s="37"/>
      <c r="AD16" s="41"/>
    </row>
    <row r="17" spans="1:30" s="42" customFormat="1" ht="17" customHeight="1" x14ac:dyDescent="0.25">
      <c r="A17" s="61" t="s">
        <v>44</v>
      </c>
      <c r="B17" s="39">
        <v>146</v>
      </c>
      <c r="C17" s="39">
        <v>214</v>
      </c>
      <c r="D17" s="36">
        <f t="shared" si="0"/>
        <v>146.57534246575344</v>
      </c>
      <c r="E17" s="39">
        <v>127</v>
      </c>
      <c r="F17" s="39">
        <v>182</v>
      </c>
      <c r="G17" s="40">
        <f t="shared" si="1"/>
        <v>143.30708661417322</v>
      </c>
      <c r="H17" s="39">
        <v>7</v>
      </c>
      <c r="I17" s="39">
        <v>16</v>
      </c>
      <c r="J17" s="112">
        <f t="shared" si="2"/>
        <v>228.57142857142858</v>
      </c>
      <c r="K17" s="39">
        <v>6</v>
      </c>
      <c r="L17" s="39">
        <v>5</v>
      </c>
      <c r="M17" s="113">
        <f t="shared" si="7"/>
        <v>83.333333333333329</v>
      </c>
      <c r="N17" s="39">
        <v>0</v>
      </c>
      <c r="O17" s="39">
        <v>1</v>
      </c>
      <c r="P17" s="40" t="str">
        <f t="shared" si="8"/>
        <v>-</v>
      </c>
      <c r="Q17" s="39">
        <v>92</v>
      </c>
      <c r="R17" s="60">
        <v>112</v>
      </c>
      <c r="S17" s="40">
        <f t="shared" si="3"/>
        <v>121.73913043478261</v>
      </c>
      <c r="T17" s="39">
        <v>97</v>
      </c>
      <c r="U17" s="60">
        <v>125</v>
      </c>
      <c r="V17" s="40">
        <f t="shared" si="4"/>
        <v>128.86597938144331</v>
      </c>
      <c r="W17" s="39">
        <v>77</v>
      </c>
      <c r="X17" s="60">
        <v>100</v>
      </c>
      <c r="Y17" s="40">
        <f t="shared" si="5"/>
        <v>129.87012987012986</v>
      </c>
      <c r="Z17" s="39">
        <v>74</v>
      </c>
      <c r="AA17" s="103">
        <v>97</v>
      </c>
      <c r="AB17" s="40">
        <f t="shared" si="6"/>
        <v>131.08108108108109</v>
      </c>
      <c r="AC17" s="37"/>
      <c r="AD17" s="41"/>
    </row>
    <row r="18" spans="1:30" s="42" customFormat="1" ht="17" customHeight="1" x14ac:dyDescent="0.25">
      <c r="A18" s="61" t="s">
        <v>45</v>
      </c>
      <c r="B18" s="39">
        <v>148</v>
      </c>
      <c r="C18" s="39">
        <v>143</v>
      </c>
      <c r="D18" s="36">
        <f t="shared" si="0"/>
        <v>96.621621621621628</v>
      </c>
      <c r="E18" s="39">
        <v>141</v>
      </c>
      <c r="F18" s="39">
        <v>140</v>
      </c>
      <c r="G18" s="40">
        <f t="shared" si="1"/>
        <v>99.290780141843967</v>
      </c>
      <c r="H18" s="39">
        <v>12</v>
      </c>
      <c r="I18" s="39">
        <v>8</v>
      </c>
      <c r="J18" s="113">
        <f t="shared" si="2"/>
        <v>66.666666666666671</v>
      </c>
      <c r="K18" s="39">
        <v>6</v>
      </c>
      <c r="L18" s="39">
        <v>0</v>
      </c>
      <c r="M18" s="113">
        <f t="shared" si="7"/>
        <v>0</v>
      </c>
      <c r="N18" s="39">
        <v>2</v>
      </c>
      <c r="O18" s="39">
        <v>0</v>
      </c>
      <c r="P18" s="113">
        <f t="shared" si="8"/>
        <v>0</v>
      </c>
      <c r="Q18" s="39">
        <v>97</v>
      </c>
      <c r="R18" s="60">
        <v>94</v>
      </c>
      <c r="S18" s="40">
        <f t="shared" si="3"/>
        <v>96.907216494845358</v>
      </c>
      <c r="T18" s="39">
        <v>98</v>
      </c>
      <c r="U18" s="60">
        <v>61</v>
      </c>
      <c r="V18" s="40">
        <f t="shared" si="4"/>
        <v>62.244897959183675</v>
      </c>
      <c r="W18" s="39">
        <v>95</v>
      </c>
      <c r="X18" s="60">
        <v>61</v>
      </c>
      <c r="Y18" s="40">
        <f t="shared" si="5"/>
        <v>64.21052631578948</v>
      </c>
      <c r="Z18" s="39">
        <v>89</v>
      </c>
      <c r="AA18" s="103">
        <v>56</v>
      </c>
      <c r="AB18" s="40">
        <f t="shared" si="6"/>
        <v>62.921348314606739</v>
      </c>
      <c r="AC18" s="37"/>
      <c r="AD18" s="41"/>
    </row>
    <row r="19" spans="1:30" s="42" customFormat="1" ht="17" customHeight="1" x14ac:dyDescent="0.25">
      <c r="A19" s="61" t="s">
        <v>46</v>
      </c>
      <c r="B19" s="39">
        <v>125</v>
      </c>
      <c r="C19" s="39">
        <v>151</v>
      </c>
      <c r="D19" s="36">
        <f t="shared" si="0"/>
        <v>120.8</v>
      </c>
      <c r="E19" s="39">
        <v>112</v>
      </c>
      <c r="F19" s="39">
        <v>133</v>
      </c>
      <c r="G19" s="40">
        <f t="shared" si="1"/>
        <v>118.75</v>
      </c>
      <c r="H19" s="39">
        <v>20</v>
      </c>
      <c r="I19" s="39">
        <v>22</v>
      </c>
      <c r="J19" s="40">
        <f t="shared" si="2"/>
        <v>110</v>
      </c>
      <c r="K19" s="39">
        <v>6</v>
      </c>
      <c r="L19" s="39">
        <v>2</v>
      </c>
      <c r="M19" s="113">
        <f t="shared" si="7"/>
        <v>33.333333333333336</v>
      </c>
      <c r="N19" s="39">
        <v>0</v>
      </c>
      <c r="O19" s="39">
        <v>0</v>
      </c>
      <c r="P19" s="113" t="str">
        <f t="shared" si="8"/>
        <v>-</v>
      </c>
      <c r="Q19" s="39">
        <v>90</v>
      </c>
      <c r="R19" s="60">
        <v>121</v>
      </c>
      <c r="S19" s="40">
        <f t="shared" si="3"/>
        <v>134.44444444444446</v>
      </c>
      <c r="T19" s="39">
        <v>78</v>
      </c>
      <c r="U19" s="60">
        <v>90</v>
      </c>
      <c r="V19" s="40">
        <f t="shared" si="4"/>
        <v>115.38461538461539</v>
      </c>
      <c r="W19" s="39">
        <v>65</v>
      </c>
      <c r="X19" s="60">
        <v>75</v>
      </c>
      <c r="Y19" s="40">
        <f t="shared" si="5"/>
        <v>115.38461538461539</v>
      </c>
      <c r="Z19" s="39">
        <v>54</v>
      </c>
      <c r="AA19" s="103">
        <v>71</v>
      </c>
      <c r="AB19" s="40">
        <f t="shared" si="6"/>
        <v>131.4814814814815</v>
      </c>
      <c r="AC19" s="37"/>
      <c r="AD19" s="41"/>
    </row>
    <row r="20" spans="1:30" s="42" customFormat="1" ht="17" customHeight="1" x14ac:dyDescent="0.25">
      <c r="A20" s="61" t="s">
        <v>47</v>
      </c>
      <c r="B20" s="39">
        <v>62</v>
      </c>
      <c r="C20" s="39">
        <v>106</v>
      </c>
      <c r="D20" s="36">
        <f t="shared" si="0"/>
        <v>170.96774193548387</v>
      </c>
      <c r="E20" s="39">
        <v>59</v>
      </c>
      <c r="F20" s="39">
        <v>106</v>
      </c>
      <c r="G20" s="40">
        <f t="shared" si="1"/>
        <v>179.66101694915255</v>
      </c>
      <c r="H20" s="39">
        <v>6</v>
      </c>
      <c r="I20" s="39">
        <v>14</v>
      </c>
      <c r="J20" s="112">
        <f t="shared" si="2"/>
        <v>233.33333333333334</v>
      </c>
      <c r="K20" s="39">
        <v>3</v>
      </c>
      <c r="L20" s="39">
        <v>1</v>
      </c>
      <c r="M20" s="113">
        <f t="shared" si="7"/>
        <v>33.333333333333336</v>
      </c>
      <c r="N20" s="39">
        <v>0</v>
      </c>
      <c r="O20" s="39">
        <v>0</v>
      </c>
      <c r="P20" s="113" t="str">
        <f t="shared" si="8"/>
        <v>-</v>
      </c>
      <c r="Q20" s="39">
        <v>52</v>
      </c>
      <c r="R20" s="60">
        <v>77</v>
      </c>
      <c r="S20" s="40">
        <f t="shared" si="3"/>
        <v>148.07692307692307</v>
      </c>
      <c r="T20" s="39">
        <v>49</v>
      </c>
      <c r="U20" s="60">
        <v>70</v>
      </c>
      <c r="V20" s="40">
        <f t="shared" si="4"/>
        <v>142.85714285714286</v>
      </c>
      <c r="W20" s="39">
        <v>46</v>
      </c>
      <c r="X20" s="60">
        <v>69</v>
      </c>
      <c r="Y20" s="40">
        <f t="shared" si="5"/>
        <v>150</v>
      </c>
      <c r="Z20" s="39">
        <v>43</v>
      </c>
      <c r="AA20" s="103">
        <v>66</v>
      </c>
      <c r="AB20" s="40">
        <f t="shared" si="6"/>
        <v>153.48837209302326</v>
      </c>
      <c r="AC20" s="37"/>
      <c r="AD20" s="41"/>
    </row>
    <row r="21" spans="1:30" s="42" customFormat="1" ht="17" customHeight="1" x14ac:dyDescent="0.25">
      <c r="A21" s="61" t="s">
        <v>48</v>
      </c>
      <c r="B21" s="39">
        <v>83</v>
      </c>
      <c r="C21" s="39">
        <v>144</v>
      </c>
      <c r="D21" s="36">
        <f t="shared" si="0"/>
        <v>173.49397590361446</v>
      </c>
      <c r="E21" s="39">
        <v>73</v>
      </c>
      <c r="F21" s="39">
        <v>137</v>
      </c>
      <c r="G21" s="40">
        <f t="shared" si="1"/>
        <v>187.67123287671234</v>
      </c>
      <c r="H21" s="39">
        <v>24</v>
      </c>
      <c r="I21" s="39">
        <v>21</v>
      </c>
      <c r="J21" s="113">
        <f t="shared" si="2"/>
        <v>87.5</v>
      </c>
      <c r="K21" s="39">
        <v>0</v>
      </c>
      <c r="L21" s="39">
        <v>8</v>
      </c>
      <c r="M21" s="40" t="str">
        <f t="shared" si="7"/>
        <v>-</v>
      </c>
      <c r="N21" s="39">
        <v>0</v>
      </c>
      <c r="O21" s="39">
        <v>0</v>
      </c>
      <c r="P21" s="113" t="str">
        <f t="shared" si="8"/>
        <v>-</v>
      </c>
      <c r="Q21" s="39">
        <v>66</v>
      </c>
      <c r="R21" s="60">
        <v>120</v>
      </c>
      <c r="S21" s="40">
        <f t="shared" si="3"/>
        <v>181.81818181818181</v>
      </c>
      <c r="T21" s="39">
        <v>45</v>
      </c>
      <c r="U21" s="60">
        <v>77</v>
      </c>
      <c r="V21" s="40">
        <f t="shared" si="4"/>
        <v>171.11111111111111</v>
      </c>
      <c r="W21" s="39">
        <v>37</v>
      </c>
      <c r="X21" s="60">
        <v>71</v>
      </c>
      <c r="Y21" s="40">
        <f t="shared" si="5"/>
        <v>191.8918918918919</v>
      </c>
      <c r="Z21" s="39">
        <v>35</v>
      </c>
      <c r="AA21" s="103">
        <v>66</v>
      </c>
      <c r="AB21" s="40">
        <f t="shared" si="6"/>
        <v>188.57142857142858</v>
      </c>
      <c r="AC21" s="37"/>
      <c r="AD21" s="41"/>
    </row>
    <row r="22" spans="1:30" s="42" customFormat="1" ht="17" customHeight="1" x14ac:dyDescent="0.25">
      <c r="A22" s="61" t="s">
        <v>49</v>
      </c>
      <c r="B22" s="39">
        <v>119</v>
      </c>
      <c r="C22" s="39">
        <v>134</v>
      </c>
      <c r="D22" s="36">
        <f t="shared" si="0"/>
        <v>112.60504201680672</v>
      </c>
      <c r="E22" s="39">
        <v>116</v>
      </c>
      <c r="F22" s="39">
        <v>127</v>
      </c>
      <c r="G22" s="40">
        <f t="shared" si="1"/>
        <v>109.48275862068965</v>
      </c>
      <c r="H22" s="39">
        <v>16</v>
      </c>
      <c r="I22" s="39">
        <v>13</v>
      </c>
      <c r="J22" s="113">
        <f t="shared" si="2"/>
        <v>81.25</v>
      </c>
      <c r="K22" s="39">
        <v>3</v>
      </c>
      <c r="L22" s="39">
        <v>8</v>
      </c>
      <c r="M22" s="112">
        <f t="shared" si="7"/>
        <v>266.66666666666669</v>
      </c>
      <c r="N22" s="39">
        <v>2</v>
      </c>
      <c r="O22" s="39">
        <v>0</v>
      </c>
      <c r="P22" s="113">
        <f t="shared" si="8"/>
        <v>0</v>
      </c>
      <c r="Q22" s="39">
        <v>109</v>
      </c>
      <c r="R22" s="60">
        <v>115</v>
      </c>
      <c r="S22" s="40">
        <f t="shared" si="3"/>
        <v>105.50458715596331</v>
      </c>
      <c r="T22" s="39">
        <v>73</v>
      </c>
      <c r="U22" s="60">
        <v>69</v>
      </c>
      <c r="V22" s="40">
        <f t="shared" si="4"/>
        <v>94.520547945205479</v>
      </c>
      <c r="W22" s="39">
        <v>71</v>
      </c>
      <c r="X22" s="60">
        <v>66</v>
      </c>
      <c r="Y22" s="40">
        <f t="shared" si="5"/>
        <v>92.957746478873233</v>
      </c>
      <c r="Z22" s="39">
        <v>67</v>
      </c>
      <c r="AA22" s="103">
        <v>59</v>
      </c>
      <c r="AB22" s="40">
        <f t="shared" si="6"/>
        <v>88.059701492537314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108</v>
      </c>
      <c r="C23" s="39">
        <v>177</v>
      </c>
      <c r="D23" s="36">
        <f t="shared" si="0"/>
        <v>163.88888888888889</v>
      </c>
      <c r="E23" s="39">
        <v>94</v>
      </c>
      <c r="F23" s="39">
        <v>165</v>
      </c>
      <c r="G23" s="40">
        <f t="shared" si="1"/>
        <v>175.53191489361703</v>
      </c>
      <c r="H23" s="39">
        <v>12</v>
      </c>
      <c r="I23" s="39">
        <v>21</v>
      </c>
      <c r="J23" s="40">
        <f t="shared" si="2"/>
        <v>175</v>
      </c>
      <c r="K23" s="39">
        <v>2</v>
      </c>
      <c r="L23" s="39">
        <v>4</v>
      </c>
      <c r="M23" s="40">
        <f t="shared" si="7"/>
        <v>200</v>
      </c>
      <c r="N23" s="39">
        <v>2</v>
      </c>
      <c r="O23" s="39">
        <v>3</v>
      </c>
      <c r="P23" s="40">
        <f t="shared" si="8"/>
        <v>150</v>
      </c>
      <c r="Q23" s="39">
        <v>90</v>
      </c>
      <c r="R23" s="60">
        <v>150</v>
      </c>
      <c r="S23" s="40">
        <f t="shared" si="3"/>
        <v>166.66666666666666</v>
      </c>
      <c r="T23" s="39">
        <v>82</v>
      </c>
      <c r="U23" s="60">
        <v>83</v>
      </c>
      <c r="V23" s="40">
        <f t="shared" si="4"/>
        <v>101.21951219512195</v>
      </c>
      <c r="W23" s="39">
        <v>69</v>
      </c>
      <c r="X23" s="60">
        <v>77</v>
      </c>
      <c r="Y23" s="40">
        <f t="shared" si="5"/>
        <v>111.59420289855072</v>
      </c>
      <c r="Z23" s="39">
        <v>63</v>
      </c>
      <c r="AA23" s="103">
        <v>68</v>
      </c>
      <c r="AB23" s="40">
        <f t="shared" si="6"/>
        <v>107.93650793650794</v>
      </c>
      <c r="AC23" s="37"/>
      <c r="AD23" s="41"/>
    </row>
    <row r="24" spans="1:30" s="42" customFormat="1" ht="17" customHeight="1" x14ac:dyDescent="0.25">
      <c r="A24" s="61" t="s">
        <v>51</v>
      </c>
      <c r="B24" s="39">
        <v>146</v>
      </c>
      <c r="C24" s="39">
        <v>220</v>
      </c>
      <c r="D24" s="36">
        <f t="shared" si="0"/>
        <v>150.68493150684932</v>
      </c>
      <c r="E24" s="39">
        <v>142</v>
      </c>
      <c r="F24" s="39">
        <v>206</v>
      </c>
      <c r="G24" s="40">
        <f t="shared" si="1"/>
        <v>145.07042253521126</v>
      </c>
      <c r="H24" s="39">
        <v>8</v>
      </c>
      <c r="I24" s="39">
        <v>17</v>
      </c>
      <c r="J24" s="40">
        <f t="shared" si="2"/>
        <v>212.5</v>
      </c>
      <c r="K24" s="39">
        <v>4</v>
      </c>
      <c r="L24" s="39">
        <v>6</v>
      </c>
      <c r="M24" s="40">
        <f t="shared" si="7"/>
        <v>150</v>
      </c>
      <c r="N24" s="39">
        <v>0</v>
      </c>
      <c r="O24" s="39">
        <v>0</v>
      </c>
      <c r="P24" s="113" t="str">
        <f t="shared" si="8"/>
        <v>-</v>
      </c>
      <c r="Q24" s="39">
        <v>121</v>
      </c>
      <c r="R24" s="60">
        <v>202</v>
      </c>
      <c r="S24" s="40">
        <f t="shared" si="3"/>
        <v>166.94214876033058</v>
      </c>
      <c r="T24" s="39">
        <v>99</v>
      </c>
      <c r="U24" s="60">
        <v>107</v>
      </c>
      <c r="V24" s="40">
        <f t="shared" si="4"/>
        <v>108.08080808080808</v>
      </c>
      <c r="W24" s="39">
        <v>98</v>
      </c>
      <c r="X24" s="60">
        <v>105</v>
      </c>
      <c r="Y24" s="40">
        <f t="shared" si="5"/>
        <v>107.14285714285714</v>
      </c>
      <c r="Z24" s="39">
        <v>92</v>
      </c>
      <c r="AA24" s="103">
        <v>105</v>
      </c>
      <c r="AB24" s="40">
        <f t="shared" si="6"/>
        <v>114.1304347826087</v>
      </c>
      <c r="AC24" s="37"/>
      <c r="AD24" s="41"/>
    </row>
    <row r="25" spans="1:30" s="42" customFormat="1" ht="17" customHeight="1" x14ac:dyDescent="0.25">
      <c r="A25" s="61" t="s">
        <v>52</v>
      </c>
      <c r="B25" s="39">
        <v>55</v>
      </c>
      <c r="C25" s="39">
        <v>80</v>
      </c>
      <c r="D25" s="36">
        <f t="shared" si="0"/>
        <v>145.45454545454547</v>
      </c>
      <c r="E25" s="39">
        <v>49</v>
      </c>
      <c r="F25" s="39">
        <v>76</v>
      </c>
      <c r="G25" s="40">
        <f t="shared" si="1"/>
        <v>155.10204081632654</v>
      </c>
      <c r="H25" s="39">
        <v>8</v>
      </c>
      <c r="I25" s="39">
        <v>11</v>
      </c>
      <c r="J25" s="40">
        <f t="shared" si="2"/>
        <v>137.5</v>
      </c>
      <c r="K25" s="39">
        <v>0</v>
      </c>
      <c r="L25" s="39">
        <v>0</v>
      </c>
      <c r="M25" s="113" t="str">
        <f t="shared" si="7"/>
        <v>-</v>
      </c>
      <c r="N25" s="39">
        <v>0</v>
      </c>
      <c r="O25" s="39">
        <v>0</v>
      </c>
      <c r="P25" s="113" t="str">
        <f t="shared" si="8"/>
        <v>-</v>
      </c>
      <c r="Q25" s="39">
        <v>36</v>
      </c>
      <c r="R25" s="60">
        <v>63</v>
      </c>
      <c r="S25" s="40">
        <f t="shared" si="3"/>
        <v>175</v>
      </c>
      <c r="T25" s="39">
        <v>36</v>
      </c>
      <c r="U25" s="60">
        <v>47</v>
      </c>
      <c r="V25" s="40">
        <f t="shared" si="4"/>
        <v>130.55555555555554</v>
      </c>
      <c r="W25" s="39">
        <v>32</v>
      </c>
      <c r="X25" s="60">
        <v>47</v>
      </c>
      <c r="Y25" s="40">
        <f t="shared" si="5"/>
        <v>146.875</v>
      </c>
      <c r="Z25" s="39">
        <v>32</v>
      </c>
      <c r="AA25" s="103">
        <v>46</v>
      </c>
      <c r="AB25" s="40">
        <f t="shared" si="6"/>
        <v>143.75</v>
      </c>
      <c r="AC25" s="37"/>
      <c r="AD25" s="41"/>
    </row>
    <row r="26" spans="1:30" s="42" customFormat="1" ht="17" customHeight="1" x14ac:dyDescent="0.25">
      <c r="A26" s="61" t="s">
        <v>53</v>
      </c>
      <c r="B26" s="39">
        <v>99</v>
      </c>
      <c r="C26" s="39">
        <v>114</v>
      </c>
      <c r="D26" s="36">
        <f t="shared" si="0"/>
        <v>115.15151515151516</v>
      </c>
      <c r="E26" s="39">
        <v>92</v>
      </c>
      <c r="F26" s="39">
        <v>106</v>
      </c>
      <c r="G26" s="40">
        <f t="shared" si="1"/>
        <v>115.21739130434783</v>
      </c>
      <c r="H26" s="39">
        <v>8</v>
      </c>
      <c r="I26" s="39">
        <v>13</v>
      </c>
      <c r="J26" s="40">
        <f t="shared" si="2"/>
        <v>162.5</v>
      </c>
      <c r="K26" s="39">
        <v>2</v>
      </c>
      <c r="L26" s="39">
        <v>0</v>
      </c>
      <c r="M26" s="113">
        <f t="shared" si="7"/>
        <v>0</v>
      </c>
      <c r="N26" s="39">
        <v>0</v>
      </c>
      <c r="O26" s="39">
        <v>0</v>
      </c>
      <c r="P26" s="113" t="str">
        <f t="shared" si="8"/>
        <v>-</v>
      </c>
      <c r="Q26" s="39">
        <v>75</v>
      </c>
      <c r="R26" s="60">
        <v>87</v>
      </c>
      <c r="S26" s="40">
        <f t="shared" si="3"/>
        <v>116</v>
      </c>
      <c r="T26" s="39">
        <v>68</v>
      </c>
      <c r="U26" s="60">
        <v>45</v>
      </c>
      <c r="V26" s="40">
        <f t="shared" si="4"/>
        <v>66.17647058823529</v>
      </c>
      <c r="W26" s="39">
        <v>61</v>
      </c>
      <c r="X26" s="60">
        <v>45</v>
      </c>
      <c r="Y26" s="40">
        <f t="shared" si="5"/>
        <v>73.770491803278688</v>
      </c>
      <c r="Z26" s="39">
        <v>56</v>
      </c>
      <c r="AA26" s="103">
        <v>43</v>
      </c>
      <c r="AB26" s="40">
        <f t="shared" si="6"/>
        <v>76.785714285714292</v>
      </c>
      <c r="AC26" s="37"/>
      <c r="AD26" s="41"/>
    </row>
    <row r="27" spans="1:30" s="42" customFormat="1" ht="17" customHeight="1" x14ac:dyDescent="0.25">
      <c r="A27" s="61" t="s">
        <v>54</v>
      </c>
      <c r="B27" s="39">
        <v>49</v>
      </c>
      <c r="C27" s="39">
        <v>82</v>
      </c>
      <c r="D27" s="36">
        <f t="shared" si="0"/>
        <v>167.34693877551021</v>
      </c>
      <c r="E27" s="39">
        <v>49</v>
      </c>
      <c r="F27" s="39">
        <v>81</v>
      </c>
      <c r="G27" s="40">
        <f t="shared" si="1"/>
        <v>165.30612244897958</v>
      </c>
      <c r="H27" s="39">
        <v>5</v>
      </c>
      <c r="I27" s="39">
        <v>10</v>
      </c>
      <c r="J27" s="40">
        <f t="shared" si="2"/>
        <v>200</v>
      </c>
      <c r="K27" s="39">
        <v>1</v>
      </c>
      <c r="L27" s="39">
        <v>4</v>
      </c>
      <c r="M27" s="112">
        <f t="shared" si="7"/>
        <v>400</v>
      </c>
      <c r="N27" s="39">
        <v>4</v>
      </c>
      <c r="O27" s="39">
        <v>3</v>
      </c>
      <c r="P27" s="113">
        <f t="shared" si="8"/>
        <v>75</v>
      </c>
      <c r="Q27" s="39">
        <v>42</v>
      </c>
      <c r="R27" s="60">
        <v>63</v>
      </c>
      <c r="S27" s="40">
        <f t="shared" si="3"/>
        <v>150</v>
      </c>
      <c r="T27" s="39">
        <v>31</v>
      </c>
      <c r="U27" s="60">
        <v>42</v>
      </c>
      <c r="V27" s="40">
        <f t="shared" si="4"/>
        <v>135.48387096774192</v>
      </c>
      <c r="W27" s="39">
        <v>31</v>
      </c>
      <c r="X27" s="60">
        <v>41</v>
      </c>
      <c r="Y27" s="40">
        <f t="shared" si="5"/>
        <v>132.25806451612902</v>
      </c>
      <c r="Z27" s="39">
        <v>30</v>
      </c>
      <c r="AA27" s="103">
        <v>39</v>
      </c>
      <c r="AB27" s="40">
        <f t="shared" si="6"/>
        <v>130</v>
      </c>
      <c r="AC27" s="37"/>
      <c r="AD27" s="41"/>
    </row>
    <row r="28" spans="1:30" s="42" customFormat="1" ht="17" customHeight="1" x14ac:dyDescent="0.25">
      <c r="A28" s="61" t="s">
        <v>55</v>
      </c>
      <c r="B28" s="39">
        <v>65</v>
      </c>
      <c r="C28" s="39">
        <v>70</v>
      </c>
      <c r="D28" s="36">
        <f t="shared" si="0"/>
        <v>107.69230769230769</v>
      </c>
      <c r="E28" s="39">
        <v>61</v>
      </c>
      <c r="F28" s="39">
        <v>65</v>
      </c>
      <c r="G28" s="40">
        <f t="shared" si="1"/>
        <v>106.55737704918033</v>
      </c>
      <c r="H28" s="39">
        <v>10</v>
      </c>
      <c r="I28" s="39">
        <v>11</v>
      </c>
      <c r="J28" s="40">
        <f t="shared" si="2"/>
        <v>110</v>
      </c>
      <c r="K28" s="39">
        <v>0</v>
      </c>
      <c r="L28" s="39">
        <v>0</v>
      </c>
      <c r="M28" s="113" t="str">
        <f t="shared" si="7"/>
        <v>-</v>
      </c>
      <c r="N28" s="39">
        <v>2</v>
      </c>
      <c r="O28" s="39">
        <v>0</v>
      </c>
      <c r="P28" s="113">
        <f t="shared" si="8"/>
        <v>0</v>
      </c>
      <c r="Q28" s="39">
        <v>56</v>
      </c>
      <c r="R28" s="60">
        <v>63</v>
      </c>
      <c r="S28" s="40">
        <f t="shared" si="3"/>
        <v>112.5</v>
      </c>
      <c r="T28" s="39">
        <v>40</v>
      </c>
      <c r="U28" s="60">
        <v>36</v>
      </c>
      <c r="V28" s="40">
        <f t="shared" si="4"/>
        <v>90</v>
      </c>
      <c r="W28" s="39">
        <v>37</v>
      </c>
      <c r="X28" s="60">
        <v>33</v>
      </c>
      <c r="Y28" s="40">
        <f t="shared" si="5"/>
        <v>89.189189189189193</v>
      </c>
      <c r="Z28" s="39">
        <v>35</v>
      </c>
      <c r="AA28" s="103">
        <v>33</v>
      </c>
      <c r="AB28" s="40">
        <f t="shared" si="6"/>
        <v>94.285714285714292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124</v>
      </c>
      <c r="C29" s="39">
        <v>140</v>
      </c>
      <c r="D29" s="36">
        <f t="shared" si="0"/>
        <v>112.90322580645162</v>
      </c>
      <c r="E29" s="39">
        <v>109</v>
      </c>
      <c r="F29" s="39">
        <v>126</v>
      </c>
      <c r="G29" s="40">
        <f t="shared" si="1"/>
        <v>115.59633027522936</v>
      </c>
      <c r="H29" s="39">
        <v>5</v>
      </c>
      <c r="I29" s="39">
        <v>7</v>
      </c>
      <c r="J29" s="40">
        <f t="shared" si="2"/>
        <v>140</v>
      </c>
      <c r="K29" s="39">
        <v>4</v>
      </c>
      <c r="L29" s="39">
        <v>3</v>
      </c>
      <c r="M29" s="113">
        <f t="shared" si="7"/>
        <v>75</v>
      </c>
      <c r="N29" s="39">
        <v>0</v>
      </c>
      <c r="O29" s="39">
        <v>0</v>
      </c>
      <c r="P29" s="113" t="str">
        <f t="shared" si="8"/>
        <v>-</v>
      </c>
      <c r="Q29" s="39">
        <v>81</v>
      </c>
      <c r="R29" s="60">
        <v>102</v>
      </c>
      <c r="S29" s="40">
        <f t="shared" si="3"/>
        <v>125.92592592592592</v>
      </c>
      <c r="T29" s="39">
        <v>89</v>
      </c>
      <c r="U29" s="60">
        <v>57</v>
      </c>
      <c r="V29" s="40">
        <f t="shared" si="4"/>
        <v>64.044943820224717</v>
      </c>
      <c r="W29" s="39">
        <v>75</v>
      </c>
      <c r="X29" s="60">
        <v>55</v>
      </c>
      <c r="Y29" s="40">
        <f t="shared" si="5"/>
        <v>73.333333333333329</v>
      </c>
      <c r="Z29" s="39">
        <v>72</v>
      </c>
      <c r="AA29" s="103">
        <v>53</v>
      </c>
      <c r="AB29" s="40">
        <f t="shared" si="6"/>
        <v>73.611111111111114</v>
      </c>
      <c r="AC29" s="37"/>
      <c r="AD29" s="41"/>
    </row>
    <row r="30" spans="1:30" s="42" customFormat="1" ht="17" customHeight="1" x14ac:dyDescent="0.25">
      <c r="A30" s="61" t="s">
        <v>57</v>
      </c>
      <c r="B30" s="39">
        <v>46</v>
      </c>
      <c r="C30" s="39">
        <v>79</v>
      </c>
      <c r="D30" s="36">
        <f t="shared" si="0"/>
        <v>171.7391304347826</v>
      </c>
      <c r="E30" s="39">
        <v>41</v>
      </c>
      <c r="F30" s="39">
        <v>72</v>
      </c>
      <c r="G30" s="40">
        <f t="shared" si="1"/>
        <v>175.60975609756099</v>
      </c>
      <c r="H30" s="39">
        <v>6</v>
      </c>
      <c r="I30" s="39">
        <v>8</v>
      </c>
      <c r="J30" s="112">
        <f t="shared" si="2"/>
        <v>133.33333333333334</v>
      </c>
      <c r="K30" s="39">
        <v>3</v>
      </c>
      <c r="L30" s="39">
        <v>1</v>
      </c>
      <c r="M30" s="113">
        <f t="shared" si="7"/>
        <v>33.333333333333336</v>
      </c>
      <c r="N30" s="39">
        <v>0</v>
      </c>
      <c r="O30" s="39">
        <v>0</v>
      </c>
      <c r="P30" s="113" t="str">
        <f t="shared" si="8"/>
        <v>-</v>
      </c>
      <c r="Q30" s="39">
        <v>40</v>
      </c>
      <c r="R30" s="60">
        <v>67</v>
      </c>
      <c r="S30" s="40">
        <f t="shared" si="3"/>
        <v>167.5</v>
      </c>
      <c r="T30" s="39">
        <v>28</v>
      </c>
      <c r="U30" s="60">
        <v>47</v>
      </c>
      <c r="V30" s="40">
        <f t="shared" si="4"/>
        <v>167.85714285714286</v>
      </c>
      <c r="W30" s="39">
        <v>23</v>
      </c>
      <c r="X30" s="60">
        <v>44</v>
      </c>
      <c r="Y30" s="40">
        <f t="shared" si="5"/>
        <v>191.30434782608697</v>
      </c>
      <c r="Z30" s="39">
        <v>22</v>
      </c>
      <c r="AA30" s="103">
        <v>43</v>
      </c>
      <c r="AB30" s="40">
        <f t="shared" si="6"/>
        <v>195.45454545454547</v>
      </c>
      <c r="AC30" s="37"/>
      <c r="AD30" s="41"/>
    </row>
    <row r="31" spans="1:30" s="42" customFormat="1" ht="17" customHeight="1" x14ac:dyDescent="0.25">
      <c r="A31" s="61" t="s">
        <v>58</v>
      </c>
      <c r="B31" s="39">
        <v>63</v>
      </c>
      <c r="C31" s="39">
        <v>94</v>
      </c>
      <c r="D31" s="36">
        <f t="shared" si="0"/>
        <v>149.20634920634922</v>
      </c>
      <c r="E31" s="39">
        <v>59</v>
      </c>
      <c r="F31" s="39">
        <v>89</v>
      </c>
      <c r="G31" s="40">
        <f t="shared" si="1"/>
        <v>150.84745762711864</v>
      </c>
      <c r="H31" s="39">
        <v>3</v>
      </c>
      <c r="I31" s="39">
        <v>14</v>
      </c>
      <c r="J31" s="112">
        <f t="shared" si="2"/>
        <v>466.66666666666669</v>
      </c>
      <c r="K31" s="39">
        <v>1</v>
      </c>
      <c r="L31" s="39">
        <v>1</v>
      </c>
      <c r="M31" s="40">
        <f t="shared" si="7"/>
        <v>100</v>
      </c>
      <c r="N31" s="39">
        <v>0</v>
      </c>
      <c r="O31" s="39">
        <v>1</v>
      </c>
      <c r="P31" s="40" t="str">
        <f t="shared" si="8"/>
        <v>-</v>
      </c>
      <c r="Q31" s="39">
        <v>45</v>
      </c>
      <c r="R31" s="60">
        <v>81</v>
      </c>
      <c r="S31" s="40">
        <f t="shared" si="3"/>
        <v>180</v>
      </c>
      <c r="T31" s="39">
        <v>40</v>
      </c>
      <c r="U31" s="60">
        <v>57</v>
      </c>
      <c r="V31" s="40">
        <f t="shared" si="4"/>
        <v>142.5</v>
      </c>
      <c r="W31" s="39">
        <v>37</v>
      </c>
      <c r="X31" s="60">
        <v>53</v>
      </c>
      <c r="Y31" s="40">
        <f t="shared" si="5"/>
        <v>143.24324324324326</v>
      </c>
      <c r="Z31" s="39">
        <v>35</v>
      </c>
      <c r="AA31" s="103">
        <v>51</v>
      </c>
      <c r="AB31" s="40">
        <f t="shared" si="6"/>
        <v>145.71428571428572</v>
      </c>
      <c r="AC31" s="37"/>
      <c r="AD31" s="41"/>
    </row>
    <row r="32" spans="1:30" s="42" customFormat="1" ht="17" customHeight="1" x14ac:dyDescent="0.25">
      <c r="A32" s="61" t="s">
        <v>59</v>
      </c>
      <c r="B32" s="39">
        <v>100</v>
      </c>
      <c r="C32" s="39">
        <v>103</v>
      </c>
      <c r="D32" s="36">
        <f t="shared" si="0"/>
        <v>103</v>
      </c>
      <c r="E32" s="39">
        <v>96</v>
      </c>
      <c r="F32" s="39">
        <v>99</v>
      </c>
      <c r="G32" s="40">
        <f t="shared" si="1"/>
        <v>103.125</v>
      </c>
      <c r="H32" s="39">
        <v>8</v>
      </c>
      <c r="I32" s="39">
        <v>26</v>
      </c>
      <c r="J32" s="112">
        <f t="shared" si="2"/>
        <v>325</v>
      </c>
      <c r="K32" s="39">
        <v>5</v>
      </c>
      <c r="L32" s="39">
        <v>4</v>
      </c>
      <c r="M32" s="113">
        <f t="shared" si="7"/>
        <v>80</v>
      </c>
      <c r="N32" s="39">
        <v>0</v>
      </c>
      <c r="O32" s="39">
        <v>7</v>
      </c>
      <c r="P32" s="40" t="str">
        <f t="shared" si="8"/>
        <v>-</v>
      </c>
      <c r="Q32" s="39">
        <v>95</v>
      </c>
      <c r="R32" s="60">
        <v>77</v>
      </c>
      <c r="S32" s="40">
        <f t="shared" si="3"/>
        <v>81.05263157894737</v>
      </c>
      <c r="T32" s="39">
        <v>68</v>
      </c>
      <c r="U32" s="60">
        <v>32</v>
      </c>
      <c r="V32" s="40">
        <f t="shared" si="4"/>
        <v>47.058823529411768</v>
      </c>
      <c r="W32" s="39">
        <v>64</v>
      </c>
      <c r="X32" s="60">
        <v>28</v>
      </c>
      <c r="Y32" s="40">
        <f t="shared" si="5"/>
        <v>43.75</v>
      </c>
      <c r="Z32" s="39">
        <v>61</v>
      </c>
      <c r="AA32" s="103">
        <v>27</v>
      </c>
      <c r="AB32" s="40">
        <f t="shared" si="6"/>
        <v>44.26229508196721</v>
      </c>
      <c r="AC32" s="37"/>
      <c r="AD32" s="41"/>
    </row>
    <row r="33" spans="1:30" s="42" customFormat="1" ht="17" customHeight="1" x14ac:dyDescent="0.25">
      <c r="A33" s="61" t="s">
        <v>60</v>
      </c>
      <c r="B33" s="39">
        <v>95</v>
      </c>
      <c r="C33" s="39">
        <v>157</v>
      </c>
      <c r="D33" s="36">
        <f t="shared" si="0"/>
        <v>165.26315789473685</v>
      </c>
      <c r="E33" s="39">
        <v>95</v>
      </c>
      <c r="F33" s="39">
        <v>157</v>
      </c>
      <c r="G33" s="40">
        <f t="shared" si="1"/>
        <v>165.26315789473685</v>
      </c>
      <c r="H33" s="39">
        <v>4</v>
      </c>
      <c r="I33" s="39">
        <v>15</v>
      </c>
      <c r="J33" s="112">
        <f t="shared" si="2"/>
        <v>375</v>
      </c>
      <c r="K33" s="39">
        <v>0</v>
      </c>
      <c r="L33" s="39">
        <v>1</v>
      </c>
      <c r="M33" s="40" t="str">
        <f t="shared" si="7"/>
        <v>-</v>
      </c>
      <c r="N33" s="39">
        <v>0</v>
      </c>
      <c r="O33" s="39">
        <v>0</v>
      </c>
      <c r="P33" s="113" t="str">
        <f t="shared" si="8"/>
        <v>-</v>
      </c>
      <c r="Q33" s="39">
        <v>93</v>
      </c>
      <c r="R33" s="60">
        <v>140</v>
      </c>
      <c r="S33" s="40">
        <f t="shared" si="3"/>
        <v>150.53763440860214</v>
      </c>
      <c r="T33" s="39">
        <v>48</v>
      </c>
      <c r="U33" s="60">
        <v>91</v>
      </c>
      <c r="V33" s="40">
        <f t="shared" si="4"/>
        <v>189.58333333333334</v>
      </c>
      <c r="W33" s="39">
        <v>47</v>
      </c>
      <c r="X33" s="60">
        <v>90</v>
      </c>
      <c r="Y33" s="40">
        <f t="shared" si="5"/>
        <v>191.48936170212767</v>
      </c>
      <c r="Z33" s="39">
        <v>47</v>
      </c>
      <c r="AA33" s="103">
        <v>88</v>
      </c>
      <c r="AB33" s="40">
        <f t="shared" si="6"/>
        <v>187.2340425531915</v>
      </c>
      <c r="AC33" s="37"/>
      <c r="AD33" s="41"/>
    </row>
    <row r="34" spans="1:30" s="42" customFormat="1" ht="17" customHeight="1" x14ac:dyDescent="0.25">
      <c r="A34" s="61" t="s">
        <v>61</v>
      </c>
      <c r="B34" s="39">
        <v>121</v>
      </c>
      <c r="C34" s="39">
        <v>187</v>
      </c>
      <c r="D34" s="36">
        <f t="shared" si="0"/>
        <v>154.54545454545453</v>
      </c>
      <c r="E34" s="39">
        <v>112</v>
      </c>
      <c r="F34" s="39">
        <v>181</v>
      </c>
      <c r="G34" s="40">
        <f t="shared" si="1"/>
        <v>161.60714285714286</v>
      </c>
      <c r="H34" s="39">
        <v>10</v>
      </c>
      <c r="I34" s="39">
        <v>22</v>
      </c>
      <c r="J34" s="40">
        <f t="shared" si="2"/>
        <v>220</v>
      </c>
      <c r="K34" s="39">
        <v>2</v>
      </c>
      <c r="L34" s="39">
        <v>0</v>
      </c>
      <c r="M34" s="113">
        <f t="shared" si="7"/>
        <v>0</v>
      </c>
      <c r="N34" s="39">
        <v>1</v>
      </c>
      <c r="O34" s="39">
        <v>1</v>
      </c>
      <c r="P34" s="40">
        <f t="shared" si="8"/>
        <v>100</v>
      </c>
      <c r="Q34" s="39">
        <v>107</v>
      </c>
      <c r="R34" s="60">
        <v>160</v>
      </c>
      <c r="S34" s="40">
        <f t="shared" si="3"/>
        <v>149.53271028037383</v>
      </c>
      <c r="T34" s="39">
        <v>73</v>
      </c>
      <c r="U34" s="60">
        <v>112</v>
      </c>
      <c r="V34" s="40">
        <f t="shared" si="4"/>
        <v>153.42465753424656</v>
      </c>
      <c r="W34" s="39">
        <v>66</v>
      </c>
      <c r="X34" s="60">
        <v>112</v>
      </c>
      <c r="Y34" s="40">
        <f t="shared" si="5"/>
        <v>169.69696969696969</v>
      </c>
      <c r="Z34" s="39">
        <v>65</v>
      </c>
      <c r="AA34" s="103">
        <v>101</v>
      </c>
      <c r="AB34" s="40">
        <f t="shared" si="6"/>
        <v>155.38461538461539</v>
      </c>
      <c r="AC34" s="37"/>
      <c r="AD34" s="41"/>
    </row>
    <row r="35" spans="1:30" s="42" customFormat="1" ht="17" customHeight="1" thickBot="1" x14ac:dyDescent="0.3">
      <c r="A35" s="61" t="s">
        <v>62</v>
      </c>
      <c r="B35" s="39">
        <v>51</v>
      </c>
      <c r="C35" s="39">
        <v>72</v>
      </c>
      <c r="D35" s="36">
        <f t="shared" si="0"/>
        <v>141.1764705882353</v>
      </c>
      <c r="E35" s="39">
        <v>51</v>
      </c>
      <c r="F35" s="39">
        <v>69</v>
      </c>
      <c r="G35" s="40">
        <f t="shared" si="1"/>
        <v>135.29411764705881</v>
      </c>
      <c r="H35" s="39">
        <v>6</v>
      </c>
      <c r="I35" s="39">
        <v>6</v>
      </c>
      <c r="J35" s="40">
        <f t="shared" si="2"/>
        <v>100</v>
      </c>
      <c r="K35" s="39">
        <v>2</v>
      </c>
      <c r="L35" s="39">
        <v>2</v>
      </c>
      <c r="M35" s="40">
        <f t="shared" si="7"/>
        <v>100</v>
      </c>
      <c r="N35" s="39">
        <v>0</v>
      </c>
      <c r="O35" s="39">
        <v>0</v>
      </c>
      <c r="P35" s="113" t="str">
        <f t="shared" si="8"/>
        <v>-</v>
      </c>
      <c r="Q35" s="39">
        <v>41</v>
      </c>
      <c r="R35" s="60">
        <v>47</v>
      </c>
      <c r="S35" s="40">
        <f t="shared" si="3"/>
        <v>114.63414634146342</v>
      </c>
      <c r="T35" s="39">
        <v>28</v>
      </c>
      <c r="U35" s="60">
        <v>30</v>
      </c>
      <c r="V35" s="40">
        <f t="shared" si="4"/>
        <v>107.14285714285714</v>
      </c>
      <c r="W35" s="39">
        <v>28</v>
      </c>
      <c r="X35" s="60">
        <v>30</v>
      </c>
      <c r="Y35" s="40">
        <f t="shared" si="5"/>
        <v>107.14285714285714</v>
      </c>
      <c r="Z35" s="39">
        <v>28</v>
      </c>
      <c r="AA35" s="104">
        <v>29</v>
      </c>
      <c r="AB35" s="40">
        <f t="shared" si="6"/>
        <v>103.57142857142857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75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75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75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75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7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7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7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9"/>
  <sheetViews>
    <sheetView view="pageBreakPreview" zoomScale="80" zoomScaleNormal="70" zoomScaleSheetLayoutView="80" workbookViewId="0">
      <selection sqref="A1:E1"/>
    </sheetView>
  </sheetViews>
  <sheetFormatPr defaultColWidth="8" defaultRowHeight="13.6" x14ac:dyDescent="0.25"/>
  <cols>
    <col min="1" max="1" width="61.875" style="3" customWidth="1"/>
    <col min="2" max="2" width="16.125" style="18" customWidth="1"/>
    <col min="3" max="3" width="15.875" style="18" customWidth="1"/>
    <col min="4" max="4" width="12.625" style="3" customWidth="1"/>
    <col min="5" max="5" width="12.375" style="3" customWidth="1"/>
    <col min="6" max="16384" width="8" style="3"/>
  </cols>
  <sheetData>
    <row r="1" spans="1:9" ht="80.349999999999994" customHeight="1" x14ac:dyDescent="0.25">
      <c r="A1" s="115" t="s">
        <v>70</v>
      </c>
      <c r="B1" s="115"/>
      <c r="C1" s="115"/>
      <c r="D1" s="115"/>
      <c r="E1" s="115"/>
    </row>
    <row r="2" spans="1:9" ht="9.6999999999999993" customHeight="1" x14ac:dyDescent="0.2">
      <c r="A2" s="142"/>
      <c r="B2" s="142"/>
      <c r="C2" s="142"/>
      <c r="D2" s="142"/>
      <c r="E2" s="142"/>
    </row>
    <row r="3" spans="1:9" s="4" customFormat="1" ht="23.3" customHeight="1" x14ac:dyDescent="0.25">
      <c r="A3" s="120" t="s">
        <v>0</v>
      </c>
      <c r="B3" s="116" t="s">
        <v>73</v>
      </c>
      <c r="C3" s="116" t="s">
        <v>74</v>
      </c>
      <c r="D3" s="143" t="s">
        <v>1</v>
      </c>
      <c r="E3" s="144"/>
    </row>
    <row r="4" spans="1:9" s="4" customFormat="1" ht="28.55" x14ac:dyDescent="0.25">
      <c r="A4" s="121"/>
      <c r="B4" s="117"/>
      <c r="C4" s="117"/>
      <c r="D4" s="5" t="s">
        <v>2</v>
      </c>
      <c r="E4" s="6" t="s">
        <v>26</v>
      </c>
    </row>
    <row r="5" spans="1:9" s="9" customFormat="1" ht="15.8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27</v>
      </c>
      <c r="B6" s="78">
        <f>'6-(АТО-ЦЗ)'!B7</f>
        <v>1454</v>
      </c>
      <c r="C6" s="78">
        <f>'6-(АТО-ЦЗ)'!C7</f>
        <v>1412</v>
      </c>
      <c r="D6" s="20">
        <f>C6*100/B6</f>
        <v>97.111416781292988</v>
      </c>
      <c r="E6" s="75">
        <f>C6-B6</f>
        <v>-42</v>
      </c>
      <c r="I6" s="13"/>
    </row>
    <row r="7" spans="1:9" s="4" customFormat="1" ht="29.25" customHeight="1" x14ac:dyDescent="0.25">
      <c r="A7" s="10" t="s">
        <v>28</v>
      </c>
      <c r="B7" s="79">
        <f>'6-(АТО-ЦЗ)'!E7</f>
        <v>1139</v>
      </c>
      <c r="C7" s="79">
        <f>'6-(АТО-ЦЗ)'!F7</f>
        <v>1084</v>
      </c>
      <c r="D7" s="20">
        <f t="shared" ref="D7:D11" si="0">C7*100/B7</f>
        <v>95.171202809481997</v>
      </c>
      <c r="E7" s="75">
        <f t="shared" ref="E7:E11" si="1">C7-B7</f>
        <v>-55</v>
      </c>
      <c r="I7" s="13"/>
    </row>
    <row r="8" spans="1:9" s="4" customFormat="1" ht="48.75" customHeight="1" x14ac:dyDescent="0.25">
      <c r="A8" s="14" t="s">
        <v>29</v>
      </c>
      <c r="B8" s="79">
        <f>'6-(АТО-ЦЗ)'!H7</f>
        <v>161</v>
      </c>
      <c r="C8" s="79">
        <f>'6-(АТО-ЦЗ)'!I7</f>
        <v>174</v>
      </c>
      <c r="D8" s="20">
        <f t="shared" si="0"/>
        <v>108.07453416149069</v>
      </c>
      <c r="E8" s="75">
        <f t="shared" si="1"/>
        <v>13</v>
      </c>
      <c r="I8" s="13"/>
    </row>
    <row r="9" spans="1:9" s="4" customFormat="1" ht="34.5" customHeight="1" x14ac:dyDescent="0.25">
      <c r="A9" s="15" t="s">
        <v>30</v>
      </c>
      <c r="B9" s="79">
        <f>'6-(АТО-ЦЗ)'!K7</f>
        <v>49</v>
      </c>
      <c r="C9" s="79">
        <f>'6-(АТО-ЦЗ)'!L7</f>
        <v>19</v>
      </c>
      <c r="D9" s="20">
        <f t="shared" si="0"/>
        <v>38.775510204081634</v>
      </c>
      <c r="E9" s="75">
        <f t="shared" si="1"/>
        <v>-30</v>
      </c>
      <c r="I9" s="13"/>
    </row>
    <row r="10" spans="1:9" s="4" customFormat="1" ht="49.25" customHeight="1" x14ac:dyDescent="0.25">
      <c r="A10" s="15" t="s">
        <v>20</v>
      </c>
      <c r="B10" s="79">
        <f>'6-(АТО-ЦЗ)'!N7</f>
        <v>9</v>
      </c>
      <c r="C10" s="79">
        <f>'6-(АТО-ЦЗ)'!O7</f>
        <v>2</v>
      </c>
      <c r="D10" s="20">
        <f t="shared" si="0"/>
        <v>22.222222222222221</v>
      </c>
      <c r="E10" s="75">
        <f t="shared" si="1"/>
        <v>-7</v>
      </c>
      <c r="I10" s="13"/>
    </row>
    <row r="11" spans="1:9" s="4" customFormat="1" ht="49.25" customHeight="1" x14ac:dyDescent="0.25">
      <c r="A11" s="15" t="s">
        <v>31</v>
      </c>
      <c r="B11" s="74">
        <f>'6-(АТО-ЦЗ)'!Q7</f>
        <v>930</v>
      </c>
      <c r="C11" s="74">
        <f>'6-(АТО-ЦЗ)'!R7</f>
        <v>907</v>
      </c>
      <c r="D11" s="11">
        <f t="shared" si="0"/>
        <v>97.526881720430111</v>
      </c>
      <c r="E11" s="75">
        <f t="shared" si="1"/>
        <v>-23</v>
      </c>
      <c r="I11" s="13"/>
    </row>
    <row r="12" spans="1:9" s="4" customFormat="1" ht="12.75" customHeight="1" x14ac:dyDescent="0.25">
      <c r="A12" s="122" t="s">
        <v>4</v>
      </c>
      <c r="B12" s="123"/>
      <c r="C12" s="123"/>
      <c r="D12" s="123"/>
      <c r="E12" s="123"/>
      <c r="I12" s="13"/>
    </row>
    <row r="13" spans="1:9" s="4" customFormat="1" ht="18" customHeight="1" x14ac:dyDescent="0.25">
      <c r="A13" s="124"/>
      <c r="B13" s="125"/>
      <c r="C13" s="125"/>
      <c r="D13" s="125"/>
      <c r="E13" s="125"/>
      <c r="I13" s="13"/>
    </row>
    <row r="14" spans="1:9" s="4" customFormat="1" ht="20.25" customHeight="1" x14ac:dyDescent="0.25">
      <c r="A14" s="120" t="s">
        <v>0</v>
      </c>
      <c r="B14" s="126" t="s">
        <v>75</v>
      </c>
      <c r="C14" s="126" t="s">
        <v>76</v>
      </c>
      <c r="D14" s="143" t="s">
        <v>1</v>
      </c>
      <c r="E14" s="144"/>
      <c r="I14" s="13"/>
    </row>
    <row r="15" spans="1:9" ht="27.7" customHeight="1" x14ac:dyDescent="0.25">
      <c r="A15" s="121"/>
      <c r="B15" s="126"/>
      <c r="C15" s="126"/>
      <c r="D15" s="21" t="s">
        <v>2</v>
      </c>
      <c r="E15" s="6" t="s">
        <v>26</v>
      </c>
      <c r="I15" s="13"/>
    </row>
    <row r="16" spans="1:9" ht="28.55" customHeight="1" x14ac:dyDescent="0.25">
      <c r="A16" s="10" t="s">
        <v>32</v>
      </c>
      <c r="B16" s="76">
        <f>'6-(АТО-ЦЗ)'!T7</f>
        <v>1016</v>
      </c>
      <c r="C16" s="76">
        <f>'6-(АТО-ЦЗ)'!U7</f>
        <v>720</v>
      </c>
      <c r="D16" s="22">
        <f t="shared" ref="D16:D18" si="2">C16*100/B16</f>
        <v>70.866141732283467</v>
      </c>
      <c r="E16" s="75">
        <f t="shared" ref="E16:E18" si="3">C16-B16</f>
        <v>-296</v>
      </c>
      <c r="I16" s="13"/>
    </row>
    <row r="17" spans="1:9" ht="25.5" customHeight="1" x14ac:dyDescent="0.25">
      <c r="A17" s="1" t="s">
        <v>28</v>
      </c>
      <c r="B17" s="77">
        <f>'6-(АТО-ЦЗ)'!W7</f>
        <v>711</v>
      </c>
      <c r="C17" s="77">
        <f>'6-(АТО-ЦЗ)'!X7</f>
        <v>473</v>
      </c>
      <c r="D17" s="22">
        <f t="shared" si="2"/>
        <v>66.526019690576646</v>
      </c>
      <c r="E17" s="75">
        <f t="shared" si="3"/>
        <v>-238</v>
      </c>
      <c r="I17" s="13"/>
    </row>
    <row r="18" spans="1:9" ht="27.7" customHeight="1" x14ac:dyDescent="0.25">
      <c r="A18" s="1" t="s">
        <v>33</v>
      </c>
      <c r="B18" s="77">
        <f>'6-(АТО-ЦЗ)'!Z7</f>
        <v>662</v>
      </c>
      <c r="C18" s="77">
        <f>'6-(АТО-ЦЗ)'!AA7</f>
        <v>418</v>
      </c>
      <c r="D18" s="22">
        <f t="shared" si="2"/>
        <v>63.141993957703924</v>
      </c>
      <c r="E18" s="75">
        <f t="shared" si="3"/>
        <v>-244</v>
      </c>
      <c r="I18" s="13"/>
    </row>
    <row r="19" spans="1:9" ht="13.1" x14ac:dyDescent="0.3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25" defaultRowHeight="14.3" x14ac:dyDescent="0.25"/>
  <cols>
    <col min="1" max="1" width="25.875" style="44" customWidth="1"/>
    <col min="2" max="2" width="10.75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79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34" t="s">
        <v>8</v>
      </c>
      <c r="R3" s="135"/>
      <c r="S3" s="13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40" t="s">
        <v>15</v>
      </c>
      <c r="C4" s="140" t="s">
        <v>63</v>
      </c>
      <c r="D4" s="141" t="s">
        <v>2</v>
      </c>
      <c r="E4" s="140" t="s">
        <v>15</v>
      </c>
      <c r="F4" s="140" t="s">
        <v>63</v>
      </c>
      <c r="G4" s="141" t="s">
        <v>2</v>
      </c>
      <c r="H4" s="140" t="s">
        <v>15</v>
      </c>
      <c r="I4" s="140" t="s">
        <v>63</v>
      </c>
      <c r="J4" s="141" t="s">
        <v>2</v>
      </c>
      <c r="K4" s="140" t="s">
        <v>15</v>
      </c>
      <c r="L4" s="140" t="s">
        <v>63</v>
      </c>
      <c r="M4" s="141" t="s">
        <v>2</v>
      </c>
      <c r="N4" s="140" t="s">
        <v>15</v>
      </c>
      <c r="O4" s="140" t="s">
        <v>63</v>
      </c>
      <c r="P4" s="141" t="s">
        <v>2</v>
      </c>
      <c r="Q4" s="140" t="s">
        <v>15</v>
      </c>
      <c r="R4" s="140" t="s">
        <v>63</v>
      </c>
      <c r="S4" s="141" t="s">
        <v>2</v>
      </c>
      <c r="T4" s="140" t="s">
        <v>15</v>
      </c>
      <c r="U4" s="140" t="s">
        <v>63</v>
      </c>
      <c r="V4" s="141" t="s">
        <v>2</v>
      </c>
      <c r="W4" s="140" t="s">
        <v>15</v>
      </c>
      <c r="X4" s="140" t="s">
        <v>63</v>
      </c>
      <c r="Y4" s="141" t="s">
        <v>2</v>
      </c>
      <c r="Z4" s="140" t="s">
        <v>15</v>
      </c>
      <c r="AA4" s="140" t="s">
        <v>63</v>
      </c>
      <c r="AB4" s="141" t="s">
        <v>2</v>
      </c>
    </row>
    <row r="5" spans="1:32" s="33" customFormat="1" ht="15.8" customHeight="1" x14ac:dyDescent="0.25">
      <c r="A5" s="129"/>
      <c r="B5" s="140"/>
      <c r="C5" s="140"/>
      <c r="D5" s="141"/>
      <c r="E5" s="140"/>
      <c r="F5" s="140"/>
      <c r="G5" s="141"/>
      <c r="H5" s="140"/>
      <c r="I5" s="140"/>
      <c r="J5" s="141"/>
      <c r="K5" s="140"/>
      <c r="L5" s="140"/>
      <c r="M5" s="141"/>
      <c r="N5" s="140"/>
      <c r="O5" s="140"/>
      <c r="P5" s="141"/>
      <c r="Q5" s="140"/>
      <c r="R5" s="140"/>
      <c r="S5" s="141"/>
      <c r="T5" s="140"/>
      <c r="U5" s="140"/>
      <c r="V5" s="141"/>
      <c r="W5" s="140"/>
      <c r="X5" s="140"/>
      <c r="Y5" s="141"/>
      <c r="Z5" s="140"/>
      <c r="AA5" s="140"/>
      <c r="AB5" s="14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1454</v>
      </c>
      <c r="C7" s="35">
        <f>SUM(C8:C35)</f>
        <v>1412</v>
      </c>
      <c r="D7" s="36">
        <f>IF(ISERROR(C7*100/B7),"-",(C7*100/B7))</f>
        <v>97.111416781292988</v>
      </c>
      <c r="E7" s="35">
        <f>SUM(E8:E35)</f>
        <v>1139</v>
      </c>
      <c r="F7" s="35">
        <f>SUM(F8:F35)</f>
        <v>1084</v>
      </c>
      <c r="G7" s="36">
        <f>IF(ISERROR(F7*100/E7),"-",(F7*100/E7))</f>
        <v>95.171202809481997</v>
      </c>
      <c r="H7" s="35">
        <f>SUM(H8:H35)</f>
        <v>161</v>
      </c>
      <c r="I7" s="35">
        <f>SUM(I8:I35)</f>
        <v>174</v>
      </c>
      <c r="J7" s="36">
        <f>IF(ISERROR(I7*100/H7),"-",(I7*100/H7))</f>
        <v>108.07453416149069</v>
      </c>
      <c r="K7" s="35">
        <f>SUM(K8:K35)</f>
        <v>49</v>
      </c>
      <c r="L7" s="35">
        <f>SUM(L8:L35)</f>
        <v>19</v>
      </c>
      <c r="M7" s="114">
        <f>IF(ISERROR(L7*100/K7),"-",(L7*100/K7))</f>
        <v>38.775510204081634</v>
      </c>
      <c r="N7" s="35">
        <f>SUM(N8:N35)</f>
        <v>9</v>
      </c>
      <c r="O7" s="35">
        <f>SUM(O8:O35)</f>
        <v>2</v>
      </c>
      <c r="P7" s="114">
        <f>IF(ISERROR(O7*100/N7),"-",(O7*100/N7))</f>
        <v>22.222222222222221</v>
      </c>
      <c r="Q7" s="35">
        <f>SUM(Q8:Q35)</f>
        <v>930</v>
      </c>
      <c r="R7" s="35">
        <f>SUM(R8:R35)</f>
        <v>907</v>
      </c>
      <c r="S7" s="36">
        <f>IF(ISERROR(R7*100/Q7),"-",(R7*100/Q7))</f>
        <v>97.526881720430111</v>
      </c>
      <c r="T7" s="35">
        <f>SUM(T8:T35)</f>
        <v>1016</v>
      </c>
      <c r="U7" s="35">
        <f>SUM(U8:U35)</f>
        <v>720</v>
      </c>
      <c r="V7" s="36">
        <f>IF(ISERROR(U7*100/T7),"-",(U7*100/T7))</f>
        <v>70.866141732283467</v>
      </c>
      <c r="W7" s="35">
        <f>SUM(W8:W35)</f>
        <v>711</v>
      </c>
      <c r="X7" s="35">
        <f>SUM(X8:X35)</f>
        <v>473</v>
      </c>
      <c r="Y7" s="36">
        <f>IF(ISERROR(X7*100/W7),"-",(X7*100/W7))</f>
        <v>66.526019690576646</v>
      </c>
      <c r="Z7" s="35">
        <f>SUM(Z8:Z35)</f>
        <v>662</v>
      </c>
      <c r="AA7" s="35">
        <f>SUM(AA8:AA35)</f>
        <v>418</v>
      </c>
      <c r="AB7" s="36">
        <f>IF(ISERROR(AA7*100/Z7),"-",(AA7*100/Z7))</f>
        <v>63.141993957703924</v>
      </c>
      <c r="AC7" s="37"/>
      <c r="AF7" s="42"/>
    </row>
    <row r="8" spans="1:32" s="42" customFormat="1" ht="17" customHeight="1" x14ac:dyDescent="0.25">
      <c r="A8" s="61" t="s">
        <v>35</v>
      </c>
      <c r="B8" s="39">
        <v>357</v>
      </c>
      <c r="C8" s="39">
        <v>395</v>
      </c>
      <c r="D8" s="36">
        <f>IF(ISERROR(C8*100/B8),"-",(C8*100/B8))</f>
        <v>110.64425770308124</v>
      </c>
      <c r="E8" s="39">
        <v>257</v>
      </c>
      <c r="F8" s="39">
        <v>293</v>
      </c>
      <c r="G8" s="40">
        <f>IF(ISERROR(F8*100/E8),"-",(F8*100/E8))</f>
        <v>114.00778210116732</v>
      </c>
      <c r="H8" s="39">
        <v>29</v>
      </c>
      <c r="I8" s="39">
        <v>41</v>
      </c>
      <c r="J8" s="40">
        <f>IF(ISERROR(I8*100/H8),"-",(I8*100/H8))</f>
        <v>141.37931034482759</v>
      </c>
      <c r="K8" s="39">
        <v>5</v>
      </c>
      <c r="L8" s="39">
        <v>4</v>
      </c>
      <c r="M8" s="113">
        <f>IF(ISERROR(L8*100/K8),"-",(L8*100/K8))</f>
        <v>80</v>
      </c>
      <c r="N8" s="39">
        <v>2</v>
      </c>
      <c r="O8" s="39">
        <v>0</v>
      </c>
      <c r="P8" s="113">
        <f>IF(ISERROR(O8*100/N8),"-",(O8*100/N8))</f>
        <v>0</v>
      </c>
      <c r="Q8" s="39">
        <v>218</v>
      </c>
      <c r="R8" s="60">
        <v>262</v>
      </c>
      <c r="S8" s="40">
        <f>IF(ISERROR(R8*100/Q8),"-",(R8*100/Q8))</f>
        <v>120.18348623853211</v>
      </c>
      <c r="T8" s="39">
        <v>265</v>
      </c>
      <c r="U8" s="60">
        <v>248</v>
      </c>
      <c r="V8" s="40">
        <f>IF(ISERROR(U8*100/T8),"-",(U8*100/T8))</f>
        <v>93.584905660377359</v>
      </c>
      <c r="W8" s="39">
        <v>166</v>
      </c>
      <c r="X8" s="60">
        <v>147</v>
      </c>
      <c r="Y8" s="40">
        <f>IF(ISERROR(X8*100/W8),"-",(X8*100/W8))</f>
        <v>88.554216867469876</v>
      </c>
      <c r="Z8" s="39">
        <v>156</v>
      </c>
      <c r="AA8" s="60">
        <v>136</v>
      </c>
      <c r="AB8" s="40">
        <f>IF(ISERROR(AA8*100/Z8),"-",(AA8*100/Z8))</f>
        <v>87.179487179487182</v>
      </c>
      <c r="AC8" s="37"/>
      <c r="AD8" s="41"/>
    </row>
    <row r="9" spans="1:32" s="43" customFormat="1" ht="17" customHeight="1" x14ac:dyDescent="0.25">
      <c r="A9" s="61" t="s">
        <v>36</v>
      </c>
      <c r="B9" s="39">
        <v>33</v>
      </c>
      <c r="C9" s="39">
        <v>27</v>
      </c>
      <c r="D9" s="36">
        <f t="shared" ref="D9:D35" si="0">IF(ISERROR(C9*100/B9),"-",(C9*100/B9))</f>
        <v>81.818181818181813</v>
      </c>
      <c r="E9" s="39">
        <v>31</v>
      </c>
      <c r="F9" s="39">
        <v>25</v>
      </c>
      <c r="G9" s="40">
        <f t="shared" ref="G9:G35" si="1">IF(ISERROR(F9*100/E9),"-",(F9*100/E9))</f>
        <v>80.645161290322577</v>
      </c>
      <c r="H9" s="39">
        <v>9</v>
      </c>
      <c r="I9" s="39">
        <v>6</v>
      </c>
      <c r="J9" s="113">
        <f t="shared" ref="J9:J35" si="2">IF(ISERROR(I9*100/H9),"-",(I9*100/H9))</f>
        <v>66.666666666666671</v>
      </c>
      <c r="K9" s="39">
        <v>0</v>
      </c>
      <c r="L9" s="39">
        <v>0</v>
      </c>
      <c r="M9" s="113" t="str">
        <f t="shared" ref="M9:M35" si="3">IF(ISERROR(L9*100/K9),"-",(L9*100/K9))</f>
        <v>-</v>
      </c>
      <c r="N9" s="39">
        <v>0</v>
      </c>
      <c r="O9" s="39">
        <v>0</v>
      </c>
      <c r="P9" s="113" t="str">
        <f t="shared" ref="P9:P35" si="4">IF(ISERROR(O9*100/N9),"-",(O9*100/N9))</f>
        <v>-</v>
      </c>
      <c r="Q9" s="39">
        <v>29</v>
      </c>
      <c r="R9" s="60">
        <v>17</v>
      </c>
      <c r="S9" s="40">
        <f t="shared" ref="S9:S35" si="5">IF(ISERROR(R9*100/Q9),"-",(R9*100/Q9))</f>
        <v>58.620689655172413</v>
      </c>
      <c r="T9" s="39">
        <v>20</v>
      </c>
      <c r="U9" s="60">
        <v>11</v>
      </c>
      <c r="V9" s="40">
        <f t="shared" ref="V9:V35" si="6">IF(ISERROR(U9*100/T9),"-",(U9*100/T9))</f>
        <v>55</v>
      </c>
      <c r="W9" s="39">
        <v>18</v>
      </c>
      <c r="X9" s="60">
        <v>11</v>
      </c>
      <c r="Y9" s="40">
        <f t="shared" ref="Y9:Y35" si="7">IF(ISERROR(X9*100/W9),"-",(X9*100/W9))</f>
        <v>61.111111111111114</v>
      </c>
      <c r="Z9" s="39">
        <v>12</v>
      </c>
      <c r="AA9" s="60">
        <v>9</v>
      </c>
      <c r="AB9" s="40">
        <f t="shared" ref="AB9:AB35" si="8">IF(ISERROR(AA9*100/Z9),"-",(AA9*100/Z9))</f>
        <v>75</v>
      </c>
      <c r="AC9" s="37"/>
      <c r="AD9" s="41"/>
    </row>
    <row r="10" spans="1:32" s="42" customFormat="1" ht="17" customHeight="1" x14ac:dyDescent="0.25">
      <c r="A10" s="61" t="s">
        <v>37</v>
      </c>
      <c r="B10" s="39">
        <v>6</v>
      </c>
      <c r="C10" s="39">
        <v>5</v>
      </c>
      <c r="D10" s="36">
        <f t="shared" si="0"/>
        <v>83.333333333333329</v>
      </c>
      <c r="E10" s="39">
        <v>6</v>
      </c>
      <c r="F10" s="39">
        <v>5</v>
      </c>
      <c r="G10" s="40">
        <f t="shared" si="1"/>
        <v>83.333333333333329</v>
      </c>
      <c r="H10" s="39">
        <v>1</v>
      </c>
      <c r="I10" s="39">
        <v>0</v>
      </c>
      <c r="J10" s="113">
        <f t="shared" si="2"/>
        <v>0</v>
      </c>
      <c r="K10" s="39">
        <v>0</v>
      </c>
      <c r="L10" s="39">
        <v>0</v>
      </c>
      <c r="M10" s="113" t="str">
        <f t="shared" si="3"/>
        <v>-</v>
      </c>
      <c r="N10" s="39">
        <v>0</v>
      </c>
      <c r="O10" s="39">
        <v>0</v>
      </c>
      <c r="P10" s="113" t="str">
        <f t="shared" si="4"/>
        <v>-</v>
      </c>
      <c r="Q10" s="39">
        <v>6</v>
      </c>
      <c r="R10" s="60">
        <v>4</v>
      </c>
      <c r="S10" s="40">
        <f t="shared" si="5"/>
        <v>66.666666666666671</v>
      </c>
      <c r="T10" s="39">
        <v>4</v>
      </c>
      <c r="U10" s="60">
        <v>4</v>
      </c>
      <c r="V10" s="40">
        <f t="shared" si="6"/>
        <v>100</v>
      </c>
      <c r="W10" s="39">
        <v>4</v>
      </c>
      <c r="X10" s="60">
        <v>4</v>
      </c>
      <c r="Y10" s="40">
        <f t="shared" si="7"/>
        <v>100</v>
      </c>
      <c r="Z10" s="39">
        <v>4</v>
      </c>
      <c r="AA10" s="60">
        <v>4</v>
      </c>
      <c r="AB10" s="40">
        <f t="shared" si="8"/>
        <v>100</v>
      </c>
      <c r="AC10" s="37"/>
      <c r="AD10" s="41"/>
    </row>
    <row r="11" spans="1:32" s="42" customFormat="1" ht="17" customHeight="1" x14ac:dyDescent="0.25">
      <c r="A11" s="61" t="s">
        <v>38</v>
      </c>
      <c r="B11" s="39">
        <v>15</v>
      </c>
      <c r="C11" s="39">
        <v>12</v>
      </c>
      <c r="D11" s="36">
        <f t="shared" si="0"/>
        <v>80</v>
      </c>
      <c r="E11" s="39">
        <v>13</v>
      </c>
      <c r="F11" s="39">
        <v>10</v>
      </c>
      <c r="G11" s="40">
        <f t="shared" si="1"/>
        <v>76.92307692307692</v>
      </c>
      <c r="H11" s="39">
        <v>5</v>
      </c>
      <c r="I11" s="39">
        <v>2</v>
      </c>
      <c r="J11" s="113">
        <f t="shared" si="2"/>
        <v>40</v>
      </c>
      <c r="K11" s="39">
        <v>1</v>
      </c>
      <c r="L11" s="39">
        <v>0</v>
      </c>
      <c r="M11" s="113">
        <f t="shared" si="3"/>
        <v>0</v>
      </c>
      <c r="N11" s="39">
        <v>0</v>
      </c>
      <c r="O11" s="39">
        <v>0</v>
      </c>
      <c r="P11" s="113" t="str">
        <f t="shared" si="4"/>
        <v>-</v>
      </c>
      <c r="Q11" s="39">
        <v>12</v>
      </c>
      <c r="R11" s="60">
        <v>10</v>
      </c>
      <c r="S11" s="40">
        <f t="shared" si="5"/>
        <v>83.333333333333329</v>
      </c>
      <c r="T11" s="39">
        <v>7</v>
      </c>
      <c r="U11" s="60">
        <v>4</v>
      </c>
      <c r="V11" s="40">
        <f t="shared" si="6"/>
        <v>57.142857142857146</v>
      </c>
      <c r="W11" s="39">
        <v>5</v>
      </c>
      <c r="X11" s="60">
        <v>3</v>
      </c>
      <c r="Y11" s="40">
        <f t="shared" si="7"/>
        <v>60</v>
      </c>
      <c r="Z11" s="39">
        <v>5</v>
      </c>
      <c r="AA11" s="60">
        <v>3</v>
      </c>
      <c r="AB11" s="40">
        <f t="shared" si="8"/>
        <v>60</v>
      </c>
      <c r="AC11" s="37"/>
      <c r="AD11" s="41"/>
    </row>
    <row r="12" spans="1:32" s="42" customFormat="1" ht="17" customHeight="1" x14ac:dyDescent="0.25">
      <c r="A12" s="61" t="s">
        <v>39</v>
      </c>
      <c r="B12" s="39">
        <v>41</v>
      </c>
      <c r="C12" s="39">
        <v>50</v>
      </c>
      <c r="D12" s="36">
        <f t="shared" si="0"/>
        <v>121.95121951219512</v>
      </c>
      <c r="E12" s="39">
        <v>35</v>
      </c>
      <c r="F12" s="39">
        <v>43</v>
      </c>
      <c r="G12" s="40">
        <f t="shared" si="1"/>
        <v>122.85714285714286</v>
      </c>
      <c r="H12" s="39">
        <v>0</v>
      </c>
      <c r="I12" s="39">
        <v>13</v>
      </c>
      <c r="J12" s="40" t="str">
        <f t="shared" si="2"/>
        <v>-</v>
      </c>
      <c r="K12" s="39">
        <v>0</v>
      </c>
      <c r="L12" s="39">
        <v>1</v>
      </c>
      <c r="M12" s="40" t="str">
        <f t="shared" si="3"/>
        <v>-</v>
      </c>
      <c r="N12" s="39">
        <v>2</v>
      </c>
      <c r="O12" s="39">
        <v>0</v>
      </c>
      <c r="P12" s="113">
        <f t="shared" si="4"/>
        <v>0</v>
      </c>
      <c r="Q12" s="39">
        <v>26</v>
      </c>
      <c r="R12" s="60">
        <v>37</v>
      </c>
      <c r="S12" s="40">
        <f t="shared" si="5"/>
        <v>142.30769230769232</v>
      </c>
      <c r="T12" s="39">
        <v>34</v>
      </c>
      <c r="U12" s="60">
        <v>24</v>
      </c>
      <c r="V12" s="40">
        <f t="shared" si="6"/>
        <v>70.588235294117652</v>
      </c>
      <c r="W12" s="39">
        <v>28</v>
      </c>
      <c r="X12" s="60">
        <v>17</v>
      </c>
      <c r="Y12" s="40">
        <f t="shared" si="7"/>
        <v>60.714285714285715</v>
      </c>
      <c r="Z12" s="39">
        <v>24</v>
      </c>
      <c r="AA12" s="60">
        <v>15</v>
      </c>
      <c r="AB12" s="40">
        <f t="shared" si="8"/>
        <v>62.5</v>
      </c>
      <c r="AC12" s="37"/>
      <c r="AD12" s="41"/>
    </row>
    <row r="13" spans="1:32" s="42" customFormat="1" ht="17" customHeight="1" x14ac:dyDescent="0.25">
      <c r="A13" s="61" t="s">
        <v>40</v>
      </c>
      <c r="B13" s="39">
        <v>7</v>
      </c>
      <c r="C13" s="39">
        <v>9</v>
      </c>
      <c r="D13" s="36">
        <f t="shared" si="0"/>
        <v>128.57142857142858</v>
      </c>
      <c r="E13" s="39">
        <v>6</v>
      </c>
      <c r="F13" s="39">
        <v>8</v>
      </c>
      <c r="G13" s="40">
        <f t="shared" si="1"/>
        <v>133.33333333333334</v>
      </c>
      <c r="H13" s="39">
        <v>3</v>
      </c>
      <c r="I13" s="39">
        <v>3</v>
      </c>
      <c r="J13" s="40">
        <f t="shared" si="2"/>
        <v>100</v>
      </c>
      <c r="K13" s="39">
        <v>0</v>
      </c>
      <c r="L13" s="39">
        <v>0</v>
      </c>
      <c r="M13" s="113" t="str">
        <f t="shared" si="3"/>
        <v>-</v>
      </c>
      <c r="N13" s="39">
        <v>0</v>
      </c>
      <c r="O13" s="39">
        <v>0</v>
      </c>
      <c r="P13" s="113" t="str">
        <f t="shared" si="4"/>
        <v>-</v>
      </c>
      <c r="Q13" s="39">
        <v>6</v>
      </c>
      <c r="R13" s="60">
        <v>6</v>
      </c>
      <c r="S13" s="40">
        <f t="shared" si="5"/>
        <v>100</v>
      </c>
      <c r="T13" s="39">
        <v>4</v>
      </c>
      <c r="U13" s="60">
        <v>3</v>
      </c>
      <c r="V13" s="40">
        <f t="shared" si="6"/>
        <v>75</v>
      </c>
      <c r="W13" s="39">
        <v>3</v>
      </c>
      <c r="X13" s="60">
        <v>2</v>
      </c>
      <c r="Y13" s="40">
        <f t="shared" si="7"/>
        <v>66.666666666666671</v>
      </c>
      <c r="Z13" s="39">
        <v>2</v>
      </c>
      <c r="AA13" s="60">
        <v>1</v>
      </c>
      <c r="AB13" s="40">
        <f t="shared" si="8"/>
        <v>50</v>
      </c>
      <c r="AC13" s="37"/>
      <c r="AD13" s="41"/>
    </row>
    <row r="14" spans="1:32" s="42" customFormat="1" ht="17" customHeight="1" x14ac:dyDescent="0.25">
      <c r="A14" s="61" t="s">
        <v>41</v>
      </c>
      <c r="B14" s="39">
        <v>16</v>
      </c>
      <c r="C14" s="39">
        <v>16</v>
      </c>
      <c r="D14" s="36">
        <f t="shared" si="0"/>
        <v>100</v>
      </c>
      <c r="E14" s="39">
        <v>10</v>
      </c>
      <c r="F14" s="39">
        <v>11</v>
      </c>
      <c r="G14" s="40">
        <f t="shared" si="1"/>
        <v>110</v>
      </c>
      <c r="H14" s="39">
        <v>1</v>
      </c>
      <c r="I14" s="39">
        <v>1</v>
      </c>
      <c r="J14" s="40">
        <f t="shared" si="2"/>
        <v>100</v>
      </c>
      <c r="K14" s="39">
        <v>1</v>
      </c>
      <c r="L14" s="39">
        <v>0</v>
      </c>
      <c r="M14" s="113">
        <f t="shared" si="3"/>
        <v>0</v>
      </c>
      <c r="N14" s="39">
        <v>0</v>
      </c>
      <c r="O14" s="39">
        <v>0</v>
      </c>
      <c r="P14" s="113" t="str">
        <f t="shared" si="4"/>
        <v>-</v>
      </c>
      <c r="Q14" s="39">
        <v>10</v>
      </c>
      <c r="R14" s="60">
        <v>10</v>
      </c>
      <c r="S14" s="40">
        <f t="shared" si="5"/>
        <v>100</v>
      </c>
      <c r="T14" s="39">
        <v>12</v>
      </c>
      <c r="U14" s="60">
        <v>5</v>
      </c>
      <c r="V14" s="40">
        <f t="shared" si="6"/>
        <v>41.666666666666664</v>
      </c>
      <c r="W14" s="39">
        <v>6</v>
      </c>
      <c r="X14" s="60">
        <v>4</v>
      </c>
      <c r="Y14" s="40">
        <f t="shared" si="7"/>
        <v>66.666666666666671</v>
      </c>
      <c r="Z14" s="39">
        <v>5</v>
      </c>
      <c r="AA14" s="60">
        <v>3</v>
      </c>
      <c r="AB14" s="40">
        <f t="shared" si="8"/>
        <v>60</v>
      </c>
      <c r="AC14" s="37"/>
      <c r="AD14" s="41"/>
    </row>
    <row r="15" spans="1:32" s="42" customFormat="1" ht="17" customHeight="1" x14ac:dyDescent="0.25">
      <c r="A15" s="61" t="s">
        <v>42</v>
      </c>
      <c r="B15" s="39">
        <v>53</v>
      </c>
      <c r="C15" s="39">
        <v>55</v>
      </c>
      <c r="D15" s="36">
        <f t="shared" si="0"/>
        <v>103.77358490566037</v>
      </c>
      <c r="E15" s="39">
        <v>43</v>
      </c>
      <c r="F15" s="39">
        <v>45</v>
      </c>
      <c r="G15" s="40">
        <f t="shared" si="1"/>
        <v>104.65116279069767</v>
      </c>
      <c r="H15" s="39">
        <v>6</v>
      </c>
      <c r="I15" s="39">
        <v>8</v>
      </c>
      <c r="J15" s="40">
        <f t="shared" si="2"/>
        <v>133.33333333333334</v>
      </c>
      <c r="K15" s="39">
        <v>2</v>
      </c>
      <c r="L15" s="39">
        <v>1</v>
      </c>
      <c r="M15" s="113">
        <f t="shared" si="3"/>
        <v>50</v>
      </c>
      <c r="N15" s="39">
        <v>0</v>
      </c>
      <c r="O15" s="39">
        <v>0</v>
      </c>
      <c r="P15" s="113" t="str">
        <f t="shared" si="4"/>
        <v>-</v>
      </c>
      <c r="Q15" s="39">
        <v>35</v>
      </c>
      <c r="R15" s="60">
        <v>40</v>
      </c>
      <c r="S15" s="40">
        <f t="shared" si="5"/>
        <v>114.28571428571429</v>
      </c>
      <c r="T15" s="39">
        <v>38</v>
      </c>
      <c r="U15" s="60">
        <v>28</v>
      </c>
      <c r="V15" s="40">
        <f t="shared" si="6"/>
        <v>73.684210526315795</v>
      </c>
      <c r="W15" s="39">
        <v>28</v>
      </c>
      <c r="X15" s="60">
        <v>21</v>
      </c>
      <c r="Y15" s="40">
        <f t="shared" si="7"/>
        <v>75</v>
      </c>
      <c r="Z15" s="39">
        <v>27</v>
      </c>
      <c r="AA15" s="60">
        <v>15</v>
      </c>
      <c r="AB15" s="40">
        <f t="shared" si="8"/>
        <v>55.555555555555557</v>
      </c>
      <c r="AC15" s="37"/>
      <c r="AD15" s="41"/>
    </row>
    <row r="16" spans="1:32" s="42" customFormat="1" ht="17" customHeight="1" x14ac:dyDescent="0.25">
      <c r="A16" s="61" t="s">
        <v>43</v>
      </c>
      <c r="B16" s="39">
        <v>43</v>
      </c>
      <c r="C16" s="39">
        <v>40</v>
      </c>
      <c r="D16" s="36">
        <f t="shared" si="0"/>
        <v>93.023255813953483</v>
      </c>
      <c r="E16" s="39">
        <v>35</v>
      </c>
      <c r="F16" s="39">
        <v>28</v>
      </c>
      <c r="G16" s="40">
        <f t="shared" si="1"/>
        <v>80</v>
      </c>
      <c r="H16" s="39">
        <v>7</v>
      </c>
      <c r="I16" s="39">
        <v>4</v>
      </c>
      <c r="J16" s="113">
        <f t="shared" si="2"/>
        <v>57.142857142857146</v>
      </c>
      <c r="K16" s="39">
        <v>4</v>
      </c>
      <c r="L16" s="39">
        <v>0</v>
      </c>
      <c r="M16" s="113">
        <f t="shared" si="3"/>
        <v>0</v>
      </c>
      <c r="N16" s="39">
        <v>1</v>
      </c>
      <c r="O16" s="39">
        <v>0</v>
      </c>
      <c r="P16" s="113">
        <f t="shared" si="4"/>
        <v>0</v>
      </c>
      <c r="Q16" s="39">
        <v>33</v>
      </c>
      <c r="R16" s="60">
        <v>26</v>
      </c>
      <c r="S16" s="40">
        <f t="shared" si="5"/>
        <v>78.787878787878782</v>
      </c>
      <c r="T16" s="39">
        <v>28</v>
      </c>
      <c r="U16" s="60">
        <v>13</v>
      </c>
      <c r="V16" s="40">
        <f t="shared" si="6"/>
        <v>46.428571428571431</v>
      </c>
      <c r="W16" s="39">
        <v>21</v>
      </c>
      <c r="X16" s="60">
        <v>12</v>
      </c>
      <c r="Y16" s="40">
        <f t="shared" si="7"/>
        <v>57.142857142857146</v>
      </c>
      <c r="Z16" s="39">
        <v>20</v>
      </c>
      <c r="AA16" s="60">
        <v>8</v>
      </c>
      <c r="AB16" s="40">
        <f t="shared" si="8"/>
        <v>40</v>
      </c>
      <c r="AC16" s="37"/>
      <c r="AD16" s="41"/>
    </row>
    <row r="17" spans="1:30" s="42" customFormat="1" ht="17" customHeight="1" x14ac:dyDescent="0.25">
      <c r="A17" s="61" t="s">
        <v>44</v>
      </c>
      <c r="B17" s="39">
        <v>98</v>
      </c>
      <c r="C17" s="39">
        <v>87</v>
      </c>
      <c r="D17" s="36">
        <f t="shared" si="0"/>
        <v>88.775510204081627</v>
      </c>
      <c r="E17" s="39">
        <v>87</v>
      </c>
      <c r="F17" s="39">
        <v>72</v>
      </c>
      <c r="G17" s="40">
        <f t="shared" si="1"/>
        <v>82.758620689655174</v>
      </c>
      <c r="H17" s="39">
        <v>10</v>
      </c>
      <c r="I17" s="39">
        <v>10</v>
      </c>
      <c r="J17" s="40">
        <f t="shared" si="2"/>
        <v>100</v>
      </c>
      <c r="K17" s="39">
        <v>0</v>
      </c>
      <c r="L17" s="39">
        <v>1</v>
      </c>
      <c r="M17" s="40" t="str">
        <f t="shared" si="3"/>
        <v>-</v>
      </c>
      <c r="N17" s="39">
        <v>0</v>
      </c>
      <c r="O17" s="39">
        <v>0</v>
      </c>
      <c r="P17" s="113" t="str">
        <f t="shared" si="4"/>
        <v>-</v>
      </c>
      <c r="Q17" s="39">
        <v>54</v>
      </c>
      <c r="R17" s="60">
        <v>31</v>
      </c>
      <c r="S17" s="40">
        <f t="shared" si="5"/>
        <v>57.407407407407405</v>
      </c>
      <c r="T17" s="39">
        <v>66</v>
      </c>
      <c r="U17" s="60">
        <v>36</v>
      </c>
      <c r="V17" s="40">
        <f t="shared" si="6"/>
        <v>54.545454545454547</v>
      </c>
      <c r="W17" s="39">
        <v>55</v>
      </c>
      <c r="X17" s="60">
        <v>24</v>
      </c>
      <c r="Y17" s="40">
        <f t="shared" si="7"/>
        <v>43.636363636363633</v>
      </c>
      <c r="Z17" s="39">
        <v>52</v>
      </c>
      <c r="AA17" s="60">
        <v>21</v>
      </c>
      <c r="AB17" s="40">
        <f t="shared" si="8"/>
        <v>40.384615384615387</v>
      </c>
      <c r="AC17" s="37"/>
      <c r="AD17" s="41"/>
    </row>
    <row r="18" spans="1:30" s="42" customFormat="1" ht="17" customHeight="1" x14ac:dyDescent="0.25">
      <c r="A18" s="61" t="s">
        <v>45</v>
      </c>
      <c r="B18" s="39">
        <v>26</v>
      </c>
      <c r="C18" s="39">
        <v>27</v>
      </c>
      <c r="D18" s="36">
        <f t="shared" si="0"/>
        <v>103.84615384615384</v>
      </c>
      <c r="E18" s="39">
        <v>26</v>
      </c>
      <c r="F18" s="39">
        <v>25</v>
      </c>
      <c r="G18" s="40">
        <f t="shared" si="1"/>
        <v>96.15384615384616</v>
      </c>
      <c r="H18" s="39">
        <v>8</v>
      </c>
      <c r="I18" s="39">
        <v>6</v>
      </c>
      <c r="J18" s="113">
        <f t="shared" si="2"/>
        <v>75</v>
      </c>
      <c r="K18" s="39">
        <v>3</v>
      </c>
      <c r="L18" s="39">
        <v>0</v>
      </c>
      <c r="M18" s="113">
        <f t="shared" si="3"/>
        <v>0</v>
      </c>
      <c r="N18" s="39">
        <v>0</v>
      </c>
      <c r="O18" s="39">
        <v>0</v>
      </c>
      <c r="P18" s="113" t="str">
        <f t="shared" si="4"/>
        <v>-</v>
      </c>
      <c r="Q18" s="39">
        <v>18</v>
      </c>
      <c r="R18" s="60">
        <v>21</v>
      </c>
      <c r="S18" s="40">
        <f t="shared" si="5"/>
        <v>116.66666666666667</v>
      </c>
      <c r="T18" s="39">
        <v>11</v>
      </c>
      <c r="U18" s="60">
        <v>9</v>
      </c>
      <c r="V18" s="40">
        <f t="shared" si="6"/>
        <v>81.818181818181813</v>
      </c>
      <c r="W18" s="39">
        <v>11</v>
      </c>
      <c r="X18" s="60">
        <v>8</v>
      </c>
      <c r="Y18" s="40">
        <f t="shared" si="7"/>
        <v>72.727272727272734</v>
      </c>
      <c r="Z18" s="39">
        <v>10</v>
      </c>
      <c r="AA18" s="60">
        <v>8</v>
      </c>
      <c r="AB18" s="40">
        <f t="shared" si="8"/>
        <v>80</v>
      </c>
      <c r="AC18" s="37"/>
      <c r="AD18" s="41"/>
    </row>
    <row r="19" spans="1:30" s="42" customFormat="1" ht="17" customHeight="1" x14ac:dyDescent="0.25">
      <c r="A19" s="61" t="s">
        <v>46</v>
      </c>
      <c r="B19" s="39">
        <v>83</v>
      </c>
      <c r="C19" s="39">
        <v>89</v>
      </c>
      <c r="D19" s="36">
        <f t="shared" si="0"/>
        <v>107.22891566265061</v>
      </c>
      <c r="E19" s="39">
        <v>55</v>
      </c>
      <c r="F19" s="39">
        <v>51</v>
      </c>
      <c r="G19" s="40">
        <f t="shared" si="1"/>
        <v>92.727272727272734</v>
      </c>
      <c r="H19" s="39">
        <v>11</v>
      </c>
      <c r="I19" s="39">
        <v>10</v>
      </c>
      <c r="J19" s="113">
        <f t="shared" si="2"/>
        <v>90.909090909090907</v>
      </c>
      <c r="K19" s="39">
        <v>4</v>
      </c>
      <c r="L19" s="39">
        <v>1</v>
      </c>
      <c r="M19" s="113">
        <f t="shared" si="3"/>
        <v>25</v>
      </c>
      <c r="N19" s="39">
        <v>0</v>
      </c>
      <c r="O19" s="39">
        <v>0</v>
      </c>
      <c r="P19" s="113" t="str">
        <f t="shared" si="4"/>
        <v>-</v>
      </c>
      <c r="Q19" s="39">
        <v>43</v>
      </c>
      <c r="R19" s="60">
        <v>48</v>
      </c>
      <c r="S19" s="40">
        <f t="shared" si="5"/>
        <v>111.62790697674419</v>
      </c>
      <c r="T19" s="39">
        <v>56</v>
      </c>
      <c r="U19" s="60">
        <v>60</v>
      </c>
      <c r="V19" s="40">
        <f t="shared" si="6"/>
        <v>107.14285714285714</v>
      </c>
      <c r="W19" s="39">
        <v>29</v>
      </c>
      <c r="X19" s="60">
        <v>23</v>
      </c>
      <c r="Y19" s="40">
        <f t="shared" si="7"/>
        <v>79.310344827586206</v>
      </c>
      <c r="Z19" s="39">
        <v>25</v>
      </c>
      <c r="AA19" s="60">
        <v>22</v>
      </c>
      <c r="AB19" s="40">
        <f t="shared" si="8"/>
        <v>88</v>
      </c>
      <c r="AC19" s="37"/>
      <c r="AD19" s="41"/>
    </row>
    <row r="20" spans="1:30" s="42" customFormat="1" ht="17" customHeight="1" x14ac:dyDescent="0.25">
      <c r="A20" s="61" t="s">
        <v>47</v>
      </c>
      <c r="B20" s="39">
        <v>30</v>
      </c>
      <c r="C20" s="39">
        <v>26</v>
      </c>
      <c r="D20" s="36">
        <f t="shared" si="0"/>
        <v>86.666666666666671</v>
      </c>
      <c r="E20" s="39">
        <v>27</v>
      </c>
      <c r="F20" s="39">
        <v>23</v>
      </c>
      <c r="G20" s="40">
        <f t="shared" si="1"/>
        <v>85.18518518518519</v>
      </c>
      <c r="H20" s="39">
        <v>3</v>
      </c>
      <c r="I20" s="39">
        <v>2</v>
      </c>
      <c r="J20" s="113">
        <f t="shared" si="2"/>
        <v>66.666666666666671</v>
      </c>
      <c r="K20" s="39">
        <v>1</v>
      </c>
      <c r="L20" s="39">
        <v>0</v>
      </c>
      <c r="M20" s="113">
        <f t="shared" si="3"/>
        <v>0</v>
      </c>
      <c r="N20" s="39">
        <v>0</v>
      </c>
      <c r="O20" s="39">
        <v>0</v>
      </c>
      <c r="P20" s="113" t="str">
        <f t="shared" si="4"/>
        <v>-</v>
      </c>
      <c r="Q20" s="39">
        <v>24</v>
      </c>
      <c r="R20" s="60">
        <v>16</v>
      </c>
      <c r="S20" s="40">
        <f t="shared" si="5"/>
        <v>66.666666666666671</v>
      </c>
      <c r="T20" s="39">
        <v>23</v>
      </c>
      <c r="U20" s="60">
        <v>18</v>
      </c>
      <c r="V20" s="40">
        <f t="shared" si="6"/>
        <v>78.260869565217391</v>
      </c>
      <c r="W20" s="39">
        <v>20</v>
      </c>
      <c r="X20" s="60">
        <v>15</v>
      </c>
      <c r="Y20" s="40">
        <f t="shared" si="7"/>
        <v>75</v>
      </c>
      <c r="Z20" s="39">
        <v>18</v>
      </c>
      <c r="AA20" s="60">
        <v>12</v>
      </c>
      <c r="AB20" s="40">
        <f t="shared" si="8"/>
        <v>66.666666666666671</v>
      </c>
      <c r="AC20" s="37"/>
      <c r="AD20" s="41"/>
    </row>
    <row r="21" spans="1:30" s="42" customFormat="1" ht="17" customHeight="1" x14ac:dyDescent="0.25">
      <c r="A21" s="61" t="s">
        <v>48</v>
      </c>
      <c r="B21" s="39">
        <v>29</v>
      </c>
      <c r="C21" s="39">
        <v>32</v>
      </c>
      <c r="D21" s="36">
        <f t="shared" si="0"/>
        <v>110.34482758620689</v>
      </c>
      <c r="E21" s="39">
        <v>17</v>
      </c>
      <c r="F21" s="39">
        <v>20</v>
      </c>
      <c r="G21" s="40">
        <f t="shared" si="1"/>
        <v>117.64705882352941</v>
      </c>
      <c r="H21" s="39">
        <v>3</v>
      </c>
      <c r="I21" s="39">
        <v>0</v>
      </c>
      <c r="J21" s="113">
        <f t="shared" si="2"/>
        <v>0</v>
      </c>
      <c r="K21" s="39">
        <v>0</v>
      </c>
      <c r="L21" s="39">
        <v>1</v>
      </c>
      <c r="M21" s="113" t="str">
        <f t="shared" si="3"/>
        <v>-</v>
      </c>
      <c r="N21" s="39">
        <v>0</v>
      </c>
      <c r="O21" s="39">
        <v>0</v>
      </c>
      <c r="P21" s="113" t="str">
        <f t="shared" si="4"/>
        <v>-</v>
      </c>
      <c r="Q21" s="39">
        <v>14</v>
      </c>
      <c r="R21" s="60">
        <v>18</v>
      </c>
      <c r="S21" s="40">
        <f t="shared" si="5"/>
        <v>128.57142857142858</v>
      </c>
      <c r="T21" s="39">
        <v>24</v>
      </c>
      <c r="U21" s="60">
        <v>22</v>
      </c>
      <c r="V21" s="40">
        <f t="shared" si="6"/>
        <v>91.666666666666671</v>
      </c>
      <c r="W21" s="39">
        <v>12</v>
      </c>
      <c r="X21" s="60">
        <v>10</v>
      </c>
      <c r="Y21" s="40">
        <f t="shared" si="7"/>
        <v>83.333333333333329</v>
      </c>
      <c r="Z21" s="39">
        <v>11</v>
      </c>
      <c r="AA21" s="60">
        <v>9</v>
      </c>
      <c r="AB21" s="40">
        <f t="shared" si="8"/>
        <v>81.818181818181813</v>
      </c>
      <c r="AC21" s="37"/>
      <c r="AD21" s="41"/>
    </row>
    <row r="22" spans="1:30" s="42" customFormat="1" ht="17" customHeight="1" x14ac:dyDescent="0.25">
      <c r="A22" s="61" t="s">
        <v>49</v>
      </c>
      <c r="B22" s="39">
        <v>23</v>
      </c>
      <c r="C22" s="39">
        <v>17</v>
      </c>
      <c r="D22" s="36">
        <f t="shared" si="0"/>
        <v>73.913043478260875</v>
      </c>
      <c r="E22" s="39">
        <v>21</v>
      </c>
      <c r="F22" s="39">
        <v>17</v>
      </c>
      <c r="G22" s="40">
        <f t="shared" si="1"/>
        <v>80.952380952380949</v>
      </c>
      <c r="H22" s="39">
        <v>6</v>
      </c>
      <c r="I22" s="39">
        <v>7</v>
      </c>
      <c r="J22" s="40">
        <f t="shared" si="2"/>
        <v>116.66666666666667</v>
      </c>
      <c r="K22" s="39">
        <v>3</v>
      </c>
      <c r="L22" s="39">
        <v>0</v>
      </c>
      <c r="M22" s="113">
        <f t="shared" si="3"/>
        <v>0</v>
      </c>
      <c r="N22" s="39">
        <v>0</v>
      </c>
      <c r="O22" s="39">
        <v>0</v>
      </c>
      <c r="P22" s="113" t="str">
        <f t="shared" si="4"/>
        <v>-</v>
      </c>
      <c r="Q22" s="39">
        <v>19</v>
      </c>
      <c r="R22" s="60">
        <v>13</v>
      </c>
      <c r="S22" s="40">
        <f t="shared" si="5"/>
        <v>68.421052631578945</v>
      </c>
      <c r="T22" s="39">
        <v>10</v>
      </c>
      <c r="U22" s="60">
        <v>5</v>
      </c>
      <c r="V22" s="40">
        <f t="shared" si="6"/>
        <v>50</v>
      </c>
      <c r="W22" s="39">
        <v>8</v>
      </c>
      <c r="X22" s="60">
        <v>5</v>
      </c>
      <c r="Y22" s="40">
        <f t="shared" si="7"/>
        <v>62.5</v>
      </c>
      <c r="Z22" s="39">
        <v>7</v>
      </c>
      <c r="AA22" s="60">
        <v>5</v>
      </c>
      <c r="AB22" s="40">
        <f t="shared" si="8"/>
        <v>71.428571428571431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121</v>
      </c>
      <c r="C23" s="39">
        <v>105</v>
      </c>
      <c r="D23" s="36">
        <f t="shared" si="0"/>
        <v>86.776859504132233</v>
      </c>
      <c r="E23" s="39">
        <v>78</v>
      </c>
      <c r="F23" s="39">
        <v>69</v>
      </c>
      <c r="G23" s="40">
        <f t="shared" si="1"/>
        <v>88.461538461538467</v>
      </c>
      <c r="H23" s="39">
        <v>8</v>
      </c>
      <c r="I23" s="39">
        <v>7</v>
      </c>
      <c r="J23" s="113">
        <f t="shared" si="2"/>
        <v>87.5</v>
      </c>
      <c r="K23" s="39">
        <v>3</v>
      </c>
      <c r="L23" s="39">
        <v>0</v>
      </c>
      <c r="M23" s="113">
        <f t="shared" si="3"/>
        <v>0</v>
      </c>
      <c r="N23" s="39">
        <v>2</v>
      </c>
      <c r="O23" s="39">
        <v>0</v>
      </c>
      <c r="P23" s="113">
        <f t="shared" si="4"/>
        <v>0</v>
      </c>
      <c r="Q23" s="39">
        <v>69</v>
      </c>
      <c r="R23" s="60">
        <v>60</v>
      </c>
      <c r="S23" s="40">
        <f t="shared" si="5"/>
        <v>86.956521739130437</v>
      </c>
      <c r="T23" s="39">
        <v>95</v>
      </c>
      <c r="U23" s="60">
        <v>55</v>
      </c>
      <c r="V23" s="40">
        <f t="shared" si="6"/>
        <v>57.89473684210526</v>
      </c>
      <c r="W23" s="39">
        <v>54</v>
      </c>
      <c r="X23" s="60">
        <v>25</v>
      </c>
      <c r="Y23" s="40">
        <f t="shared" si="7"/>
        <v>46.296296296296298</v>
      </c>
      <c r="Z23" s="39">
        <v>48</v>
      </c>
      <c r="AA23" s="60">
        <v>22</v>
      </c>
      <c r="AB23" s="40">
        <f t="shared" si="8"/>
        <v>45.833333333333336</v>
      </c>
      <c r="AC23" s="37"/>
      <c r="AD23" s="41"/>
    </row>
    <row r="24" spans="1:30" s="42" customFormat="1" ht="17" customHeight="1" x14ac:dyDescent="0.25">
      <c r="A24" s="61" t="s">
        <v>51</v>
      </c>
      <c r="B24" s="39">
        <v>70</v>
      </c>
      <c r="C24" s="39">
        <v>73</v>
      </c>
      <c r="D24" s="36">
        <f t="shared" si="0"/>
        <v>104.28571428571429</v>
      </c>
      <c r="E24" s="39">
        <v>69</v>
      </c>
      <c r="F24" s="39">
        <v>70</v>
      </c>
      <c r="G24" s="40">
        <f t="shared" si="1"/>
        <v>101.44927536231884</v>
      </c>
      <c r="H24" s="39">
        <v>8</v>
      </c>
      <c r="I24" s="39">
        <v>12</v>
      </c>
      <c r="J24" s="40">
        <f t="shared" si="2"/>
        <v>150</v>
      </c>
      <c r="K24" s="39">
        <v>4</v>
      </c>
      <c r="L24" s="39">
        <v>2</v>
      </c>
      <c r="M24" s="113">
        <f t="shared" si="3"/>
        <v>50</v>
      </c>
      <c r="N24" s="39">
        <v>0</v>
      </c>
      <c r="O24" s="39">
        <v>0</v>
      </c>
      <c r="P24" s="113" t="str">
        <f t="shared" si="4"/>
        <v>-</v>
      </c>
      <c r="Q24" s="39">
        <v>48</v>
      </c>
      <c r="R24" s="60">
        <v>68</v>
      </c>
      <c r="S24" s="40">
        <f t="shared" si="5"/>
        <v>141.66666666666666</v>
      </c>
      <c r="T24" s="39">
        <v>42</v>
      </c>
      <c r="U24" s="60">
        <v>35</v>
      </c>
      <c r="V24" s="40">
        <f t="shared" si="6"/>
        <v>83.333333333333329</v>
      </c>
      <c r="W24" s="39">
        <v>42</v>
      </c>
      <c r="X24" s="60">
        <v>32</v>
      </c>
      <c r="Y24" s="40">
        <f t="shared" si="7"/>
        <v>76.19047619047619</v>
      </c>
      <c r="Z24" s="39">
        <v>41</v>
      </c>
      <c r="AA24" s="60">
        <v>32</v>
      </c>
      <c r="AB24" s="40">
        <f t="shared" si="8"/>
        <v>78.048780487804876</v>
      </c>
      <c r="AC24" s="37"/>
      <c r="AD24" s="41"/>
    </row>
    <row r="25" spans="1:30" s="42" customFormat="1" ht="17" customHeight="1" x14ac:dyDescent="0.25">
      <c r="A25" s="61" t="s">
        <v>52</v>
      </c>
      <c r="B25" s="39">
        <v>20</v>
      </c>
      <c r="C25" s="39">
        <v>22</v>
      </c>
      <c r="D25" s="36">
        <f t="shared" si="0"/>
        <v>110</v>
      </c>
      <c r="E25" s="39">
        <v>13</v>
      </c>
      <c r="F25" s="39">
        <v>17</v>
      </c>
      <c r="G25" s="40">
        <f t="shared" si="1"/>
        <v>130.76923076923077</v>
      </c>
      <c r="H25" s="39">
        <v>3</v>
      </c>
      <c r="I25" s="39">
        <v>7</v>
      </c>
      <c r="J25" s="40">
        <f t="shared" si="2"/>
        <v>233.33333333333334</v>
      </c>
      <c r="K25" s="39">
        <v>3</v>
      </c>
      <c r="L25" s="39">
        <v>2</v>
      </c>
      <c r="M25" s="113">
        <f t="shared" si="3"/>
        <v>66.666666666666671</v>
      </c>
      <c r="N25" s="39">
        <v>0</v>
      </c>
      <c r="O25" s="39">
        <v>0</v>
      </c>
      <c r="P25" s="113" t="str">
        <f t="shared" si="4"/>
        <v>-</v>
      </c>
      <c r="Q25" s="39">
        <v>9</v>
      </c>
      <c r="R25" s="60">
        <v>14</v>
      </c>
      <c r="S25" s="40">
        <f t="shared" si="5"/>
        <v>155.55555555555554</v>
      </c>
      <c r="T25" s="39">
        <v>14</v>
      </c>
      <c r="U25" s="60">
        <v>7</v>
      </c>
      <c r="V25" s="40">
        <f t="shared" si="6"/>
        <v>50</v>
      </c>
      <c r="W25" s="39">
        <v>8</v>
      </c>
      <c r="X25" s="60">
        <v>7</v>
      </c>
      <c r="Y25" s="40">
        <f t="shared" si="7"/>
        <v>87.5</v>
      </c>
      <c r="Z25" s="39">
        <v>8</v>
      </c>
      <c r="AA25" s="60">
        <v>6</v>
      </c>
      <c r="AB25" s="40">
        <f t="shared" si="8"/>
        <v>75</v>
      </c>
      <c r="AC25" s="37"/>
      <c r="AD25" s="41"/>
    </row>
    <row r="26" spans="1:30" s="42" customFormat="1" ht="17" customHeight="1" x14ac:dyDescent="0.25">
      <c r="A26" s="61" t="s">
        <v>53</v>
      </c>
      <c r="B26" s="39">
        <v>45</v>
      </c>
      <c r="C26" s="39">
        <v>36</v>
      </c>
      <c r="D26" s="36">
        <f t="shared" si="0"/>
        <v>80</v>
      </c>
      <c r="E26" s="39">
        <v>40</v>
      </c>
      <c r="F26" s="39">
        <v>30</v>
      </c>
      <c r="G26" s="40">
        <f t="shared" si="1"/>
        <v>75</v>
      </c>
      <c r="H26" s="39">
        <v>6</v>
      </c>
      <c r="I26" s="39">
        <v>6</v>
      </c>
      <c r="J26" s="40">
        <f t="shared" si="2"/>
        <v>100</v>
      </c>
      <c r="K26" s="39">
        <v>1</v>
      </c>
      <c r="L26" s="39">
        <v>0</v>
      </c>
      <c r="M26" s="113">
        <f t="shared" si="3"/>
        <v>0</v>
      </c>
      <c r="N26" s="39">
        <v>0</v>
      </c>
      <c r="O26" s="39">
        <v>0</v>
      </c>
      <c r="P26" s="113" t="str">
        <f t="shared" si="4"/>
        <v>-</v>
      </c>
      <c r="Q26" s="39">
        <v>33</v>
      </c>
      <c r="R26" s="60">
        <v>23</v>
      </c>
      <c r="S26" s="40">
        <f t="shared" si="5"/>
        <v>69.696969696969703</v>
      </c>
      <c r="T26" s="39">
        <v>35</v>
      </c>
      <c r="U26" s="60">
        <v>15</v>
      </c>
      <c r="V26" s="40">
        <f t="shared" si="6"/>
        <v>42.857142857142854</v>
      </c>
      <c r="W26" s="39">
        <v>30</v>
      </c>
      <c r="X26" s="60">
        <v>14</v>
      </c>
      <c r="Y26" s="40">
        <f t="shared" si="7"/>
        <v>46.666666666666664</v>
      </c>
      <c r="Z26" s="39">
        <v>29</v>
      </c>
      <c r="AA26" s="60">
        <v>11</v>
      </c>
      <c r="AB26" s="40">
        <f t="shared" si="8"/>
        <v>37.931034482758619</v>
      </c>
      <c r="AC26" s="37"/>
      <c r="AD26" s="41"/>
    </row>
    <row r="27" spans="1:30" s="42" customFormat="1" ht="17" customHeight="1" x14ac:dyDescent="0.25">
      <c r="A27" s="61" t="s">
        <v>54</v>
      </c>
      <c r="B27" s="39">
        <v>42</v>
      </c>
      <c r="C27" s="39">
        <v>31</v>
      </c>
      <c r="D27" s="36">
        <f t="shared" si="0"/>
        <v>73.80952380952381</v>
      </c>
      <c r="E27" s="39">
        <v>41</v>
      </c>
      <c r="F27" s="39">
        <v>30</v>
      </c>
      <c r="G27" s="40">
        <f t="shared" si="1"/>
        <v>73.170731707317074</v>
      </c>
      <c r="H27" s="39">
        <v>6</v>
      </c>
      <c r="I27" s="39">
        <v>7</v>
      </c>
      <c r="J27" s="40">
        <f t="shared" si="2"/>
        <v>116.66666666666667</v>
      </c>
      <c r="K27" s="39">
        <v>1</v>
      </c>
      <c r="L27" s="39">
        <v>1</v>
      </c>
      <c r="M27" s="40">
        <f t="shared" si="3"/>
        <v>100</v>
      </c>
      <c r="N27" s="39">
        <v>0</v>
      </c>
      <c r="O27" s="39">
        <v>0</v>
      </c>
      <c r="P27" s="113" t="str">
        <f t="shared" si="4"/>
        <v>-</v>
      </c>
      <c r="Q27" s="39">
        <v>35</v>
      </c>
      <c r="R27" s="60">
        <v>26</v>
      </c>
      <c r="S27" s="40">
        <f t="shared" si="5"/>
        <v>74.285714285714292</v>
      </c>
      <c r="T27" s="39">
        <v>30</v>
      </c>
      <c r="U27" s="60">
        <v>9</v>
      </c>
      <c r="V27" s="40">
        <f t="shared" si="6"/>
        <v>30</v>
      </c>
      <c r="W27" s="39">
        <v>29</v>
      </c>
      <c r="X27" s="60">
        <v>8</v>
      </c>
      <c r="Y27" s="40">
        <f t="shared" si="7"/>
        <v>27.586206896551722</v>
      </c>
      <c r="Z27" s="39">
        <v>29</v>
      </c>
      <c r="AA27" s="60">
        <v>6</v>
      </c>
      <c r="AB27" s="40">
        <f t="shared" si="8"/>
        <v>20.689655172413794</v>
      </c>
      <c r="AC27" s="37"/>
      <c r="AD27" s="41"/>
    </row>
    <row r="28" spans="1:30" s="42" customFormat="1" ht="17" customHeight="1" x14ac:dyDescent="0.25">
      <c r="A28" s="61" t="s">
        <v>55</v>
      </c>
      <c r="B28" s="39">
        <v>14</v>
      </c>
      <c r="C28" s="39">
        <v>17</v>
      </c>
      <c r="D28" s="36">
        <f t="shared" si="0"/>
        <v>121.42857142857143</v>
      </c>
      <c r="E28" s="39">
        <v>14</v>
      </c>
      <c r="F28" s="39">
        <v>17</v>
      </c>
      <c r="G28" s="40">
        <f t="shared" si="1"/>
        <v>121.42857142857143</v>
      </c>
      <c r="H28" s="39">
        <v>3</v>
      </c>
      <c r="I28" s="39">
        <v>1</v>
      </c>
      <c r="J28" s="113">
        <f t="shared" si="2"/>
        <v>33.333333333333336</v>
      </c>
      <c r="K28" s="39">
        <v>2</v>
      </c>
      <c r="L28" s="39">
        <v>0</v>
      </c>
      <c r="M28" s="113">
        <f t="shared" si="3"/>
        <v>0</v>
      </c>
      <c r="N28" s="39">
        <v>0</v>
      </c>
      <c r="O28" s="39">
        <v>0</v>
      </c>
      <c r="P28" s="113" t="str">
        <f t="shared" si="4"/>
        <v>-</v>
      </c>
      <c r="Q28" s="39">
        <v>12</v>
      </c>
      <c r="R28" s="60">
        <v>17</v>
      </c>
      <c r="S28" s="40">
        <f t="shared" si="5"/>
        <v>141.66666666666666</v>
      </c>
      <c r="T28" s="39">
        <v>7</v>
      </c>
      <c r="U28" s="60">
        <v>10</v>
      </c>
      <c r="V28" s="40">
        <f t="shared" si="6"/>
        <v>142.85714285714286</v>
      </c>
      <c r="W28" s="39">
        <v>7</v>
      </c>
      <c r="X28" s="60">
        <v>10</v>
      </c>
      <c r="Y28" s="40">
        <f t="shared" si="7"/>
        <v>142.85714285714286</v>
      </c>
      <c r="Z28" s="39">
        <v>7</v>
      </c>
      <c r="AA28" s="60">
        <v>10</v>
      </c>
      <c r="AB28" s="40">
        <f t="shared" si="8"/>
        <v>142.85714285714286</v>
      </c>
      <c r="AC28" s="37"/>
      <c r="AD28" s="41"/>
    </row>
    <row r="29" spans="1:30" s="42" customFormat="1" ht="17" customHeight="1" x14ac:dyDescent="0.25">
      <c r="A29" s="61" t="s">
        <v>56</v>
      </c>
      <c r="B29" s="39">
        <v>78</v>
      </c>
      <c r="C29" s="39">
        <v>59</v>
      </c>
      <c r="D29" s="36">
        <f t="shared" si="0"/>
        <v>75.641025641025635</v>
      </c>
      <c r="E29" s="39">
        <v>42</v>
      </c>
      <c r="F29" s="39">
        <v>23</v>
      </c>
      <c r="G29" s="40">
        <f t="shared" si="1"/>
        <v>54.761904761904759</v>
      </c>
      <c r="H29" s="39">
        <v>3</v>
      </c>
      <c r="I29" s="39">
        <v>3</v>
      </c>
      <c r="J29" s="40">
        <f t="shared" si="2"/>
        <v>100</v>
      </c>
      <c r="K29" s="39">
        <v>4</v>
      </c>
      <c r="L29" s="39">
        <v>1</v>
      </c>
      <c r="M29" s="113">
        <f t="shared" si="3"/>
        <v>25</v>
      </c>
      <c r="N29" s="39">
        <v>0</v>
      </c>
      <c r="O29" s="39">
        <v>0</v>
      </c>
      <c r="P29" s="113" t="str">
        <f t="shared" si="4"/>
        <v>-</v>
      </c>
      <c r="Q29" s="39">
        <v>30</v>
      </c>
      <c r="R29" s="60">
        <v>17</v>
      </c>
      <c r="S29" s="40">
        <f t="shared" si="5"/>
        <v>56.666666666666664</v>
      </c>
      <c r="T29" s="39">
        <v>65</v>
      </c>
      <c r="U29" s="60">
        <v>16</v>
      </c>
      <c r="V29" s="40">
        <f t="shared" si="6"/>
        <v>24.615384615384617</v>
      </c>
      <c r="W29" s="39">
        <v>29</v>
      </c>
      <c r="X29" s="60">
        <v>9</v>
      </c>
      <c r="Y29" s="40">
        <f t="shared" si="7"/>
        <v>31.03448275862069</v>
      </c>
      <c r="Z29" s="39">
        <v>28</v>
      </c>
      <c r="AA29" s="60">
        <v>9</v>
      </c>
      <c r="AB29" s="40">
        <f t="shared" si="8"/>
        <v>32.142857142857146</v>
      </c>
      <c r="AC29" s="37"/>
      <c r="AD29" s="41"/>
    </row>
    <row r="30" spans="1:30" s="42" customFormat="1" ht="17" customHeight="1" x14ac:dyDescent="0.25">
      <c r="A30" s="61" t="s">
        <v>57</v>
      </c>
      <c r="B30" s="39">
        <v>31</v>
      </c>
      <c r="C30" s="39">
        <v>32</v>
      </c>
      <c r="D30" s="36">
        <f t="shared" si="0"/>
        <v>103.2258064516129</v>
      </c>
      <c r="E30" s="39">
        <v>28</v>
      </c>
      <c r="F30" s="39">
        <v>29</v>
      </c>
      <c r="G30" s="40">
        <f t="shared" si="1"/>
        <v>103.57142857142857</v>
      </c>
      <c r="H30" s="39">
        <v>6</v>
      </c>
      <c r="I30" s="39">
        <v>6</v>
      </c>
      <c r="J30" s="40">
        <f t="shared" si="2"/>
        <v>100</v>
      </c>
      <c r="K30" s="39">
        <v>1</v>
      </c>
      <c r="L30" s="39">
        <v>1</v>
      </c>
      <c r="M30" s="40">
        <f t="shared" si="3"/>
        <v>100</v>
      </c>
      <c r="N30" s="39">
        <v>0</v>
      </c>
      <c r="O30" s="39">
        <v>1</v>
      </c>
      <c r="P30" s="40" t="str">
        <f t="shared" si="4"/>
        <v>-</v>
      </c>
      <c r="Q30" s="39">
        <v>27</v>
      </c>
      <c r="R30" s="60">
        <v>26</v>
      </c>
      <c r="S30" s="40">
        <f t="shared" si="5"/>
        <v>96.296296296296291</v>
      </c>
      <c r="T30" s="39">
        <v>23</v>
      </c>
      <c r="U30" s="60">
        <v>13</v>
      </c>
      <c r="V30" s="40">
        <f t="shared" si="6"/>
        <v>56.521739130434781</v>
      </c>
      <c r="W30" s="39">
        <v>20</v>
      </c>
      <c r="X30" s="60">
        <v>13</v>
      </c>
      <c r="Y30" s="40">
        <f t="shared" si="7"/>
        <v>65</v>
      </c>
      <c r="Z30" s="39">
        <v>19</v>
      </c>
      <c r="AA30" s="60">
        <v>11</v>
      </c>
      <c r="AB30" s="40">
        <f t="shared" si="8"/>
        <v>57.89473684210526</v>
      </c>
      <c r="AC30" s="37"/>
      <c r="AD30" s="41"/>
    </row>
    <row r="31" spans="1:30" s="42" customFormat="1" ht="17" customHeight="1" x14ac:dyDescent="0.25">
      <c r="A31" s="61" t="s">
        <v>58</v>
      </c>
      <c r="B31" s="39">
        <v>33</v>
      </c>
      <c r="C31" s="39">
        <v>16</v>
      </c>
      <c r="D31" s="36">
        <f t="shared" si="0"/>
        <v>48.484848484848484</v>
      </c>
      <c r="E31" s="39">
        <v>25</v>
      </c>
      <c r="F31" s="39">
        <v>11</v>
      </c>
      <c r="G31" s="40">
        <f t="shared" si="1"/>
        <v>44</v>
      </c>
      <c r="H31" s="39">
        <v>3</v>
      </c>
      <c r="I31" s="39">
        <v>0</v>
      </c>
      <c r="J31" s="113">
        <f t="shared" si="2"/>
        <v>0</v>
      </c>
      <c r="K31" s="39">
        <v>1</v>
      </c>
      <c r="L31" s="39">
        <v>2</v>
      </c>
      <c r="M31" s="40">
        <f t="shared" si="3"/>
        <v>200</v>
      </c>
      <c r="N31" s="39">
        <v>0</v>
      </c>
      <c r="O31" s="39">
        <v>1</v>
      </c>
      <c r="P31" s="40" t="str">
        <f t="shared" si="4"/>
        <v>-</v>
      </c>
      <c r="Q31" s="39">
        <v>21</v>
      </c>
      <c r="R31" s="60">
        <v>10</v>
      </c>
      <c r="S31" s="40">
        <f t="shared" si="5"/>
        <v>47.61904761904762</v>
      </c>
      <c r="T31" s="39">
        <v>16</v>
      </c>
      <c r="U31" s="60">
        <v>9</v>
      </c>
      <c r="V31" s="40">
        <f t="shared" si="6"/>
        <v>56.25</v>
      </c>
      <c r="W31" s="39">
        <v>11</v>
      </c>
      <c r="X31" s="60">
        <v>9</v>
      </c>
      <c r="Y31" s="40">
        <f t="shared" si="7"/>
        <v>81.818181818181813</v>
      </c>
      <c r="Z31" s="39">
        <v>11</v>
      </c>
      <c r="AA31" s="60">
        <v>5</v>
      </c>
      <c r="AB31" s="40">
        <f t="shared" si="8"/>
        <v>45.454545454545453</v>
      </c>
      <c r="AC31" s="37"/>
      <c r="AD31" s="41"/>
    </row>
    <row r="32" spans="1:30" s="42" customFormat="1" ht="17" customHeight="1" x14ac:dyDescent="0.25">
      <c r="A32" s="61" t="s">
        <v>59</v>
      </c>
      <c r="B32" s="39">
        <v>35</v>
      </c>
      <c r="C32" s="39">
        <v>36</v>
      </c>
      <c r="D32" s="36">
        <f t="shared" si="0"/>
        <v>102.85714285714286</v>
      </c>
      <c r="E32" s="39">
        <v>18</v>
      </c>
      <c r="F32" s="39">
        <v>16</v>
      </c>
      <c r="G32" s="40">
        <f t="shared" si="1"/>
        <v>88.888888888888886</v>
      </c>
      <c r="H32" s="39">
        <v>2</v>
      </c>
      <c r="I32" s="39">
        <v>3</v>
      </c>
      <c r="J32" s="40">
        <f t="shared" si="2"/>
        <v>150</v>
      </c>
      <c r="K32" s="39">
        <v>1</v>
      </c>
      <c r="L32" s="39">
        <v>0</v>
      </c>
      <c r="M32" s="113">
        <f t="shared" si="3"/>
        <v>0</v>
      </c>
      <c r="N32" s="39">
        <v>0</v>
      </c>
      <c r="O32" s="39">
        <v>0</v>
      </c>
      <c r="P32" s="113" t="str">
        <f t="shared" si="4"/>
        <v>-</v>
      </c>
      <c r="Q32" s="39">
        <v>18</v>
      </c>
      <c r="R32" s="60">
        <v>13</v>
      </c>
      <c r="S32" s="40">
        <f t="shared" si="5"/>
        <v>72.222222222222229</v>
      </c>
      <c r="T32" s="39">
        <v>30</v>
      </c>
      <c r="U32" s="60">
        <v>25</v>
      </c>
      <c r="V32" s="40">
        <f t="shared" si="6"/>
        <v>83.333333333333329</v>
      </c>
      <c r="W32" s="39">
        <v>13</v>
      </c>
      <c r="X32" s="60">
        <v>5</v>
      </c>
      <c r="Y32" s="40">
        <f t="shared" si="7"/>
        <v>38.46153846153846</v>
      </c>
      <c r="Z32" s="39">
        <v>12</v>
      </c>
      <c r="AA32" s="60">
        <v>4</v>
      </c>
      <c r="AB32" s="40">
        <f t="shared" si="8"/>
        <v>33.333333333333336</v>
      </c>
      <c r="AC32" s="37"/>
      <c r="AD32" s="41"/>
    </row>
    <row r="33" spans="1:30" s="42" customFormat="1" ht="17" customHeight="1" x14ac:dyDescent="0.25">
      <c r="A33" s="61" t="s">
        <v>60</v>
      </c>
      <c r="B33" s="39">
        <v>39</v>
      </c>
      <c r="C33" s="39">
        <v>38</v>
      </c>
      <c r="D33" s="36">
        <f t="shared" si="0"/>
        <v>97.435897435897431</v>
      </c>
      <c r="E33" s="39">
        <v>38</v>
      </c>
      <c r="F33" s="39">
        <v>37</v>
      </c>
      <c r="G33" s="40">
        <f t="shared" si="1"/>
        <v>97.368421052631575</v>
      </c>
      <c r="H33" s="39">
        <v>3</v>
      </c>
      <c r="I33" s="39">
        <v>4</v>
      </c>
      <c r="J33" s="40">
        <f t="shared" si="2"/>
        <v>133.33333333333334</v>
      </c>
      <c r="K33" s="39">
        <v>1</v>
      </c>
      <c r="L33" s="39">
        <v>1</v>
      </c>
      <c r="M33" s="40">
        <f t="shared" si="3"/>
        <v>100</v>
      </c>
      <c r="N33" s="39">
        <v>2</v>
      </c>
      <c r="O33" s="39">
        <v>0</v>
      </c>
      <c r="P33" s="113">
        <f t="shared" si="4"/>
        <v>0</v>
      </c>
      <c r="Q33" s="39">
        <v>33</v>
      </c>
      <c r="R33" s="60">
        <v>30</v>
      </c>
      <c r="S33" s="40">
        <f t="shared" si="5"/>
        <v>90.909090909090907</v>
      </c>
      <c r="T33" s="39">
        <v>25</v>
      </c>
      <c r="U33" s="60">
        <v>17</v>
      </c>
      <c r="V33" s="40">
        <f t="shared" si="6"/>
        <v>68</v>
      </c>
      <c r="W33" s="39">
        <v>24</v>
      </c>
      <c r="X33" s="60">
        <v>16</v>
      </c>
      <c r="Y33" s="40">
        <f t="shared" si="7"/>
        <v>66.666666666666671</v>
      </c>
      <c r="Z33" s="39">
        <v>23</v>
      </c>
      <c r="AA33" s="60">
        <v>15</v>
      </c>
      <c r="AB33" s="40">
        <f t="shared" si="8"/>
        <v>65.217391304347828</v>
      </c>
      <c r="AC33" s="37"/>
      <c r="AD33" s="41"/>
    </row>
    <row r="34" spans="1:30" s="42" customFormat="1" ht="17" customHeight="1" x14ac:dyDescent="0.25">
      <c r="A34" s="61" t="s">
        <v>61</v>
      </c>
      <c r="B34" s="39">
        <v>29</v>
      </c>
      <c r="C34" s="39">
        <v>16</v>
      </c>
      <c r="D34" s="36">
        <f t="shared" si="0"/>
        <v>55.172413793103445</v>
      </c>
      <c r="E34" s="39">
        <v>27</v>
      </c>
      <c r="F34" s="39">
        <v>15</v>
      </c>
      <c r="G34" s="40">
        <f t="shared" si="1"/>
        <v>55.555555555555557</v>
      </c>
      <c r="H34" s="39">
        <v>3</v>
      </c>
      <c r="I34" s="39">
        <v>1</v>
      </c>
      <c r="J34" s="113">
        <f t="shared" si="2"/>
        <v>33.333333333333336</v>
      </c>
      <c r="K34" s="39">
        <v>2</v>
      </c>
      <c r="L34" s="39">
        <v>0</v>
      </c>
      <c r="M34" s="113">
        <f t="shared" si="3"/>
        <v>0</v>
      </c>
      <c r="N34" s="39">
        <v>0</v>
      </c>
      <c r="O34" s="39">
        <v>0</v>
      </c>
      <c r="P34" s="113" t="str">
        <f t="shared" si="4"/>
        <v>-</v>
      </c>
      <c r="Q34" s="39">
        <v>19</v>
      </c>
      <c r="R34" s="60">
        <v>13</v>
      </c>
      <c r="S34" s="40">
        <f t="shared" si="5"/>
        <v>68.421052631578945</v>
      </c>
      <c r="T34" s="39">
        <v>12</v>
      </c>
      <c r="U34" s="60">
        <v>6</v>
      </c>
      <c r="V34" s="40">
        <f t="shared" si="6"/>
        <v>50</v>
      </c>
      <c r="W34" s="39">
        <v>10</v>
      </c>
      <c r="X34" s="60">
        <v>6</v>
      </c>
      <c r="Y34" s="40">
        <f t="shared" si="7"/>
        <v>60</v>
      </c>
      <c r="Z34" s="39">
        <v>10</v>
      </c>
      <c r="AA34" s="60">
        <v>5</v>
      </c>
      <c r="AB34" s="40">
        <f t="shared" si="8"/>
        <v>50</v>
      </c>
      <c r="AC34" s="37"/>
      <c r="AD34" s="41"/>
    </row>
    <row r="35" spans="1:30" s="42" customFormat="1" ht="17" customHeight="1" x14ac:dyDescent="0.25">
      <c r="A35" s="61" t="s">
        <v>62</v>
      </c>
      <c r="B35" s="39">
        <v>37</v>
      </c>
      <c r="C35" s="39">
        <v>44</v>
      </c>
      <c r="D35" s="36">
        <f t="shared" si="0"/>
        <v>118.91891891891892</v>
      </c>
      <c r="E35" s="39">
        <v>37</v>
      </c>
      <c r="F35" s="39">
        <v>44</v>
      </c>
      <c r="G35" s="40">
        <f t="shared" si="1"/>
        <v>118.91891891891892</v>
      </c>
      <c r="H35" s="39">
        <v>5</v>
      </c>
      <c r="I35" s="39">
        <v>4</v>
      </c>
      <c r="J35" s="113">
        <f t="shared" si="2"/>
        <v>80</v>
      </c>
      <c r="K35" s="39">
        <v>1</v>
      </c>
      <c r="L35" s="39">
        <v>0</v>
      </c>
      <c r="M35" s="113">
        <f t="shared" si="3"/>
        <v>0</v>
      </c>
      <c r="N35" s="39">
        <v>0</v>
      </c>
      <c r="O35" s="39">
        <v>0</v>
      </c>
      <c r="P35" s="113" t="str">
        <f t="shared" si="4"/>
        <v>-</v>
      </c>
      <c r="Q35" s="39">
        <v>29</v>
      </c>
      <c r="R35" s="60">
        <v>31</v>
      </c>
      <c r="S35" s="40">
        <f t="shared" si="5"/>
        <v>106.89655172413794</v>
      </c>
      <c r="T35" s="39">
        <v>20</v>
      </c>
      <c r="U35" s="60">
        <v>13</v>
      </c>
      <c r="V35" s="40">
        <f t="shared" si="6"/>
        <v>65</v>
      </c>
      <c r="W35" s="39">
        <v>20</v>
      </c>
      <c r="X35" s="60">
        <v>13</v>
      </c>
      <c r="Y35" s="40">
        <f t="shared" si="7"/>
        <v>65</v>
      </c>
      <c r="Z35" s="39">
        <v>19</v>
      </c>
      <c r="AA35" s="60">
        <v>11</v>
      </c>
      <c r="AB35" s="40">
        <f t="shared" si="8"/>
        <v>57.89473684210526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80" zoomScaleNormal="70" zoomScaleSheetLayoutView="80" workbookViewId="0">
      <selection activeCell="K14" sqref="K14"/>
    </sheetView>
  </sheetViews>
  <sheetFormatPr defaultColWidth="8" defaultRowHeight="13.6" x14ac:dyDescent="0.25"/>
  <cols>
    <col min="1" max="1" width="60.125" style="3" customWidth="1"/>
    <col min="2" max="2" width="18.875" style="3" customWidth="1"/>
    <col min="3" max="3" width="18.125" style="3" customWidth="1"/>
    <col min="4" max="4" width="13.875" style="3" customWidth="1"/>
    <col min="5" max="5" width="13.125" style="3" customWidth="1"/>
    <col min="6" max="16384" width="8" style="3"/>
  </cols>
  <sheetData>
    <row r="1" spans="1:9" ht="52.5" customHeight="1" x14ac:dyDescent="0.25">
      <c r="A1" s="115" t="s">
        <v>64</v>
      </c>
      <c r="B1" s="115"/>
      <c r="C1" s="115"/>
      <c r="D1" s="115"/>
      <c r="E1" s="115"/>
    </row>
    <row r="2" spans="1:9" ht="29.25" customHeight="1" x14ac:dyDescent="0.25">
      <c r="A2" s="145" t="s">
        <v>23</v>
      </c>
      <c r="B2" s="145"/>
      <c r="C2" s="145"/>
      <c r="D2" s="145"/>
      <c r="E2" s="145"/>
    </row>
    <row r="3" spans="1:9" s="4" customFormat="1" ht="23.3" customHeight="1" x14ac:dyDescent="0.25">
      <c r="A3" s="120" t="s">
        <v>0</v>
      </c>
      <c r="B3" s="116" t="s">
        <v>73</v>
      </c>
      <c r="C3" s="116" t="s">
        <v>74</v>
      </c>
      <c r="D3" s="143" t="s">
        <v>1</v>
      </c>
      <c r="E3" s="144"/>
    </row>
    <row r="4" spans="1:9" s="4" customFormat="1" ht="28.55" x14ac:dyDescent="0.25">
      <c r="A4" s="121"/>
      <c r="B4" s="117"/>
      <c r="C4" s="117"/>
      <c r="D4" s="5" t="s">
        <v>2</v>
      </c>
      <c r="E4" s="6" t="s">
        <v>26</v>
      </c>
    </row>
    <row r="5" spans="1:9" s="9" customFormat="1" ht="15.8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27</v>
      </c>
      <c r="B6" s="80">
        <f>'8-ВПО-ЦЗ'!B7</f>
        <v>311</v>
      </c>
      <c r="C6" s="80">
        <f>'8-ВПО-ЦЗ'!C7</f>
        <v>323</v>
      </c>
      <c r="D6" s="11">
        <f>C6*100/B6</f>
        <v>103.85852090032154</v>
      </c>
      <c r="E6" s="75">
        <f>C6-B6</f>
        <v>12</v>
      </c>
      <c r="I6" s="13"/>
    </row>
    <row r="7" spans="1:9" s="4" customFormat="1" ht="29.25" customHeight="1" x14ac:dyDescent="0.25">
      <c r="A7" s="10" t="s">
        <v>28</v>
      </c>
      <c r="B7" s="80">
        <f>'8-ВПО-ЦЗ'!E7</f>
        <v>152</v>
      </c>
      <c r="C7" s="80">
        <f>'8-ВПО-ЦЗ'!F7</f>
        <v>159</v>
      </c>
      <c r="D7" s="11">
        <f t="shared" ref="D7:D11" si="0">C7*100/B7</f>
        <v>104.60526315789474</v>
      </c>
      <c r="E7" s="75">
        <f t="shared" ref="E7:E11" si="1">C7-B7</f>
        <v>7</v>
      </c>
      <c r="I7" s="13"/>
    </row>
    <row r="8" spans="1:9" s="4" customFormat="1" ht="48.75" customHeight="1" x14ac:dyDescent="0.25">
      <c r="A8" s="14" t="s">
        <v>29</v>
      </c>
      <c r="B8" s="80">
        <f>'8-ВПО-ЦЗ'!H7</f>
        <v>23</v>
      </c>
      <c r="C8" s="80">
        <f>'8-ВПО-ЦЗ'!I7</f>
        <v>32</v>
      </c>
      <c r="D8" s="11">
        <f t="shared" si="0"/>
        <v>139.13043478260869</v>
      </c>
      <c r="E8" s="75">
        <f t="shared" si="1"/>
        <v>9</v>
      </c>
      <c r="I8" s="13"/>
    </row>
    <row r="9" spans="1:9" s="4" customFormat="1" ht="34.5" customHeight="1" x14ac:dyDescent="0.25">
      <c r="A9" s="15" t="s">
        <v>30</v>
      </c>
      <c r="B9" s="80">
        <f>'8-ВПО-ЦЗ'!K7</f>
        <v>5</v>
      </c>
      <c r="C9" s="80">
        <f>'8-ВПО-ЦЗ'!L7</f>
        <v>9</v>
      </c>
      <c r="D9" s="11">
        <f t="shared" si="0"/>
        <v>180</v>
      </c>
      <c r="E9" s="75">
        <f t="shared" si="1"/>
        <v>4</v>
      </c>
      <c r="I9" s="13"/>
    </row>
    <row r="10" spans="1:9" s="4" customFormat="1" ht="48.75" customHeight="1" x14ac:dyDescent="0.25">
      <c r="A10" s="15" t="s">
        <v>20</v>
      </c>
      <c r="B10" s="80">
        <f>'8-ВПО-ЦЗ'!N7</f>
        <v>2</v>
      </c>
      <c r="C10" s="80">
        <f>'8-ВПО-ЦЗ'!O7</f>
        <v>1</v>
      </c>
      <c r="D10" s="11">
        <f t="shared" si="0"/>
        <v>50</v>
      </c>
      <c r="E10" s="75">
        <f t="shared" si="1"/>
        <v>-1</v>
      </c>
      <c r="I10" s="13"/>
    </row>
    <row r="11" spans="1:9" s="4" customFormat="1" ht="50.3" customHeight="1" x14ac:dyDescent="0.25">
      <c r="A11" s="15" t="s">
        <v>31</v>
      </c>
      <c r="B11" s="81">
        <f>'8-ВПО-ЦЗ'!Q7</f>
        <v>115</v>
      </c>
      <c r="C11" s="81">
        <f>'8-ВПО-ЦЗ'!R7</f>
        <v>112</v>
      </c>
      <c r="D11" s="11">
        <f t="shared" si="0"/>
        <v>97.391304347826093</v>
      </c>
      <c r="E11" s="75">
        <f t="shared" si="1"/>
        <v>-3</v>
      </c>
      <c r="I11" s="13"/>
    </row>
    <row r="12" spans="1:9" s="4" customFormat="1" ht="12.75" customHeight="1" x14ac:dyDescent="0.25">
      <c r="A12" s="122" t="s">
        <v>4</v>
      </c>
      <c r="B12" s="123"/>
      <c r="C12" s="123"/>
      <c r="D12" s="123"/>
      <c r="E12" s="123"/>
      <c r="I12" s="13"/>
    </row>
    <row r="13" spans="1:9" s="4" customFormat="1" ht="18" customHeight="1" x14ac:dyDescent="0.25">
      <c r="A13" s="124"/>
      <c r="B13" s="125"/>
      <c r="C13" s="125"/>
      <c r="D13" s="125"/>
      <c r="E13" s="125"/>
      <c r="I13" s="13"/>
    </row>
    <row r="14" spans="1:9" s="4" customFormat="1" ht="20.25" customHeight="1" x14ac:dyDescent="0.25">
      <c r="A14" s="120" t="s">
        <v>0</v>
      </c>
      <c r="B14" s="126" t="s">
        <v>75</v>
      </c>
      <c r="C14" s="126" t="s">
        <v>76</v>
      </c>
      <c r="D14" s="143" t="s">
        <v>1</v>
      </c>
      <c r="E14" s="144"/>
      <c r="I14" s="13"/>
    </row>
    <row r="15" spans="1:9" ht="35.35" customHeight="1" x14ac:dyDescent="0.25">
      <c r="A15" s="121"/>
      <c r="B15" s="126"/>
      <c r="C15" s="126"/>
      <c r="D15" s="21" t="s">
        <v>2</v>
      </c>
      <c r="E15" s="6" t="s">
        <v>26</v>
      </c>
      <c r="I15" s="13"/>
    </row>
    <row r="16" spans="1:9" ht="28.55" customHeight="1" x14ac:dyDescent="0.25">
      <c r="A16" s="10" t="s">
        <v>32</v>
      </c>
      <c r="B16" s="81">
        <f>'8-ВПО-ЦЗ'!T7</f>
        <v>244</v>
      </c>
      <c r="C16" s="81">
        <f>'8-ВПО-ЦЗ'!U7</f>
        <v>201</v>
      </c>
      <c r="D16" s="16">
        <f t="shared" ref="D16:D18" si="2">C16*100/B16</f>
        <v>82.377049180327873</v>
      </c>
      <c r="E16" s="75">
        <f t="shared" ref="E16:E18" si="3">C16-B16</f>
        <v>-43</v>
      </c>
      <c r="I16" s="13"/>
    </row>
    <row r="17" spans="1:9" ht="25.5" customHeight="1" x14ac:dyDescent="0.25">
      <c r="A17" s="1" t="s">
        <v>28</v>
      </c>
      <c r="B17" s="81">
        <f>'8-ВПО-ЦЗ'!W7</f>
        <v>98</v>
      </c>
      <c r="C17" s="81">
        <f>'8-ВПО-ЦЗ'!X7</f>
        <v>64</v>
      </c>
      <c r="D17" s="16">
        <f t="shared" si="2"/>
        <v>65.306122448979593</v>
      </c>
      <c r="E17" s="75">
        <f t="shared" si="3"/>
        <v>-34</v>
      </c>
      <c r="I17" s="13"/>
    </row>
    <row r="18" spans="1:9" ht="30.25" customHeight="1" x14ac:dyDescent="0.25">
      <c r="A18" s="1" t="s">
        <v>33</v>
      </c>
      <c r="B18" s="81">
        <f>'8-ВПО-ЦЗ'!Z7</f>
        <v>79</v>
      </c>
      <c r="C18" s="81">
        <f>'8-ВПО-ЦЗ'!AA7</f>
        <v>55</v>
      </c>
      <c r="D18" s="16">
        <f t="shared" si="2"/>
        <v>69.620253164556956</v>
      </c>
      <c r="E18" s="75">
        <f t="shared" si="3"/>
        <v>-24</v>
      </c>
      <c r="I18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F7" activePane="bottomRight" state="frozen"/>
      <selection activeCell="A4" sqref="A4:A6"/>
      <selection pane="topRight" activeCell="A4" sqref="A4:A6"/>
      <selection pane="bottomLeft" activeCell="A4" sqref="A4:A6"/>
      <selection pane="bottomRight" activeCell="AD14" sqref="AD14:AD1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33"/>
      <c r="Y1" s="13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37"/>
      <c r="AA2" s="137"/>
      <c r="AB2" s="59" t="s">
        <v>7</v>
      </c>
      <c r="AC2" s="59"/>
    </row>
    <row r="3" spans="1:32" s="32" customFormat="1" ht="67.599999999999994" customHeight="1" x14ac:dyDescent="0.25">
      <c r="A3" s="129"/>
      <c r="B3" s="130" t="s">
        <v>21</v>
      </c>
      <c r="C3" s="130"/>
      <c r="D3" s="130"/>
      <c r="E3" s="130" t="s">
        <v>22</v>
      </c>
      <c r="F3" s="130"/>
      <c r="G3" s="130"/>
      <c r="H3" s="130" t="s">
        <v>13</v>
      </c>
      <c r="I3" s="130"/>
      <c r="J3" s="130"/>
      <c r="K3" s="130" t="s">
        <v>9</v>
      </c>
      <c r="L3" s="130"/>
      <c r="M3" s="130"/>
      <c r="N3" s="130" t="s">
        <v>10</v>
      </c>
      <c r="O3" s="130"/>
      <c r="P3" s="130"/>
      <c r="Q3" s="134" t="s">
        <v>8</v>
      </c>
      <c r="R3" s="135"/>
      <c r="S3" s="136"/>
      <c r="T3" s="130" t="s">
        <v>16</v>
      </c>
      <c r="U3" s="130"/>
      <c r="V3" s="130"/>
      <c r="W3" s="130" t="s">
        <v>11</v>
      </c>
      <c r="X3" s="130"/>
      <c r="Y3" s="130"/>
      <c r="Z3" s="130" t="s">
        <v>12</v>
      </c>
      <c r="AA3" s="130"/>
      <c r="AB3" s="130"/>
    </row>
    <row r="4" spans="1:32" s="33" customFormat="1" ht="19.55" customHeight="1" x14ac:dyDescent="0.25">
      <c r="A4" s="129"/>
      <c r="B4" s="131" t="s">
        <v>15</v>
      </c>
      <c r="C4" s="131" t="s">
        <v>63</v>
      </c>
      <c r="D4" s="132" t="s">
        <v>2</v>
      </c>
      <c r="E4" s="131" t="s">
        <v>15</v>
      </c>
      <c r="F4" s="131" t="s">
        <v>63</v>
      </c>
      <c r="G4" s="132" t="s">
        <v>2</v>
      </c>
      <c r="H4" s="131" t="s">
        <v>15</v>
      </c>
      <c r="I4" s="131" t="s">
        <v>63</v>
      </c>
      <c r="J4" s="132" t="s">
        <v>2</v>
      </c>
      <c r="K4" s="131" t="s">
        <v>15</v>
      </c>
      <c r="L4" s="131" t="s">
        <v>63</v>
      </c>
      <c r="M4" s="132" t="s">
        <v>2</v>
      </c>
      <c r="N4" s="131" t="s">
        <v>15</v>
      </c>
      <c r="O4" s="131" t="s">
        <v>63</v>
      </c>
      <c r="P4" s="132" t="s">
        <v>2</v>
      </c>
      <c r="Q4" s="131" t="s">
        <v>15</v>
      </c>
      <c r="R4" s="131" t="s">
        <v>63</v>
      </c>
      <c r="S4" s="132" t="s">
        <v>2</v>
      </c>
      <c r="T4" s="131" t="s">
        <v>15</v>
      </c>
      <c r="U4" s="131" t="s">
        <v>63</v>
      </c>
      <c r="V4" s="132" t="s">
        <v>2</v>
      </c>
      <c r="W4" s="131" t="s">
        <v>15</v>
      </c>
      <c r="X4" s="131" t="s">
        <v>63</v>
      </c>
      <c r="Y4" s="132" t="s">
        <v>2</v>
      </c>
      <c r="Z4" s="131" t="s">
        <v>15</v>
      </c>
      <c r="AA4" s="131" t="s">
        <v>63</v>
      </c>
      <c r="AB4" s="132" t="s">
        <v>2</v>
      </c>
    </row>
    <row r="5" spans="1:32" s="33" customFormat="1" ht="15.8" customHeight="1" x14ac:dyDescent="0.25">
      <c r="A5" s="129"/>
      <c r="B5" s="131"/>
      <c r="C5" s="131"/>
      <c r="D5" s="132"/>
      <c r="E5" s="131"/>
      <c r="F5" s="131"/>
      <c r="G5" s="132"/>
      <c r="H5" s="131"/>
      <c r="I5" s="131"/>
      <c r="J5" s="132"/>
      <c r="K5" s="131"/>
      <c r="L5" s="131"/>
      <c r="M5" s="132"/>
      <c r="N5" s="131"/>
      <c r="O5" s="131"/>
      <c r="P5" s="132"/>
      <c r="Q5" s="131"/>
      <c r="R5" s="131"/>
      <c r="S5" s="132"/>
      <c r="T5" s="131"/>
      <c r="U5" s="131"/>
      <c r="V5" s="132"/>
      <c r="W5" s="131"/>
      <c r="X5" s="131"/>
      <c r="Y5" s="132"/>
      <c r="Z5" s="131"/>
      <c r="AA5" s="131"/>
      <c r="AB5" s="132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311</v>
      </c>
      <c r="C7" s="35">
        <f>SUM(C8:C35)</f>
        <v>323</v>
      </c>
      <c r="D7" s="36">
        <f>IF(ISERROR(C7*100/B7),"-",(C7*100/B7))</f>
        <v>103.85852090032154</v>
      </c>
      <c r="E7" s="35">
        <f>SUM(E8:E35)</f>
        <v>152</v>
      </c>
      <c r="F7" s="35">
        <f>SUM(F8:F35)</f>
        <v>159</v>
      </c>
      <c r="G7" s="36">
        <f>IF(ISERROR(F7*100/E7),"-",(F7*100/E7))</f>
        <v>104.60526315789474</v>
      </c>
      <c r="H7" s="35">
        <f>SUM(H8:H35)</f>
        <v>23</v>
      </c>
      <c r="I7" s="35">
        <f>SUM(I8:I35)</f>
        <v>32</v>
      </c>
      <c r="J7" s="36">
        <f>IF(ISERROR(I7*100/H7),"-",(I7*100/H7))</f>
        <v>139.13043478260869</v>
      </c>
      <c r="K7" s="35">
        <f>SUM(K8:K35)</f>
        <v>5</v>
      </c>
      <c r="L7" s="35">
        <f>SUM(L8:L35)</f>
        <v>9</v>
      </c>
      <c r="M7" s="36">
        <f>IF(ISERROR(L7*100/K7),"-",(L7*100/K7))</f>
        <v>180</v>
      </c>
      <c r="N7" s="35">
        <f>SUM(N8:N35)</f>
        <v>2</v>
      </c>
      <c r="O7" s="35">
        <f>SUM(O8:O35)</f>
        <v>1</v>
      </c>
      <c r="P7" s="36">
        <f>IF(ISERROR(O7*100/N7),"-",(O7*100/N7))</f>
        <v>50</v>
      </c>
      <c r="Q7" s="35">
        <f>SUM(Q8:Q35)</f>
        <v>115</v>
      </c>
      <c r="R7" s="35">
        <f>SUM(R8:R35)</f>
        <v>112</v>
      </c>
      <c r="S7" s="36">
        <f>IF(ISERROR(R7*100/Q7),"-",(R7*100/Q7))</f>
        <v>97.391304347826093</v>
      </c>
      <c r="T7" s="35">
        <f>SUM(T8:T35)</f>
        <v>244</v>
      </c>
      <c r="U7" s="35">
        <f>SUM(U8:U35)</f>
        <v>201</v>
      </c>
      <c r="V7" s="36">
        <f>IF(ISERROR(U7*100/T7),"-",(U7*100/T7))</f>
        <v>82.377049180327873</v>
      </c>
      <c r="W7" s="35">
        <f>SUM(W8:W35)</f>
        <v>98</v>
      </c>
      <c r="X7" s="35">
        <f>SUM(X8:X35)</f>
        <v>64</v>
      </c>
      <c r="Y7" s="36">
        <f>IF(ISERROR(X7*100/W7),"-",(X7*100/W7))</f>
        <v>65.306122448979593</v>
      </c>
      <c r="Z7" s="35">
        <f>SUM(Z8:Z35)</f>
        <v>79</v>
      </c>
      <c r="AA7" s="35">
        <f>SUM(AA8:AA35)</f>
        <v>55</v>
      </c>
      <c r="AB7" s="36">
        <f>IF(ISERROR(AA7*100/Z7),"-",(AA7*100/Z7))</f>
        <v>69.620253164556956</v>
      </c>
      <c r="AC7" s="37"/>
      <c r="AF7" s="42"/>
    </row>
    <row r="8" spans="1:32" s="42" customFormat="1" ht="17" customHeight="1" x14ac:dyDescent="0.25">
      <c r="A8" s="61" t="s">
        <v>35</v>
      </c>
      <c r="B8" s="39">
        <v>166</v>
      </c>
      <c r="C8" s="39">
        <v>193</v>
      </c>
      <c r="D8" s="36">
        <f>IF(ISERROR(C8*100/B8),"-",(C8*100/B8))</f>
        <v>116.26506024096386</v>
      </c>
      <c r="E8" s="39">
        <v>79</v>
      </c>
      <c r="F8" s="39">
        <v>96</v>
      </c>
      <c r="G8" s="40">
        <f>IF(ISERROR(F8*100/E8),"-",(F8*100/E8))</f>
        <v>121.51898734177215</v>
      </c>
      <c r="H8" s="39">
        <v>10</v>
      </c>
      <c r="I8" s="39">
        <v>14</v>
      </c>
      <c r="J8" s="40">
        <f>IF(ISERROR(I8*100/H8),"-",(I8*100/H8))</f>
        <v>140</v>
      </c>
      <c r="K8" s="39">
        <v>3</v>
      </c>
      <c r="L8" s="39">
        <v>5</v>
      </c>
      <c r="M8" s="40">
        <f>IF(ISERROR(L8*100/K8),"-",(L8*100/K8))</f>
        <v>166.66666666666666</v>
      </c>
      <c r="N8" s="39">
        <v>1</v>
      </c>
      <c r="O8" s="39">
        <v>1</v>
      </c>
      <c r="P8" s="40">
        <f>IF(ISERROR(O8*100/N8),"-",(O8*100/N8))</f>
        <v>100</v>
      </c>
      <c r="Q8" s="39">
        <v>55</v>
      </c>
      <c r="R8" s="60">
        <v>68</v>
      </c>
      <c r="S8" s="40">
        <f>IF(ISERROR(R8*100/Q8),"-",(R8*100/Q8))</f>
        <v>123.63636363636364</v>
      </c>
      <c r="T8" s="39">
        <v>142</v>
      </c>
      <c r="U8" s="60">
        <v>143</v>
      </c>
      <c r="V8" s="40">
        <f>IF(ISERROR(U8*100/T8),"-",(U8*100/T8))</f>
        <v>100.70422535211267</v>
      </c>
      <c r="W8" s="39">
        <v>55</v>
      </c>
      <c r="X8" s="60">
        <v>48</v>
      </c>
      <c r="Y8" s="40">
        <f>IF(ISERROR(X8*100/W8),"-",(X8*100/W8))</f>
        <v>87.272727272727266</v>
      </c>
      <c r="Z8" s="39">
        <v>47</v>
      </c>
      <c r="AA8" s="60">
        <v>42</v>
      </c>
      <c r="AB8" s="40">
        <f>IF(ISERROR(AA8*100/Z8),"-",(AA8*100/Z8))</f>
        <v>89.361702127659569</v>
      </c>
      <c r="AC8" s="37"/>
      <c r="AD8" s="41"/>
    </row>
    <row r="9" spans="1:32" s="43" customFormat="1" ht="17" customHeight="1" x14ac:dyDescent="0.25">
      <c r="A9" s="61" t="s">
        <v>36</v>
      </c>
      <c r="B9" s="39">
        <v>4</v>
      </c>
      <c r="C9" s="39">
        <v>5</v>
      </c>
      <c r="D9" s="36">
        <f t="shared" ref="D9:D35" si="0">IF(ISERROR(C9*100/B9),"-",(C9*100/B9))</f>
        <v>125</v>
      </c>
      <c r="E9" s="39">
        <v>2</v>
      </c>
      <c r="F9" s="39">
        <v>3</v>
      </c>
      <c r="G9" s="40">
        <f t="shared" ref="G9:G35" si="1">IF(ISERROR(F9*100/E9),"-",(F9*100/E9))</f>
        <v>150</v>
      </c>
      <c r="H9" s="39">
        <v>0</v>
      </c>
      <c r="I9" s="39">
        <v>1</v>
      </c>
      <c r="J9" s="40" t="str">
        <f t="shared" ref="J9:J35" si="2">IF(ISERROR(I9*100/H9),"-",(I9*100/H9))</f>
        <v>-</v>
      </c>
      <c r="K9" s="39">
        <v>0</v>
      </c>
      <c r="L9" s="39">
        <v>0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2</v>
      </c>
      <c r="R9" s="60">
        <v>1</v>
      </c>
      <c r="S9" s="40">
        <f t="shared" ref="S9:S35" si="5">IF(ISERROR(R9*100/Q9),"-",(R9*100/Q9))</f>
        <v>50</v>
      </c>
      <c r="T9" s="39">
        <v>2</v>
      </c>
      <c r="U9" s="60">
        <v>0</v>
      </c>
      <c r="V9" s="40">
        <f t="shared" ref="V9:V35" si="6">IF(ISERROR(U9*100/T9),"-",(U9*100/T9))</f>
        <v>0</v>
      </c>
      <c r="W9" s="39">
        <v>1</v>
      </c>
      <c r="X9" s="60">
        <v>0</v>
      </c>
      <c r="Y9" s="40">
        <f t="shared" ref="Y9:Y35" si="7">IF(ISERROR(X9*100/W9),"-",(X9*100/W9))</f>
        <v>0</v>
      </c>
      <c r="Z9" s="39">
        <v>0</v>
      </c>
      <c r="AA9" s="60">
        <v>0</v>
      </c>
      <c r="AB9" s="40" t="str">
        <f t="shared" ref="AB9:AB35" si="8">IF(ISERROR(AA9*100/Z9),"-",(AA9*100/Z9))</f>
        <v>-</v>
      </c>
      <c r="AC9" s="37"/>
      <c r="AD9" s="41"/>
    </row>
    <row r="10" spans="1:32" s="42" customFormat="1" ht="17" customHeight="1" x14ac:dyDescent="0.25">
      <c r="A10" s="61" t="s">
        <v>37</v>
      </c>
      <c r="B10" s="39">
        <v>2</v>
      </c>
      <c r="C10" s="39">
        <v>3</v>
      </c>
      <c r="D10" s="36">
        <f t="shared" si="0"/>
        <v>150</v>
      </c>
      <c r="E10" s="39">
        <v>1</v>
      </c>
      <c r="F10" s="39">
        <v>2</v>
      </c>
      <c r="G10" s="40">
        <f t="shared" si="1"/>
        <v>200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1</v>
      </c>
      <c r="R10" s="60">
        <v>2</v>
      </c>
      <c r="S10" s="40">
        <f t="shared" si="5"/>
        <v>200</v>
      </c>
      <c r="T10" s="39">
        <v>2</v>
      </c>
      <c r="U10" s="60">
        <v>0</v>
      </c>
      <c r="V10" s="40">
        <f t="shared" si="6"/>
        <v>0</v>
      </c>
      <c r="W10" s="39">
        <v>1</v>
      </c>
      <c r="X10" s="60">
        <v>0</v>
      </c>
      <c r="Y10" s="40">
        <f t="shared" si="7"/>
        <v>0</v>
      </c>
      <c r="Z10" s="39">
        <v>0</v>
      </c>
      <c r="AA10" s="60">
        <v>0</v>
      </c>
      <c r="AB10" s="40" t="str">
        <f t="shared" si="8"/>
        <v>-</v>
      </c>
      <c r="AC10" s="37"/>
      <c r="AD10" s="41"/>
    </row>
    <row r="11" spans="1:32" s="42" customFormat="1" ht="17" customHeight="1" x14ac:dyDescent="0.25">
      <c r="A11" s="61" t="s">
        <v>38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0</v>
      </c>
      <c r="I11" s="39">
        <v>0</v>
      </c>
      <c r="J11" s="40" t="str">
        <f t="shared" si="2"/>
        <v>-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1</v>
      </c>
      <c r="R11" s="60">
        <v>0</v>
      </c>
      <c r="S11" s="40">
        <f t="shared" si="5"/>
        <v>0</v>
      </c>
      <c r="T11" s="39">
        <v>1</v>
      </c>
      <c r="U11" s="60">
        <v>0</v>
      </c>
      <c r="V11" s="40">
        <f t="shared" si="6"/>
        <v>0</v>
      </c>
      <c r="W11" s="39">
        <v>1</v>
      </c>
      <c r="X11" s="60">
        <v>0</v>
      </c>
      <c r="Y11" s="40">
        <f t="shared" si="7"/>
        <v>0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7" customHeight="1" x14ac:dyDescent="0.25">
      <c r="A12" s="61" t="s">
        <v>39</v>
      </c>
      <c r="B12" s="39">
        <v>6</v>
      </c>
      <c r="C12" s="39">
        <v>5</v>
      </c>
      <c r="D12" s="36">
        <f t="shared" si="0"/>
        <v>83.333333333333329</v>
      </c>
      <c r="E12" s="39">
        <v>5</v>
      </c>
      <c r="F12" s="39">
        <v>3</v>
      </c>
      <c r="G12" s="40">
        <f t="shared" si="1"/>
        <v>60</v>
      </c>
      <c r="H12" s="39">
        <v>1</v>
      </c>
      <c r="I12" s="39">
        <v>1</v>
      </c>
      <c r="J12" s="40">
        <f t="shared" si="2"/>
        <v>100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tr">
        <f t="shared" si="4"/>
        <v>-</v>
      </c>
      <c r="Q12" s="39">
        <v>3</v>
      </c>
      <c r="R12" s="60">
        <v>2</v>
      </c>
      <c r="S12" s="40">
        <f t="shared" si="5"/>
        <v>66.666666666666671</v>
      </c>
      <c r="T12" s="39">
        <v>4</v>
      </c>
      <c r="U12" s="60">
        <v>2</v>
      </c>
      <c r="V12" s="40">
        <f t="shared" si="6"/>
        <v>50</v>
      </c>
      <c r="W12" s="39">
        <v>3</v>
      </c>
      <c r="X12" s="60">
        <v>0</v>
      </c>
      <c r="Y12" s="40">
        <f t="shared" si="7"/>
        <v>0</v>
      </c>
      <c r="Z12" s="39">
        <v>2</v>
      </c>
      <c r="AA12" s="60">
        <v>0</v>
      </c>
      <c r="AB12" s="40">
        <f t="shared" si="8"/>
        <v>0</v>
      </c>
      <c r="AC12" s="37"/>
      <c r="AD12" s="41"/>
    </row>
    <row r="13" spans="1:32" s="42" customFormat="1" ht="17" customHeight="1" x14ac:dyDescent="0.25">
      <c r="A13" s="61" t="s">
        <v>40</v>
      </c>
      <c r="B13" s="39">
        <v>1</v>
      </c>
      <c r="C13" s="39">
        <v>3</v>
      </c>
      <c r="D13" s="36">
        <f t="shared" si="0"/>
        <v>300</v>
      </c>
      <c r="E13" s="39">
        <v>0</v>
      </c>
      <c r="F13" s="39">
        <v>2</v>
      </c>
      <c r="G13" s="40" t="str">
        <f t="shared" si="1"/>
        <v>-</v>
      </c>
      <c r="H13" s="39">
        <v>0</v>
      </c>
      <c r="I13" s="39">
        <v>1</v>
      </c>
      <c r="J13" s="40" t="str">
        <f t="shared" si="2"/>
        <v>-</v>
      </c>
      <c r="K13" s="39">
        <v>0</v>
      </c>
      <c r="L13" s="39">
        <v>1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0</v>
      </c>
      <c r="R13" s="60">
        <v>2</v>
      </c>
      <c r="S13" s="40" t="str">
        <f t="shared" si="5"/>
        <v>-</v>
      </c>
      <c r="T13" s="39">
        <v>1</v>
      </c>
      <c r="U13" s="60">
        <v>1</v>
      </c>
      <c r="V13" s="40">
        <f t="shared" si="6"/>
        <v>100</v>
      </c>
      <c r="W13" s="39">
        <v>0</v>
      </c>
      <c r="X13" s="60">
        <v>0</v>
      </c>
      <c r="Y13" s="40" t="str">
        <f t="shared" si="7"/>
        <v>-</v>
      </c>
      <c r="Z13" s="39">
        <v>0</v>
      </c>
      <c r="AA13" s="60">
        <v>0</v>
      </c>
      <c r="AB13" s="40" t="str">
        <f t="shared" si="8"/>
        <v>-</v>
      </c>
      <c r="AC13" s="37"/>
      <c r="AD13" s="41"/>
    </row>
    <row r="14" spans="1:32" s="42" customFormat="1" ht="17" customHeight="1" x14ac:dyDescent="0.25">
      <c r="A14" s="61" t="s">
        <v>41</v>
      </c>
      <c r="B14" s="39">
        <v>7</v>
      </c>
      <c r="C14" s="39">
        <v>8</v>
      </c>
      <c r="D14" s="36">
        <f t="shared" si="0"/>
        <v>114.28571428571429</v>
      </c>
      <c r="E14" s="39">
        <v>7</v>
      </c>
      <c r="F14" s="39">
        <v>7</v>
      </c>
      <c r="G14" s="40">
        <f t="shared" si="1"/>
        <v>100</v>
      </c>
      <c r="H14" s="39">
        <v>0</v>
      </c>
      <c r="I14" s="39">
        <v>0</v>
      </c>
      <c r="J14" s="40" t="str">
        <f t="shared" si="2"/>
        <v>-</v>
      </c>
      <c r="K14" s="39">
        <v>0</v>
      </c>
      <c r="L14" s="39">
        <v>1</v>
      </c>
      <c r="M14" s="40" t="str">
        <f t="shared" si="3"/>
        <v>-</v>
      </c>
      <c r="N14" s="39">
        <v>1</v>
      </c>
      <c r="O14" s="39">
        <v>0</v>
      </c>
      <c r="P14" s="40">
        <f t="shared" si="4"/>
        <v>0</v>
      </c>
      <c r="Q14" s="39">
        <v>6</v>
      </c>
      <c r="R14" s="60">
        <v>7</v>
      </c>
      <c r="S14" s="40">
        <f t="shared" si="5"/>
        <v>116.66666666666667</v>
      </c>
      <c r="T14" s="39">
        <v>4</v>
      </c>
      <c r="U14" s="60">
        <v>2</v>
      </c>
      <c r="V14" s="40">
        <f t="shared" si="6"/>
        <v>50</v>
      </c>
      <c r="W14" s="39">
        <v>4</v>
      </c>
      <c r="X14" s="60">
        <v>2</v>
      </c>
      <c r="Y14" s="40">
        <f t="shared" si="7"/>
        <v>50</v>
      </c>
      <c r="Z14" s="39">
        <v>4</v>
      </c>
      <c r="AA14" s="60">
        <v>2</v>
      </c>
      <c r="AB14" s="40">
        <f t="shared" si="8"/>
        <v>50</v>
      </c>
      <c r="AC14" s="37"/>
      <c r="AD14" s="41"/>
    </row>
    <row r="15" spans="1:32" s="42" customFormat="1" ht="17" customHeight="1" x14ac:dyDescent="0.25">
      <c r="A15" s="61" t="s">
        <v>42</v>
      </c>
      <c r="B15" s="39">
        <v>33</v>
      </c>
      <c r="C15" s="39">
        <v>32</v>
      </c>
      <c r="D15" s="36">
        <f t="shared" si="0"/>
        <v>96.969696969696969</v>
      </c>
      <c r="E15" s="39">
        <v>10</v>
      </c>
      <c r="F15" s="39">
        <v>10</v>
      </c>
      <c r="G15" s="40">
        <f t="shared" si="1"/>
        <v>100</v>
      </c>
      <c r="H15" s="39">
        <v>3</v>
      </c>
      <c r="I15" s="39">
        <v>2</v>
      </c>
      <c r="J15" s="40">
        <f t="shared" si="2"/>
        <v>66.666666666666671</v>
      </c>
      <c r="K15" s="39">
        <v>0</v>
      </c>
      <c r="L15" s="39">
        <v>0</v>
      </c>
      <c r="M15" s="40" t="str">
        <f t="shared" si="3"/>
        <v>-</v>
      </c>
      <c r="N15" s="39">
        <v>0</v>
      </c>
      <c r="O15" s="39">
        <v>0</v>
      </c>
      <c r="P15" s="40" t="str">
        <f t="shared" si="4"/>
        <v>-</v>
      </c>
      <c r="Q15" s="39">
        <v>6</v>
      </c>
      <c r="R15" s="60">
        <v>7</v>
      </c>
      <c r="S15" s="40">
        <f t="shared" si="5"/>
        <v>116.66666666666667</v>
      </c>
      <c r="T15" s="39">
        <v>26</v>
      </c>
      <c r="U15" s="60">
        <v>20</v>
      </c>
      <c r="V15" s="40">
        <f t="shared" si="6"/>
        <v>76.92307692307692</v>
      </c>
      <c r="W15" s="39">
        <v>4</v>
      </c>
      <c r="X15" s="60">
        <v>1</v>
      </c>
      <c r="Y15" s="40">
        <f t="shared" si="7"/>
        <v>25</v>
      </c>
      <c r="Z15" s="39">
        <v>3</v>
      </c>
      <c r="AA15" s="60">
        <v>1</v>
      </c>
      <c r="AB15" s="40">
        <f t="shared" si="8"/>
        <v>33.333333333333336</v>
      </c>
      <c r="AC15" s="37"/>
      <c r="AD15" s="41"/>
    </row>
    <row r="16" spans="1:32" s="42" customFormat="1" ht="17" customHeight="1" x14ac:dyDescent="0.25">
      <c r="A16" s="61" t="s">
        <v>43</v>
      </c>
      <c r="B16" s="39">
        <v>17</v>
      </c>
      <c r="C16" s="39">
        <v>12</v>
      </c>
      <c r="D16" s="36">
        <f t="shared" si="0"/>
        <v>70.588235294117652</v>
      </c>
      <c r="E16" s="39">
        <v>8</v>
      </c>
      <c r="F16" s="39">
        <v>5</v>
      </c>
      <c r="G16" s="40">
        <f t="shared" si="1"/>
        <v>62.5</v>
      </c>
      <c r="H16" s="39">
        <v>3</v>
      </c>
      <c r="I16" s="39">
        <v>4</v>
      </c>
      <c r="J16" s="40">
        <f t="shared" si="2"/>
        <v>133.33333333333334</v>
      </c>
      <c r="K16" s="39">
        <v>0</v>
      </c>
      <c r="L16" s="39">
        <v>0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7</v>
      </c>
      <c r="R16" s="60">
        <v>2</v>
      </c>
      <c r="S16" s="40">
        <f t="shared" si="5"/>
        <v>28.571428571428573</v>
      </c>
      <c r="T16" s="39">
        <v>12</v>
      </c>
      <c r="U16" s="60">
        <v>1</v>
      </c>
      <c r="V16" s="40">
        <f t="shared" si="6"/>
        <v>8.3333333333333339</v>
      </c>
      <c r="W16" s="39">
        <v>5</v>
      </c>
      <c r="X16" s="60">
        <v>0</v>
      </c>
      <c r="Y16" s="40">
        <f t="shared" si="7"/>
        <v>0</v>
      </c>
      <c r="Z16" s="39">
        <v>4</v>
      </c>
      <c r="AA16" s="60">
        <v>0</v>
      </c>
      <c r="AB16" s="40">
        <f t="shared" si="8"/>
        <v>0</v>
      </c>
      <c r="AC16" s="37"/>
      <c r="AD16" s="41"/>
    </row>
    <row r="17" spans="1:30" s="42" customFormat="1" ht="17" customHeight="1" x14ac:dyDescent="0.25">
      <c r="A17" s="61" t="s">
        <v>44</v>
      </c>
      <c r="B17" s="39">
        <v>8</v>
      </c>
      <c r="C17" s="39">
        <v>9</v>
      </c>
      <c r="D17" s="36">
        <f t="shared" si="0"/>
        <v>112.5</v>
      </c>
      <c r="E17" s="39">
        <v>2</v>
      </c>
      <c r="F17" s="39">
        <v>3</v>
      </c>
      <c r="G17" s="40">
        <f t="shared" si="1"/>
        <v>150</v>
      </c>
      <c r="H17" s="39">
        <v>0</v>
      </c>
      <c r="I17" s="39">
        <v>1</v>
      </c>
      <c r="J17" s="40" t="str">
        <f t="shared" si="2"/>
        <v>-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1</v>
      </c>
      <c r="R17" s="60">
        <v>1</v>
      </c>
      <c r="S17" s="40">
        <f t="shared" si="5"/>
        <v>100</v>
      </c>
      <c r="T17" s="39">
        <v>7</v>
      </c>
      <c r="U17" s="60">
        <v>7</v>
      </c>
      <c r="V17" s="40">
        <f t="shared" si="6"/>
        <v>100</v>
      </c>
      <c r="W17" s="39">
        <v>2</v>
      </c>
      <c r="X17" s="60">
        <v>2</v>
      </c>
      <c r="Y17" s="40">
        <f t="shared" si="7"/>
        <v>100</v>
      </c>
      <c r="Z17" s="39">
        <v>1</v>
      </c>
      <c r="AA17" s="60">
        <v>2</v>
      </c>
      <c r="AB17" s="40">
        <f t="shared" si="8"/>
        <v>200</v>
      </c>
      <c r="AC17" s="37"/>
      <c r="AD17" s="41"/>
    </row>
    <row r="18" spans="1:30" s="42" customFormat="1" ht="17" customHeight="1" x14ac:dyDescent="0.25">
      <c r="A18" s="61" t="s">
        <v>45</v>
      </c>
      <c r="B18" s="39">
        <v>8</v>
      </c>
      <c r="C18" s="39">
        <v>4</v>
      </c>
      <c r="D18" s="36">
        <f t="shared" si="0"/>
        <v>50</v>
      </c>
      <c r="E18" s="39">
        <v>1</v>
      </c>
      <c r="F18" s="39">
        <v>3</v>
      </c>
      <c r="G18" s="40">
        <f t="shared" si="1"/>
        <v>300</v>
      </c>
      <c r="H18" s="39">
        <v>0</v>
      </c>
      <c r="I18" s="39">
        <v>2</v>
      </c>
      <c r="J18" s="40" t="str">
        <f t="shared" si="2"/>
        <v>-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1</v>
      </c>
      <c r="R18" s="60">
        <v>2</v>
      </c>
      <c r="S18" s="40">
        <f t="shared" si="5"/>
        <v>200</v>
      </c>
      <c r="T18" s="39">
        <v>1</v>
      </c>
      <c r="U18" s="60">
        <v>1</v>
      </c>
      <c r="V18" s="40">
        <f t="shared" si="6"/>
        <v>100</v>
      </c>
      <c r="W18" s="39">
        <v>1</v>
      </c>
      <c r="X18" s="60">
        <v>1</v>
      </c>
      <c r="Y18" s="40">
        <f t="shared" si="7"/>
        <v>100</v>
      </c>
      <c r="Z18" s="39">
        <v>0</v>
      </c>
      <c r="AA18" s="60">
        <v>1</v>
      </c>
      <c r="AB18" s="40" t="str">
        <f t="shared" si="8"/>
        <v>-</v>
      </c>
      <c r="AC18" s="37"/>
      <c r="AD18" s="41"/>
    </row>
    <row r="19" spans="1:30" s="42" customFormat="1" ht="17" customHeight="1" x14ac:dyDescent="0.25">
      <c r="A19" s="61" t="s">
        <v>46</v>
      </c>
      <c r="B19" s="39">
        <v>5</v>
      </c>
      <c r="C19" s="39">
        <v>4</v>
      </c>
      <c r="D19" s="36">
        <f t="shared" si="0"/>
        <v>80</v>
      </c>
      <c r="E19" s="39">
        <v>3</v>
      </c>
      <c r="F19" s="39">
        <v>2</v>
      </c>
      <c r="G19" s="40">
        <f t="shared" si="1"/>
        <v>66.666666666666671</v>
      </c>
      <c r="H19" s="39">
        <v>1</v>
      </c>
      <c r="I19" s="39">
        <v>0</v>
      </c>
      <c r="J19" s="40">
        <f t="shared" si="2"/>
        <v>0</v>
      </c>
      <c r="K19" s="39">
        <v>0</v>
      </c>
      <c r="L19" s="39">
        <v>0</v>
      </c>
      <c r="M19" s="40" t="str">
        <f t="shared" si="3"/>
        <v>-</v>
      </c>
      <c r="N19" s="39">
        <v>0</v>
      </c>
      <c r="O19" s="39">
        <v>0</v>
      </c>
      <c r="P19" s="40" t="str">
        <f t="shared" si="4"/>
        <v>-</v>
      </c>
      <c r="Q19" s="39">
        <v>3</v>
      </c>
      <c r="R19" s="60">
        <v>1</v>
      </c>
      <c r="S19" s="40">
        <f t="shared" si="5"/>
        <v>33.333333333333336</v>
      </c>
      <c r="T19" s="39">
        <v>3</v>
      </c>
      <c r="U19" s="60">
        <v>4</v>
      </c>
      <c r="V19" s="40">
        <f t="shared" si="6"/>
        <v>133.33333333333334</v>
      </c>
      <c r="W19" s="39">
        <v>1</v>
      </c>
      <c r="X19" s="60">
        <v>2</v>
      </c>
      <c r="Y19" s="40">
        <f t="shared" si="7"/>
        <v>200</v>
      </c>
      <c r="Z19" s="39">
        <v>1</v>
      </c>
      <c r="AA19" s="60">
        <v>2</v>
      </c>
      <c r="AB19" s="40">
        <f t="shared" si="8"/>
        <v>200</v>
      </c>
      <c r="AC19" s="37"/>
      <c r="AD19" s="41"/>
    </row>
    <row r="20" spans="1:30" s="42" customFormat="1" ht="17" customHeight="1" x14ac:dyDescent="0.25">
      <c r="A20" s="61" t="s">
        <v>47</v>
      </c>
      <c r="B20" s="39">
        <v>4</v>
      </c>
      <c r="C20" s="39">
        <v>3</v>
      </c>
      <c r="D20" s="36">
        <f t="shared" si="0"/>
        <v>75</v>
      </c>
      <c r="E20" s="39">
        <v>2</v>
      </c>
      <c r="F20" s="39">
        <v>1</v>
      </c>
      <c r="G20" s="40">
        <f t="shared" si="1"/>
        <v>50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2</v>
      </c>
      <c r="R20" s="60">
        <v>0</v>
      </c>
      <c r="S20" s="40">
        <f t="shared" si="5"/>
        <v>0</v>
      </c>
      <c r="T20" s="39">
        <v>3</v>
      </c>
      <c r="U20" s="60">
        <v>2</v>
      </c>
      <c r="V20" s="40">
        <f t="shared" si="6"/>
        <v>66.666666666666671</v>
      </c>
      <c r="W20" s="39">
        <v>1</v>
      </c>
      <c r="X20" s="60">
        <v>0</v>
      </c>
      <c r="Y20" s="40">
        <f t="shared" si="7"/>
        <v>0</v>
      </c>
      <c r="Z20" s="39">
        <v>1</v>
      </c>
      <c r="AA20" s="60">
        <v>0</v>
      </c>
      <c r="AB20" s="40">
        <f t="shared" si="8"/>
        <v>0</v>
      </c>
      <c r="AC20" s="37"/>
      <c r="AD20" s="41"/>
    </row>
    <row r="21" spans="1:30" s="42" customFormat="1" ht="17" customHeight="1" x14ac:dyDescent="0.25">
      <c r="A21" s="61" t="s">
        <v>48</v>
      </c>
      <c r="B21" s="39">
        <v>4</v>
      </c>
      <c r="C21" s="39">
        <v>4</v>
      </c>
      <c r="D21" s="36">
        <f t="shared" si="0"/>
        <v>100</v>
      </c>
      <c r="E21" s="39">
        <v>2</v>
      </c>
      <c r="F21" s="39">
        <v>2</v>
      </c>
      <c r="G21" s="40">
        <f t="shared" si="1"/>
        <v>100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1</v>
      </c>
      <c r="R21" s="60">
        <v>1</v>
      </c>
      <c r="S21" s="40">
        <f t="shared" si="5"/>
        <v>100</v>
      </c>
      <c r="T21" s="39">
        <v>4</v>
      </c>
      <c r="U21" s="60">
        <v>3</v>
      </c>
      <c r="V21" s="40">
        <f t="shared" si="6"/>
        <v>75</v>
      </c>
      <c r="W21" s="39">
        <v>2</v>
      </c>
      <c r="X21" s="60">
        <v>1</v>
      </c>
      <c r="Y21" s="40">
        <f t="shared" si="7"/>
        <v>50</v>
      </c>
      <c r="Z21" s="39">
        <v>2</v>
      </c>
      <c r="AA21" s="60">
        <v>0</v>
      </c>
      <c r="AB21" s="40">
        <f t="shared" si="8"/>
        <v>0</v>
      </c>
      <c r="AC21" s="37"/>
      <c r="AD21" s="41"/>
    </row>
    <row r="22" spans="1:30" s="42" customFormat="1" ht="17" customHeight="1" x14ac:dyDescent="0.25">
      <c r="A22" s="61" t="s">
        <v>49</v>
      </c>
      <c r="B22" s="39">
        <v>3</v>
      </c>
      <c r="C22" s="39">
        <v>3</v>
      </c>
      <c r="D22" s="36">
        <f t="shared" si="0"/>
        <v>100</v>
      </c>
      <c r="E22" s="39">
        <v>3</v>
      </c>
      <c r="F22" s="39">
        <v>3</v>
      </c>
      <c r="G22" s="40">
        <f t="shared" si="1"/>
        <v>100</v>
      </c>
      <c r="H22" s="39">
        <v>0</v>
      </c>
      <c r="I22" s="39">
        <v>1</v>
      </c>
      <c r="J22" s="40" t="str">
        <f t="shared" si="2"/>
        <v>-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3</v>
      </c>
      <c r="R22" s="60">
        <v>3</v>
      </c>
      <c r="S22" s="40">
        <f t="shared" si="5"/>
        <v>100</v>
      </c>
      <c r="T22" s="39">
        <v>2</v>
      </c>
      <c r="U22" s="60">
        <v>2</v>
      </c>
      <c r="V22" s="40">
        <f t="shared" si="6"/>
        <v>100</v>
      </c>
      <c r="W22" s="39">
        <v>2</v>
      </c>
      <c r="X22" s="60">
        <v>2</v>
      </c>
      <c r="Y22" s="40">
        <f t="shared" si="7"/>
        <v>100</v>
      </c>
      <c r="Z22" s="39">
        <v>2</v>
      </c>
      <c r="AA22" s="60">
        <v>1</v>
      </c>
      <c r="AB22" s="40">
        <f t="shared" si="8"/>
        <v>50</v>
      </c>
      <c r="AC22" s="37"/>
      <c r="AD22" s="41"/>
    </row>
    <row r="23" spans="1:30" s="42" customFormat="1" ht="17" customHeight="1" x14ac:dyDescent="0.25">
      <c r="A23" s="61" t="s">
        <v>50</v>
      </c>
      <c r="B23" s="39">
        <v>4</v>
      </c>
      <c r="C23" s="39">
        <v>4</v>
      </c>
      <c r="D23" s="36">
        <f t="shared" si="0"/>
        <v>100</v>
      </c>
      <c r="E23" s="39">
        <v>3</v>
      </c>
      <c r="F23" s="39">
        <v>3</v>
      </c>
      <c r="G23" s="40">
        <f t="shared" si="1"/>
        <v>100</v>
      </c>
      <c r="H23" s="39">
        <v>0</v>
      </c>
      <c r="I23" s="39">
        <v>1</v>
      </c>
      <c r="J23" s="40" t="str">
        <f t="shared" si="2"/>
        <v>-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3</v>
      </c>
      <c r="R23" s="60">
        <v>2</v>
      </c>
      <c r="S23" s="40">
        <f t="shared" si="5"/>
        <v>66.666666666666671</v>
      </c>
      <c r="T23" s="39">
        <v>4</v>
      </c>
      <c r="U23" s="60">
        <v>2</v>
      </c>
      <c r="V23" s="40">
        <f t="shared" si="6"/>
        <v>50</v>
      </c>
      <c r="W23" s="39">
        <v>3</v>
      </c>
      <c r="X23" s="60">
        <v>1</v>
      </c>
      <c r="Y23" s="40">
        <f t="shared" si="7"/>
        <v>33.333333333333336</v>
      </c>
      <c r="Z23" s="39">
        <v>1</v>
      </c>
      <c r="AA23" s="60">
        <v>1</v>
      </c>
      <c r="AB23" s="40">
        <f t="shared" si="8"/>
        <v>100</v>
      </c>
      <c r="AC23" s="37"/>
      <c r="AD23" s="41"/>
    </row>
    <row r="24" spans="1:30" s="42" customFormat="1" ht="17" customHeight="1" x14ac:dyDescent="0.25">
      <c r="A24" s="61" t="s">
        <v>51</v>
      </c>
      <c r="B24" s="39">
        <v>5</v>
      </c>
      <c r="C24" s="39">
        <v>5</v>
      </c>
      <c r="D24" s="36">
        <f t="shared" si="0"/>
        <v>100</v>
      </c>
      <c r="E24" s="39">
        <v>5</v>
      </c>
      <c r="F24" s="39">
        <v>5</v>
      </c>
      <c r="G24" s="40">
        <f t="shared" si="1"/>
        <v>100</v>
      </c>
      <c r="H24" s="39">
        <v>2</v>
      </c>
      <c r="I24" s="39">
        <v>3</v>
      </c>
      <c r="J24" s="40">
        <f t="shared" si="2"/>
        <v>150</v>
      </c>
      <c r="K24" s="39">
        <v>0</v>
      </c>
      <c r="L24" s="39">
        <v>2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4</v>
      </c>
      <c r="R24" s="60">
        <v>5</v>
      </c>
      <c r="S24" s="40">
        <f t="shared" si="5"/>
        <v>125</v>
      </c>
      <c r="T24" s="39">
        <v>1</v>
      </c>
      <c r="U24" s="60">
        <v>1</v>
      </c>
      <c r="V24" s="40">
        <f t="shared" si="6"/>
        <v>100</v>
      </c>
      <c r="W24" s="39">
        <v>1</v>
      </c>
      <c r="X24" s="60">
        <v>1</v>
      </c>
      <c r="Y24" s="40">
        <f t="shared" si="7"/>
        <v>100</v>
      </c>
      <c r="Z24" s="39">
        <v>1</v>
      </c>
      <c r="AA24" s="60">
        <v>1</v>
      </c>
      <c r="AB24" s="40">
        <f t="shared" si="8"/>
        <v>100</v>
      </c>
      <c r="AC24" s="37"/>
      <c r="AD24" s="41"/>
    </row>
    <row r="25" spans="1:30" s="42" customFormat="1" ht="17" customHeight="1" x14ac:dyDescent="0.25">
      <c r="A25" s="61" t="s">
        <v>52</v>
      </c>
      <c r="B25" s="39">
        <v>2</v>
      </c>
      <c r="C25" s="39">
        <v>2</v>
      </c>
      <c r="D25" s="36">
        <f t="shared" si="0"/>
        <v>100</v>
      </c>
      <c r="E25" s="39">
        <v>1</v>
      </c>
      <c r="F25" s="39">
        <v>0</v>
      </c>
      <c r="G25" s="40">
        <f t="shared" si="1"/>
        <v>0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1</v>
      </c>
      <c r="R25" s="60">
        <v>0</v>
      </c>
      <c r="S25" s="40">
        <f t="shared" si="5"/>
        <v>0</v>
      </c>
      <c r="T25" s="39">
        <v>1</v>
      </c>
      <c r="U25" s="60">
        <v>0</v>
      </c>
      <c r="V25" s="40">
        <f t="shared" si="6"/>
        <v>0</v>
      </c>
      <c r="W25" s="39">
        <v>0</v>
      </c>
      <c r="X25" s="60">
        <v>0</v>
      </c>
      <c r="Y25" s="40" t="str">
        <f t="shared" si="7"/>
        <v>-</v>
      </c>
      <c r="Z25" s="39">
        <v>0</v>
      </c>
      <c r="AA25" s="60">
        <v>0</v>
      </c>
      <c r="AB25" s="40" t="str">
        <f t="shared" si="8"/>
        <v>-</v>
      </c>
      <c r="AC25" s="37"/>
      <c r="AD25" s="41"/>
    </row>
    <row r="26" spans="1:30" s="42" customFormat="1" ht="17" customHeight="1" x14ac:dyDescent="0.25">
      <c r="A26" s="61" t="s">
        <v>53</v>
      </c>
      <c r="B26" s="39">
        <v>6</v>
      </c>
      <c r="C26" s="39">
        <v>4</v>
      </c>
      <c r="D26" s="36">
        <f t="shared" si="0"/>
        <v>66.666666666666671</v>
      </c>
      <c r="E26" s="39">
        <v>5</v>
      </c>
      <c r="F26" s="39">
        <v>3</v>
      </c>
      <c r="G26" s="40">
        <f t="shared" si="1"/>
        <v>60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4</v>
      </c>
      <c r="R26" s="60">
        <v>2</v>
      </c>
      <c r="S26" s="40">
        <f t="shared" si="5"/>
        <v>50</v>
      </c>
      <c r="T26" s="39">
        <v>3</v>
      </c>
      <c r="U26" s="60">
        <v>2</v>
      </c>
      <c r="V26" s="40">
        <f t="shared" si="6"/>
        <v>66.666666666666671</v>
      </c>
      <c r="W26" s="39">
        <v>2</v>
      </c>
      <c r="X26" s="60">
        <v>2</v>
      </c>
      <c r="Y26" s="40">
        <f t="shared" si="7"/>
        <v>100</v>
      </c>
      <c r="Z26" s="39">
        <v>2</v>
      </c>
      <c r="AA26" s="60">
        <v>1</v>
      </c>
      <c r="AB26" s="40">
        <f t="shared" si="8"/>
        <v>50</v>
      </c>
      <c r="AC26" s="37"/>
      <c r="AD26" s="41"/>
    </row>
    <row r="27" spans="1:30" s="42" customFormat="1" ht="17" customHeight="1" x14ac:dyDescent="0.25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7" customHeight="1" x14ac:dyDescent="0.25">
      <c r="A28" s="61" t="s">
        <v>55</v>
      </c>
      <c r="B28" s="39">
        <v>0</v>
      </c>
      <c r="C28" s="39">
        <v>0</v>
      </c>
      <c r="D28" s="36" t="str">
        <f t="shared" si="0"/>
        <v>-</v>
      </c>
      <c r="E28" s="39">
        <v>0</v>
      </c>
      <c r="F28" s="39">
        <v>0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0</v>
      </c>
      <c r="S28" s="40" t="str">
        <f t="shared" si="5"/>
        <v>-</v>
      </c>
      <c r="T28" s="39">
        <v>0</v>
      </c>
      <c r="U28" s="60">
        <v>0</v>
      </c>
      <c r="V28" s="40" t="str">
        <f t="shared" si="6"/>
        <v>-</v>
      </c>
      <c r="W28" s="39">
        <v>0</v>
      </c>
      <c r="X28" s="60">
        <v>0</v>
      </c>
      <c r="Y28" s="40" t="str">
        <f t="shared" si="7"/>
        <v>-</v>
      </c>
      <c r="Z28" s="39">
        <v>0</v>
      </c>
      <c r="AA28" s="60">
        <v>0</v>
      </c>
      <c r="AB28" s="40" t="str">
        <f t="shared" si="8"/>
        <v>-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13</v>
      </c>
      <c r="C29" s="39">
        <v>10</v>
      </c>
      <c r="D29" s="36">
        <f t="shared" si="0"/>
        <v>76.92307692307692</v>
      </c>
      <c r="E29" s="39">
        <v>6</v>
      </c>
      <c r="F29" s="39">
        <v>2</v>
      </c>
      <c r="G29" s="40">
        <f t="shared" si="1"/>
        <v>33.333333333333336</v>
      </c>
      <c r="H29" s="39">
        <v>0</v>
      </c>
      <c r="I29" s="39">
        <v>0</v>
      </c>
      <c r="J29" s="40" t="str">
        <f t="shared" si="2"/>
        <v>-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5</v>
      </c>
      <c r="R29" s="60">
        <v>1</v>
      </c>
      <c r="S29" s="40">
        <f t="shared" si="5"/>
        <v>20</v>
      </c>
      <c r="T29" s="39">
        <v>11</v>
      </c>
      <c r="U29" s="60">
        <v>3</v>
      </c>
      <c r="V29" s="40">
        <f t="shared" si="6"/>
        <v>27.272727272727273</v>
      </c>
      <c r="W29" s="39">
        <v>4</v>
      </c>
      <c r="X29" s="60">
        <v>0</v>
      </c>
      <c r="Y29" s="40">
        <f t="shared" si="7"/>
        <v>0</v>
      </c>
      <c r="Z29" s="39">
        <v>4</v>
      </c>
      <c r="AA29" s="60">
        <v>0</v>
      </c>
      <c r="AB29" s="40">
        <f t="shared" si="8"/>
        <v>0</v>
      </c>
      <c r="AC29" s="37"/>
      <c r="AD29" s="41"/>
    </row>
    <row r="30" spans="1:30" s="42" customFormat="1" ht="17" customHeight="1" x14ac:dyDescent="0.25">
      <c r="A30" s="61" t="s">
        <v>57</v>
      </c>
      <c r="B30" s="39">
        <v>1</v>
      </c>
      <c r="C30" s="39">
        <v>0</v>
      </c>
      <c r="D30" s="36">
        <f t="shared" si="0"/>
        <v>0</v>
      </c>
      <c r="E30" s="39">
        <v>1</v>
      </c>
      <c r="F30" s="39">
        <v>0</v>
      </c>
      <c r="G30" s="40">
        <f t="shared" si="1"/>
        <v>0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1</v>
      </c>
      <c r="R30" s="60">
        <v>0</v>
      </c>
      <c r="S30" s="40">
        <f t="shared" si="5"/>
        <v>0</v>
      </c>
      <c r="T30" s="39">
        <v>1</v>
      </c>
      <c r="U30" s="60">
        <v>0</v>
      </c>
      <c r="V30" s="40">
        <f t="shared" si="6"/>
        <v>0</v>
      </c>
      <c r="W30" s="39">
        <v>1</v>
      </c>
      <c r="X30" s="60">
        <v>0</v>
      </c>
      <c r="Y30" s="40">
        <f t="shared" si="7"/>
        <v>0</v>
      </c>
      <c r="Z30" s="39">
        <v>1</v>
      </c>
      <c r="AA30" s="60">
        <v>0</v>
      </c>
      <c r="AB30" s="40">
        <f t="shared" si="8"/>
        <v>0</v>
      </c>
      <c r="AC30" s="37"/>
      <c r="AD30" s="41"/>
    </row>
    <row r="31" spans="1:30" s="42" customFormat="1" ht="17" customHeight="1" x14ac:dyDescent="0.25">
      <c r="A31" s="61" t="s">
        <v>58</v>
      </c>
      <c r="B31" s="39">
        <v>1</v>
      </c>
      <c r="C31" s="39">
        <v>1</v>
      </c>
      <c r="D31" s="36">
        <f t="shared" si="0"/>
        <v>100</v>
      </c>
      <c r="E31" s="39">
        <v>0</v>
      </c>
      <c r="F31" s="39">
        <v>0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0</v>
      </c>
      <c r="S31" s="40" t="str">
        <f t="shared" si="5"/>
        <v>-</v>
      </c>
      <c r="T31" s="39">
        <v>1</v>
      </c>
      <c r="U31" s="60">
        <v>1</v>
      </c>
      <c r="V31" s="40">
        <f t="shared" si="6"/>
        <v>100</v>
      </c>
      <c r="W31" s="39">
        <v>0</v>
      </c>
      <c r="X31" s="60">
        <v>0</v>
      </c>
      <c r="Y31" s="40" t="str">
        <f t="shared" si="7"/>
        <v>-</v>
      </c>
      <c r="Z31" s="39">
        <v>0</v>
      </c>
      <c r="AA31" s="60">
        <v>0</v>
      </c>
      <c r="AB31" s="40" t="str">
        <f t="shared" si="8"/>
        <v>-</v>
      </c>
      <c r="AC31" s="37"/>
      <c r="AD31" s="41"/>
    </row>
    <row r="32" spans="1:30" s="42" customFormat="1" ht="17" customHeight="1" x14ac:dyDescent="0.25">
      <c r="A32" s="61" t="s">
        <v>59</v>
      </c>
      <c r="B32" s="39">
        <v>3</v>
      </c>
      <c r="C32" s="39">
        <v>6</v>
      </c>
      <c r="D32" s="36">
        <f t="shared" si="0"/>
        <v>200</v>
      </c>
      <c r="E32" s="39">
        <v>0</v>
      </c>
      <c r="F32" s="39">
        <v>3</v>
      </c>
      <c r="G32" s="40" t="str">
        <f t="shared" si="1"/>
        <v>-</v>
      </c>
      <c r="H32" s="39">
        <v>0</v>
      </c>
      <c r="I32" s="39">
        <v>1</v>
      </c>
      <c r="J32" s="40" t="str">
        <f t="shared" si="2"/>
        <v>-</v>
      </c>
      <c r="K32" s="39">
        <v>0</v>
      </c>
      <c r="L32" s="39">
        <v>0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0</v>
      </c>
      <c r="R32" s="60">
        <v>2</v>
      </c>
      <c r="S32" s="40" t="str">
        <f t="shared" si="5"/>
        <v>-</v>
      </c>
      <c r="T32" s="39">
        <v>3</v>
      </c>
      <c r="U32" s="60">
        <v>3</v>
      </c>
      <c r="V32" s="40">
        <f t="shared" si="6"/>
        <v>100</v>
      </c>
      <c r="W32" s="39">
        <v>0</v>
      </c>
      <c r="X32" s="60">
        <v>0</v>
      </c>
      <c r="Y32" s="40" t="str">
        <f t="shared" si="7"/>
        <v>-</v>
      </c>
      <c r="Z32" s="39">
        <v>0</v>
      </c>
      <c r="AA32" s="60">
        <v>0</v>
      </c>
      <c r="AB32" s="40" t="str">
        <f t="shared" si="8"/>
        <v>-</v>
      </c>
      <c r="AC32" s="37"/>
      <c r="AD32" s="41"/>
    </row>
    <row r="33" spans="1:30" s="42" customFormat="1" ht="17" customHeight="1" x14ac:dyDescent="0.25">
      <c r="A33" s="61" t="s">
        <v>60</v>
      </c>
      <c r="B33" s="39">
        <v>2</v>
      </c>
      <c r="C33" s="39">
        <v>1</v>
      </c>
      <c r="D33" s="36">
        <f t="shared" si="0"/>
        <v>50</v>
      </c>
      <c r="E33" s="39">
        <v>2</v>
      </c>
      <c r="F33" s="39">
        <v>1</v>
      </c>
      <c r="G33" s="40">
        <f t="shared" si="1"/>
        <v>50</v>
      </c>
      <c r="H33" s="39">
        <v>1</v>
      </c>
      <c r="I33" s="39">
        <v>0</v>
      </c>
      <c r="J33" s="40">
        <f t="shared" si="2"/>
        <v>0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2</v>
      </c>
      <c r="R33" s="60">
        <v>1</v>
      </c>
      <c r="S33" s="40">
        <f t="shared" si="5"/>
        <v>50</v>
      </c>
      <c r="T33" s="39">
        <v>1</v>
      </c>
      <c r="U33" s="60">
        <v>1</v>
      </c>
      <c r="V33" s="40">
        <f t="shared" si="6"/>
        <v>100</v>
      </c>
      <c r="W33" s="39">
        <v>1</v>
      </c>
      <c r="X33" s="60">
        <v>1</v>
      </c>
      <c r="Y33" s="40">
        <f t="shared" si="7"/>
        <v>100</v>
      </c>
      <c r="Z33" s="39">
        <v>0</v>
      </c>
      <c r="AA33" s="60">
        <v>1</v>
      </c>
      <c r="AB33" s="40" t="str">
        <f t="shared" si="8"/>
        <v>-</v>
      </c>
      <c r="AC33" s="37"/>
      <c r="AD33" s="41"/>
    </row>
    <row r="34" spans="1:30" s="42" customFormat="1" ht="17" customHeight="1" x14ac:dyDescent="0.25">
      <c r="A34" s="61" t="s">
        <v>61</v>
      </c>
      <c r="B34" s="39">
        <v>3</v>
      </c>
      <c r="C34" s="39">
        <v>1</v>
      </c>
      <c r="D34" s="36">
        <f t="shared" si="0"/>
        <v>33.333333333333336</v>
      </c>
      <c r="E34" s="39">
        <v>1</v>
      </c>
      <c r="F34" s="39">
        <v>0</v>
      </c>
      <c r="G34" s="40">
        <f t="shared" si="1"/>
        <v>0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1</v>
      </c>
      <c r="R34" s="60">
        <v>0</v>
      </c>
      <c r="S34" s="40">
        <f t="shared" si="5"/>
        <v>0</v>
      </c>
      <c r="T34" s="39">
        <v>2</v>
      </c>
      <c r="U34" s="60">
        <v>0</v>
      </c>
      <c r="V34" s="40">
        <f t="shared" si="6"/>
        <v>0</v>
      </c>
      <c r="W34" s="39">
        <v>1</v>
      </c>
      <c r="X34" s="60">
        <v>0</v>
      </c>
      <c r="Y34" s="40">
        <f t="shared" si="7"/>
        <v>0</v>
      </c>
      <c r="Z34" s="39">
        <v>1</v>
      </c>
      <c r="AA34" s="60">
        <v>0</v>
      </c>
      <c r="AB34" s="40">
        <f t="shared" si="8"/>
        <v>0</v>
      </c>
      <c r="AC34" s="37"/>
      <c r="AD34" s="41"/>
    </row>
    <row r="35" spans="1:30" s="42" customFormat="1" ht="17" customHeight="1" x14ac:dyDescent="0.25">
      <c r="A35" s="61" t="s">
        <v>62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2</v>
      </c>
      <c r="R35" s="60">
        <v>0</v>
      </c>
      <c r="S35" s="40">
        <f t="shared" si="5"/>
        <v>0</v>
      </c>
      <c r="T35" s="39">
        <v>2</v>
      </c>
      <c r="U35" s="60">
        <v>0</v>
      </c>
      <c r="V35" s="40">
        <f t="shared" si="6"/>
        <v>0</v>
      </c>
      <c r="W35" s="39">
        <v>2</v>
      </c>
      <c r="X35" s="60">
        <v>0</v>
      </c>
      <c r="Y35" s="40">
        <f t="shared" si="7"/>
        <v>0</v>
      </c>
      <c r="Z35" s="39">
        <v>2</v>
      </c>
      <c r="AA35" s="60">
        <v>0</v>
      </c>
      <c r="AB35" s="40">
        <f t="shared" si="8"/>
        <v>0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topLeftCell="A7" zoomScale="80" zoomScaleNormal="70" zoomScaleSheetLayoutView="80" workbookViewId="0">
      <selection activeCell="K37" sqref="K37"/>
    </sheetView>
  </sheetViews>
  <sheetFormatPr defaultColWidth="8" defaultRowHeight="13.6" x14ac:dyDescent="0.25"/>
  <cols>
    <col min="1" max="1" width="60.125" style="3" customWidth="1"/>
    <col min="2" max="3" width="16.125" style="3" customWidth="1"/>
    <col min="4" max="4" width="11" style="3" customWidth="1"/>
    <col min="5" max="5" width="11.625" style="3" customWidth="1"/>
    <col min="6" max="16384" width="8" style="3"/>
  </cols>
  <sheetData>
    <row r="1" spans="1:11" ht="27" customHeight="1" x14ac:dyDescent="0.25">
      <c r="A1" s="115" t="s">
        <v>65</v>
      </c>
      <c r="B1" s="115"/>
      <c r="C1" s="115"/>
      <c r="D1" s="115"/>
      <c r="E1" s="115"/>
    </row>
    <row r="2" spans="1:11" ht="23.3" customHeight="1" x14ac:dyDescent="0.25">
      <c r="A2" s="115" t="s">
        <v>24</v>
      </c>
      <c r="B2" s="115"/>
      <c r="C2" s="115"/>
      <c r="D2" s="115"/>
      <c r="E2" s="115"/>
    </row>
    <row r="3" spans="1:11" ht="5.95" customHeight="1" x14ac:dyDescent="0.25">
      <c r="A3" s="26"/>
    </row>
    <row r="4" spans="1:11" s="4" customFormat="1" ht="23.3" customHeight="1" x14ac:dyDescent="0.25">
      <c r="A4" s="126"/>
      <c r="B4" s="116" t="s">
        <v>73</v>
      </c>
      <c r="C4" s="116" t="s">
        <v>74</v>
      </c>
      <c r="D4" s="143" t="s">
        <v>1</v>
      </c>
      <c r="E4" s="144"/>
    </row>
    <row r="5" spans="1:11" s="4" customFormat="1" ht="32.299999999999997" customHeight="1" x14ac:dyDescent="0.25">
      <c r="A5" s="126"/>
      <c r="B5" s="117"/>
      <c r="C5" s="117"/>
      <c r="D5" s="5" t="s">
        <v>2</v>
      </c>
      <c r="E5" s="6" t="s">
        <v>26</v>
      </c>
    </row>
    <row r="6" spans="1:11" s="9" customFormat="1" ht="15.8" customHeight="1" x14ac:dyDescent="0.25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6" customHeight="1" x14ac:dyDescent="0.25">
      <c r="A7" s="10" t="s">
        <v>27</v>
      </c>
      <c r="B7" s="82">
        <f>'10-молодь-ЦЗ'!B7</f>
        <v>46614</v>
      </c>
      <c r="C7" s="82">
        <f>'10-молодь-ЦЗ'!C7</f>
        <v>45511</v>
      </c>
      <c r="D7" s="11">
        <f>C7*100/B7</f>
        <v>97.633758098425361</v>
      </c>
      <c r="E7" s="90">
        <f>C7-B7</f>
        <v>-1103</v>
      </c>
      <c r="K7" s="13"/>
    </row>
    <row r="8" spans="1:11" s="4" customFormat="1" ht="31.6" customHeight="1" x14ac:dyDescent="0.25">
      <c r="A8" s="10" t="s">
        <v>28</v>
      </c>
      <c r="B8" s="82">
        <f>'10-молодь-ЦЗ'!E7</f>
        <v>15768</v>
      </c>
      <c r="C8" s="82">
        <f>'10-молодь-ЦЗ'!F7</f>
        <v>18414</v>
      </c>
      <c r="D8" s="11">
        <f t="shared" ref="D8:D12" si="0">C8*100/B8</f>
        <v>116.78082191780823</v>
      </c>
      <c r="E8" s="90">
        <f t="shared" ref="E8:E12" si="1">C8-B8</f>
        <v>2646</v>
      </c>
      <c r="K8" s="13"/>
    </row>
    <row r="9" spans="1:11" s="4" customFormat="1" ht="54.7" customHeight="1" x14ac:dyDescent="0.25">
      <c r="A9" s="14" t="s">
        <v>29</v>
      </c>
      <c r="B9" s="82">
        <f>'10-молодь-ЦЗ'!H7</f>
        <v>4649</v>
      </c>
      <c r="C9" s="82">
        <f>'10-молодь-ЦЗ'!I7</f>
        <v>4645</v>
      </c>
      <c r="D9" s="11">
        <f t="shared" si="0"/>
        <v>99.913959991395998</v>
      </c>
      <c r="E9" s="90">
        <f t="shared" si="1"/>
        <v>-4</v>
      </c>
      <c r="K9" s="13"/>
    </row>
    <row r="10" spans="1:11" s="4" customFormat="1" ht="35.35" customHeight="1" x14ac:dyDescent="0.25">
      <c r="A10" s="15" t="s">
        <v>30</v>
      </c>
      <c r="B10" s="82">
        <f>'10-молодь-ЦЗ'!K7</f>
        <v>1040</v>
      </c>
      <c r="C10" s="82">
        <f>'10-молодь-ЦЗ'!L7</f>
        <v>846</v>
      </c>
      <c r="D10" s="12">
        <f t="shared" si="0"/>
        <v>81.34615384615384</v>
      </c>
      <c r="E10" s="90">
        <f t="shared" si="1"/>
        <v>-194</v>
      </c>
      <c r="K10" s="13"/>
    </row>
    <row r="11" spans="1:11" s="4" customFormat="1" ht="45.7" customHeight="1" x14ac:dyDescent="0.25">
      <c r="A11" s="15" t="s">
        <v>20</v>
      </c>
      <c r="B11" s="82">
        <f>'10-молодь-ЦЗ'!N7</f>
        <v>172</v>
      </c>
      <c r="C11" s="82">
        <f>'10-молодь-ЦЗ'!O7</f>
        <v>93</v>
      </c>
      <c r="D11" s="12">
        <f t="shared" si="0"/>
        <v>54.069767441860463</v>
      </c>
      <c r="E11" s="90">
        <f t="shared" si="1"/>
        <v>-79</v>
      </c>
      <c r="K11" s="13"/>
    </row>
    <row r="12" spans="1:11" s="4" customFormat="1" ht="55.55" customHeight="1" x14ac:dyDescent="0.25">
      <c r="A12" s="15" t="s">
        <v>31</v>
      </c>
      <c r="B12" s="82">
        <f>'10-молодь-ЦЗ'!Q7</f>
        <v>11440</v>
      </c>
      <c r="C12" s="82">
        <f>'10-молодь-ЦЗ'!R7</f>
        <v>12739</v>
      </c>
      <c r="D12" s="12">
        <f t="shared" si="0"/>
        <v>111.35489510489511</v>
      </c>
      <c r="E12" s="90">
        <f t="shared" si="1"/>
        <v>1299</v>
      </c>
      <c r="K12" s="13"/>
    </row>
    <row r="13" spans="1:11" s="4" customFormat="1" ht="12.75" customHeight="1" x14ac:dyDescent="0.25">
      <c r="A13" s="122" t="s">
        <v>4</v>
      </c>
      <c r="B13" s="123"/>
      <c r="C13" s="123"/>
      <c r="D13" s="123"/>
      <c r="E13" s="123"/>
      <c r="K13" s="13"/>
    </row>
    <row r="14" spans="1:11" s="4" customFormat="1" ht="14.95" customHeight="1" x14ac:dyDescent="0.25">
      <c r="A14" s="124"/>
      <c r="B14" s="125"/>
      <c r="C14" s="125"/>
      <c r="D14" s="125"/>
      <c r="E14" s="125"/>
      <c r="K14" s="13"/>
    </row>
    <row r="15" spans="1:11" s="4" customFormat="1" ht="20.25" customHeight="1" x14ac:dyDescent="0.25">
      <c r="A15" s="120" t="s">
        <v>0</v>
      </c>
      <c r="B15" s="126" t="s">
        <v>86</v>
      </c>
      <c r="C15" s="126" t="s">
        <v>87</v>
      </c>
      <c r="D15" s="143" t="s">
        <v>1</v>
      </c>
      <c r="E15" s="144"/>
      <c r="K15" s="13"/>
    </row>
    <row r="16" spans="1:11" ht="35.35" customHeight="1" x14ac:dyDescent="0.25">
      <c r="A16" s="121"/>
      <c r="B16" s="126"/>
      <c r="C16" s="126"/>
      <c r="D16" s="5" t="s">
        <v>2</v>
      </c>
      <c r="E16" s="6" t="s">
        <v>26</v>
      </c>
      <c r="K16" s="13"/>
    </row>
    <row r="17" spans="1:11" ht="21.25" customHeight="1" x14ac:dyDescent="0.25">
      <c r="A17" s="10" t="s">
        <v>32</v>
      </c>
      <c r="B17" s="82">
        <f>'10-молодь-ЦЗ'!T7</f>
        <v>37206</v>
      </c>
      <c r="C17" s="82">
        <f>'10-молодь-ЦЗ'!U7</f>
        <v>21054</v>
      </c>
      <c r="D17" s="17">
        <f t="shared" ref="D17:D19" si="2">C17*100/B17</f>
        <v>56.587647153684891</v>
      </c>
      <c r="E17" s="90">
        <f t="shared" ref="E17:E19" si="3">C17-B17</f>
        <v>-16152</v>
      </c>
      <c r="K17" s="13"/>
    </row>
    <row r="18" spans="1:11" ht="21.25" customHeight="1" x14ac:dyDescent="0.25">
      <c r="A18" s="1" t="s">
        <v>28</v>
      </c>
      <c r="B18" s="82">
        <f>'10-молодь-ЦЗ'!W7</f>
        <v>10421</v>
      </c>
      <c r="C18" s="82">
        <f>'10-молодь-ЦЗ'!X7</f>
        <v>6498</v>
      </c>
      <c r="D18" s="17">
        <f t="shared" si="2"/>
        <v>62.354860378082719</v>
      </c>
      <c r="E18" s="90">
        <f t="shared" si="3"/>
        <v>-3923</v>
      </c>
      <c r="K18" s="13"/>
    </row>
    <row r="19" spans="1:11" ht="21.25" customHeight="1" x14ac:dyDescent="0.25">
      <c r="A19" s="1" t="s">
        <v>33</v>
      </c>
      <c r="B19" s="82">
        <f>'10-молодь-ЦЗ'!Z7</f>
        <v>9019</v>
      </c>
      <c r="C19" s="82">
        <f>'10-молодь-ЦЗ'!AA7</f>
        <v>5257</v>
      </c>
      <c r="D19" s="17">
        <f t="shared" si="2"/>
        <v>58.288058543075728</v>
      </c>
      <c r="E19" s="90">
        <f t="shared" si="3"/>
        <v>-3762</v>
      </c>
      <c r="K19" s="13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2021-07-12T12:54:14Z</cp:lastPrinted>
  <dcterms:created xsi:type="dcterms:W3CDTF">2020-12-10T10:35:03Z</dcterms:created>
  <dcterms:modified xsi:type="dcterms:W3CDTF">2021-07-13T09:46:00Z</dcterms:modified>
</cp:coreProperties>
</file>