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Y:\WEB-статистика\!2022 рік\2.СТАТИСТИЧНА ІНФОРМАЦІЯ\2.2.Надання послуг окремим категоріям населення\"/>
    </mc:Choice>
  </mc:AlternateContent>
  <xr:revisionPtr revIDLastSave="0" documentId="13_ncr:1_{649DB376-FCFB-42E8-B9E4-78AB093F33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(5%квота)" sheetId="23" r:id="rId1"/>
    <sheet name="2(5%квота-ЦЗ)" sheetId="39" r:id="rId2"/>
    <sheet name="3(неповносправні)" sheetId="42" r:id="rId3"/>
    <sheet name="4(неповносправні-ЦЗ)" sheetId="48" r:id="rId4"/>
    <sheet name="5-АТО" sheetId="24" r:id="rId5"/>
    <sheet name="6-(АТО-ЦЗ)" sheetId="49" r:id="rId6"/>
    <sheet name="7-ВПО" sheetId="43" r:id="rId7"/>
    <sheet name="8-ВПО-ЦЗ" sheetId="50" r:id="rId8"/>
    <sheet name="9-молодь" sheetId="40" r:id="rId9"/>
    <sheet name="10-молодь-ЦЗ" sheetId="51" r:id="rId10"/>
    <sheet name="!!11-ґендер" sheetId="59" r:id="rId11"/>
    <sheet name="!!12-жінки" sheetId="60" r:id="rId12"/>
    <sheet name="!!13-чоловіки" sheetId="62" r:id="rId13"/>
    <sheet name="11-ґендер" sheetId="25" state="hidden" r:id="rId14"/>
    <sheet name="12-жінки-ЦЗ" sheetId="54" state="hidden" r:id="rId15"/>
    <sheet name="13-чоловіки-ЦЗ" sheetId="55" state="hidden" r:id="rId16"/>
    <sheet name="14-місце проживання" sheetId="45" r:id="rId17"/>
    <sheet name="15-місто-ЦЗ" sheetId="57" r:id="rId18"/>
    <sheet name="16-село-ЦЗ" sheetId="58" r:id="rId19"/>
    <sheet name="УСЬОГО" sheetId="56" state="hidden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9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18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19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9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18">#REF!</definedName>
    <definedName name="_lastColumn" localSheetId="2">#REF!</definedName>
    <definedName name="_lastColumn" localSheetId="3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19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0">'[1]Sheet1 (3)'!#REF!</definedName>
    <definedName name="date.e" localSheetId="11">'[2]Sheet1 (3)'!#REF!</definedName>
    <definedName name="date.e" localSheetId="12">'[2]Sheet1 (3)'!#REF!</definedName>
    <definedName name="date.e" localSheetId="0">'[2]Sheet1 (3)'!#REF!</definedName>
    <definedName name="date.e" localSheetId="9">'[2]Sheet1 (3)'!#REF!</definedName>
    <definedName name="date.e" localSheetId="13">'[2]Sheet1 (3)'!#REF!</definedName>
    <definedName name="date.e" localSheetId="14">'[2]Sheet1 (3)'!#REF!</definedName>
    <definedName name="date.e" localSheetId="15">'[2]Sheet1 (3)'!#REF!</definedName>
    <definedName name="date.e" localSheetId="16">'[2]Sheet1 (3)'!#REF!</definedName>
    <definedName name="date.e" localSheetId="17">'[2]Sheet1 (3)'!#REF!</definedName>
    <definedName name="date.e" localSheetId="18">'[2]Sheet1 (3)'!#REF!</definedName>
    <definedName name="date.e" localSheetId="2">'[2]Sheet1 (3)'!#REF!</definedName>
    <definedName name="date.e" localSheetId="3">'[2]Sheet1 (3)'!#REF!</definedName>
    <definedName name="date.e" localSheetId="4">'[2]Sheet1 (3)'!#REF!</definedName>
    <definedName name="date.e" localSheetId="5">'[2]Sheet1 (3)'!#REF!</definedName>
    <definedName name="date.e" localSheetId="6">'[2]Sheet1 (3)'!#REF!</definedName>
    <definedName name="date.e" localSheetId="7">'[2]Sheet1 (3)'!#REF!</definedName>
    <definedName name="date.e" localSheetId="8">'[2]Sheet1 (3)'!#REF!</definedName>
    <definedName name="date.e" localSheetId="19">'[2]Sheet1 (3)'!#REF!</definedName>
    <definedName name="date.e">'[2]Sheet1 (3)'!#REF!</definedName>
    <definedName name="date_b" localSheetId="10">#REF!</definedName>
    <definedName name="date_b" localSheetId="11">#REF!</definedName>
    <definedName name="date_b" localSheetId="12">#REF!</definedName>
    <definedName name="date_b" localSheetId="0">#REF!</definedName>
    <definedName name="date_b" localSheetId="9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7">#REF!</definedName>
    <definedName name="date_b" localSheetId="18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19">#REF!</definedName>
    <definedName name="date_b">#REF!</definedName>
    <definedName name="date_e" localSheetId="10">'[1]Sheet1 (2)'!#REF!</definedName>
    <definedName name="date_e" localSheetId="11">'[2]Sheet1 (2)'!#REF!</definedName>
    <definedName name="date_e" localSheetId="12">'[2]Sheet1 (2)'!#REF!</definedName>
    <definedName name="date_e" localSheetId="0">'[2]Sheet1 (2)'!#REF!</definedName>
    <definedName name="date_e" localSheetId="9">'[2]Sheet1 (2)'!#REF!</definedName>
    <definedName name="date_e" localSheetId="13">'[2]Sheet1 (2)'!#REF!</definedName>
    <definedName name="date_e" localSheetId="14">'[2]Sheet1 (2)'!#REF!</definedName>
    <definedName name="date_e" localSheetId="15">'[2]Sheet1 (2)'!#REF!</definedName>
    <definedName name="date_e" localSheetId="16">'[2]Sheet1 (2)'!#REF!</definedName>
    <definedName name="date_e" localSheetId="17">'[2]Sheet1 (2)'!#REF!</definedName>
    <definedName name="date_e" localSheetId="18">'[2]Sheet1 (2)'!#REF!</definedName>
    <definedName name="date_e" localSheetId="2">'[2]Sheet1 (2)'!#REF!</definedName>
    <definedName name="date_e" localSheetId="3">'[2]Sheet1 (2)'!#REF!</definedName>
    <definedName name="date_e" localSheetId="4">'[2]Sheet1 (2)'!#REF!</definedName>
    <definedName name="date_e" localSheetId="5">'[2]Sheet1 (2)'!#REF!</definedName>
    <definedName name="date_e" localSheetId="6">'[2]Sheet1 (2)'!#REF!</definedName>
    <definedName name="date_e" localSheetId="7">'[2]Sheet1 (2)'!#REF!</definedName>
    <definedName name="date_e" localSheetId="8">'[2]Sheet1 (2)'!#REF!</definedName>
    <definedName name="date_e" localSheetId="19">'[2]Sheet1 (2)'!#REF!</definedName>
    <definedName name="date_e">'[2]Sheet1 (2)'!#REF!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9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19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[3]Sheet3!$A$3</definedName>
    <definedName name="hjj" localSheetId="11">[4]Sheet3!$A$3</definedName>
    <definedName name="hjj" localSheetId="12">[4]Sheet3!$A$3</definedName>
    <definedName name="hjj">[5]Sheet3!$A$3</definedName>
    <definedName name="hl_0" localSheetId="10">#REF!</definedName>
    <definedName name="hl_0" localSheetId="11">#REF!</definedName>
    <definedName name="hl_0" localSheetId="12">#REF!</definedName>
    <definedName name="hl_0" localSheetId="9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17">#REF!</definedName>
    <definedName name="hl_0" localSheetId="18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19">#REF!</definedName>
    <definedName name="hl_0">#REF!</definedName>
    <definedName name="hn_0" localSheetId="10">#REF!</definedName>
    <definedName name="hn_0" localSheetId="11">#REF!</definedName>
    <definedName name="hn_0" localSheetId="12">#REF!</definedName>
    <definedName name="hn_0" localSheetId="9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17">#REF!</definedName>
    <definedName name="hn_0" localSheetId="18">#REF!</definedName>
    <definedName name="hn_0" localSheetId="2">#REF!</definedName>
    <definedName name="hn_0" localSheetId="3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19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0">'[1]Sheet1 (2)'!#REF!</definedName>
    <definedName name="lcz" localSheetId="11">'[2]Sheet1 (2)'!#REF!</definedName>
    <definedName name="lcz" localSheetId="12">'[2]Sheet1 (2)'!#REF!</definedName>
    <definedName name="lcz" localSheetId="0">'[2]Sheet1 (2)'!#REF!</definedName>
    <definedName name="lcz" localSheetId="9">'[2]Sheet1 (2)'!#REF!</definedName>
    <definedName name="lcz" localSheetId="13">'[2]Sheet1 (2)'!#REF!</definedName>
    <definedName name="lcz" localSheetId="14">'[2]Sheet1 (2)'!#REF!</definedName>
    <definedName name="lcz" localSheetId="15">'[2]Sheet1 (2)'!#REF!</definedName>
    <definedName name="lcz" localSheetId="16">'[2]Sheet1 (2)'!#REF!</definedName>
    <definedName name="lcz" localSheetId="17">'[2]Sheet1 (2)'!#REF!</definedName>
    <definedName name="lcz" localSheetId="18">'[2]Sheet1 (2)'!#REF!</definedName>
    <definedName name="lcz" localSheetId="2">'[2]Sheet1 (2)'!#REF!</definedName>
    <definedName name="lcz" localSheetId="3">'[2]Sheet1 (2)'!#REF!</definedName>
    <definedName name="lcz" localSheetId="4">'[2]Sheet1 (2)'!#REF!</definedName>
    <definedName name="lcz" localSheetId="5">'[2]Sheet1 (2)'!#REF!</definedName>
    <definedName name="lcz" localSheetId="6">'[2]Sheet1 (2)'!#REF!</definedName>
    <definedName name="lcz" localSheetId="7">'[2]Sheet1 (2)'!#REF!</definedName>
    <definedName name="lcz" localSheetId="8">'[2]Sheet1 (2)'!#REF!</definedName>
    <definedName name="lcz" localSheetId="19">'[2]Sheet1 (2)'!#REF!</definedName>
    <definedName name="lcz">'[2]Sheet1 (2)'!#REF!</definedName>
    <definedName name="name_cz" localSheetId="10">#REF!</definedName>
    <definedName name="name_cz" localSheetId="11">#REF!</definedName>
    <definedName name="name_cz" localSheetId="12">#REF!</definedName>
    <definedName name="name_cz" localSheetId="0">#REF!</definedName>
    <definedName name="name_cz" localSheetId="9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7">#REF!</definedName>
    <definedName name="name_cz" localSheetId="18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19">#REF!</definedName>
    <definedName name="name_cz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0">#REF!</definedName>
    <definedName name="name_period" localSheetId="9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18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19">#REF!</definedName>
    <definedName name="name_period">#REF!</definedName>
    <definedName name="pyear" localSheetId="10">#REF!</definedName>
    <definedName name="pyear" localSheetId="11">#REF!</definedName>
    <definedName name="pyear" localSheetId="12">#REF!</definedName>
    <definedName name="pyear" localSheetId="0">#REF!</definedName>
    <definedName name="pyear" localSheetId="9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7">#REF!</definedName>
    <definedName name="pyear" localSheetId="18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19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2">#REF!</definedName>
    <definedName name="апр" localSheetId="9">#REF!</definedName>
    <definedName name="апр" localSheetId="14">#REF!</definedName>
    <definedName name="апр" localSheetId="15">#REF!</definedName>
    <definedName name="апр" localSheetId="17">#REF!</definedName>
    <definedName name="апр" localSheetId="18">#REF!</definedName>
    <definedName name="апр" localSheetId="2">#REF!</definedName>
    <definedName name="апр" localSheetId="3">#REF!</definedName>
    <definedName name="апр" localSheetId="5">#REF!</definedName>
    <definedName name="апр" localSheetId="6">#REF!</definedName>
    <definedName name="апр" localSheetId="7">#REF!</definedName>
    <definedName name="апр" localSheetId="8">#REF!</definedName>
    <definedName name="апр" localSheetId="19">#REF!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2">#REF!</definedName>
    <definedName name="дфтф" localSheetId="9">#REF!</definedName>
    <definedName name="дфтф" localSheetId="14">#REF!</definedName>
    <definedName name="дфтф" localSheetId="15">#REF!</definedName>
    <definedName name="дфтф" localSheetId="17">#REF!</definedName>
    <definedName name="дфтф" localSheetId="18">#REF!</definedName>
    <definedName name="дфтф" localSheetId="2">#REF!</definedName>
    <definedName name="дфтф" localSheetId="3">#REF!</definedName>
    <definedName name="дфтф" localSheetId="5">#REF!</definedName>
    <definedName name="дфтф" localSheetId="6">#REF!</definedName>
    <definedName name="дфтф" localSheetId="7">#REF!</definedName>
    <definedName name="дфтф" localSheetId="8">#REF!</definedName>
    <definedName name="дфтф" localSheetId="19">#REF!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'!!11-ґендер'!$A:$A</definedName>
    <definedName name="_xlnm.Print_Titles" localSheetId="11">'!!12-жінки'!$A:$A</definedName>
    <definedName name="_xlnm.Print_Titles" localSheetId="12">'!!13-чоловіки'!$A:$A</definedName>
    <definedName name="_xlnm.Print_Titles" localSheetId="9">'10-молодь-ЦЗ'!$A:$A</definedName>
    <definedName name="_xlnm.Print_Titles" localSheetId="14">'12-жінки-ЦЗ'!$A:$A</definedName>
    <definedName name="_xlnm.Print_Titles" localSheetId="15">'13-чоловіки-ЦЗ'!$A:$A</definedName>
    <definedName name="_xlnm.Print_Titles" localSheetId="17">'15-місто-ЦЗ'!$A:$A</definedName>
    <definedName name="_xlnm.Print_Titles" localSheetId="18">'16-село-ЦЗ'!$A:$A</definedName>
    <definedName name="_xlnm.Print_Titles" localSheetId="1">'2(5%квота-ЦЗ)'!$A:$A</definedName>
    <definedName name="_xlnm.Print_Titles" localSheetId="3">'4(неповносправні-ЦЗ)'!$A:$A</definedName>
    <definedName name="_xlnm.Print_Titles" localSheetId="5">'6-(АТО-ЦЗ)'!$A:$A</definedName>
    <definedName name="_xlnm.Print_Titles" localSheetId="7">'8-ВПО-ЦЗ'!$A:$A</definedName>
    <definedName name="_xlnm.Print_Titles" localSheetId="19">УСЬОГО!$A:$A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2">#REF!</definedName>
    <definedName name="лпдаж" localSheetId="9">#REF!</definedName>
    <definedName name="лпдаж" localSheetId="14">#REF!</definedName>
    <definedName name="лпдаж" localSheetId="15">#REF!</definedName>
    <definedName name="лпдаж" localSheetId="17">#REF!</definedName>
    <definedName name="лпдаж" localSheetId="18">#REF!</definedName>
    <definedName name="лпдаж" localSheetId="2">#REF!</definedName>
    <definedName name="лпдаж" localSheetId="3">#REF!</definedName>
    <definedName name="лпдаж" localSheetId="5">#REF!</definedName>
    <definedName name="лпдаж" localSheetId="6">#REF!</definedName>
    <definedName name="лпдаж" localSheetId="7">#REF!</definedName>
    <definedName name="лпдаж" localSheetId="8">#REF!</definedName>
    <definedName name="лпдаж" localSheetId="19">#REF!</definedName>
    <definedName name="лпдаж">#REF!</definedName>
    <definedName name="_xlnm.Print_Area" localSheetId="10">'!!11-ґендер'!$A$1:$D$20</definedName>
    <definedName name="_xlnm.Print_Area" localSheetId="11">'!!12-жінки'!$A$1:$K$35</definedName>
    <definedName name="_xlnm.Print_Area" localSheetId="12">'!!13-чоловіки'!$A$1:$K$35</definedName>
    <definedName name="_xlnm.Print_Area" localSheetId="0">'1(5%квота)'!$A$1:$E$19</definedName>
    <definedName name="_xlnm.Print_Area" localSheetId="9">'10-молодь-ЦЗ'!$A$1:$AB$36</definedName>
    <definedName name="_xlnm.Print_Area" localSheetId="13">'11-ґендер'!$A$1:$I$20</definedName>
    <definedName name="_xlnm.Print_Area" localSheetId="14">'12-жінки-ЦЗ'!$A$1:$AB$39</definedName>
    <definedName name="_xlnm.Print_Area" localSheetId="15">'13-чоловіки-ЦЗ'!$A$1:$AB$36</definedName>
    <definedName name="_xlnm.Print_Area" localSheetId="16">'14-місце проживання'!$A$1:$I$21</definedName>
    <definedName name="_xlnm.Print_Area" localSheetId="17">'15-місто-ЦЗ'!$A$1:$AB$36</definedName>
    <definedName name="_xlnm.Print_Area" localSheetId="18">'16-село-ЦЗ'!$A$1:$AB$36</definedName>
    <definedName name="_xlnm.Print_Area" localSheetId="1">'2(5%квота-ЦЗ)'!$A$1:$AB$36</definedName>
    <definedName name="_xlnm.Print_Area" localSheetId="2">'3(неповносправні)'!$A$1:$E$18</definedName>
    <definedName name="_xlnm.Print_Area" localSheetId="3">'4(неповносправні-ЦЗ)'!$A$1:$AB$36</definedName>
    <definedName name="_xlnm.Print_Area" localSheetId="4">'5-АТО'!$A$1:$E$18</definedName>
    <definedName name="_xlnm.Print_Area" localSheetId="5">'6-(АТО-ЦЗ)'!$A$1:$AB$36</definedName>
    <definedName name="_xlnm.Print_Area" localSheetId="6">'7-ВПО'!$A$1:$E$19</definedName>
    <definedName name="_xlnm.Print_Area" localSheetId="7">'8-ВПО-ЦЗ'!$A$1:$AB$36</definedName>
    <definedName name="_xlnm.Print_Area" localSheetId="8">'9-молодь'!$A$1:$E$20</definedName>
    <definedName name="_xlnm.Print_Area" localSheetId="19">УСЬОГО!$A$1:$AE$35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9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17">'[2]Sheet1 (3)'!#REF!</definedName>
    <definedName name="олд" localSheetId="18">'[2]Sheet1 (3)'!#REF!</definedName>
    <definedName name="олд" localSheetId="2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7">'[2]Sheet1 (3)'!#REF!</definedName>
    <definedName name="олд" localSheetId="8">'[2]Sheet1 (3)'!#REF!</definedName>
    <definedName name="олд" localSheetId="19">'[2]Sheet1 (3)'!#REF!</definedName>
    <definedName name="олд">'[2]Sheet1 (3)'!#REF!</definedName>
    <definedName name="оплад" localSheetId="12">'[1]Sheet1 (2)'!#REF!</definedName>
    <definedName name="оплад" localSheetId="9">'[1]Sheet1 (2)'!#REF!</definedName>
    <definedName name="оплад" localSheetId="14">'[1]Sheet1 (2)'!#REF!</definedName>
    <definedName name="оплад" localSheetId="15">'[1]Sheet1 (2)'!#REF!</definedName>
    <definedName name="оплад" localSheetId="17">'[1]Sheet1 (2)'!#REF!</definedName>
    <definedName name="оплад" localSheetId="18">'[1]Sheet1 (2)'!#REF!</definedName>
    <definedName name="оплад" localSheetId="2">'[1]Sheet1 (2)'!#REF!</definedName>
    <definedName name="оплад" localSheetId="3">'[1]Sheet1 (2)'!#REF!</definedName>
    <definedName name="оплад" localSheetId="5">'[1]Sheet1 (2)'!#REF!</definedName>
    <definedName name="оплад" localSheetId="6">'[1]Sheet1 (2)'!#REF!</definedName>
    <definedName name="оплад" localSheetId="7">'[1]Sheet1 (2)'!#REF!</definedName>
    <definedName name="оплад" localSheetId="8">'[1]Sheet1 (2)'!#REF!</definedName>
    <definedName name="оплад" localSheetId="19">'[1]Sheet1 (2)'!#REF!</definedName>
    <definedName name="оплад">'[1]Sheet1 (2)'!#REF!</definedName>
    <definedName name="паовжф" localSheetId="12">#REF!</definedName>
    <definedName name="паовжф" localSheetId="9">#REF!</definedName>
    <definedName name="паовжф" localSheetId="14">#REF!</definedName>
    <definedName name="паовжф" localSheetId="15">#REF!</definedName>
    <definedName name="паовжф" localSheetId="17">#REF!</definedName>
    <definedName name="паовжф" localSheetId="18">#REF!</definedName>
    <definedName name="паовжф" localSheetId="2">#REF!</definedName>
    <definedName name="паовжф" localSheetId="3">#REF!</definedName>
    <definedName name="паовжф" localSheetId="5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 localSheetId="19">#REF!</definedName>
    <definedName name="паовжф">#REF!</definedName>
    <definedName name="пар" localSheetId="12">#REF!</definedName>
    <definedName name="пар" localSheetId="9">#REF!</definedName>
    <definedName name="пар" localSheetId="14">#REF!</definedName>
    <definedName name="пар" localSheetId="15">#REF!</definedName>
    <definedName name="пар" localSheetId="17">#REF!</definedName>
    <definedName name="пар" localSheetId="18">#REF!</definedName>
    <definedName name="пар" localSheetId="2">#REF!</definedName>
    <definedName name="пар" localSheetId="3">#REF!</definedName>
    <definedName name="пар" localSheetId="5">#REF!</definedName>
    <definedName name="пар" localSheetId="6">#REF!</definedName>
    <definedName name="пар" localSheetId="7">#REF!</definedName>
    <definedName name="пар" localSheetId="8">#REF!</definedName>
    <definedName name="пар" localSheetId="19">#REF!</definedName>
    <definedName name="пар">#REF!</definedName>
    <definedName name="плдаж" localSheetId="12">#REF!</definedName>
    <definedName name="плдаж" localSheetId="9">#REF!</definedName>
    <definedName name="плдаж" localSheetId="14">#REF!</definedName>
    <definedName name="плдаж" localSheetId="15">#REF!</definedName>
    <definedName name="плдаж" localSheetId="17">#REF!</definedName>
    <definedName name="плдаж" localSheetId="18">#REF!</definedName>
    <definedName name="плдаж" localSheetId="2">#REF!</definedName>
    <definedName name="плдаж" localSheetId="3">#REF!</definedName>
    <definedName name="плдаж" localSheetId="5">#REF!</definedName>
    <definedName name="плдаж" localSheetId="6">#REF!</definedName>
    <definedName name="плдаж" localSheetId="7">#REF!</definedName>
    <definedName name="плдаж" localSheetId="8">#REF!</definedName>
    <definedName name="плдаж" localSheetId="19">#REF!</definedName>
    <definedName name="плдаж">#REF!</definedName>
    <definedName name="плдажп" localSheetId="12">#REF!</definedName>
    <definedName name="плдажп" localSheetId="9">#REF!</definedName>
    <definedName name="плдажп" localSheetId="14">#REF!</definedName>
    <definedName name="плдажп" localSheetId="15">#REF!</definedName>
    <definedName name="плдажп" localSheetId="17">#REF!</definedName>
    <definedName name="плдажп" localSheetId="18">#REF!</definedName>
    <definedName name="плдажп" localSheetId="2">#REF!</definedName>
    <definedName name="плдажп" localSheetId="3">#REF!</definedName>
    <definedName name="плдажп" localSheetId="5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 localSheetId="19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2">'[1]Sheet1 (3)'!#REF!</definedName>
    <definedName name="праовл" localSheetId="9">'[1]Sheet1 (3)'!#REF!</definedName>
    <definedName name="праовл" localSheetId="14">'[1]Sheet1 (3)'!#REF!</definedName>
    <definedName name="праовл" localSheetId="15">'[1]Sheet1 (3)'!#REF!</definedName>
    <definedName name="праовл" localSheetId="17">'[1]Sheet1 (3)'!#REF!</definedName>
    <definedName name="праовл" localSheetId="18">'[1]Sheet1 (3)'!#REF!</definedName>
    <definedName name="праовл" localSheetId="2">'[1]Sheet1 (3)'!#REF!</definedName>
    <definedName name="праовл" localSheetId="3">'[1]Sheet1 (3)'!#REF!</definedName>
    <definedName name="праовл" localSheetId="5">'[1]Sheet1 (3)'!#REF!</definedName>
    <definedName name="праовл" localSheetId="6">'[1]Sheet1 (3)'!#REF!</definedName>
    <definedName name="праовл" localSheetId="7">'[1]Sheet1 (3)'!#REF!</definedName>
    <definedName name="праовл" localSheetId="8">'[1]Sheet1 (3)'!#REF!</definedName>
    <definedName name="праовл" localSheetId="19">'[1]Sheet1 (3)'!#REF!</definedName>
    <definedName name="праовл">'[1]Sheet1 (3)'!#REF!</definedName>
    <definedName name="проавлф" localSheetId="12">#REF!</definedName>
    <definedName name="проавлф" localSheetId="9">#REF!</definedName>
    <definedName name="проавлф" localSheetId="14">#REF!</definedName>
    <definedName name="проавлф" localSheetId="15">#REF!</definedName>
    <definedName name="проавлф" localSheetId="17">#REF!</definedName>
    <definedName name="проавлф" localSheetId="18">#REF!</definedName>
    <definedName name="проавлф" localSheetId="2">#REF!</definedName>
    <definedName name="проавлф" localSheetId="3">#REF!</definedName>
    <definedName name="проавлф" localSheetId="5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 localSheetId="19">#REF!</definedName>
    <definedName name="проавлф">#REF!</definedName>
    <definedName name="рпа" localSheetId="12">#REF!</definedName>
    <definedName name="рпа" localSheetId="9">#REF!</definedName>
    <definedName name="рпа" localSheetId="14">#REF!</definedName>
    <definedName name="рпа" localSheetId="15">#REF!</definedName>
    <definedName name="рпа" localSheetId="17">#REF!</definedName>
    <definedName name="рпа" localSheetId="18">#REF!</definedName>
    <definedName name="рпа" localSheetId="2">#REF!</definedName>
    <definedName name="рпа" localSheetId="3">#REF!</definedName>
    <definedName name="рпа" localSheetId="5">#REF!</definedName>
    <definedName name="рпа" localSheetId="6">#REF!</definedName>
    <definedName name="рпа" localSheetId="7">#REF!</definedName>
    <definedName name="рпа" localSheetId="8">#REF!</definedName>
    <definedName name="рпа" localSheetId="19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2">'[1]Sheet1 (2)'!#REF!</definedName>
    <definedName name="рррр" localSheetId="9">'[1]Sheet1 (2)'!#REF!</definedName>
    <definedName name="рррр" localSheetId="14">'[1]Sheet1 (2)'!#REF!</definedName>
    <definedName name="рррр" localSheetId="15">'[1]Sheet1 (2)'!#REF!</definedName>
    <definedName name="рррр" localSheetId="17">'[1]Sheet1 (2)'!#REF!</definedName>
    <definedName name="рррр" localSheetId="18">'[1]Sheet1 (2)'!#REF!</definedName>
    <definedName name="рррр" localSheetId="2">'[1]Sheet1 (2)'!#REF!</definedName>
    <definedName name="рррр" localSheetId="3">'[1]Sheet1 (2)'!#REF!</definedName>
    <definedName name="рррр" localSheetId="5">'[1]Sheet1 (2)'!#REF!</definedName>
    <definedName name="рррр" localSheetId="6">'[1]Sheet1 (2)'!#REF!</definedName>
    <definedName name="рррр" localSheetId="7">'[1]Sheet1 (2)'!#REF!</definedName>
    <definedName name="рррр" localSheetId="8">'[1]Sheet1 (2)'!#REF!</definedName>
    <definedName name="рррр" localSheetId="19">'[1]Sheet1 (2)'!#REF!</definedName>
    <definedName name="рррр">'[1]Sheet1 (2)'!#REF!</definedName>
    <definedName name="ррррау" localSheetId="12">'[2]Sheet1 (3)'!#REF!</definedName>
    <definedName name="ррррау" localSheetId="9">'[2]Sheet1 (3)'!#REF!</definedName>
    <definedName name="ррррау" localSheetId="14">'[2]Sheet1 (3)'!#REF!</definedName>
    <definedName name="ррррау" localSheetId="15">'[2]Sheet1 (3)'!#REF!</definedName>
    <definedName name="ррррау" localSheetId="17">'[2]Sheet1 (3)'!#REF!</definedName>
    <definedName name="ррррау" localSheetId="18">'[2]Sheet1 (3)'!#REF!</definedName>
    <definedName name="ррррау" localSheetId="2">'[2]Sheet1 (3)'!#REF!</definedName>
    <definedName name="ррррау" localSheetId="3">'[2]Sheet1 (3)'!#REF!</definedName>
    <definedName name="ррррау" localSheetId="5">'[2]Sheet1 (3)'!#REF!</definedName>
    <definedName name="ррррау" localSheetId="6">'[2]Sheet1 (3)'!#REF!</definedName>
    <definedName name="ррррау" localSheetId="7">'[2]Sheet1 (3)'!#REF!</definedName>
    <definedName name="ррррау" localSheetId="8">'[2]Sheet1 (3)'!#REF!</definedName>
    <definedName name="ррррау" localSheetId="19">'[2]Sheet1 (3)'!#REF!</definedName>
    <definedName name="ррррау">'[2]Sheet1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[6]Sheet3!$A$2</definedName>
    <definedName name="ц" localSheetId="11">[7]Sheet3!$A$2</definedName>
    <definedName name="ц" localSheetId="12">[7]Sheet3!$A$2</definedName>
    <definedName name="ц">[8]Sheet3!$A$2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35" i="50" l="1"/>
  <c r="Y34" i="50"/>
  <c r="Y32" i="50"/>
  <c r="Y31" i="50"/>
  <c r="Y30" i="50"/>
  <c r="Y29" i="50"/>
  <c r="Y28" i="50"/>
  <c r="Y27" i="50"/>
  <c r="Y25" i="50"/>
  <c r="Y20" i="50"/>
  <c r="Y16" i="50"/>
  <c r="Y13" i="50"/>
  <c r="Y12" i="50"/>
  <c r="Y11" i="50"/>
  <c r="Y10" i="50"/>
  <c r="Y9" i="50"/>
  <c r="S35" i="50"/>
  <c r="S34" i="50"/>
  <c r="S31" i="50"/>
  <c r="S30" i="50"/>
  <c r="S28" i="50"/>
  <c r="S27" i="50"/>
  <c r="S25" i="50"/>
  <c r="S20" i="50"/>
  <c r="S11" i="50"/>
  <c r="J35" i="50"/>
  <c r="J34" i="50"/>
  <c r="J33" i="50"/>
  <c r="J31" i="50"/>
  <c r="J30" i="50"/>
  <c r="J29" i="50"/>
  <c r="J28" i="50"/>
  <c r="J27" i="50"/>
  <c r="J26" i="50"/>
  <c r="J25" i="50"/>
  <c r="J21" i="50"/>
  <c r="J20" i="50"/>
  <c r="J19" i="50"/>
  <c r="J14" i="50"/>
  <c r="J11" i="50"/>
  <c r="J10" i="50"/>
  <c r="G35" i="50"/>
  <c r="G34" i="50"/>
  <c r="G31" i="50"/>
  <c r="G30" i="50"/>
  <c r="G28" i="50"/>
  <c r="G27" i="50"/>
  <c r="G25" i="50"/>
  <c r="G11" i="50"/>
  <c r="AB32" i="50" l="1"/>
  <c r="AB31" i="50"/>
  <c r="AB30" i="50"/>
  <c r="AB29" i="50"/>
  <c r="AB28" i="50"/>
  <c r="AB27" i="50"/>
  <c r="AB25" i="50"/>
  <c r="AB21" i="50"/>
  <c r="AB20" i="50"/>
  <c r="AB16" i="50"/>
  <c r="AB13" i="50"/>
  <c r="AB12" i="50"/>
  <c r="AB11" i="50"/>
  <c r="AB9" i="50"/>
  <c r="G8" i="49"/>
  <c r="J8" i="49"/>
  <c r="M8" i="49"/>
  <c r="G9" i="49"/>
  <c r="J9" i="49"/>
  <c r="M9" i="49"/>
  <c r="G10" i="49"/>
  <c r="J10" i="49"/>
  <c r="M10" i="49"/>
  <c r="G11" i="49"/>
  <c r="J11" i="49"/>
  <c r="M11" i="49"/>
  <c r="G12" i="49"/>
  <c r="J12" i="49"/>
  <c r="M12" i="49"/>
  <c r="G13" i="49"/>
  <c r="J13" i="49"/>
  <c r="M13" i="49"/>
  <c r="G14" i="49"/>
  <c r="J14" i="49"/>
  <c r="M14" i="49"/>
  <c r="G15" i="49"/>
  <c r="J15" i="49"/>
  <c r="M15" i="49"/>
  <c r="G16" i="49"/>
  <c r="J16" i="49"/>
  <c r="M16" i="49"/>
  <c r="G17" i="49"/>
  <c r="J17" i="49"/>
  <c r="M17" i="49"/>
  <c r="G18" i="49"/>
  <c r="J18" i="49"/>
  <c r="M18" i="49"/>
  <c r="G19" i="49"/>
  <c r="J19" i="49"/>
  <c r="M19" i="49"/>
  <c r="G20" i="49"/>
  <c r="J20" i="49"/>
  <c r="M20" i="49"/>
  <c r="G21" i="49"/>
  <c r="J21" i="49"/>
  <c r="M21" i="49"/>
  <c r="G22" i="49"/>
  <c r="J22" i="49"/>
  <c r="M22" i="49"/>
  <c r="G23" i="49"/>
  <c r="J23" i="49"/>
  <c r="M23" i="49"/>
  <c r="G24" i="49"/>
  <c r="J24" i="49"/>
  <c r="M24" i="49"/>
  <c r="G25" i="49"/>
  <c r="J25" i="49"/>
  <c r="M25" i="49"/>
  <c r="G26" i="49"/>
  <c r="J26" i="49"/>
  <c r="M26" i="49"/>
  <c r="G27" i="49"/>
  <c r="J27" i="49"/>
  <c r="M27" i="49"/>
  <c r="G28" i="49"/>
  <c r="J28" i="49"/>
  <c r="M28" i="49"/>
  <c r="G29" i="49"/>
  <c r="J29" i="49"/>
  <c r="M29" i="49"/>
  <c r="G30" i="49"/>
  <c r="J30" i="49"/>
  <c r="M30" i="49"/>
  <c r="G31" i="49"/>
  <c r="J31" i="49"/>
  <c r="M31" i="49"/>
  <c r="G32" i="49"/>
  <c r="J32" i="49"/>
  <c r="M32" i="49"/>
  <c r="G33" i="49"/>
  <c r="J33" i="49"/>
  <c r="M33" i="49"/>
  <c r="G34" i="49"/>
  <c r="J34" i="49"/>
  <c r="M34" i="49"/>
  <c r="G35" i="49"/>
  <c r="J35" i="49"/>
  <c r="M35" i="49"/>
  <c r="U15" i="57"/>
  <c r="U16" i="57"/>
  <c r="U23" i="57"/>
  <c r="U24" i="57"/>
  <c r="U32" i="57"/>
  <c r="D7" i="43"/>
  <c r="C8" i="57"/>
  <c r="C9" i="57"/>
  <c r="C10" i="57"/>
  <c r="C11" i="57"/>
  <c r="C12" i="57"/>
  <c r="C13" i="57"/>
  <c r="C14" i="57"/>
  <c r="C15" i="57"/>
  <c r="C16" i="57"/>
  <c r="C17" i="57"/>
  <c r="C18" i="57"/>
  <c r="C19" i="57"/>
  <c r="C20" i="57"/>
  <c r="C21" i="57"/>
  <c r="C22" i="57"/>
  <c r="C23" i="57"/>
  <c r="C24" i="57"/>
  <c r="C25" i="57"/>
  <c r="C26" i="57"/>
  <c r="C27" i="57"/>
  <c r="C28" i="57"/>
  <c r="C29" i="57"/>
  <c r="C30" i="57"/>
  <c r="C31" i="57"/>
  <c r="C32" i="57"/>
  <c r="C33" i="57"/>
  <c r="C34" i="57"/>
  <c r="C35" i="57"/>
  <c r="E8" i="57"/>
  <c r="F8" i="57"/>
  <c r="E9" i="57"/>
  <c r="F9" i="57"/>
  <c r="E10" i="57"/>
  <c r="F10" i="57"/>
  <c r="E11" i="57"/>
  <c r="F11" i="57"/>
  <c r="E12" i="57"/>
  <c r="F12" i="57"/>
  <c r="E13" i="57"/>
  <c r="F13" i="57"/>
  <c r="E14" i="57"/>
  <c r="F14" i="57"/>
  <c r="E15" i="57"/>
  <c r="F15" i="57"/>
  <c r="E16" i="57"/>
  <c r="F16" i="57"/>
  <c r="E17" i="57"/>
  <c r="F17" i="57"/>
  <c r="E18" i="57"/>
  <c r="F18" i="57"/>
  <c r="E19" i="57"/>
  <c r="F19" i="57"/>
  <c r="E20" i="57"/>
  <c r="F20" i="57"/>
  <c r="E21" i="57"/>
  <c r="F21" i="57"/>
  <c r="E22" i="57"/>
  <c r="F22" i="57"/>
  <c r="E23" i="57"/>
  <c r="F23" i="57"/>
  <c r="E24" i="57"/>
  <c r="F24" i="57"/>
  <c r="E25" i="57"/>
  <c r="F25" i="57"/>
  <c r="E26" i="57"/>
  <c r="F26" i="57"/>
  <c r="E27" i="57"/>
  <c r="F27" i="57"/>
  <c r="E28" i="57"/>
  <c r="F28" i="57"/>
  <c r="E29" i="57"/>
  <c r="F29" i="57"/>
  <c r="E30" i="57"/>
  <c r="F30" i="57"/>
  <c r="E31" i="57"/>
  <c r="F31" i="57"/>
  <c r="E32" i="57"/>
  <c r="F32" i="57"/>
  <c r="E33" i="57"/>
  <c r="F33" i="57"/>
  <c r="E34" i="57"/>
  <c r="F34" i="57"/>
  <c r="E35" i="57"/>
  <c r="F35" i="57"/>
  <c r="H8" i="57"/>
  <c r="I8" i="57"/>
  <c r="H9" i="57"/>
  <c r="I9" i="57"/>
  <c r="H10" i="57"/>
  <c r="I10" i="57"/>
  <c r="H11" i="57"/>
  <c r="I11" i="57"/>
  <c r="H12" i="57"/>
  <c r="I12" i="57"/>
  <c r="H13" i="57"/>
  <c r="I13" i="57"/>
  <c r="H14" i="57"/>
  <c r="I14" i="57"/>
  <c r="H15" i="57"/>
  <c r="I15" i="57"/>
  <c r="H16" i="57"/>
  <c r="I16" i="57"/>
  <c r="H17" i="57"/>
  <c r="I17" i="57"/>
  <c r="H18" i="57"/>
  <c r="I18" i="57"/>
  <c r="H19" i="57"/>
  <c r="I19" i="57"/>
  <c r="H20" i="57"/>
  <c r="I20" i="57"/>
  <c r="H21" i="57"/>
  <c r="I21" i="57"/>
  <c r="H22" i="57"/>
  <c r="I22" i="57"/>
  <c r="H23" i="57"/>
  <c r="I23" i="57"/>
  <c r="H24" i="57"/>
  <c r="I24" i="57"/>
  <c r="H25" i="57"/>
  <c r="I25" i="57"/>
  <c r="H26" i="57"/>
  <c r="I26" i="57"/>
  <c r="H27" i="57"/>
  <c r="I27" i="57"/>
  <c r="H28" i="57"/>
  <c r="I28" i="57"/>
  <c r="H29" i="57"/>
  <c r="I29" i="57"/>
  <c r="H30" i="57"/>
  <c r="I30" i="57"/>
  <c r="H31" i="57"/>
  <c r="I31" i="57"/>
  <c r="H32" i="57"/>
  <c r="I32" i="57"/>
  <c r="H33" i="57"/>
  <c r="I33" i="57"/>
  <c r="H34" i="57"/>
  <c r="I34" i="57"/>
  <c r="H35" i="57"/>
  <c r="I35" i="57"/>
  <c r="K8" i="57"/>
  <c r="L8" i="57"/>
  <c r="K9" i="57"/>
  <c r="L9" i="57"/>
  <c r="K10" i="57"/>
  <c r="L10" i="57"/>
  <c r="K11" i="57"/>
  <c r="L11" i="57"/>
  <c r="K12" i="57"/>
  <c r="L12" i="57"/>
  <c r="K13" i="57"/>
  <c r="L13" i="57"/>
  <c r="K14" i="57"/>
  <c r="L14" i="57"/>
  <c r="K15" i="57"/>
  <c r="L15" i="57"/>
  <c r="K16" i="57"/>
  <c r="L16" i="57"/>
  <c r="K17" i="57"/>
  <c r="L17" i="57"/>
  <c r="K18" i="57"/>
  <c r="L18" i="57"/>
  <c r="K19" i="57"/>
  <c r="L19" i="57"/>
  <c r="K20" i="57"/>
  <c r="L20" i="57"/>
  <c r="K21" i="57"/>
  <c r="L21" i="57"/>
  <c r="K22" i="57"/>
  <c r="L22" i="57"/>
  <c r="K23" i="57"/>
  <c r="L23" i="57"/>
  <c r="K24" i="57"/>
  <c r="L24" i="57"/>
  <c r="K25" i="57"/>
  <c r="L25" i="57"/>
  <c r="K26" i="57"/>
  <c r="L26" i="57"/>
  <c r="K27" i="57"/>
  <c r="L27" i="57"/>
  <c r="K28" i="57"/>
  <c r="L28" i="57"/>
  <c r="K29" i="57"/>
  <c r="L29" i="57"/>
  <c r="K30" i="57"/>
  <c r="L30" i="57"/>
  <c r="K31" i="57"/>
  <c r="L31" i="57"/>
  <c r="K32" i="57"/>
  <c r="L32" i="57"/>
  <c r="K33" i="57"/>
  <c r="L33" i="57"/>
  <c r="K34" i="57"/>
  <c r="L34" i="57"/>
  <c r="K35" i="57"/>
  <c r="L35" i="57"/>
  <c r="N8" i="57"/>
  <c r="O8" i="57"/>
  <c r="N9" i="57"/>
  <c r="O9" i="57"/>
  <c r="N10" i="57"/>
  <c r="O10" i="57"/>
  <c r="N11" i="57"/>
  <c r="O11" i="57"/>
  <c r="N12" i="57"/>
  <c r="O12" i="57"/>
  <c r="N13" i="57"/>
  <c r="O13" i="57"/>
  <c r="N14" i="57"/>
  <c r="O14" i="57"/>
  <c r="N15" i="57"/>
  <c r="O15" i="57"/>
  <c r="N16" i="57"/>
  <c r="O16" i="57"/>
  <c r="N17" i="57"/>
  <c r="O17" i="57"/>
  <c r="N18" i="57"/>
  <c r="O18" i="57"/>
  <c r="N19" i="57"/>
  <c r="O19" i="57"/>
  <c r="N20" i="57"/>
  <c r="O20" i="57"/>
  <c r="N21" i="57"/>
  <c r="O21" i="57"/>
  <c r="N22" i="57"/>
  <c r="O22" i="57"/>
  <c r="N23" i="57"/>
  <c r="O23" i="57"/>
  <c r="N24" i="57"/>
  <c r="O24" i="57"/>
  <c r="N25" i="57"/>
  <c r="O25" i="57"/>
  <c r="N26" i="57"/>
  <c r="O26" i="57"/>
  <c r="N27" i="57"/>
  <c r="O27" i="57"/>
  <c r="N28" i="57"/>
  <c r="O28" i="57"/>
  <c r="N29" i="57"/>
  <c r="O29" i="57"/>
  <c r="N30" i="57"/>
  <c r="O30" i="57"/>
  <c r="N31" i="57"/>
  <c r="O31" i="57"/>
  <c r="N32" i="57"/>
  <c r="O32" i="57"/>
  <c r="N33" i="57"/>
  <c r="O33" i="57"/>
  <c r="N34" i="57"/>
  <c r="O34" i="57"/>
  <c r="N35" i="57"/>
  <c r="O35" i="57"/>
  <c r="U14" i="57"/>
  <c r="U22" i="57"/>
  <c r="U30" i="57"/>
  <c r="Z9" i="57"/>
  <c r="AA9" i="57"/>
  <c r="Z10" i="57"/>
  <c r="AA10" i="57"/>
  <c r="Z11" i="57"/>
  <c r="AA11" i="57"/>
  <c r="Z12" i="57"/>
  <c r="AA12" i="57"/>
  <c r="Z13" i="57"/>
  <c r="AA13" i="57"/>
  <c r="Z14" i="57"/>
  <c r="AA14" i="57"/>
  <c r="Z15" i="57"/>
  <c r="AA15" i="57"/>
  <c r="Z16" i="57"/>
  <c r="AA16" i="57"/>
  <c r="Z17" i="57"/>
  <c r="AA17" i="57"/>
  <c r="Z18" i="57"/>
  <c r="AA18" i="57"/>
  <c r="Z19" i="57"/>
  <c r="AA19" i="57"/>
  <c r="Z20" i="57"/>
  <c r="AA20" i="57"/>
  <c r="Z21" i="57"/>
  <c r="AA21" i="57"/>
  <c r="Z22" i="57"/>
  <c r="AA22" i="57"/>
  <c r="Z23" i="57"/>
  <c r="AA23" i="57"/>
  <c r="Z24" i="57"/>
  <c r="AA24" i="57"/>
  <c r="Z25" i="57"/>
  <c r="AA25" i="57"/>
  <c r="Z26" i="57"/>
  <c r="AA26" i="57"/>
  <c r="Z27" i="57"/>
  <c r="AA27" i="57"/>
  <c r="Z28" i="57"/>
  <c r="AA28" i="57"/>
  <c r="Z29" i="57"/>
  <c r="AA29" i="57"/>
  <c r="Z30" i="57"/>
  <c r="AA30" i="57"/>
  <c r="Z31" i="57"/>
  <c r="AA31" i="57"/>
  <c r="Z32" i="57"/>
  <c r="AA32" i="57"/>
  <c r="Z33" i="57"/>
  <c r="AA33" i="57"/>
  <c r="Z34" i="57"/>
  <c r="AA34" i="57"/>
  <c r="Z35" i="57"/>
  <c r="AA35" i="57"/>
  <c r="AA8" i="57"/>
  <c r="Z8" i="57"/>
  <c r="W9" i="57"/>
  <c r="X9" i="57"/>
  <c r="W10" i="57"/>
  <c r="X10" i="57"/>
  <c r="W11" i="57"/>
  <c r="X11" i="57"/>
  <c r="W12" i="57"/>
  <c r="X12" i="57"/>
  <c r="W13" i="57"/>
  <c r="X13" i="57"/>
  <c r="W14" i="57"/>
  <c r="X14" i="57"/>
  <c r="W15" i="57"/>
  <c r="X15" i="57"/>
  <c r="W16" i="57"/>
  <c r="X16" i="57"/>
  <c r="W17" i="57"/>
  <c r="X17" i="57"/>
  <c r="W18" i="57"/>
  <c r="X18" i="57"/>
  <c r="W19" i="57"/>
  <c r="X19" i="57"/>
  <c r="W20" i="57"/>
  <c r="X20" i="57"/>
  <c r="W21" i="57"/>
  <c r="X21" i="57"/>
  <c r="W22" i="57"/>
  <c r="X22" i="57"/>
  <c r="W23" i="57"/>
  <c r="X23" i="57"/>
  <c r="W24" i="57"/>
  <c r="X24" i="57"/>
  <c r="W25" i="57"/>
  <c r="X25" i="57"/>
  <c r="W26" i="57"/>
  <c r="X26" i="57"/>
  <c r="W27" i="57"/>
  <c r="X27" i="57"/>
  <c r="W28" i="57"/>
  <c r="X28" i="57"/>
  <c r="W29" i="57"/>
  <c r="X29" i="57"/>
  <c r="W30" i="57"/>
  <c r="X30" i="57"/>
  <c r="W31" i="57"/>
  <c r="X31" i="57"/>
  <c r="W32" i="57"/>
  <c r="X32" i="57"/>
  <c r="W33" i="57"/>
  <c r="X33" i="57"/>
  <c r="W34" i="57"/>
  <c r="X34" i="57"/>
  <c r="W35" i="57"/>
  <c r="X35" i="57"/>
  <c r="X8" i="57"/>
  <c r="W8" i="57"/>
  <c r="U9" i="57"/>
  <c r="U10" i="57"/>
  <c r="U11" i="57"/>
  <c r="U12" i="57"/>
  <c r="U13" i="57"/>
  <c r="U17" i="57"/>
  <c r="U18" i="57"/>
  <c r="U19" i="57"/>
  <c r="U20" i="57"/>
  <c r="U21" i="57"/>
  <c r="U25" i="57"/>
  <c r="U26" i="57"/>
  <c r="U27" i="57"/>
  <c r="U28" i="57"/>
  <c r="U29" i="57"/>
  <c r="U31" i="57"/>
  <c r="U33" i="57"/>
  <c r="U34" i="57"/>
  <c r="U35" i="57"/>
  <c r="U8" i="57"/>
  <c r="Q9" i="57"/>
  <c r="R9" i="57"/>
  <c r="Q10" i="57"/>
  <c r="R10" i="57"/>
  <c r="Q11" i="57"/>
  <c r="R11" i="57"/>
  <c r="Q12" i="57"/>
  <c r="R12" i="57"/>
  <c r="Q13" i="57"/>
  <c r="R13" i="57"/>
  <c r="Q14" i="57"/>
  <c r="R14" i="57"/>
  <c r="Q15" i="57"/>
  <c r="R15" i="57"/>
  <c r="Q16" i="57"/>
  <c r="R16" i="57"/>
  <c r="Q17" i="57"/>
  <c r="R17" i="57"/>
  <c r="Q18" i="57"/>
  <c r="R18" i="57"/>
  <c r="Q19" i="57"/>
  <c r="R19" i="57"/>
  <c r="Q20" i="57"/>
  <c r="R20" i="57"/>
  <c r="Q21" i="57"/>
  <c r="R21" i="57"/>
  <c r="Q22" i="57"/>
  <c r="R22" i="57"/>
  <c r="Q23" i="57"/>
  <c r="R23" i="57"/>
  <c r="Q24" i="57"/>
  <c r="R24" i="57"/>
  <c r="Q25" i="57"/>
  <c r="R25" i="57"/>
  <c r="Q26" i="57"/>
  <c r="R26" i="57"/>
  <c r="Q27" i="57"/>
  <c r="R27" i="57"/>
  <c r="Q28" i="57"/>
  <c r="R28" i="57"/>
  <c r="Q29" i="57"/>
  <c r="R29" i="57"/>
  <c r="Q30" i="57"/>
  <c r="R30" i="57"/>
  <c r="Q31" i="57"/>
  <c r="R31" i="57"/>
  <c r="Q32" i="57"/>
  <c r="R32" i="57"/>
  <c r="Q33" i="57"/>
  <c r="R33" i="57"/>
  <c r="Q34" i="57"/>
  <c r="R34" i="57"/>
  <c r="Q35" i="57"/>
  <c r="R35" i="57"/>
  <c r="R8" i="57"/>
  <c r="Q8" i="57"/>
  <c r="M35" i="58" l="1"/>
  <c r="M34" i="58"/>
  <c r="M33" i="58"/>
  <c r="M32" i="58"/>
  <c r="M31" i="58"/>
  <c r="M30" i="58"/>
  <c r="M29" i="58"/>
  <c r="M28" i="58"/>
  <c r="M27" i="58"/>
  <c r="M26" i="58"/>
  <c r="M25" i="58"/>
  <c r="M24" i="58"/>
  <c r="M23" i="58"/>
  <c r="M22" i="58"/>
  <c r="M21" i="58"/>
  <c r="M20" i="58"/>
  <c r="M19" i="58"/>
  <c r="M18" i="58"/>
  <c r="M17" i="58"/>
  <c r="M16" i="58"/>
  <c r="M15" i="58"/>
  <c r="M14" i="58"/>
  <c r="M13" i="58"/>
  <c r="M12" i="58"/>
  <c r="M10" i="58"/>
  <c r="M9" i="58"/>
  <c r="M8" i="58"/>
  <c r="J35" i="58"/>
  <c r="J34" i="58"/>
  <c r="J33" i="58"/>
  <c r="J32" i="58"/>
  <c r="J31" i="58"/>
  <c r="J30" i="58"/>
  <c r="J29" i="58"/>
  <c r="J28" i="58"/>
  <c r="J27" i="58"/>
  <c r="J26" i="58"/>
  <c r="J25" i="58"/>
  <c r="J24" i="58"/>
  <c r="J23" i="58"/>
  <c r="J22" i="58"/>
  <c r="J21" i="58"/>
  <c r="J20" i="58"/>
  <c r="J19" i="58"/>
  <c r="J18" i="58"/>
  <c r="J17" i="58"/>
  <c r="J16" i="58"/>
  <c r="J15" i="58"/>
  <c r="J14" i="58"/>
  <c r="J13" i="58"/>
  <c r="J12" i="58"/>
  <c r="J11" i="58"/>
  <c r="J10" i="58"/>
  <c r="J9" i="58"/>
  <c r="J8" i="58"/>
  <c r="J35" i="51"/>
  <c r="J34" i="51"/>
  <c r="J33" i="51"/>
  <c r="J32" i="51"/>
  <c r="J31" i="51"/>
  <c r="J30" i="51"/>
  <c r="J29" i="51"/>
  <c r="J28" i="51"/>
  <c r="J27" i="51"/>
  <c r="J26" i="51"/>
  <c r="J25" i="51"/>
  <c r="J24" i="51"/>
  <c r="J23" i="51"/>
  <c r="J22" i="51"/>
  <c r="J21" i="51"/>
  <c r="J20" i="51"/>
  <c r="J19" i="51"/>
  <c r="J18" i="51"/>
  <c r="J17" i="51"/>
  <c r="J16" i="51"/>
  <c r="J15" i="51"/>
  <c r="J14" i="51"/>
  <c r="J13" i="51"/>
  <c r="J12" i="51"/>
  <c r="J11" i="51"/>
  <c r="J10" i="51"/>
  <c r="J9" i="51"/>
  <c r="J8" i="51"/>
  <c r="M35" i="51"/>
  <c r="M34" i="51"/>
  <c r="M33" i="51"/>
  <c r="M32" i="51"/>
  <c r="M31" i="51"/>
  <c r="M30" i="51"/>
  <c r="M29" i="51"/>
  <c r="M28" i="51"/>
  <c r="M27" i="51"/>
  <c r="M26" i="51"/>
  <c r="M25" i="51"/>
  <c r="M24" i="51"/>
  <c r="M23" i="51"/>
  <c r="M22" i="51"/>
  <c r="M21" i="51"/>
  <c r="M20" i="51"/>
  <c r="M19" i="51"/>
  <c r="M18" i="51"/>
  <c r="M17" i="51"/>
  <c r="M16" i="51"/>
  <c r="M15" i="51"/>
  <c r="M14" i="51"/>
  <c r="M13" i="51"/>
  <c r="M12" i="51"/>
  <c r="M11" i="51"/>
  <c r="M10" i="51"/>
  <c r="M9" i="51"/>
  <c r="M8" i="51"/>
  <c r="M35" i="39"/>
  <c r="M34" i="39"/>
  <c r="M33" i="39"/>
  <c r="M32" i="39"/>
  <c r="M31" i="39"/>
  <c r="M30" i="39"/>
  <c r="M29" i="39"/>
  <c r="M28" i="39"/>
  <c r="M27" i="39"/>
  <c r="M26" i="39"/>
  <c r="M25" i="39"/>
  <c r="M24" i="39"/>
  <c r="M23" i="39"/>
  <c r="M22" i="39"/>
  <c r="M21" i="39"/>
  <c r="M20" i="39"/>
  <c r="M19" i="39"/>
  <c r="M18" i="39"/>
  <c r="M17" i="39"/>
  <c r="M16" i="39"/>
  <c r="M15" i="39"/>
  <c r="M14" i="39"/>
  <c r="M13" i="39"/>
  <c r="M12" i="39"/>
  <c r="M11" i="39"/>
  <c r="M10" i="39"/>
  <c r="M9" i="39"/>
  <c r="M8" i="39"/>
  <c r="M35" i="48"/>
  <c r="M34" i="48"/>
  <c r="M33" i="48"/>
  <c r="M32" i="48"/>
  <c r="M31" i="48"/>
  <c r="M30" i="48"/>
  <c r="M29" i="48"/>
  <c r="M28" i="48"/>
  <c r="M27" i="48"/>
  <c r="M26" i="48"/>
  <c r="M25" i="48"/>
  <c r="M24" i="48"/>
  <c r="M23" i="48"/>
  <c r="M22" i="48"/>
  <c r="M21" i="48"/>
  <c r="M20" i="48"/>
  <c r="M19" i="48"/>
  <c r="M18" i="48"/>
  <c r="M17" i="48"/>
  <c r="M16" i="48"/>
  <c r="M15" i="48"/>
  <c r="M14" i="48"/>
  <c r="M13" i="48"/>
  <c r="M12" i="48"/>
  <c r="M11" i="48"/>
  <c r="M10" i="48"/>
  <c r="M8" i="48"/>
  <c r="J9" i="39"/>
  <c r="J10" i="39"/>
  <c r="J11" i="39"/>
  <c r="J12" i="39"/>
  <c r="J13" i="39"/>
  <c r="J14" i="39"/>
  <c r="J15" i="39"/>
  <c r="J16" i="39"/>
  <c r="J17" i="39"/>
  <c r="J18" i="39"/>
  <c r="J19" i="39"/>
  <c r="J20" i="39"/>
  <c r="J21" i="39"/>
  <c r="J22" i="39"/>
  <c r="J23" i="39"/>
  <c r="J24" i="39"/>
  <c r="J25" i="39"/>
  <c r="J26" i="39"/>
  <c r="J27" i="39"/>
  <c r="J28" i="39"/>
  <c r="J29" i="39"/>
  <c r="J30" i="39"/>
  <c r="J31" i="39"/>
  <c r="J32" i="39"/>
  <c r="J33" i="39"/>
  <c r="J34" i="39"/>
  <c r="J35" i="39"/>
  <c r="J8" i="39"/>
  <c r="J35" i="48"/>
  <c r="J34" i="48"/>
  <c r="J33" i="48"/>
  <c r="J32" i="48"/>
  <c r="J31" i="48"/>
  <c r="J30" i="48"/>
  <c r="J29" i="48"/>
  <c r="J28" i="48"/>
  <c r="J27" i="48"/>
  <c r="J26" i="48"/>
  <c r="J25" i="48"/>
  <c r="J24" i="48"/>
  <c r="J23" i="48"/>
  <c r="J22" i="48"/>
  <c r="J21" i="48"/>
  <c r="J20" i="48"/>
  <c r="J19" i="48"/>
  <c r="J18" i="48"/>
  <c r="J17" i="48"/>
  <c r="J16" i="48"/>
  <c r="J15" i="48"/>
  <c r="J14" i="48"/>
  <c r="J13" i="48"/>
  <c r="J12" i="48"/>
  <c r="J11" i="48"/>
  <c r="J9" i="48"/>
  <c r="J8" i="48"/>
  <c r="AA9" i="54"/>
  <c r="AA10" i="54"/>
  <c r="AA11" i="54"/>
  <c r="AA12" i="54"/>
  <c r="AA13" i="54"/>
  <c r="AA14" i="54"/>
  <c r="AA15" i="54"/>
  <c r="AA16" i="54"/>
  <c r="AA17" i="54"/>
  <c r="AA18" i="54"/>
  <c r="AA19" i="54"/>
  <c r="AA20" i="54"/>
  <c r="AA21" i="54"/>
  <c r="AA22" i="54"/>
  <c r="AA23" i="54"/>
  <c r="AA24" i="54"/>
  <c r="AA25" i="54"/>
  <c r="AA26" i="54"/>
  <c r="AA27" i="54"/>
  <c r="AA28" i="54"/>
  <c r="AA29" i="54"/>
  <c r="AA30" i="54"/>
  <c r="AA31" i="54"/>
  <c r="AA32" i="54"/>
  <c r="AA33" i="54"/>
  <c r="AA34" i="54"/>
  <c r="AA35" i="54"/>
  <c r="AA8" i="54"/>
  <c r="X9" i="54"/>
  <c r="X10" i="54"/>
  <c r="X11" i="54"/>
  <c r="X12" i="54"/>
  <c r="X13" i="54"/>
  <c r="X14" i="54"/>
  <c r="X15" i="54"/>
  <c r="X16" i="54"/>
  <c r="X17" i="54"/>
  <c r="X18" i="54"/>
  <c r="X19" i="54"/>
  <c r="X20" i="54"/>
  <c r="X21" i="54"/>
  <c r="X22" i="54"/>
  <c r="X23" i="54"/>
  <c r="X24" i="54"/>
  <c r="X25" i="54"/>
  <c r="X26" i="54"/>
  <c r="X27" i="54"/>
  <c r="X28" i="54"/>
  <c r="X29" i="54"/>
  <c r="X30" i="54"/>
  <c r="X31" i="54"/>
  <c r="X32" i="54"/>
  <c r="X33" i="54"/>
  <c r="X34" i="54"/>
  <c r="X35" i="54"/>
  <c r="X8" i="54"/>
  <c r="U9" i="54"/>
  <c r="U10" i="54"/>
  <c r="U11" i="54"/>
  <c r="U12" i="54"/>
  <c r="U13" i="54"/>
  <c r="U14" i="54"/>
  <c r="U15" i="54"/>
  <c r="U16" i="54"/>
  <c r="U17" i="54"/>
  <c r="U18" i="54"/>
  <c r="U19" i="54"/>
  <c r="U20" i="54"/>
  <c r="U21" i="54"/>
  <c r="U22" i="54"/>
  <c r="U23" i="54"/>
  <c r="U24" i="54"/>
  <c r="U25" i="54"/>
  <c r="U26" i="54"/>
  <c r="U27" i="54"/>
  <c r="U28" i="54"/>
  <c r="U29" i="54"/>
  <c r="U30" i="54"/>
  <c r="U31" i="54"/>
  <c r="U32" i="54"/>
  <c r="U33" i="54"/>
  <c r="U34" i="54"/>
  <c r="U35" i="54"/>
  <c r="U8" i="54"/>
  <c r="R9" i="54"/>
  <c r="R10" i="54"/>
  <c r="R11" i="54"/>
  <c r="R12" i="54"/>
  <c r="R13" i="54"/>
  <c r="R14" i="54"/>
  <c r="R15" i="54"/>
  <c r="R16" i="54"/>
  <c r="R17" i="54"/>
  <c r="R18" i="54"/>
  <c r="R19" i="54"/>
  <c r="R20" i="54"/>
  <c r="R21" i="54"/>
  <c r="R22" i="54"/>
  <c r="R23" i="54"/>
  <c r="R24" i="54"/>
  <c r="R25" i="54"/>
  <c r="R26" i="54"/>
  <c r="R27" i="54"/>
  <c r="R28" i="54"/>
  <c r="R29" i="54"/>
  <c r="R30" i="54"/>
  <c r="R31" i="54"/>
  <c r="R32" i="54"/>
  <c r="R33" i="54"/>
  <c r="R34" i="54"/>
  <c r="R35" i="54"/>
  <c r="R8" i="54"/>
  <c r="O9" i="54"/>
  <c r="O10" i="54"/>
  <c r="O11" i="54"/>
  <c r="O12" i="54"/>
  <c r="O13" i="54"/>
  <c r="O14" i="54"/>
  <c r="O15" i="54"/>
  <c r="O16" i="54"/>
  <c r="O17" i="54"/>
  <c r="O18" i="54"/>
  <c r="O19" i="54"/>
  <c r="O20" i="54"/>
  <c r="O21" i="54"/>
  <c r="O22" i="54"/>
  <c r="O23" i="54"/>
  <c r="O24" i="54"/>
  <c r="O25" i="54"/>
  <c r="O26" i="54"/>
  <c r="O27" i="54"/>
  <c r="O28" i="54"/>
  <c r="O29" i="54"/>
  <c r="O30" i="54"/>
  <c r="O31" i="54"/>
  <c r="O32" i="54"/>
  <c r="O33" i="54"/>
  <c r="O34" i="54"/>
  <c r="O35" i="54"/>
  <c r="O8" i="54"/>
  <c r="L9" i="54"/>
  <c r="M9" i="54" s="1"/>
  <c r="L10" i="54"/>
  <c r="M10" i="54" s="1"/>
  <c r="L11" i="54"/>
  <c r="M11" i="54" s="1"/>
  <c r="L12" i="54"/>
  <c r="M12" i="54" s="1"/>
  <c r="L13" i="54"/>
  <c r="M13" i="54" s="1"/>
  <c r="L14" i="54"/>
  <c r="M14" i="54" s="1"/>
  <c r="L15" i="54"/>
  <c r="M15" i="54" s="1"/>
  <c r="L16" i="54"/>
  <c r="M16" i="54" s="1"/>
  <c r="L17" i="54"/>
  <c r="M17" i="54" s="1"/>
  <c r="L18" i="54"/>
  <c r="M18" i="54" s="1"/>
  <c r="L19" i="54"/>
  <c r="M19" i="54" s="1"/>
  <c r="L20" i="54"/>
  <c r="M20" i="54" s="1"/>
  <c r="L21" i="54"/>
  <c r="M21" i="54" s="1"/>
  <c r="L22" i="54"/>
  <c r="M22" i="54" s="1"/>
  <c r="L23" i="54"/>
  <c r="M23" i="54" s="1"/>
  <c r="L24" i="54"/>
  <c r="M24" i="54" s="1"/>
  <c r="L25" i="54"/>
  <c r="M25" i="54" s="1"/>
  <c r="L26" i="54"/>
  <c r="M26" i="54" s="1"/>
  <c r="L27" i="54"/>
  <c r="M27" i="54" s="1"/>
  <c r="L28" i="54"/>
  <c r="M28" i="54" s="1"/>
  <c r="L29" i="54"/>
  <c r="M29" i="54" s="1"/>
  <c r="L30" i="54"/>
  <c r="M30" i="54" s="1"/>
  <c r="L31" i="54"/>
  <c r="M31" i="54" s="1"/>
  <c r="L32" i="54"/>
  <c r="M32" i="54" s="1"/>
  <c r="L33" i="54"/>
  <c r="M33" i="54" s="1"/>
  <c r="L34" i="54"/>
  <c r="M34" i="54" s="1"/>
  <c r="L35" i="54"/>
  <c r="M35" i="54" s="1"/>
  <c r="L8" i="54"/>
  <c r="I9" i="54"/>
  <c r="I10" i="54"/>
  <c r="I11" i="54"/>
  <c r="I12" i="54"/>
  <c r="I13" i="54"/>
  <c r="I14" i="54"/>
  <c r="I15" i="54"/>
  <c r="I16" i="54"/>
  <c r="I17" i="54"/>
  <c r="I18" i="54"/>
  <c r="I19" i="54"/>
  <c r="I20" i="54"/>
  <c r="I21" i="54"/>
  <c r="I22" i="54"/>
  <c r="I23" i="54"/>
  <c r="I24" i="54"/>
  <c r="I25" i="54"/>
  <c r="I26" i="54"/>
  <c r="I27" i="54"/>
  <c r="I28" i="54"/>
  <c r="I29" i="54"/>
  <c r="I30" i="54"/>
  <c r="I31" i="54"/>
  <c r="I32" i="54"/>
  <c r="I33" i="54"/>
  <c r="I34" i="54"/>
  <c r="I35" i="54"/>
  <c r="I8" i="54"/>
  <c r="F9" i="54"/>
  <c r="F10" i="54"/>
  <c r="F11" i="54"/>
  <c r="F12" i="54"/>
  <c r="F13" i="54"/>
  <c r="F14" i="54"/>
  <c r="F15" i="54"/>
  <c r="F16" i="54"/>
  <c r="F17" i="54"/>
  <c r="F18" i="54"/>
  <c r="F19" i="54"/>
  <c r="F20" i="54"/>
  <c r="F21" i="54"/>
  <c r="F22" i="54"/>
  <c r="F23" i="54"/>
  <c r="F24" i="54"/>
  <c r="F25" i="54"/>
  <c r="F26" i="54"/>
  <c r="F27" i="54"/>
  <c r="F28" i="54"/>
  <c r="F29" i="54"/>
  <c r="F30" i="54"/>
  <c r="F31" i="54"/>
  <c r="F32" i="54"/>
  <c r="F33" i="54"/>
  <c r="F34" i="54"/>
  <c r="F35" i="54"/>
  <c r="F8" i="54"/>
  <c r="C9" i="54"/>
  <c r="C10" i="54"/>
  <c r="C11" i="54"/>
  <c r="C12" i="54"/>
  <c r="C13" i="54"/>
  <c r="C14" i="54"/>
  <c r="C15" i="54"/>
  <c r="C16" i="54"/>
  <c r="C17" i="54"/>
  <c r="C18" i="54"/>
  <c r="C19" i="54"/>
  <c r="C20" i="54"/>
  <c r="C21" i="54"/>
  <c r="C22" i="54"/>
  <c r="C23" i="54"/>
  <c r="C24" i="54"/>
  <c r="C25" i="54"/>
  <c r="C26" i="54"/>
  <c r="C27" i="54"/>
  <c r="C28" i="54"/>
  <c r="C29" i="54"/>
  <c r="C30" i="54"/>
  <c r="C31" i="54"/>
  <c r="C32" i="54"/>
  <c r="C33" i="54"/>
  <c r="C34" i="54"/>
  <c r="C35" i="54"/>
  <c r="C8" i="54"/>
  <c r="B8" i="57"/>
  <c r="B9" i="57"/>
  <c r="B10" i="57"/>
  <c r="B11" i="57"/>
  <c r="B12" i="57"/>
  <c r="B13" i="57"/>
  <c r="B14" i="57"/>
  <c r="B15" i="57"/>
  <c r="B16" i="57"/>
  <c r="B17" i="57"/>
  <c r="B18" i="57"/>
  <c r="B19" i="57"/>
  <c r="B20" i="57"/>
  <c r="B21" i="57"/>
  <c r="B22" i="57"/>
  <c r="B23" i="57"/>
  <c r="B24" i="57"/>
  <c r="B25" i="57"/>
  <c r="B26" i="57"/>
  <c r="B27" i="57"/>
  <c r="B28" i="57"/>
  <c r="B29" i="57"/>
  <c r="B30" i="57"/>
  <c r="B31" i="57"/>
  <c r="B32" i="57"/>
  <c r="B33" i="57"/>
  <c r="B34" i="57"/>
  <c r="B35" i="57"/>
  <c r="M15" i="57"/>
  <c r="M19" i="57"/>
  <c r="M23" i="57"/>
  <c r="M27" i="57"/>
  <c r="M31" i="57"/>
  <c r="M35" i="57"/>
  <c r="T8" i="57"/>
  <c r="T9" i="57"/>
  <c r="T10" i="57"/>
  <c r="T11" i="57"/>
  <c r="T12" i="57"/>
  <c r="T13" i="57"/>
  <c r="T14" i="57"/>
  <c r="T15" i="57"/>
  <c r="T16" i="57"/>
  <c r="T17" i="57"/>
  <c r="T18" i="57"/>
  <c r="T19" i="57"/>
  <c r="T20" i="57"/>
  <c r="T21" i="57"/>
  <c r="T22" i="57"/>
  <c r="T23" i="57"/>
  <c r="T24" i="57"/>
  <c r="T25" i="57"/>
  <c r="T26" i="57"/>
  <c r="T27" i="57"/>
  <c r="T28" i="57"/>
  <c r="T29" i="57"/>
  <c r="T30" i="57"/>
  <c r="T31" i="57"/>
  <c r="T32" i="57"/>
  <c r="T33" i="57"/>
  <c r="T34" i="57"/>
  <c r="T35" i="57"/>
  <c r="M34" i="57" l="1"/>
  <c r="M30" i="57"/>
  <c r="M26" i="57"/>
  <c r="M22" i="57"/>
  <c r="M18" i="57"/>
  <c r="M14" i="57"/>
  <c r="M10" i="57"/>
  <c r="M11" i="57"/>
  <c r="M33" i="57"/>
  <c r="M29" i="57"/>
  <c r="M25" i="57"/>
  <c r="M21" i="57"/>
  <c r="M17" i="57"/>
  <c r="M13" i="57"/>
  <c r="M9" i="57"/>
  <c r="M32" i="57"/>
  <c r="M28" i="57"/>
  <c r="M24" i="57"/>
  <c r="M20" i="57"/>
  <c r="M16" i="57"/>
  <c r="M12" i="57"/>
  <c r="M8" i="57"/>
  <c r="P11" i="57"/>
  <c r="K9" i="62"/>
  <c r="K10" i="62"/>
  <c r="K11" i="62"/>
  <c r="K12" i="62"/>
  <c r="K13" i="62"/>
  <c r="K14" i="62"/>
  <c r="K15" i="62"/>
  <c r="K16" i="62"/>
  <c r="K17" i="62"/>
  <c r="K18" i="62"/>
  <c r="K19" i="62"/>
  <c r="K20" i="62"/>
  <c r="K21" i="62"/>
  <c r="K22" i="62"/>
  <c r="K23" i="62"/>
  <c r="K24" i="62"/>
  <c r="K25" i="62"/>
  <c r="K26" i="62"/>
  <c r="K27" i="62"/>
  <c r="K28" i="62"/>
  <c r="K29" i="62"/>
  <c r="K30" i="62"/>
  <c r="K31" i="62"/>
  <c r="K32" i="62"/>
  <c r="K33" i="62"/>
  <c r="K34" i="62"/>
  <c r="K35" i="62"/>
  <c r="K8" i="62"/>
  <c r="J9" i="62"/>
  <c r="J10" i="62"/>
  <c r="J11" i="62"/>
  <c r="J12" i="62"/>
  <c r="J13" i="62"/>
  <c r="J14" i="62"/>
  <c r="J15" i="62"/>
  <c r="J16" i="62"/>
  <c r="J17" i="62"/>
  <c r="J18" i="62"/>
  <c r="J19" i="62"/>
  <c r="J20" i="62"/>
  <c r="J21" i="62"/>
  <c r="J22" i="62"/>
  <c r="J23" i="62"/>
  <c r="J24" i="62"/>
  <c r="J25" i="62"/>
  <c r="J26" i="62"/>
  <c r="J27" i="62"/>
  <c r="J28" i="62"/>
  <c r="J29" i="62"/>
  <c r="J30" i="62"/>
  <c r="J31" i="62"/>
  <c r="J32" i="62"/>
  <c r="J33" i="62"/>
  <c r="J34" i="62"/>
  <c r="J35" i="62"/>
  <c r="J8" i="62"/>
  <c r="I9" i="62"/>
  <c r="I10" i="62"/>
  <c r="I11" i="62"/>
  <c r="I12" i="62"/>
  <c r="I13" i="62"/>
  <c r="I14" i="62"/>
  <c r="I15" i="62"/>
  <c r="I16" i="62"/>
  <c r="I17" i="62"/>
  <c r="I18" i="62"/>
  <c r="I19" i="62"/>
  <c r="I20" i="62"/>
  <c r="I21" i="62"/>
  <c r="I22" i="62"/>
  <c r="I23" i="62"/>
  <c r="I24" i="62"/>
  <c r="I25" i="62"/>
  <c r="I26" i="62"/>
  <c r="I27" i="62"/>
  <c r="I28" i="62"/>
  <c r="I29" i="62"/>
  <c r="I30" i="62"/>
  <c r="I31" i="62"/>
  <c r="I32" i="62"/>
  <c r="I33" i="62"/>
  <c r="I34" i="62"/>
  <c r="I35" i="62"/>
  <c r="I8" i="62"/>
  <c r="H9" i="62"/>
  <c r="H10" i="62"/>
  <c r="H11" i="62"/>
  <c r="H12" i="62"/>
  <c r="H13" i="62"/>
  <c r="H14" i="62"/>
  <c r="H15" i="62"/>
  <c r="H16" i="62"/>
  <c r="H17" i="62"/>
  <c r="H18" i="62"/>
  <c r="H19" i="62"/>
  <c r="H20" i="62"/>
  <c r="H21" i="62"/>
  <c r="H22" i="62"/>
  <c r="H23" i="62"/>
  <c r="H24" i="62"/>
  <c r="H25" i="62"/>
  <c r="H26" i="62"/>
  <c r="H27" i="62"/>
  <c r="H28" i="62"/>
  <c r="H29" i="62"/>
  <c r="H30" i="62"/>
  <c r="H31" i="62"/>
  <c r="H32" i="62"/>
  <c r="H33" i="62"/>
  <c r="H34" i="62"/>
  <c r="H35" i="62"/>
  <c r="H8" i="62"/>
  <c r="G9" i="62"/>
  <c r="G10" i="62"/>
  <c r="G11" i="62"/>
  <c r="G12" i="62"/>
  <c r="G13" i="62"/>
  <c r="G14" i="62"/>
  <c r="G15" i="62"/>
  <c r="G16" i="62"/>
  <c r="G17" i="62"/>
  <c r="G18" i="62"/>
  <c r="G19" i="62"/>
  <c r="G20" i="62"/>
  <c r="G21" i="62"/>
  <c r="G22" i="62"/>
  <c r="G23" i="62"/>
  <c r="G24" i="62"/>
  <c r="G25" i="62"/>
  <c r="G26" i="62"/>
  <c r="G27" i="62"/>
  <c r="G28" i="62"/>
  <c r="G29" i="62"/>
  <c r="G30" i="62"/>
  <c r="G31" i="62"/>
  <c r="G32" i="62"/>
  <c r="G33" i="62"/>
  <c r="G34" i="62"/>
  <c r="G35" i="62"/>
  <c r="G8" i="62"/>
  <c r="F9" i="62"/>
  <c r="F10" i="62"/>
  <c r="F11" i="62"/>
  <c r="F12" i="62"/>
  <c r="F13" i="62"/>
  <c r="F14" i="62"/>
  <c r="F15" i="62"/>
  <c r="F16" i="62"/>
  <c r="F17" i="62"/>
  <c r="F18" i="62"/>
  <c r="F19" i="62"/>
  <c r="F20" i="62"/>
  <c r="F21" i="62"/>
  <c r="F22" i="62"/>
  <c r="F23" i="62"/>
  <c r="F24" i="62"/>
  <c r="F25" i="62"/>
  <c r="F26" i="62"/>
  <c r="F27" i="62"/>
  <c r="F28" i="62"/>
  <c r="F29" i="62"/>
  <c r="F30" i="62"/>
  <c r="F31" i="62"/>
  <c r="F32" i="62"/>
  <c r="F33" i="62"/>
  <c r="F34" i="62"/>
  <c r="F35" i="62"/>
  <c r="F8" i="62"/>
  <c r="E9" i="62"/>
  <c r="E10" i="62"/>
  <c r="E11" i="62"/>
  <c r="E12" i="62"/>
  <c r="E13" i="62"/>
  <c r="E14" i="62"/>
  <c r="E15" i="62"/>
  <c r="E16" i="62"/>
  <c r="E17" i="62"/>
  <c r="E18" i="62"/>
  <c r="E19" i="62"/>
  <c r="E20" i="62"/>
  <c r="E21" i="62"/>
  <c r="E22" i="62"/>
  <c r="E23" i="62"/>
  <c r="E24" i="62"/>
  <c r="E25" i="62"/>
  <c r="E26" i="62"/>
  <c r="E27" i="62"/>
  <c r="E28" i="62"/>
  <c r="E29" i="62"/>
  <c r="E30" i="62"/>
  <c r="E31" i="62"/>
  <c r="E32" i="62"/>
  <c r="E33" i="62"/>
  <c r="E34" i="62"/>
  <c r="E35" i="62"/>
  <c r="E8" i="62"/>
  <c r="D9" i="62"/>
  <c r="D10" i="62"/>
  <c r="D11" i="62"/>
  <c r="D12" i="62"/>
  <c r="D13" i="62"/>
  <c r="D14" i="62"/>
  <c r="D15" i="62"/>
  <c r="D16" i="62"/>
  <c r="D17" i="62"/>
  <c r="D18" i="62"/>
  <c r="D19" i="62"/>
  <c r="D20" i="62"/>
  <c r="D21" i="62"/>
  <c r="D22" i="62"/>
  <c r="D23" i="62"/>
  <c r="D24" i="62"/>
  <c r="D25" i="62"/>
  <c r="D26" i="62"/>
  <c r="D27" i="62"/>
  <c r="D28" i="62"/>
  <c r="D29" i="62"/>
  <c r="D30" i="62"/>
  <c r="D31" i="62"/>
  <c r="D32" i="62"/>
  <c r="D33" i="62"/>
  <c r="D34" i="62"/>
  <c r="D35" i="62"/>
  <c r="D8" i="62"/>
  <c r="C9" i="62"/>
  <c r="C10" i="62"/>
  <c r="C11" i="62"/>
  <c r="C12" i="62"/>
  <c r="C13" i="62"/>
  <c r="C14" i="62"/>
  <c r="C15" i="62"/>
  <c r="C16" i="62"/>
  <c r="C17" i="62"/>
  <c r="C18" i="62"/>
  <c r="C19" i="62"/>
  <c r="C20" i="62"/>
  <c r="C21" i="62"/>
  <c r="C22" i="62"/>
  <c r="C23" i="62"/>
  <c r="C24" i="62"/>
  <c r="C25" i="62"/>
  <c r="C26" i="62"/>
  <c r="C27" i="62"/>
  <c r="C28" i="62"/>
  <c r="C29" i="62"/>
  <c r="C30" i="62"/>
  <c r="C31" i="62"/>
  <c r="C32" i="62"/>
  <c r="C33" i="62"/>
  <c r="C34" i="62"/>
  <c r="C35" i="62"/>
  <c r="C8" i="62"/>
  <c r="B9" i="62"/>
  <c r="B10" i="62"/>
  <c r="B11" i="62"/>
  <c r="B12" i="62"/>
  <c r="B13" i="62"/>
  <c r="B14" i="62"/>
  <c r="B15" i="62"/>
  <c r="B16" i="62"/>
  <c r="B17" i="62"/>
  <c r="B18" i="62"/>
  <c r="B19" i="62"/>
  <c r="B20" i="62"/>
  <c r="B21" i="62"/>
  <c r="B22" i="62"/>
  <c r="B23" i="62"/>
  <c r="B24" i="62"/>
  <c r="B25" i="62"/>
  <c r="B26" i="62"/>
  <c r="B27" i="62"/>
  <c r="B28" i="62"/>
  <c r="B29" i="62"/>
  <c r="B30" i="62"/>
  <c r="B31" i="62"/>
  <c r="B32" i="62"/>
  <c r="B33" i="62"/>
  <c r="B34" i="62"/>
  <c r="B35" i="62"/>
  <c r="B8" i="62"/>
  <c r="M35" i="56" l="1"/>
  <c r="M34" i="56"/>
  <c r="M33" i="56"/>
  <c r="M32" i="56"/>
  <c r="M31" i="56"/>
  <c r="M30" i="56"/>
  <c r="M29" i="56"/>
  <c r="M28" i="56"/>
  <c r="M27" i="56"/>
  <c r="M26" i="56"/>
  <c r="M25" i="56"/>
  <c r="M24" i="56"/>
  <c r="M23" i="56"/>
  <c r="M22" i="56"/>
  <c r="M21" i="56"/>
  <c r="M20" i="56"/>
  <c r="M19" i="56"/>
  <c r="M18" i="56"/>
  <c r="M17" i="56"/>
  <c r="M16" i="56"/>
  <c r="M15" i="56"/>
  <c r="M14" i="56"/>
  <c r="M13" i="56"/>
  <c r="M12" i="56"/>
  <c r="M11" i="56"/>
  <c r="M10" i="56"/>
  <c r="M9" i="56"/>
  <c r="M8" i="56"/>
  <c r="L7" i="56"/>
  <c r="K7" i="56"/>
  <c r="K7" i="62"/>
  <c r="D20" i="59" s="1"/>
  <c r="J7" i="62"/>
  <c r="D19" i="59" s="1"/>
  <c r="I7" i="62"/>
  <c r="D18" i="59" s="1"/>
  <c r="H7" i="62"/>
  <c r="D13" i="59" s="1"/>
  <c r="G7" i="62"/>
  <c r="D12" i="59" s="1"/>
  <c r="F7" i="62"/>
  <c r="D11" i="59" s="1"/>
  <c r="E7" i="62"/>
  <c r="D7" i="62"/>
  <c r="D10" i="59" s="1"/>
  <c r="C7" i="62"/>
  <c r="D9" i="59" s="1"/>
  <c r="B7" i="62"/>
  <c r="D8" i="59" s="1"/>
  <c r="C7" i="60"/>
  <c r="C9" i="59" s="1"/>
  <c r="D7" i="60"/>
  <c r="C10" i="59" s="1"/>
  <c r="E7" i="60"/>
  <c r="F7" i="60"/>
  <c r="C11" i="59" s="1"/>
  <c r="G7" i="60"/>
  <c r="C12" i="59" s="1"/>
  <c r="H7" i="60"/>
  <c r="C13" i="59" s="1"/>
  <c r="I7" i="60"/>
  <c r="C18" i="59" s="1"/>
  <c r="J7" i="60"/>
  <c r="C19" i="59" s="1"/>
  <c r="K7" i="60"/>
  <c r="C20" i="59" s="1"/>
  <c r="B7" i="60"/>
  <c r="C8" i="59" s="1"/>
  <c r="B20" i="59" l="1"/>
  <c r="B18" i="59"/>
  <c r="B12" i="59"/>
  <c r="B11" i="59"/>
  <c r="B10" i="59"/>
  <c r="M7" i="56"/>
  <c r="B19" i="59"/>
  <c r="B13" i="59"/>
  <c r="B9" i="59"/>
  <c r="B8" i="59"/>
  <c r="P9" i="39" l="1"/>
  <c r="P10" i="39"/>
  <c r="P11" i="39"/>
  <c r="P12" i="39"/>
  <c r="P13" i="39"/>
  <c r="P14" i="39"/>
  <c r="P15" i="39"/>
  <c r="P16" i="39"/>
  <c r="P17" i="39"/>
  <c r="P18" i="39"/>
  <c r="P19" i="39"/>
  <c r="P20" i="39"/>
  <c r="P21" i="39"/>
  <c r="P22" i="39"/>
  <c r="P23" i="39"/>
  <c r="P24" i="39"/>
  <c r="P25" i="39"/>
  <c r="P26" i="39"/>
  <c r="P27" i="39"/>
  <c r="P28" i="39"/>
  <c r="P29" i="39"/>
  <c r="P30" i="39"/>
  <c r="P31" i="39"/>
  <c r="P32" i="39"/>
  <c r="P33" i="39"/>
  <c r="P34" i="39"/>
  <c r="P35" i="39"/>
  <c r="P8" i="39"/>
  <c r="J10" i="48" l="1"/>
  <c r="P35" i="48" l="1"/>
  <c r="P34" i="48"/>
  <c r="P33" i="48"/>
  <c r="P32" i="48"/>
  <c r="P31" i="48"/>
  <c r="P30" i="48"/>
  <c r="P29" i="48"/>
  <c r="P28" i="48"/>
  <c r="P27" i="48"/>
  <c r="P26" i="48"/>
  <c r="P25" i="48"/>
  <c r="P24" i="48"/>
  <c r="P23" i="48"/>
  <c r="P22" i="48"/>
  <c r="P21" i="48"/>
  <c r="P20" i="48"/>
  <c r="P19" i="48"/>
  <c r="P18" i="48"/>
  <c r="P17" i="48"/>
  <c r="P16" i="48"/>
  <c r="P15" i="48"/>
  <c r="P14" i="48"/>
  <c r="P13" i="48"/>
  <c r="P12" i="48"/>
  <c r="P11" i="48"/>
  <c r="P10" i="48"/>
  <c r="P9" i="48"/>
  <c r="P8" i="48"/>
  <c r="M9" i="48"/>
  <c r="B8" i="55" l="1"/>
  <c r="C8" i="55"/>
  <c r="B9" i="55"/>
  <c r="C9" i="55"/>
  <c r="B10" i="55"/>
  <c r="C10" i="55"/>
  <c r="B11" i="55"/>
  <c r="C11" i="55"/>
  <c r="B12" i="55"/>
  <c r="C12" i="55"/>
  <c r="B13" i="55"/>
  <c r="C13" i="55"/>
  <c r="B14" i="55"/>
  <c r="C14" i="55"/>
  <c r="B15" i="55"/>
  <c r="C15" i="55"/>
  <c r="B16" i="55"/>
  <c r="C16" i="55"/>
  <c r="B17" i="55"/>
  <c r="C17" i="55"/>
  <c r="B18" i="55"/>
  <c r="C18" i="55"/>
  <c r="B19" i="55"/>
  <c r="C19" i="55"/>
  <c r="B20" i="55"/>
  <c r="C20" i="55"/>
  <c r="B21" i="55"/>
  <c r="C21" i="55"/>
  <c r="B22" i="55"/>
  <c r="C22" i="55"/>
  <c r="B23" i="55"/>
  <c r="C23" i="55"/>
  <c r="B24" i="55"/>
  <c r="C24" i="55"/>
  <c r="B25" i="55"/>
  <c r="C25" i="55"/>
  <c r="B26" i="55"/>
  <c r="C26" i="55"/>
  <c r="B27" i="55"/>
  <c r="C27" i="55"/>
  <c r="B28" i="55"/>
  <c r="C28" i="55"/>
  <c r="B29" i="55"/>
  <c r="C29" i="55"/>
  <c r="B30" i="55"/>
  <c r="C30" i="55"/>
  <c r="B31" i="55"/>
  <c r="C31" i="55"/>
  <c r="B32" i="55"/>
  <c r="C32" i="55"/>
  <c r="B33" i="55"/>
  <c r="C33" i="55"/>
  <c r="B34" i="55"/>
  <c r="C34" i="55"/>
  <c r="B35" i="55"/>
  <c r="C35" i="55"/>
  <c r="E8" i="55"/>
  <c r="F8" i="55"/>
  <c r="E9" i="55"/>
  <c r="F9" i="55"/>
  <c r="E10" i="55"/>
  <c r="F10" i="55"/>
  <c r="E11" i="55"/>
  <c r="F11" i="55"/>
  <c r="E12" i="55"/>
  <c r="F12" i="55"/>
  <c r="E13" i="55"/>
  <c r="F13" i="55"/>
  <c r="E14" i="55"/>
  <c r="F14" i="55"/>
  <c r="E15" i="55"/>
  <c r="F15" i="55"/>
  <c r="E16" i="55"/>
  <c r="F16" i="55"/>
  <c r="E17" i="55"/>
  <c r="F17" i="55"/>
  <c r="E18" i="55"/>
  <c r="F18" i="55"/>
  <c r="E19" i="55"/>
  <c r="F19" i="55"/>
  <c r="E20" i="55"/>
  <c r="F20" i="55"/>
  <c r="E21" i="55"/>
  <c r="F21" i="55"/>
  <c r="E22" i="55"/>
  <c r="F22" i="55"/>
  <c r="E23" i="55"/>
  <c r="F23" i="55"/>
  <c r="E24" i="55"/>
  <c r="F24" i="55"/>
  <c r="E25" i="55"/>
  <c r="F25" i="55"/>
  <c r="E26" i="55"/>
  <c r="F26" i="55"/>
  <c r="E27" i="55"/>
  <c r="F27" i="55"/>
  <c r="E28" i="55"/>
  <c r="F28" i="55"/>
  <c r="E29" i="55"/>
  <c r="F29" i="55"/>
  <c r="E30" i="55"/>
  <c r="F30" i="55"/>
  <c r="E31" i="55"/>
  <c r="F31" i="55"/>
  <c r="E32" i="55"/>
  <c r="F32" i="55"/>
  <c r="E33" i="55"/>
  <c r="F33" i="55"/>
  <c r="E34" i="55"/>
  <c r="F34" i="55"/>
  <c r="E35" i="55"/>
  <c r="F35" i="55"/>
  <c r="H8" i="55"/>
  <c r="I8" i="55"/>
  <c r="H9" i="55"/>
  <c r="I9" i="55"/>
  <c r="H10" i="55"/>
  <c r="I10" i="55"/>
  <c r="H11" i="55"/>
  <c r="I11" i="55"/>
  <c r="H12" i="55"/>
  <c r="I12" i="55"/>
  <c r="H13" i="55"/>
  <c r="I13" i="55"/>
  <c r="H14" i="55"/>
  <c r="I14" i="55"/>
  <c r="H15" i="55"/>
  <c r="I15" i="55"/>
  <c r="H16" i="55"/>
  <c r="I16" i="55"/>
  <c r="H17" i="55"/>
  <c r="I17" i="55"/>
  <c r="H18" i="55"/>
  <c r="I18" i="55"/>
  <c r="H19" i="55"/>
  <c r="I19" i="55"/>
  <c r="H20" i="55"/>
  <c r="I20" i="55"/>
  <c r="H21" i="55"/>
  <c r="I21" i="55"/>
  <c r="H22" i="55"/>
  <c r="I22" i="55"/>
  <c r="H23" i="55"/>
  <c r="I23" i="55"/>
  <c r="H24" i="55"/>
  <c r="I24" i="55"/>
  <c r="H25" i="55"/>
  <c r="I25" i="55"/>
  <c r="H26" i="55"/>
  <c r="I26" i="55"/>
  <c r="H27" i="55"/>
  <c r="I27" i="55"/>
  <c r="H28" i="55"/>
  <c r="I28" i="55"/>
  <c r="H29" i="55"/>
  <c r="I29" i="55"/>
  <c r="H30" i="55"/>
  <c r="I30" i="55"/>
  <c r="H31" i="55"/>
  <c r="I31" i="55"/>
  <c r="H32" i="55"/>
  <c r="I32" i="55"/>
  <c r="H33" i="55"/>
  <c r="I33" i="55"/>
  <c r="H34" i="55"/>
  <c r="I34" i="55"/>
  <c r="H35" i="55"/>
  <c r="I35" i="55"/>
  <c r="K8" i="55"/>
  <c r="L8" i="55"/>
  <c r="K9" i="55"/>
  <c r="L9" i="55"/>
  <c r="K10" i="55"/>
  <c r="L10" i="55"/>
  <c r="K11" i="55"/>
  <c r="L11" i="55"/>
  <c r="K12" i="55"/>
  <c r="L12" i="55"/>
  <c r="K13" i="55"/>
  <c r="L13" i="55"/>
  <c r="K14" i="55"/>
  <c r="L14" i="55"/>
  <c r="K15" i="55"/>
  <c r="L15" i="55"/>
  <c r="K16" i="55"/>
  <c r="L16" i="55"/>
  <c r="K17" i="55"/>
  <c r="L17" i="55"/>
  <c r="K18" i="55"/>
  <c r="L18" i="55"/>
  <c r="K19" i="55"/>
  <c r="L19" i="55"/>
  <c r="K20" i="55"/>
  <c r="L20" i="55"/>
  <c r="K21" i="55"/>
  <c r="L21" i="55"/>
  <c r="K22" i="55"/>
  <c r="L22" i="55"/>
  <c r="K23" i="55"/>
  <c r="L23" i="55"/>
  <c r="K24" i="55"/>
  <c r="L24" i="55"/>
  <c r="K25" i="55"/>
  <c r="L25" i="55"/>
  <c r="K26" i="55"/>
  <c r="L26" i="55"/>
  <c r="K27" i="55"/>
  <c r="L27" i="55"/>
  <c r="K28" i="55"/>
  <c r="L28" i="55"/>
  <c r="K29" i="55"/>
  <c r="L29" i="55"/>
  <c r="K30" i="55"/>
  <c r="L30" i="55"/>
  <c r="K31" i="55"/>
  <c r="L31" i="55"/>
  <c r="K32" i="55"/>
  <c r="L32" i="55"/>
  <c r="K33" i="55"/>
  <c r="L33" i="55"/>
  <c r="K34" i="55"/>
  <c r="L34" i="55"/>
  <c r="K35" i="55"/>
  <c r="L35" i="55"/>
  <c r="N8" i="55"/>
  <c r="O8" i="55"/>
  <c r="N9" i="55"/>
  <c r="O9" i="55"/>
  <c r="N10" i="55"/>
  <c r="O10" i="55"/>
  <c r="N11" i="55"/>
  <c r="O11" i="55"/>
  <c r="N12" i="55"/>
  <c r="O12" i="55"/>
  <c r="N13" i="55"/>
  <c r="O13" i="55"/>
  <c r="N14" i="55"/>
  <c r="O14" i="55"/>
  <c r="N15" i="55"/>
  <c r="O15" i="55"/>
  <c r="N16" i="55"/>
  <c r="O16" i="55"/>
  <c r="N17" i="55"/>
  <c r="O17" i="55"/>
  <c r="N18" i="55"/>
  <c r="O18" i="55"/>
  <c r="N19" i="55"/>
  <c r="O19" i="55"/>
  <c r="N20" i="55"/>
  <c r="O20" i="55"/>
  <c r="N21" i="55"/>
  <c r="O21" i="55"/>
  <c r="N22" i="55"/>
  <c r="O22" i="55"/>
  <c r="N23" i="55"/>
  <c r="O23" i="55"/>
  <c r="N24" i="55"/>
  <c r="O24" i="55"/>
  <c r="N25" i="55"/>
  <c r="O25" i="55"/>
  <c r="N26" i="55"/>
  <c r="O26" i="55"/>
  <c r="N27" i="55"/>
  <c r="O27" i="55"/>
  <c r="N28" i="55"/>
  <c r="O28" i="55"/>
  <c r="N29" i="55"/>
  <c r="O29" i="55"/>
  <c r="N30" i="55"/>
  <c r="O30" i="55"/>
  <c r="N31" i="55"/>
  <c r="O31" i="55"/>
  <c r="N32" i="55"/>
  <c r="O32" i="55"/>
  <c r="N33" i="55"/>
  <c r="O33" i="55"/>
  <c r="N34" i="55"/>
  <c r="O34" i="55"/>
  <c r="N35" i="55"/>
  <c r="O35" i="55"/>
  <c r="Q8" i="55"/>
  <c r="R8" i="55"/>
  <c r="Q9" i="55"/>
  <c r="R9" i="55"/>
  <c r="Q10" i="55"/>
  <c r="R10" i="55"/>
  <c r="Q11" i="55"/>
  <c r="R11" i="55"/>
  <c r="Q12" i="55"/>
  <c r="R12" i="55"/>
  <c r="Q13" i="55"/>
  <c r="R13" i="55"/>
  <c r="Q14" i="55"/>
  <c r="R14" i="55"/>
  <c r="Q15" i="55"/>
  <c r="R15" i="55"/>
  <c r="Q16" i="55"/>
  <c r="R16" i="55"/>
  <c r="Q17" i="55"/>
  <c r="R17" i="55"/>
  <c r="Q18" i="55"/>
  <c r="R18" i="55"/>
  <c r="Q19" i="55"/>
  <c r="R19" i="55"/>
  <c r="Q20" i="55"/>
  <c r="R20" i="55"/>
  <c r="Q21" i="55"/>
  <c r="R21" i="55"/>
  <c r="Q22" i="55"/>
  <c r="R22" i="55"/>
  <c r="Q23" i="55"/>
  <c r="R23" i="55"/>
  <c r="Q24" i="55"/>
  <c r="R24" i="55"/>
  <c r="Q25" i="55"/>
  <c r="R25" i="55"/>
  <c r="Q26" i="55"/>
  <c r="R26" i="55"/>
  <c r="Q27" i="55"/>
  <c r="R27" i="55"/>
  <c r="Q28" i="55"/>
  <c r="R28" i="55"/>
  <c r="Q29" i="55"/>
  <c r="R29" i="55"/>
  <c r="Q30" i="55"/>
  <c r="R30" i="55"/>
  <c r="Q31" i="55"/>
  <c r="R31" i="55"/>
  <c r="Q32" i="55"/>
  <c r="R32" i="55"/>
  <c r="Q33" i="55"/>
  <c r="R33" i="55"/>
  <c r="Q34" i="55"/>
  <c r="R34" i="55"/>
  <c r="Q35" i="55"/>
  <c r="R35" i="55"/>
  <c r="T8" i="55"/>
  <c r="U8" i="55"/>
  <c r="T9" i="55"/>
  <c r="U9" i="55"/>
  <c r="T10" i="55"/>
  <c r="U10" i="55"/>
  <c r="T11" i="55"/>
  <c r="U11" i="55"/>
  <c r="T12" i="55"/>
  <c r="U12" i="55"/>
  <c r="T13" i="55"/>
  <c r="U13" i="55"/>
  <c r="T14" i="55"/>
  <c r="U14" i="55"/>
  <c r="T15" i="55"/>
  <c r="U15" i="55"/>
  <c r="T16" i="55"/>
  <c r="U16" i="55"/>
  <c r="T17" i="55"/>
  <c r="U17" i="55"/>
  <c r="T18" i="55"/>
  <c r="U18" i="55"/>
  <c r="T19" i="55"/>
  <c r="U19" i="55"/>
  <c r="T20" i="55"/>
  <c r="U20" i="55"/>
  <c r="T21" i="55"/>
  <c r="U21" i="55"/>
  <c r="T22" i="55"/>
  <c r="U22" i="55"/>
  <c r="T23" i="55"/>
  <c r="U23" i="55"/>
  <c r="T24" i="55"/>
  <c r="U24" i="55"/>
  <c r="T25" i="55"/>
  <c r="U25" i="55"/>
  <c r="T26" i="55"/>
  <c r="U26" i="55"/>
  <c r="T27" i="55"/>
  <c r="U27" i="55"/>
  <c r="T28" i="55"/>
  <c r="U28" i="55"/>
  <c r="T29" i="55"/>
  <c r="U29" i="55"/>
  <c r="T30" i="55"/>
  <c r="U30" i="55"/>
  <c r="T31" i="55"/>
  <c r="U31" i="55"/>
  <c r="T32" i="55"/>
  <c r="U32" i="55"/>
  <c r="T33" i="55"/>
  <c r="U33" i="55"/>
  <c r="T34" i="55"/>
  <c r="U34" i="55"/>
  <c r="T35" i="55"/>
  <c r="U35" i="55"/>
  <c r="W8" i="55"/>
  <c r="X8" i="55"/>
  <c r="W9" i="55"/>
  <c r="X9" i="55"/>
  <c r="W10" i="55"/>
  <c r="X10" i="55"/>
  <c r="W11" i="55"/>
  <c r="X11" i="55"/>
  <c r="W12" i="55"/>
  <c r="X12" i="55"/>
  <c r="W13" i="55"/>
  <c r="X13" i="55"/>
  <c r="W14" i="55"/>
  <c r="X14" i="55"/>
  <c r="W15" i="55"/>
  <c r="X15" i="55"/>
  <c r="W16" i="55"/>
  <c r="X16" i="55"/>
  <c r="W17" i="55"/>
  <c r="X17" i="55"/>
  <c r="W18" i="55"/>
  <c r="X18" i="55"/>
  <c r="W19" i="55"/>
  <c r="X19" i="55"/>
  <c r="W20" i="55"/>
  <c r="X20" i="55"/>
  <c r="W21" i="55"/>
  <c r="X21" i="55"/>
  <c r="W22" i="55"/>
  <c r="X22" i="55"/>
  <c r="W23" i="55"/>
  <c r="X23" i="55"/>
  <c r="W24" i="55"/>
  <c r="X24" i="55"/>
  <c r="W25" i="55"/>
  <c r="X25" i="55"/>
  <c r="W26" i="55"/>
  <c r="X26" i="55"/>
  <c r="W27" i="55"/>
  <c r="X27" i="55"/>
  <c r="W28" i="55"/>
  <c r="X28" i="55"/>
  <c r="W29" i="55"/>
  <c r="X29" i="55"/>
  <c r="W30" i="55"/>
  <c r="X30" i="55"/>
  <c r="W31" i="55"/>
  <c r="X31" i="55"/>
  <c r="W32" i="55"/>
  <c r="X32" i="55"/>
  <c r="W33" i="55"/>
  <c r="X33" i="55"/>
  <c r="W34" i="55"/>
  <c r="X34" i="55"/>
  <c r="W35" i="55"/>
  <c r="X35" i="55"/>
  <c r="Z8" i="55"/>
  <c r="AA8" i="55"/>
  <c r="Z9" i="55"/>
  <c r="AA9" i="55"/>
  <c r="Z10" i="55"/>
  <c r="AA10" i="55"/>
  <c r="Z11" i="55"/>
  <c r="AA11" i="55"/>
  <c r="Z12" i="55"/>
  <c r="AA12" i="55"/>
  <c r="Z13" i="55"/>
  <c r="AA13" i="55"/>
  <c r="Z14" i="55"/>
  <c r="AA14" i="55"/>
  <c r="Z15" i="55"/>
  <c r="AA15" i="55"/>
  <c r="Z16" i="55"/>
  <c r="AA16" i="55"/>
  <c r="Z17" i="55"/>
  <c r="AA17" i="55"/>
  <c r="Z18" i="55"/>
  <c r="AA18" i="55"/>
  <c r="Z19" i="55"/>
  <c r="AA19" i="55"/>
  <c r="Z20" i="55"/>
  <c r="AA20" i="55"/>
  <c r="Z21" i="55"/>
  <c r="AA21" i="55"/>
  <c r="Z22" i="55"/>
  <c r="AA22" i="55"/>
  <c r="Z23" i="55"/>
  <c r="AA23" i="55"/>
  <c r="Z24" i="55"/>
  <c r="AA24" i="55"/>
  <c r="Z25" i="55"/>
  <c r="AA25" i="55"/>
  <c r="Z26" i="55"/>
  <c r="AA26" i="55"/>
  <c r="Z27" i="55"/>
  <c r="AA27" i="55"/>
  <c r="Z28" i="55"/>
  <c r="AA28" i="55"/>
  <c r="Z29" i="55"/>
  <c r="AA29" i="55"/>
  <c r="Z30" i="55"/>
  <c r="AA30" i="55"/>
  <c r="Z31" i="55"/>
  <c r="AA31" i="55"/>
  <c r="Z32" i="55"/>
  <c r="AA32" i="55"/>
  <c r="Z33" i="55"/>
  <c r="AA33" i="55"/>
  <c r="Z34" i="55"/>
  <c r="AA34" i="55"/>
  <c r="Z35" i="55"/>
  <c r="AA35" i="55"/>
  <c r="S10" i="56" l="1"/>
  <c r="S11" i="56"/>
  <c r="S12" i="56"/>
  <c r="S13" i="56"/>
  <c r="S14" i="56"/>
  <c r="S15" i="56"/>
  <c r="S16" i="56"/>
  <c r="S17" i="56"/>
  <c r="S18" i="56"/>
  <c r="S19" i="56"/>
  <c r="S20" i="56"/>
  <c r="S21" i="56"/>
  <c r="S22" i="56"/>
  <c r="S23" i="56"/>
  <c r="S24" i="56"/>
  <c r="S25" i="56"/>
  <c r="S26" i="56"/>
  <c r="S27" i="56"/>
  <c r="S28" i="56"/>
  <c r="S29" i="56"/>
  <c r="S30" i="56"/>
  <c r="S31" i="56"/>
  <c r="S32" i="56"/>
  <c r="S33" i="56"/>
  <c r="S34" i="56"/>
  <c r="S35" i="56"/>
  <c r="S9" i="56"/>
  <c r="S8" i="56"/>
  <c r="AB35" i="49" l="1"/>
  <c r="AB34" i="49"/>
  <c r="AB33" i="49"/>
  <c r="AB32" i="49"/>
  <c r="AB31" i="49"/>
  <c r="AB30" i="49"/>
  <c r="AB29" i="49"/>
  <c r="AB28" i="49"/>
  <c r="AB27" i="49"/>
  <c r="AB26" i="49"/>
  <c r="AB25" i="49"/>
  <c r="AB24" i="49"/>
  <c r="AB23" i="49"/>
  <c r="AB22" i="49"/>
  <c r="AB21" i="49"/>
  <c r="AB20" i="49"/>
  <c r="AB19" i="49"/>
  <c r="AB18" i="49"/>
  <c r="AB17" i="49"/>
  <c r="AB16" i="49"/>
  <c r="AB15" i="49"/>
  <c r="AB14" i="49"/>
  <c r="AB13" i="49"/>
  <c r="AB12" i="49"/>
  <c r="AB11" i="49"/>
  <c r="AB10" i="49"/>
  <c r="AB9" i="49"/>
  <c r="AB8" i="49"/>
  <c r="Y35" i="49"/>
  <c r="Y34" i="49"/>
  <c r="Y33" i="49"/>
  <c r="Y32" i="49"/>
  <c r="Y31" i="49"/>
  <c r="Y30" i="49"/>
  <c r="Y29" i="49"/>
  <c r="Y28" i="49"/>
  <c r="Y27" i="49"/>
  <c r="Y26" i="49"/>
  <c r="Y25" i="49"/>
  <c r="Y24" i="49"/>
  <c r="Y23" i="49"/>
  <c r="Y22" i="49"/>
  <c r="Y21" i="49"/>
  <c r="Y20" i="49"/>
  <c r="Y19" i="49"/>
  <c r="Y18" i="49"/>
  <c r="Y17" i="49"/>
  <c r="Y16" i="49"/>
  <c r="Y15" i="49"/>
  <c r="Y14" i="49"/>
  <c r="Y13" i="49"/>
  <c r="Y12" i="49"/>
  <c r="Y11" i="49"/>
  <c r="Y10" i="49"/>
  <c r="Y9" i="49"/>
  <c r="Y8" i="49"/>
  <c r="S35" i="49"/>
  <c r="S34" i="49"/>
  <c r="S33" i="49"/>
  <c r="S32" i="49"/>
  <c r="S31" i="49"/>
  <c r="S30" i="49"/>
  <c r="S29" i="49"/>
  <c r="S28" i="49"/>
  <c r="S27" i="49"/>
  <c r="S26" i="49"/>
  <c r="S25" i="49"/>
  <c r="S24" i="49"/>
  <c r="S23" i="49"/>
  <c r="S22" i="49"/>
  <c r="S21" i="49"/>
  <c r="S20" i="49"/>
  <c r="S19" i="49"/>
  <c r="S18" i="49"/>
  <c r="S17" i="49"/>
  <c r="S16" i="49"/>
  <c r="S15" i="49"/>
  <c r="S14" i="49"/>
  <c r="S13" i="49"/>
  <c r="S12" i="49"/>
  <c r="S11" i="49"/>
  <c r="S10" i="49"/>
  <c r="S9" i="49"/>
  <c r="S8" i="49"/>
  <c r="P35" i="49"/>
  <c r="P34" i="49"/>
  <c r="P33" i="49"/>
  <c r="P32" i="49"/>
  <c r="P31" i="49"/>
  <c r="P30" i="49"/>
  <c r="P29" i="49"/>
  <c r="P28" i="49"/>
  <c r="P27" i="49"/>
  <c r="P26" i="49"/>
  <c r="P25" i="49"/>
  <c r="P24" i="49"/>
  <c r="P23" i="49"/>
  <c r="P22" i="49"/>
  <c r="P21" i="49"/>
  <c r="P20" i="49"/>
  <c r="P19" i="49"/>
  <c r="P18" i="49"/>
  <c r="P17" i="49"/>
  <c r="P16" i="49"/>
  <c r="P15" i="49"/>
  <c r="P14" i="49"/>
  <c r="P13" i="49"/>
  <c r="P12" i="49"/>
  <c r="P11" i="49"/>
  <c r="P10" i="49"/>
  <c r="P9" i="49"/>
  <c r="P8" i="49"/>
  <c r="AB35" i="50"/>
  <c r="AB34" i="50"/>
  <c r="AB10" i="50"/>
  <c r="P35" i="50"/>
  <c r="P34" i="50"/>
  <c r="P33" i="50"/>
  <c r="P32" i="50"/>
  <c r="P31" i="50"/>
  <c r="P30" i="50"/>
  <c r="P29" i="50"/>
  <c r="P28" i="50"/>
  <c r="P27" i="50"/>
  <c r="P26" i="50"/>
  <c r="P25" i="50"/>
  <c r="P24" i="50"/>
  <c r="P23" i="50"/>
  <c r="P22" i="50"/>
  <c r="P21" i="50"/>
  <c r="P20" i="50"/>
  <c r="P19" i="50"/>
  <c r="P18" i="50"/>
  <c r="P17" i="50"/>
  <c r="P16" i="50"/>
  <c r="P15" i="50"/>
  <c r="P14" i="50"/>
  <c r="P13" i="50"/>
  <c r="P12" i="50"/>
  <c r="P11" i="50"/>
  <c r="P10" i="50"/>
  <c r="P9" i="50"/>
  <c r="P8" i="50"/>
  <c r="M35" i="50"/>
  <c r="M34" i="50"/>
  <c r="M33" i="50"/>
  <c r="M32" i="50"/>
  <c r="M31" i="50"/>
  <c r="M30" i="50"/>
  <c r="M29" i="50"/>
  <c r="M28" i="50"/>
  <c r="M27" i="50"/>
  <c r="M26" i="50"/>
  <c r="M25" i="50"/>
  <c r="M24" i="50"/>
  <c r="M23" i="50"/>
  <c r="M22" i="50"/>
  <c r="M21" i="50"/>
  <c r="M20" i="50"/>
  <c r="M19" i="50"/>
  <c r="M18" i="50"/>
  <c r="M17" i="50"/>
  <c r="M16" i="50"/>
  <c r="M15" i="50"/>
  <c r="M14" i="50"/>
  <c r="M13" i="50"/>
  <c r="M12" i="50"/>
  <c r="M11" i="50"/>
  <c r="M10" i="50"/>
  <c r="M9" i="50"/>
  <c r="M8" i="50"/>
  <c r="P35" i="51" l="1"/>
  <c r="P34" i="51"/>
  <c r="P33" i="51"/>
  <c r="P32" i="51"/>
  <c r="P31" i="51"/>
  <c r="P30" i="51"/>
  <c r="P29" i="51"/>
  <c r="P28" i="51"/>
  <c r="P27" i="51"/>
  <c r="P26" i="51"/>
  <c r="P25" i="51"/>
  <c r="P24" i="51"/>
  <c r="P23" i="51"/>
  <c r="P22" i="51"/>
  <c r="P21" i="51"/>
  <c r="P20" i="51"/>
  <c r="P19" i="51"/>
  <c r="P18" i="51"/>
  <c r="P17" i="51"/>
  <c r="P16" i="51"/>
  <c r="P15" i="51"/>
  <c r="P14" i="51"/>
  <c r="P13" i="51"/>
  <c r="P12" i="51"/>
  <c r="P11" i="51"/>
  <c r="P10" i="51"/>
  <c r="P9" i="51"/>
  <c r="P8" i="51"/>
  <c r="P35" i="58"/>
  <c r="P34" i="58"/>
  <c r="P33" i="58"/>
  <c r="P32" i="58"/>
  <c r="P31" i="58"/>
  <c r="P30" i="58"/>
  <c r="P29" i="58"/>
  <c r="P28" i="58"/>
  <c r="P27" i="58"/>
  <c r="P26" i="58"/>
  <c r="P24" i="58"/>
  <c r="P23" i="58"/>
  <c r="P22" i="58"/>
  <c r="P21" i="58"/>
  <c r="P20" i="58"/>
  <c r="P19" i="58"/>
  <c r="P18" i="58"/>
  <c r="P17" i="58"/>
  <c r="P16" i="58"/>
  <c r="P15" i="58"/>
  <c r="P14" i="58"/>
  <c r="P13" i="58"/>
  <c r="P12" i="58"/>
  <c r="P11" i="58"/>
  <c r="P10" i="58"/>
  <c r="P9" i="58"/>
  <c r="P8" i="58"/>
  <c r="P35" i="54"/>
  <c r="P34" i="54"/>
  <c r="P33" i="54"/>
  <c r="P32" i="54"/>
  <c r="P31" i="54"/>
  <c r="P30" i="54"/>
  <c r="P29" i="54"/>
  <c r="P28" i="54"/>
  <c r="P27" i="54"/>
  <c r="P26" i="54"/>
  <c r="P25" i="54"/>
  <c r="P24" i="54"/>
  <c r="P23" i="54"/>
  <c r="P22" i="54"/>
  <c r="P21" i="54"/>
  <c r="P20" i="54"/>
  <c r="P19" i="54"/>
  <c r="P18" i="54"/>
  <c r="P17" i="54"/>
  <c r="P16" i="54"/>
  <c r="P15" i="54"/>
  <c r="P14" i="54"/>
  <c r="P13" i="54"/>
  <c r="P12" i="54"/>
  <c r="P11" i="54"/>
  <c r="P10" i="54"/>
  <c r="P9" i="54"/>
  <c r="P8" i="54"/>
  <c r="AB35" i="54" l="1"/>
  <c r="AB34" i="54"/>
  <c r="AB33" i="54"/>
  <c r="AB32" i="54"/>
  <c r="AB31" i="54"/>
  <c r="AB30" i="54"/>
  <c r="AB29" i="54"/>
  <c r="AB28" i="54"/>
  <c r="AB27" i="54"/>
  <c r="AB26" i="54"/>
  <c r="AB25" i="54"/>
  <c r="AB24" i="54"/>
  <c r="AB23" i="54"/>
  <c r="AB22" i="54"/>
  <c r="AB21" i="54"/>
  <c r="AB20" i="54"/>
  <c r="AB19" i="54"/>
  <c r="AB18" i="54"/>
  <c r="AB17" i="54"/>
  <c r="AB16" i="54"/>
  <c r="AB15" i="54"/>
  <c r="AB14" i="54"/>
  <c r="AB13" i="54"/>
  <c r="AB12" i="54"/>
  <c r="AB11" i="54"/>
  <c r="AB10" i="54"/>
  <c r="AB9" i="54"/>
  <c r="AB8" i="54"/>
  <c r="Y35" i="54"/>
  <c r="Y34" i="54"/>
  <c r="Y33" i="54"/>
  <c r="Y32" i="54"/>
  <c r="Y31" i="54"/>
  <c r="Y30" i="54"/>
  <c r="Y29" i="54"/>
  <c r="Y28" i="54"/>
  <c r="Y27" i="54"/>
  <c r="Y26" i="54"/>
  <c r="Y25" i="54"/>
  <c r="Y24" i="54"/>
  <c r="Y23" i="54"/>
  <c r="Y22" i="54"/>
  <c r="Y21" i="54"/>
  <c r="Y20" i="54"/>
  <c r="Y19" i="54"/>
  <c r="Y18" i="54"/>
  <c r="Y17" i="54"/>
  <c r="Y16" i="54"/>
  <c r="Y15" i="54"/>
  <c r="Y14" i="54"/>
  <c r="Y13" i="54"/>
  <c r="Y12" i="54"/>
  <c r="Y11" i="54"/>
  <c r="Y10" i="54"/>
  <c r="Y9" i="54"/>
  <c r="Y8" i="54"/>
  <c r="V35" i="54"/>
  <c r="V34" i="54"/>
  <c r="V33" i="54"/>
  <c r="V32" i="54"/>
  <c r="V31" i="54"/>
  <c r="V30" i="54"/>
  <c r="V29" i="54"/>
  <c r="V28" i="54"/>
  <c r="V27" i="54"/>
  <c r="V26" i="54"/>
  <c r="V25" i="54"/>
  <c r="V24" i="54"/>
  <c r="V23" i="54"/>
  <c r="V22" i="54"/>
  <c r="V21" i="54"/>
  <c r="V20" i="54"/>
  <c r="V19" i="54"/>
  <c r="V18" i="54"/>
  <c r="V17" i="54"/>
  <c r="V16" i="54"/>
  <c r="V15" i="54"/>
  <c r="V14" i="54"/>
  <c r="V13" i="54"/>
  <c r="V12" i="54"/>
  <c r="V11" i="54"/>
  <c r="V10" i="54"/>
  <c r="V9" i="54"/>
  <c r="V8" i="54"/>
  <c r="S35" i="54"/>
  <c r="S34" i="54"/>
  <c r="S33" i="54"/>
  <c r="S32" i="54"/>
  <c r="S31" i="54"/>
  <c r="S30" i="54"/>
  <c r="S29" i="54"/>
  <c r="S28" i="54"/>
  <c r="S27" i="54"/>
  <c r="S26" i="54"/>
  <c r="S25" i="54"/>
  <c r="S24" i="54"/>
  <c r="S23" i="54"/>
  <c r="S22" i="54"/>
  <c r="S21" i="54"/>
  <c r="S20" i="54"/>
  <c r="S19" i="54"/>
  <c r="S18" i="54"/>
  <c r="S17" i="54"/>
  <c r="S16" i="54"/>
  <c r="S15" i="54"/>
  <c r="S14" i="54"/>
  <c r="S13" i="54"/>
  <c r="S12" i="54"/>
  <c r="S11" i="54"/>
  <c r="S10" i="54"/>
  <c r="S9" i="54"/>
  <c r="S8" i="54"/>
  <c r="M8" i="54"/>
  <c r="J35" i="54"/>
  <c r="J34" i="54"/>
  <c r="J33" i="54"/>
  <c r="J32" i="54"/>
  <c r="J31" i="54"/>
  <c r="J30" i="54"/>
  <c r="J29" i="54"/>
  <c r="J28" i="54"/>
  <c r="J27" i="54"/>
  <c r="J26" i="54"/>
  <c r="J25" i="54"/>
  <c r="J24" i="54"/>
  <c r="J23" i="54"/>
  <c r="J22" i="54"/>
  <c r="J21" i="54"/>
  <c r="J20" i="54"/>
  <c r="J19" i="54"/>
  <c r="J18" i="54"/>
  <c r="J17" i="54"/>
  <c r="J16" i="54"/>
  <c r="J15" i="54"/>
  <c r="J14" i="54"/>
  <c r="J13" i="54"/>
  <c r="J12" i="54"/>
  <c r="J11" i="54"/>
  <c r="J10" i="54"/>
  <c r="J9" i="54"/>
  <c r="J8" i="54"/>
  <c r="G35" i="54"/>
  <c r="G34" i="54"/>
  <c r="G33" i="54"/>
  <c r="G32" i="54"/>
  <c r="G31" i="54"/>
  <c r="G30" i="54"/>
  <c r="G29" i="54"/>
  <c r="G28" i="54"/>
  <c r="G27" i="54"/>
  <c r="G26" i="54"/>
  <c r="G25" i="54"/>
  <c r="G24" i="54"/>
  <c r="G23" i="54"/>
  <c r="G22" i="54"/>
  <c r="G21" i="54"/>
  <c r="G20" i="54"/>
  <c r="G19" i="54"/>
  <c r="G18" i="54"/>
  <c r="G17" i="54"/>
  <c r="G16" i="54"/>
  <c r="G15" i="54"/>
  <c r="G14" i="54"/>
  <c r="G13" i="54"/>
  <c r="G12" i="54"/>
  <c r="G11" i="54"/>
  <c r="G10" i="54"/>
  <c r="G9" i="54"/>
  <c r="G8" i="54"/>
  <c r="D8" i="54"/>
  <c r="D9" i="54"/>
  <c r="D10" i="54"/>
  <c r="D11" i="54"/>
  <c r="D12" i="54"/>
  <c r="D13" i="54"/>
  <c r="D14" i="54"/>
  <c r="D15" i="54"/>
  <c r="D16" i="54"/>
  <c r="D17" i="54"/>
  <c r="D18" i="54"/>
  <c r="D19" i="54"/>
  <c r="D20" i="54"/>
  <c r="D21" i="54"/>
  <c r="D22" i="54"/>
  <c r="D23" i="54"/>
  <c r="D24" i="54"/>
  <c r="D25" i="54"/>
  <c r="D26" i="54"/>
  <c r="D27" i="54"/>
  <c r="D28" i="54"/>
  <c r="D29" i="54"/>
  <c r="D30" i="54"/>
  <c r="D31" i="54"/>
  <c r="D32" i="54"/>
  <c r="D33" i="54"/>
  <c r="D34" i="54"/>
  <c r="D35" i="54"/>
  <c r="AB35" i="51"/>
  <c r="AB34" i="51"/>
  <c r="AB33" i="51"/>
  <c r="AB32" i="51"/>
  <c r="AB31" i="51"/>
  <c r="AB30" i="51"/>
  <c r="AB29" i="51"/>
  <c r="AB28" i="51"/>
  <c r="AB27" i="51"/>
  <c r="AB26" i="51"/>
  <c r="AB25" i="51"/>
  <c r="AB24" i="51"/>
  <c r="AB23" i="51"/>
  <c r="AB22" i="51"/>
  <c r="AB21" i="51"/>
  <c r="AB20" i="51"/>
  <c r="AB19" i="51"/>
  <c r="AB18" i="51"/>
  <c r="AB17" i="51"/>
  <c r="AB16" i="51"/>
  <c r="AB15" i="51"/>
  <c r="AB14" i="51"/>
  <c r="AB13" i="51"/>
  <c r="AB12" i="51"/>
  <c r="AB11" i="51"/>
  <c r="AB10" i="51"/>
  <c r="AB9" i="51"/>
  <c r="AB8" i="51"/>
  <c r="Y35" i="51"/>
  <c r="Y34" i="51"/>
  <c r="Y33" i="51"/>
  <c r="Y32" i="51"/>
  <c r="Y31" i="51"/>
  <c r="Y30" i="51"/>
  <c r="Y29" i="51"/>
  <c r="Y28" i="51"/>
  <c r="Y27" i="51"/>
  <c r="Y26" i="51"/>
  <c r="Y25" i="51"/>
  <c r="Y24" i="51"/>
  <c r="Y23" i="51"/>
  <c r="Y22" i="51"/>
  <c r="Y21" i="51"/>
  <c r="Y20" i="51"/>
  <c r="Y19" i="51"/>
  <c r="Y18" i="51"/>
  <c r="Y17" i="51"/>
  <c r="Y16" i="51"/>
  <c r="Y15" i="51"/>
  <c r="Y14" i="51"/>
  <c r="Y13" i="51"/>
  <c r="Y12" i="51"/>
  <c r="Y11" i="51"/>
  <c r="Y10" i="51"/>
  <c r="Y9" i="51"/>
  <c r="Y8" i="51"/>
  <c r="S35" i="51"/>
  <c r="S34" i="51"/>
  <c r="S33" i="51"/>
  <c r="S32" i="51"/>
  <c r="S31" i="51"/>
  <c r="S30" i="51"/>
  <c r="S29" i="51"/>
  <c r="S28" i="51"/>
  <c r="S27" i="51"/>
  <c r="S26" i="51"/>
  <c r="S25" i="51"/>
  <c r="S24" i="51"/>
  <c r="S23" i="51"/>
  <c r="S22" i="51"/>
  <c r="S21" i="51"/>
  <c r="S20" i="51"/>
  <c r="S19" i="51"/>
  <c r="S18" i="51"/>
  <c r="S17" i="51"/>
  <c r="S16" i="51"/>
  <c r="S15" i="51"/>
  <c r="S14" i="51"/>
  <c r="S13" i="51"/>
  <c r="S12" i="51"/>
  <c r="S11" i="51"/>
  <c r="S10" i="51"/>
  <c r="S9" i="51"/>
  <c r="S8" i="51"/>
  <c r="G8" i="51"/>
  <c r="G9" i="51"/>
  <c r="G10" i="51"/>
  <c r="G11" i="51"/>
  <c r="G12" i="51"/>
  <c r="G13" i="51"/>
  <c r="G14" i="51"/>
  <c r="G15" i="51"/>
  <c r="G16" i="51"/>
  <c r="G17" i="51"/>
  <c r="G18" i="51"/>
  <c r="G19" i="51"/>
  <c r="G20" i="51"/>
  <c r="G21" i="51"/>
  <c r="G22" i="51"/>
  <c r="G23" i="51"/>
  <c r="G24" i="51"/>
  <c r="G25" i="51"/>
  <c r="G26" i="51"/>
  <c r="G27" i="51"/>
  <c r="G28" i="51"/>
  <c r="G29" i="51"/>
  <c r="G30" i="51"/>
  <c r="G31" i="51"/>
  <c r="G32" i="51"/>
  <c r="G33" i="51"/>
  <c r="G34" i="51"/>
  <c r="G35" i="51"/>
  <c r="R7" i="57" l="1"/>
  <c r="Q7" i="57"/>
  <c r="B13" i="45" s="1"/>
  <c r="N7" i="57"/>
  <c r="B12" i="45" s="1"/>
  <c r="L7" i="57"/>
  <c r="H7" i="57"/>
  <c r="B10" i="45" s="1"/>
  <c r="F7" i="57"/>
  <c r="E7" i="57"/>
  <c r="B9" i="45" s="1"/>
  <c r="D10" i="57"/>
  <c r="D12" i="57"/>
  <c r="D14" i="57"/>
  <c r="D16" i="57"/>
  <c r="D20" i="57"/>
  <c r="D22" i="57"/>
  <c r="D24" i="57"/>
  <c r="D26" i="57"/>
  <c r="D30" i="57"/>
  <c r="D34" i="57"/>
  <c r="D35" i="57"/>
  <c r="AB35" i="58"/>
  <c r="Y35" i="58"/>
  <c r="S35" i="58"/>
  <c r="G35" i="58"/>
  <c r="AB34" i="58"/>
  <c r="Y34" i="58"/>
  <c r="S34" i="58"/>
  <c r="G34" i="58"/>
  <c r="AB33" i="58"/>
  <c r="Y33" i="58"/>
  <c r="S33" i="58"/>
  <c r="G33" i="58"/>
  <c r="AB32" i="58"/>
  <c r="Y32" i="58"/>
  <c r="S32" i="58"/>
  <c r="G32" i="58"/>
  <c r="AB31" i="58"/>
  <c r="Y31" i="58"/>
  <c r="S31" i="58"/>
  <c r="G31" i="58"/>
  <c r="AB30" i="58"/>
  <c r="Y30" i="58"/>
  <c r="S30" i="58"/>
  <c r="G30" i="58"/>
  <c r="AB29" i="58"/>
  <c r="Y29" i="58"/>
  <c r="S29" i="58"/>
  <c r="G29" i="58"/>
  <c r="AB28" i="58"/>
  <c r="Y28" i="58"/>
  <c r="S28" i="58"/>
  <c r="G28" i="58"/>
  <c r="AB27" i="58"/>
  <c r="Y27" i="58"/>
  <c r="S27" i="58"/>
  <c r="G27" i="58"/>
  <c r="AB26" i="58"/>
  <c r="Y26" i="58"/>
  <c r="S26" i="58"/>
  <c r="G26" i="58"/>
  <c r="AB25" i="58"/>
  <c r="Y25" i="58"/>
  <c r="S25" i="58"/>
  <c r="G25" i="58"/>
  <c r="AB24" i="58"/>
  <c r="Y24" i="58"/>
  <c r="S24" i="58"/>
  <c r="G24" i="58"/>
  <c r="AB23" i="58"/>
  <c r="Y23" i="58"/>
  <c r="S23" i="58"/>
  <c r="G23" i="58"/>
  <c r="AB22" i="58"/>
  <c r="Y22" i="58"/>
  <c r="S22" i="58"/>
  <c r="G22" i="58"/>
  <c r="AB21" i="58"/>
  <c r="Y21" i="58"/>
  <c r="S21" i="58"/>
  <c r="G21" i="58"/>
  <c r="AB20" i="58"/>
  <c r="Y20" i="58"/>
  <c r="S20" i="58"/>
  <c r="G20" i="58"/>
  <c r="AB19" i="58"/>
  <c r="Y19" i="58"/>
  <c r="S19" i="58"/>
  <c r="G19" i="58"/>
  <c r="AB18" i="58"/>
  <c r="Y18" i="58"/>
  <c r="S18" i="58"/>
  <c r="G18" i="58"/>
  <c r="AB17" i="58"/>
  <c r="Y17" i="58"/>
  <c r="S17" i="58"/>
  <c r="G17" i="58"/>
  <c r="AB16" i="58"/>
  <c r="Y16" i="58"/>
  <c r="S16" i="58"/>
  <c r="G16" i="58"/>
  <c r="AB15" i="58"/>
  <c r="Y15" i="58"/>
  <c r="S15" i="58"/>
  <c r="G15" i="58"/>
  <c r="AB14" i="58"/>
  <c r="Y14" i="58"/>
  <c r="S14" i="58"/>
  <c r="G14" i="58"/>
  <c r="AB13" i="58"/>
  <c r="Y13" i="58"/>
  <c r="S13" i="58"/>
  <c r="G13" i="58"/>
  <c r="AB12" i="58"/>
  <c r="Y12" i="58"/>
  <c r="S12" i="58"/>
  <c r="G12" i="58"/>
  <c r="AB11" i="58"/>
  <c r="Y11" i="58"/>
  <c r="S11" i="58"/>
  <c r="G11" i="58"/>
  <c r="AB10" i="58"/>
  <c r="Y10" i="58"/>
  <c r="S10" i="58"/>
  <c r="G10" i="58"/>
  <c r="AB9" i="58"/>
  <c r="Y9" i="58"/>
  <c r="S9" i="58"/>
  <c r="G9" i="58"/>
  <c r="AB8" i="58"/>
  <c r="Y8" i="58"/>
  <c r="S8" i="58"/>
  <c r="G8" i="58"/>
  <c r="AA7" i="58"/>
  <c r="Z7" i="58"/>
  <c r="F20" i="45" s="1"/>
  <c r="X7" i="58"/>
  <c r="G19" i="45" s="1"/>
  <c r="W7" i="58"/>
  <c r="U7" i="58"/>
  <c r="T7" i="58"/>
  <c r="R7" i="58"/>
  <c r="G13" i="45" s="1"/>
  <c r="Q7" i="58"/>
  <c r="O7" i="58"/>
  <c r="G12" i="45" s="1"/>
  <c r="N7" i="58"/>
  <c r="F12" i="45" s="1"/>
  <c r="L7" i="58"/>
  <c r="G11" i="45" s="1"/>
  <c r="K7" i="58"/>
  <c r="I7" i="58"/>
  <c r="G10" i="45" s="1"/>
  <c r="H7" i="58"/>
  <c r="F10" i="45" s="1"/>
  <c r="F7" i="58"/>
  <c r="G9" i="45" s="1"/>
  <c r="E7" i="58"/>
  <c r="C7" i="58"/>
  <c r="G8" i="45" s="1"/>
  <c r="B7" i="58"/>
  <c r="S35" i="57"/>
  <c r="D31" i="57"/>
  <c r="D29" i="57"/>
  <c r="S27" i="57"/>
  <c r="D13" i="57"/>
  <c r="R7" i="55"/>
  <c r="Q7" i="55"/>
  <c r="F13" i="25" s="1"/>
  <c r="N7" i="55"/>
  <c r="K7" i="55"/>
  <c r="F11" i="25" s="1"/>
  <c r="I7" i="55"/>
  <c r="G10" i="25" s="1"/>
  <c r="H7" i="55"/>
  <c r="F7" i="55"/>
  <c r="D16" i="55"/>
  <c r="D18" i="55"/>
  <c r="D20" i="55"/>
  <c r="D24" i="55"/>
  <c r="D26" i="55"/>
  <c r="D27" i="55"/>
  <c r="D29" i="55"/>
  <c r="D30" i="55"/>
  <c r="D32" i="55"/>
  <c r="D35" i="55"/>
  <c r="D8" i="55"/>
  <c r="AE35" i="56"/>
  <c r="AB35" i="56"/>
  <c r="Y35" i="56"/>
  <c r="V35" i="56"/>
  <c r="P35" i="56"/>
  <c r="J35" i="56"/>
  <c r="G35" i="56"/>
  <c r="D35" i="56"/>
  <c r="AE34" i="56"/>
  <c r="AB34" i="56"/>
  <c r="Y34" i="56"/>
  <c r="V34" i="56"/>
  <c r="P34" i="56"/>
  <c r="J34" i="56"/>
  <c r="G34" i="56"/>
  <c r="D34" i="56"/>
  <c r="AE33" i="56"/>
  <c r="AB33" i="56"/>
  <c r="Y33" i="56"/>
  <c r="V33" i="56"/>
  <c r="P33" i="56"/>
  <c r="J33" i="56"/>
  <c r="G33" i="56"/>
  <c r="D33" i="56"/>
  <c r="AE32" i="56"/>
  <c r="AB32" i="56"/>
  <c r="Y32" i="56"/>
  <c r="V32" i="56"/>
  <c r="P32" i="56"/>
  <c r="J32" i="56"/>
  <c r="G32" i="56"/>
  <c r="D32" i="56"/>
  <c r="AE31" i="56"/>
  <c r="AB31" i="56"/>
  <c r="Y31" i="56"/>
  <c r="V31" i="56"/>
  <c r="P31" i="56"/>
  <c r="J31" i="56"/>
  <c r="G31" i="56"/>
  <c r="D31" i="56"/>
  <c r="AE30" i="56"/>
  <c r="AB30" i="56"/>
  <c r="Y30" i="56"/>
  <c r="V30" i="56"/>
  <c r="P30" i="56"/>
  <c r="J30" i="56"/>
  <c r="G30" i="56"/>
  <c r="D30" i="56"/>
  <c r="AE29" i="56"/>
  <c r="AB29" i="56"/>
  <c r="Y29" i="56"/>
  <c r="V29" i="56"/>
  <c r="P29" i="56"/>
  <c r="J29" i="56"/>
  <c r="G29" i="56"/>
  <c r="D29" i="56"/>
  <c r="AE28" i="56"/>
  <c r="AB28" i="56"/>
  <c r="Y28" i="56"/>
  <c r="V28" i="56"/>
  <c r="P28" i="56"/>
  <c r="J28" i="56"/>
  <c r="G28" i="56"/>
  <c r="D28" i="56"/>
  <c r="AE27" i="56"/>
  <c r="AB27" i="56"/>
  <c r="Y27" i="56"/>
  <c r="V27" i="56"/>
  <c r="P27" i="56"/>
  <c r="J27" i="56"/>
  <c r="G27" i="56"/>
  <c r="D27" i="56"/>
  <c r="AE26" i="56"/>
  <c r="AB26" i="56"/>
  <c r="Y26" i="56"/>
  <c r="V26" i="56"/>
  <c r="P26" i="56"/>
  <c r="J26" i="56"/>
  <c r="G26" i="56"/>
  <c r="D26" i="56"/>
  <c r="AE25" i="56"/>
  <c r="AB25" i="56"/>
  <c r="Y25" i="56"/>
  <c r="V25" i="56"/>
  <c r="P25" i="56"/>
  <c r="J25" i="56"/>
  <c r="G25" i="56"/>
  <c r="D25" i="56"/>
  <c r="AE24" i="56"/>
  <c r="AB24" i="56"/>
  <c r="Y24" i="56"/>
  <c r="V24" i="56"/>
  <c r="P24" i="56"/>
  <c r="J24" i="56"/>
  <c r="G24" i="56"/>
  <c r="D24" i="56"/>
  <c r="AE23" i="56"/>
  <c r="AB23" i="56"/>
  <c r="Y23" i="56"/>
  <c r="V23" i="56"/>
  <c r="P23" i="56"/>
  <c r="J23" i="56"/>
  <c r="G23" i="56"/>
  <c r="D23" i="56"/>
  <c r="AE22" i="56"/>
  <c r="AB22" i="56"/>
  <c r="Y22" i="56"/>
  <c r="V22" i="56"/>
  <c r="P22" i="56"/>
  <c r="J22" i="56"/>
  <c r="G22" i="56"/>
  <c r="D22" i="56"/>
  <c r="AE21" i="56"/>
  <c r="AB21" i="56"/>
  <c r="Y21" i="56"/>
  <c r="V21" i="56"/>
  <c r="P21" i="56"/>
  <c r="J21" i="56"/>
  <c r="G21" i="56"/>
  <c r="D21" i="56"/>
  <c r="AE20" i="56"/>
  <c r="AB20" i="56"/>
  <c r="Y20" i="56"/>
  <c r="V20" i="56"/>
  <c r="P20" i="56"/>
  <c r="J20" i="56"/>
  <c r="G20" i="56"/>
  <c r="D20" i="56"/>
  <c r="AE19" i="56"/>
  <c r="AB19" i="56"/>
  <c r="Y19" i="56"/>
  <c r="V19" i="56"/>
  <c r="P19" i="56"/>
  <c r="J19" i="56"/>
  <c r="G19" i="56"/>
  <c r="D19" i="56"/>
  <c r="AE18" i="56"/>
  <c r="AB18" i="56"/>
  <c r="Y18" i="56"/>
  <c r="V18" i="56"/>
  <c r="P18" i="56"/>
  <c r="J18" i="56"/>
  <c r="G18" i="56"/>
  <c r="D18" i="56"/>
  <c r="AE17" i="56"/>
  <c r="AB17" i="56"/>
  <c r="Y17" i="56"/>
  <c r="V17" i="56"/>
  <c r="P17" i="56"/>
  <c r="J17" i="56"/>
  <c r="G17" i="56"/>
  <c r="D17" i="56"/>
  <c r="AE16" i="56"/>
  <c r="AB16" i="56"/>
  <c r="Y16" i="56"/>
  <c r="V16" i="56"/>
  <c r="P16" i="56"/>
  <c r="J16" i="56"/>
  <c r="G16" i="56"/>
  <c r="D16" i="56"/>
  <c r="AE15" i="56"/>
  <c r="AB15" i="56"/>
  <c r="Y15" i="56"/>
  <c r="V15" i="56"/>
  <c r="P15" i="56"/>
  <c r="J15" i="56"/>
  <c r="G15" i="56"/>
  <c r="D15" i="56"/>
  <c r="AE14" i="56"/>
  <c r="AB14" i="56"/>
  <c r="Y14" i="56"/>
  <c r="V14" i="56"/>
  <c r="P14" i="56"/>
  <c r="J14" i="56"/>
  <c r="G14" i="56"/>
  <c r="D14" i="56"/>
  <c r="AE13" i="56"/>
  <c r="AB13" i="56"/>
  <c r="Y13" i="56"/>
  <c r="V13" i="56"/>
  <c r="P13" i="56"/>
  <c r="J13" i="56"/>
  <c r="G13" i="56"/>
  <c r="D13" i="56"/>
  <c r="AE12" i="56"/>
  <c r="AB12" i="56"/>
  <c r="Y12" i="56"/>
  <c r="V12" i="56"/>
  <c r="P12" i="56"/>
  <c r="J12" i="56"/>
  <c r="G12" i="56"/>
  <c r="D12" i="56"/>
  <c r="AE11" i="56"/>
  <c r="AB11" i="56"/>
  <c r="Y11" i="56"/>
  <c r="V11" i="56"/>
  <c r="P11" i="56"/>
  <c r="J11" i="56"/>
  <c r="G11" i="56"/>
  <c r="D11" i="56"/>
  <c r="AE10" i="56"/>
  <c r="AB10" i="56"/>
  <c r="Y10" i="56"/>
  <c r="V10" i="56"/>
  <c r="P10" i="56"/>
  <c r="J10" i="56"/>
  <c r="G10" i="56"/>
  <c r="D10" i="56"/>
  <c r="AE9" i="56"/>
  <c r="AB9" i="56"/>
  <c r="Y9" i="56"/>
  <c r="V9" i="56"/>
  <c r="P9" i="56"/>
  <c r="J9" i="56"/>
  <c r="G9" i="56"/>
  <c r="D9" i="56"/>
  <c r="AE8" i="56"/>
  <c r="AB8" i="56"/>
  <c r="Y8" i="56"/>
  <c r="V8" i="56"/>
  <c r="P8" i="56"/>
  <c r="J8" i="56"/>
  <c r="G8" i="56"/>
  <c r="D8" i="56"/>
  <c r="AD7" i="56"/>
  <c r="AC7" i="56"/>
  <c r="AA7" i="56"/>
  <c r="Z7" i="56"/>
  <c r="X7" i="56"/>
  <c r="W7" i="56"/>
  <c r="U7" i="56"/>
  <c r="T7" i="56"/>
  <c r="R7" i="56"/>
  <c r="Q7" i="56"/>
  <c r="O7" i="56"/>
  <c r="N7" i="56"/>
  <c r="I7" i="56"/>
  <c r="H7" i="56"/>
  <c r="F7" i="56"/>
  <c r="E7" i="56"/>
  <c r="C7" i="56"/>
  <c r="B7" i="56"/>
  <c r="V35" i="55"/>
  <c r="AB33" i="55"/>
  <c r="V33" i="55"/>
  <c r="V32" i="55"/>
  <c r="V31" i="55"/>
  <c r="D31" i="55"/>
  <c r="AB29" i="55"/>
  <c r="V28" i="55"/>
  <c r="V27" i="55"/>
  <c r="V26" i="55"/>
  <c r="Y25" i="55"/>
  <c r="V24" i="55"/>
  <c r="V22" i="55"/>
  <c r="D22" i="55"/>
  <c r="AB21" i="55"/>
  <c r="V21" i="55"/>
  <c r="D21" i="55"/>
  <c r="V20" i="55"/>
  <c r="D19" i="55"/>
  <c r="AB18" i="55"/>
  <c r="V18" i="55"/>
  <c r="Y15" i="55"/>
  <c r="AB14" i="55"/>
  <c r="D14" i="55"/>
  <c r="V11" i="55"/>
  <c r="D10" i="55"/>
  <c r="D9" i="55"/>
  <c r="S8" i="55"/>
  <c r="AA7" i="55"/>
  <c r="Z7" i="55"/>
  <c r="F20" i="25" s="1"/>
  <c r="X7" i="55"/>
  <c r="W7" i="55"/>
  <c r="F19" i="25" s="1"/>
  <c r="U7" i="55"/>
  <c r="G18" i="25" s="1"/>
  <c r="O7" i="55"/>
  <c r="G12" i="25" s="1"/>
  <c r="AA7" i="54"/>
  <c r="C20" i="25" s="1"/>
  <c r="Z7" i="54"/>
  <c r="X7" i="54"/>
  <c r="C19" i="25" s="1"/>
  <c r="W7" i="54"/>
  <c r="B19" i="25" s="1"/>
  <c r="U7" i="54"/>
  <c r="C18" i="25" s="1"/>
  <c r="T7" i="54"/>
  <c r="R7" i="54"/>
  <c r="C13" i="25" s="1"/>
  <c r="Q7" i="54"/>
  <c r="B13" i="25" s="1"/>
  <c r="O7" i="54"/>
  <c r="N7" i="54"/>
  <c r="B12" i="25" s="1"/>
  <c r="L7" i="54"/>
  <c r="K7" i="54"/>
  <c r="B11" i="25" s="1"/>
  <c r="I7" i="54"/>
  <c r="C10" i="25" s="1"/>
  <c r="H7" i="54"/>
  <c r="B10" i="25" s="1"/>
  <c r="F7" i="54"/>
  <c r="E7" i="54"/>
  <c r="B9" i="25" s="1"/>
  <c r="C7" i="54"/>
  <c r="C8" i="25" s="1"/>
  <c r="B7" i="54"/>
  <c r="AA7" i="51"/>
  <c r="C19" i="40" s="1"/>
  <c r="Z7" i="51"/>
  <c r="X7" i="51"/>
  <c r="C18" i="40" s="1"/>
  <c r="W7" i="51"/>
  <c r="B18" i="40" s="1"/>
  <c r="U7" i="51"/>
  <c r="C17" i="40" s="1"/>
  <c r="T7" i="51"/>
  <c r="R7" i="51"/>
  <c r="Q7" i="51"/>
  <c r="B12" i="40" s="1"/>
  <c r="O7" i="51"/>
  <c r="N7" i="51"/>
  <c r="L7" i="51"/>
  <c r="K7" i="51"/>
  <c r="B10" i="40" s="1"/>
  <c r="I7" i="51"/>
  <c r="C9" i="40" s="1"/>
  <c r="H7" i="51"/>
  <c r="F7" i="51"/>
  <c r="E7" i="51"/>
  <c r="B8" i="40" s="1"/>
  <c r="C7" i="51"/>
  <c r="C7" i="40" s="1"/>
  <c r="B7" i="51"/>
  <c r="W7" i="57" l="1"/>
  <c r="B19" i="45" s="1"/>
  <c r="Z7" i="57"/>
  <c r="B20" i="45" s="1"/>
  <c r="X7" i="57"/>
  <c r="AA7" i="57"/>
  <c r="C20" i="45" s="1"/>
  <c r="AB10" i="57"/>
  <c r="AB13" i="57"/>
  <c r="M13" i="55"/>
  <c r="M17" i="55"/>
  <c r="M21" i="55"/>
  <c r="M22" i="55"/>
  <c r="M31" i="55"/>
  <c r="AB19" i="57"/>
  <c r="AB30" i="57"/>
  <c r="AB31" i="57"/>
  <c r="AB16" i="57"/>
  <c r="AB23" i="57"/>
  <c r="AB29" i="57"/>
  <c r="S10" i="55"/>
  <c r="S20" i="55"/>
  <c r="S21" i="55"/>
  <c r="S26" i="55"/>
  <c r="S27" i="55"/>
  <c r="S32" i="55"/>
  <c r="S33" i="55"/>
  <c r="Y13" i="55"/>
  <c r="Y19" i="55"/>
  <c r="Y33" i="55"/>
  <c r="V8" i="55"/>
  <c r="V9" i="55"/>
  <c r="V14" i="55"/>
  <c r="V17" i="55"/>
  <c r="V19" i="55"/>
  <c r="V23" i="55"/>
  <c r="V25" i="55"/>
  <c r="V29" i="55"/>
  <c r="V30" i="55"/>
  <c r="V34" i="55"/>
  <c r="AB14" i="57"/>
  <c r="AB17" i="57"/>
  <c r="AB20" i="57"/>
  <c r="AB26" i="57"/>
  <c r="AB34" i="57"/>
  <c r="AB35" i="57"/>
  <c r="Y21" i="57"/>
  <c r="V26" i="57"/>
  <c r="J27" i="57"/>
  <c r="Y9" i="55"/>
  <c r="Y11" i="55"/>
  <c r="Y17" i="55"/>
  <c r="Y21" i="55"/>
  <c r="Y23" i="55"/>
  <c r="Y27" i="55"/>
  <c r="Y29" i="55"/>
  <c r="Y31" i="55"/>
  <c r="D34" i="55"/>
  <c r="D28" i="55"/>
  <c r="D12" i="55"/>
  <c r="T7" i="55"/>
  <c r="V7" i="55" s="1"/>
  <c r="B7" i="55"/>
  <c r="M15" i="55"/>
  <c r="M25" i="55"/>
  <c r="S15" i="55"/>
  <c r="S19" i="55"/>
  <c r="S29" i="55"/>
  <c r="S30" i="55"/>
  <c r="S31" i="55"/>
  <c r="V30" i="57"/>
  <c r="V10" i="55"/>
  <c r="J27" i="55"/>
  <c r="J30" i="55"/>
  <c r="J33" i="55"/>
  <c r="V20" i="57"/>
  <c r="V31" i="57"/>
  <c r="V34" i="57"/>
  <c r="T7" i="57"/>
  <c r="AB8" i="57"/>
  <c r="Y12" i="57"/>
  <c r="Y15" i="57"/>
  <c r="Y18" i="57"/>
  <c r="Y22" i="57"/>
  <c r="Y24" i="57"/>
  <c r="Y25" i="57"/>
  <c r="Y27" i="57"/>
  <c r="Y28" i="57"/>
  <c r="Y32" i="57"/>
  <c r="Y33" i="57"/>
  <c r="P9" i="57"/>
  <c r="P10" i="57"/>
  <c r="P12" i="57"/>
  <c r="P13" i="57"/>
  <c r="P14" i="57"/>
  <c r="P15" i="57"/>
  <c r="P16" i="57"/>
  <c r="P17" i="57"/>
  <c r="P18" i="57"/>
  <c r="P19" i="57"/>
  <c r="P20" i="57"/>
  <c r="P21" i="57"/>
  <c r="P22" i="57"/>
  <c r="P23" i="57"/>
  <c r="P24" i="57"/>
  <c r="P25" i="57"/>
  <c r="P26" i="57"/>
  <c r="P27" i="57"/>
  <c r="P28" i="57"/>
  <c r="P29" i="57"/>
  <c r="P30" i="57"/>
  <c r="P31" i="57"/>
  <c r="P32" i="57"/>
  <c r="P33" i="57"/>
  <c r="P34" i="57"/>
  <c r="P35" i="57"/>
  <c r="G32" i="57"/>
  <c r="D33" i="57"/>
  <c r="D27" i="57"/>
  <c r="D25" i="57"/>
  <c r="D23" i="57"/>
  <c r="D21" i="57"/>
  <c r="D19" i="57"/>
  <c r="D17" i="57"/>
  <c r="D15" i="57"/>
  <c r="D11" i="57"/>
  <c r="D9" i="57"/>
  <c r="M8" i="55"/>
  <c r="M11" i="55"/>
  <c r="M12" i="55"/>
  <c r="M14" i="55"/>
  <c r="M16" i="55"/>
  <c r="M18" i="55"/>
  <c r="M19" i="55"/>
  <c r="M20" i="55"/>
  <c r="M23" i="55"/>
  <c r="M24" i="55"/>
  <c r="M26" i="55"/>
  <c r="M27" i="55"/>
  <c r="M28" i="55"/>
  <c r="M29" i="55"/>
  <c r="M32" i="55"/>
  <c r="G17" i="55"/>
  <c r="G35" i="55"/>
  <c r="S11" i="55"/>
  <c r="S12" i="55"/>
  <c r="S13" i="55"/>
  <c r="S14" i="55"/>
  <c r="S16" i="55"/>
  <c r="S17" i="55"/>
  <c r="S18" i="55"/>
  <c r="S22" i="55"/>
  <c r="S23" i="55"/>
  <c r="S24" i="55"/>
  <c r="S25" i="55"/>
  <c r="S28" i="55"/>
  <c r="S34" i="55"/>
  <c r="S35" i="55"/>
  <c r="S9" i="55"/>
  <c r="S28" i="57"/>
  <c r="AB13" i="55"/>
  <c r="V12" i="55"/>
  <c r="M33" i="55"/>
  <c r="M35" i="55"/>
  <c r="D33" i="55"/>
  <c r="D25" i="55"/>
  <c r="D23" i="55"/>
  <c r="D17" i="55"/>
  <c r="D15" i="55"/>
  <c r="D13" i="55"/>
  <c r="D11" i="55"/>
  <c r="AB11" i="57"/>
  <c r="P8" i="55"/>
  <c r="P9" i="55"/>
  <c r="P10" i="55"/>
  <c r="P11" i="55"/>
  <c r="P12" i="55"/>
  <c r="P13" i="55"/>
  <c r="P14" i="55"/>
  <c r="P15" i="55"/>
  <c r="P16" i="55"/>
  <c r="P17" i="55"/>
  <c r="P18" i="55"/>
  <c r="P19" i="55"/>
  <c r="P20" i="55"/>
  <c r="P21" i="55"/>
  <c r="P22" i="55"/>
  <c r="P23" i="55"/>
  <c r="P24" i="55"/>
  <c r="P25" i="55"/>
  <c r="P26" i="55"/>
  <c r="P27" i="55"/>
  <c r="P28" i="55"/>
  <c r="P29" i="55"/>
  <c r="P30" i="55"/>
  <c r="P31" i="55"/>
  <c r="P32" i="55"/>
  <c r="P33" i="55"/>
  <c r="P34" i="55"/>
  <c r="P35" i="55"/>
  <c r="C7" i="55"/>
  <c r="G8" i="25" s="1"/>
  <c r="C11" i="40"/>
  <c r="P7" i="51"/>
  <c r="B7" i="57"/>
  <c r="O7" i="57"/>
  <c r="P7" i="57" s="1"/>
  <c r="P8" i="57"/>
  <c r="AB7" i="51"/>
  <c r="J7" i="51"/>
  <c r="D7" i="51"/>
  <c r="V7" i="51"/>
  <c r="L7" i="55"/>
  <c r="G11" i="25" s="1"/>
  <c r="I11" i="25" s="1"/>
  <c r="G25" i="55"/>
  <c r="G29" i="55"/>
  <c r="G33" i="55"/>
  <c r="S8" i="57"/>
  <c r="J11" i="55"/>
  <c r="J20" i="55"/>
  <c r="J21" i="55"/>
  <c r="J29" i="55"/>
  <c r="J32" i="55"/>
  <c r="J35" i="55"/>
  <c r="G9" i="55"/>
  <c r="AB9" i="57"/>
  <c r="J18" i="57"/>
  <c r="J22" i="57"/>
  <c r="J23" i="57"/>
  <c r="J24" i="57"/>
  <c r="J26" i="57"/>
  <c r="J28" i="57"/>
  <c r="J29" i="57"/>
  <c r="J30" i="57"/>
  <c r="J31" i="57"/>
  <c r="J32" i="57"/>
  <c r="J33" i="57"/>
  <c r="J34" i="57"/>
  <c r="J35" i="57"/>
  <c r="G12" i="57"/>
  <c r="G16" i="57"/>
  <c r="G22" i="57"/>
  <c r="P7" i="56"/>
  <c r="V7" i="56"/>
  <c r="Y8" i="57"/>
  <c r="Y9" i="57"/>
  <c r="Y10" i="57"/>
  <c r="Y11" i="57"/>
  <c r="Y13" i="57"/>
  <c r="Y14" i="57"/>
  <c r="Y16" i="57"/>
  <c r="Y17" i="57"/>
  <c r="Y19" i="57"/>
  <c r="Y20" i="57"/>
  <c r="Y23" i="57"/>
  <c r="Y26" i="57"/>
  <c r="Y29" i="57"/>
  <c r="Y30" i="57"/>
  <c r="Y31" i="57"/>
  <c r="Y34" i="57"/>
  <c r="J9" i="55"/>
  <c r="J10" i="55"/>
  <c r="J12" i="55"/>
  <c r="J15" i="55"/>
  <c r="J17" i="55"/>
  <c r="J18" i="55"/>
  <c r="J22" i="55"/>
  <c r="J24" i="55"/>
  <c r="J34" i="55"/>
  <c r="G13" i="55"/>
  <c r="G21" i="55"/>
  <c r="S21" i="57"/>
  <c r="S25" i="57"/>
  <c r="S26" i="57"/>
  <c r="S33" i="57"/>
  <c r="S34" i="57"/>
  <c r="G18" i="57"/>
  <c r="G20" i="57"/>
  <c r="G24" i="57"/>
  <c r="G26" i="57"/>
  <c r="G28" i="57"/>
  <c r="G30" i="57"/>
  <c r="G34" i="57"/>
  <c r="G35" i="57"/>
  <c r="AB12" i="57"/>
  <c r="AB15" i="57"/>
  <c r="AB18" i="57"/>
  <c r="AB21" i="57"/>
  <c r="AB22" i="57"/>
  <c r="AB24" i="57"/>
  <c r="AB25" i="57"/>
  <c r="AB27" i="57"/>
  <c r="AB28" i="57"/>
  <c r="AB32" i="57"/>
  <c r="AB33" i="57"/>
  <c r="Y35" i="57"/>
  <c r="V17" i="57"/>
  <c r="V18" i="57"/>
  <c r="V23" i="57"/>
  <c r="V27" i="57"/>
  <c r="V28" i="57"/>
  <c r="V32" i="57"/>
  <c r="V35" i="57"/>
  <c r="J13" i="55"/>
  <c r="J14" i="55"/>
  <c r="J16" i="55"/>
  <c r="J19" i="55"/>
  <c r="J23" i="55"/>
  <c r="J25" i="55"/>
  <c r="J26" i="55"/>
  <c r="J28" i="55"/>
  <c r="J31" i="55"/>
  <c r="V13" i="55"/>
  <c r="V15" i="55"/>
  <c r="V16" i="55"/>
  <c r="Y26" i="55"/>
  <c r="Y28" i="55"/>
  <c r="Y30" i="55"/>
  <c r="Y32" i="55"/>
  <c r="Y34" i="55"/>
  <c r="Y35" i="55"/>
  <c r="D7" i="54"/>
  <c r="J7" i="54"/>
  <c r="P7" i="54"/>
  <c r="V7" i="54"/>
  <c r="AB7" i="54"/>
  <c r="D19" i="25"/>
  <c r="E19" i="25"/>
  <c r="B9" i="40"/>
  <c r="D9" i="40" s="1"/>
  <c r="B11" i="40"/>
  <c r="B19" i="40"/>
  <c r="E19" i="40" s="1"/>
  <c r="D10" i="25"/>
  <c r="B20" i="25"/>
  <c r="D20" i="25" s="1"/>
  <c r="C12" i="25"/>
  <c r="D8" i="57"/>
  <c r="D32" i="57"/>
  <c r="D28" i="57"/>
  <c r="D18" i="57"/>
  <c r="G7" i="51"/>
  <c r="M7" i="51"/>
  <c r="S7" i="51"/>
  <c r="Y7" i="51"/>
  <c r="C12" i="40"/>
  <c r="D12" i="40" s="1"/>
  <c r="C10" i="40"/>
  <c r="E10" i="40" s="1"/>
  <c r="C8" i="40"/>
  <c r="D8" i="40" s="1"/>
  <c r="G7" i="54"/>
  <c r="M7" i="54"/>
  <c r="S7" i="54"/>
  <c r="Y7" i="54"/>
  <c r="D13" i="25"/>
  <c r="C11" i="25"/>
  <c r="C9" i="25"/>
  <c r="AB17" i="55"/>
  <c r="AB22" i="55"/>
  <c r="AB25" i="55"/>
  <c r="AB26" i="55"/>
  <c r="AB30" i="55"/>
  <c r="AB34" i="55"/>
  <c r="G7" i="58"/>
  <c r="S7" i="58"/>
  <c r="Y7" i="58"/>
  <c r="G8" i="57"/>
  <c r="J8" i="57"/>
  <c r="J9" i="57"/>
  <c r="J10" i="57"/>
  <c r="J11" i="57"/>
  <c r="J12" i="57"/>
  <c r="J13" i="57"/>
  <c r="J14" i="57"/>
  <c r="J15" i="57"/>
  <c r="J16" i="57"/>
  <c r="J17" i="57"/>
  <c r="J19" i="57"/>
  <c r="J20" i="57"/>
  <c r="J21" i="57"/>
  <c r="J25" i="57"/>
  <c r="F13" i="45"/>
  <c r="H13" i="45" s="1"/>
  <c r="AB7" i="58"/>
  <c r="V8" i="57"/>
  <c r="V24" i="57"/>
  <c r="V25" i="57"/>
  <c r="V29" i="57"/>
  <c r="V33" i="57"/>
  <c r="V9" i="57"/>
  <c r="V10" i="57"/>
  <c r="V11" i="57"/>
  <c r="V12" i="57"/>
  <c r="V13" i="57"/>
  <c r="V14" i="57"/>
  <c r="V15" i="57"/>
  <c r="V16" i="57"/>
  <c r="V19" i="57"/>
  <c r="V21" i="57"/>
  <c r="V22" i="57"/>
  <c r="V7" i="58"/>
  <c r="S10" i="57"/>
  <c r="S11" i="57"/>
  <c r="S12" i="57"/>
  <c r="S13" i="57"/>
  <c r="S14" i="57"/>
  <c r="S20" i="57"/>
  <c r="S22" i="57"/>
  <c r="S24" i="57"/>
  <c r="S29" i="57"/>
  <c r="S30" i="57"/>
  <c r="S31" i="57"/>
  <c r="S32" i="57"/>
  <c r="U7" i="57"/>
  <c r="G18" i="45"/>
  <c r="G20" i="45"/>
  <c r="H20" i="45" s="1"/>
  <c r="F19" i="45"/>
  <c r="I19" i="45" s="1"/>
  <c r="H12" i="45"/>
  <c r="I12" i="45"/>
  <c r="P7" i="58"/>
  <c r="M7" i="58"/>
  <c r="F11" i="45"/>
  <c r="I10" i="45"/>
  <c r="J7" i="58"/>
  <c r="F9" i="45"/>
  <c r="G10" i="57"/>
  <c r="G14" i="57"/>
  <c r="D7" i="58"/>
  <c r="S7" i="55"/>
  <c r="S7" i="57"/>
  <c r="S9" i="57"/>
  <c r="S15" i="57"/>
  <c r="S16" i="57"/>
  <c r="S17" i="57"/>
  <c r="S18" i="57"/>
  <c r="S19" i="57"/>
  <c r="S23" i="57"/>
  <c r="Y7" i="56"/>
  <c r="I7" i="57"/>
  <c r="C10" i="45" s="1"/>
  <c r="D10" i="45" s="1"/>
  <c r="AE7" i="56"/>
  <c r="AB9" i="55"/>
  <c r="AB10" i="55"/>
  <c r="AB7" i="55"/>
  <c r="AB8" i="55"/>
  <c r="AB11" i="55"/>
  <c r="AB12" i="55"/>
  <c r="AB15" i="55"/>
  <c r="AB16" i="55"/>
  <c r="AB19" i="55"/>
  <c r="AB20" i="55"/>
  <c r="AB23" i="55"/>
  <c r="AB24" i="55"/>
  <c r="AB27" i="55"/>
  <c r="AB28" i="55"/>
  <c r="AB31" i="55"/>
  <c r="AB32" i="55"/>
  <c r="AB35" i="55"/>
  <c r="Y7" i="55"/>
  <c r="AB7" i="56"/>
  <c r="Y8" i="55"/>
  <c r="Y10" i="55"/>
  <c r="Y12" i="55"/>
  <c r="Y14" i="55"/>
  <c r="Y16" i="55"/>
  <c r="Y18" i="55"/>
  <c r="Y20" i="55"/>
  <c r="Y22" i="55"/>
  <c r="Y24" i="55"/>
  <c r="P7" i="55"/>
  <c r="S7" i="56"/>
  <c r="K7" i="57"/>
  <c r="B11" i="45" s="1"/>
  <c r="J7" i="55"/>
  <c r="J7" i="56"/>
  <c r="J8" i="55"/>
  <c r="D7" i="56"/>
  <c r="G8" i="55"/>
  <c r="G10" i="55"/>
  <c r="G11" i="55"/>
  <c r="G12" i="55"/>
  <c r="G14" i="55"/>
  <c r="G15" i="55"/>
  <c r="G16" i="55"/>
  <c r="G18" i="55"/>
  <c r="G19" i="55"/>
  <c r="G20" i="55"/>
  <c r="G22" i="55"/>
  <c r="G23" i="55"/>
  <c r="G24" i="55"/>
  <c r="G26" i="55"/>
  <c r="G27" i="55"/>
  <c r="G28" i="55"/>
  <c r="G30" i="55"/>
  <c r="G31" i="55"/>
  <c r="G32" i="55"/>
  <c r="G34" i="55"/>
  <c r="G9" i="57"/>
  <c r="G11" i="57"/>
  <c r="G13" i="57"/>
  <c r="G15" i="57"/>
  <c r="G17" i="57"/>
  <c r="G19" i="57"/>
  <c r="G21" i="57"/>
  <c r="G23" i="57"/>
  <c r="G25" i="57"/>
  <c r="G27" i="57"/>
  <c r="G29" i="57"/>
  <c r="G31" i="57"/>
  <c r="G33" i="57"/>
  <c r="G7" i="57"/>
  <c r="E7" i="55"/>
  <c r="F9" i="25" s="1"/>
  <c r="G7" i="56"/>
  <c r="C19" i="45"/>
  <c r="C13" i="45"/>
  <c r="E13" i="45" s="1"/>
  <c r="C11" i="45"/>
  <c r="C9" i="45"/>
  <c r="E9" i="45" s="1"/>
  <c r="C7" i="57"/>
  <c r="C8" i="45" s="1"/>
  <c r="H10" i="45"/>
  <c r="G20" i="25"/>
  <c r="H20" i="25" s="1"/>
  <c r="G19" i="25"/>
  <c r="I19" i="25" s="1"/>
  <c r="G13" i="25"/>
  <c r="I13" i="25" s="1"/>
  <c r="F12" i="25"/>
  <c r="I12" i="25" s="1"/>
  <c r="F10" i="25"/>
  <c r="I10" i="25" s="1"/>
  <c r="G9" i="25"/>
  <c r="E18" i="40"/>
  <c r="D18" i="40"/>
  <c r="AA7" i="50"/>
  <c r="Z7" i="50"/>
  <c r="X7" i="50"/>
  <c r="D17" i="43" s="1"/>
  <c r="W7" i="50"/>
  <c r="U7" i="50"/>
  <c r="T7" i="50"/>
  <c r="R7" i="50"/>
  <c r="Q7" i="50"/>
  <c r="O7" i="50"/>
  <c r="N7" i="50"/>
  <c r="L7" i="50"/>
  <c r="K7" i="50"/>
  <c r="B9" i="43" s="1"/>
  <c r="I7" i="50"/>
  <c r="D8" i="43" s="1"/>
  <c r="H7" i="50"/>
  <c r="F7" i="50"/>
  <c r="E7" i="50"/>
  <c r="C7" i="50"/>
  <c r="B7" i="50"/>
  <c r="AA7" i="49"/>
  <c r="Z7" i="49"/>
  <c r="B17" i="24" s="1"/>
  <c r="X7" i="49"/>
  <c r="W7" i="49"/>
  <c r="U7" i="49"/>
  <c r="T7" i="49"/>
  <c r="R7" i="49"/>
  <c r="Q7" i="49"/>
  <c r="O7" i="49"/>
  <c r="N7" i="49"/>
  <c r="B9" i="24" s="1"/>
  <c r="L7" i="49"/>
  <c r="K7" i="49"/>
  <c r="I7" i="49"/>
  <c r="H7" i="49"/>
  <c r="B7" i="24" s="1"/>
  <c r="F7" i="49"/>
  <c r="E7" i="49"/>
  <c r="C7" i="49"/>
  <c r="B7" i="49"/>
  <c r="AB35" i="48"/>
  <c r="Y35" i="48"/>
  <c r="S35" i="48"/>
  <c r="G35" i="48"/>
  <c r="AB34" i="48"/>
  <c r="Y34" i="48"/>
  <c r="S34" i="48"/>
  <c r="G34" i="48"/>
  <c r="AB33" i="48"/>
  <c r="Y33" i="48"/>
  <c r="S33" i="48"/>
  <c r="G33" i="48"/>
  <c r="AB32" i="48"/>
  <c r="Y32" i="48"/>
  <c r="S32" i="48"/>
  <c r="G32" i="48"/>
  <c r="AB31" i="48"/>
  <c r="Y31" i="48"/>
  <c r="S31" i="48"/>
  <c r="G31" i="48"/>
  <c r="AB30" i="48"/>
  <c r="Y30" i="48"/>
  <c r="S30" i="48"/>
  <c r="G30" i="48"/>
  <c r="AB29" i="48"/>
  <c r="Y29" i="48"/>
  <c r="S29" i="48"/>
  <c r="G29" i="48"/>
  <c r="AB28" i="48"/>
  <c r="Y28" i="48"/>
  <c r="S28" i="48"/>
  <c r="G28" i="48"/>
  <c r="AB27" i="48"/>
  <c r="Y27" i="48"/>
  <c r="S27" i="48"/>
  <c r="G27" i="48"/>
  <c r="AB26" i="48"/>
  <c r="Y26" i="48"/>
  <c r="S26" i="48"/>
  <c r="G26" i="48"/>
  <c r="AB25" i="48"/>
  <c r="Y25" i="48"/>
  <c r="S25" i="48"/>
  <c r="G25" i="48"/>
  <c r="AB24" i="48"/>
  <c r="Y24" i="48"/>
  <c r="S24" i="48"/>
  <c r="G24" i="48"/>
  <c r="AB23" i="48"/>
  <c r="Y23" i="48"/>
  <c r="S23" i="48"/>
  <c r="G23" i="48"/>
  <c r="AB22" i="48"/>
  <c r="Y22" i="48"/>
  <c r="S22" i="48"/>
  <c r="G22" i="48"/>
  <c r="AB21" i="48"/>
  <c r="Y21" i="48"/>
  <c r="S21" i="48"/>
  <c r="G21" i="48"/>
  <c r="AB20" i="48"/>
  <c r="Y20" i="48"/>
  <c r="S20" i="48"/>
  <c r="G20" i="48"/>
  <c r="AB19" i="48"/>
  <c r="Y19" i="48"/>
  <c r="S19" i="48"/>
  <c r="G19" i="48"/>
  <c r="AB18" i="48"/>
  <c r="Y18" i="48"/>
  <c r="S18" i="48"/>
  <c r="G18" i="48"/>
  <c r="AB17" i="48"/>
  <c r="Y17" i="48"/>
  <c r="S17" i="48"/>
  <c r="G17" i="48"/>
  <c r="AB16" i="48"/>
  <c r="Y16" i="48"/>
  <c r="S16" i="48"/>
  <c r="G16" i="48"/>
  <c r="AB15" i="48"/>
  <c r="Y15" i="48"/>
  <c r="S15" i="48"/>
  <c r="G15" i="48"/>
  <c r="AB14" i="48"/>
  <c r="Y14" i="48"/>
  <c r="S14" i="48"/>
  <c r="G14" i="48"/>
  <c r="AB13" i="48"/>
  <c r="Y13" i="48"/>
  <c r="S13" i="48"/>
  <c r="G13" i="48"/>
  <c r="AB12" i="48"/>
  <c r="Y12" i="48"/>
  <c r="S12" i="48"/>
  <c r="G12" i="48"/>
  <c r="AB11" i="48"/>
  <c r="Y11" i="48"/>
  <c r="S11" i="48"/>
  <c r="G11" i="48"/>
  <c r="AB10" i="48"/>
  <c r="Y10" i="48"/>
  <c r="S10" i="48"/>
  <c r="G10" i="48"/>
  <c r="AB9" i="48"/>
  <c r="Y9" i="48"/>
  <c r="S9" i="48"/>
  <c r="G9" i="48"/>
  <c r="AB8" i="48"/>
  <c r="Y8" i="48"/>
  <c r="S8" i="48"/>
  <c r="G8" i="48"/>
  <c r="AA7" i="48"/>
  <c r="C17" i="42" s="1"/>
  <c r="Z7" i="48"/>
  <c r="X7" i="48"/>
  <c r="C16" i="42" s="1"/>
  <c r="W7" i="48"/>
  <c r="B16" i="42" s="1"/>
  <c r="U7" i="48"/>
  <c r="C15" i="42" s="1"/>
  <c r="T7" i="48"/>
  <c r="R7" i="48"/>
  <c r="C10" i="42" s="1"/>
  <c r="Q7" i="48"/>
  <c r="B10" i="42" s="1"/>
  <c r="O7" i="48"/>
  <c r="N7" i="48"/>
  <c r="L7" i="48"/>
  <c r="K7" i="48"/>
  <c r="B8" i="42" s="1"/>
  <c r="I7" i="48"/>
  <c r="C7" i="42" s="1"/>
  <c r="H7" i="48"/>
  <c r="F7" i="48"/>
  <c r="E7" i="48"/>
  <c r="B6" i="42" s="1"/>
  <c r="C7" i="48"/>
  <c r="C5" i="42" s="1"/>
  <c r="B7" i="48"/>
  <c r="AB35" i="39"/>
  <c r="AB34" i="39"/>
  <c r="AB33" i="39"/>
  <c r="AB32" i="39"/>
  <c r="AB31" i="39"/>
  <c r="AB30" i="39"/>
  <c r="AB29" i="39"/>
  <c r="AB28" i="39"/>
  <c r="AB27" i="39"/>
  <c r="AB26" i="39"/>
  <c r="AB25" i="39"/>
  <c r="AB24" i="39"/>
  <c r="AB23" i="39"/>
  <c r="AB22" i="39"/>
  <c r="AB21" i="39"/>
  <c r="AB20" i="39"/>
  <c r="AB19" i="39"/>
  <c r="AB18" i="39"/>
  <c r="AB17" i="39"/>
  <c r="AB16" i="39"/>
  <c r="AB15" i="39"/>
  <c r="AB14" i="39"/>
  <c r="AB13" i="39"/>
  <c r="AB12" i="39"/>
  <c r="AB11" i="39"/>
  <c r="AB10" i="39"/>
  <c r="AB9" i="39"/>
  <c r="AB8" i="39"/>
  <c r="Y35" i="39"/>
  <c r="Y34" i="39"/>
  <c r="Y33" i="39"/>
  <c r="Y32" i="39"/>
  <c r="Y31" i="39"/>
  <c r="Y30" i="39"/>
  <c r="Y29" i="39"/>
  <c r="Y28" i="39"/>
  <c r="Y27" i="39"/>
  <c r="Y26" i="39"/>
  <c r="Y25" i="39"/>
  <c r="Y24" i="39"/>
  <c r="Y23" i="39"/>
  <c r="Y22" i="39"/>
  <c r="Y21" i="39"/>
  <c r="Y20" i="39"/>
  <c r="Y19" i="39"/>
  <c r="Y18" i="39"/>
  <c r="Y17" i="39"/>
  <c r="Y16" i="39"/>
  <c r="Y15" i="39"/>
  <c r="Y14" i="39"/>
  <c r="Y13" i="39"/>
  <c r="Y12" i="39"/>
  <c r="Y11" i="39"/>
  <c r="Y10" i="39"/>
  <c r="Y9" i="39"/>
  <c r="Y8" i="39"/>
  <c r="S35" i="39"/>
  <c r="S34" i="39"/>
  <c r="S33" i="39"/>
  <c r="S32" i="39"/>
  <c r="S31" i="39"/>
  <c r="S30" i="39"/>
  <c r="S29" i="39"/>
  <c r="S28" i="39"/>
  <c r="S27" i="39"/>
  <c r="S26" i="39"/>
  <c r="S25" i="39"/>
  <c r="S24" i="39"/>
  <c r="S23" i="39"/>
  <c r="S22" i="39"/>
  <c r="S21" i="39"/>
  <c r="S20" i="39"/>
  <c r="S19" i="39"/>
  <c r="S18" i="39"/>
  <c r="S17" i="39"/>
  <c r="S16" i="39"/>
  <c r="S15" i="39"/>
  <c r="S14" i="39"/>
  <c r="S13" i="39"/>
  <c r="S12" i="39"/>
  <c r="S11" i="39"/>
  <c r="S10" i="39"/>
  <c r="S9" i="39"/>
  <c r="S8" i="39"/>
  <c r="G35" i="39"/>
  <c r="G34" i="39"/>
  <c r="G33" i="39"/>
  <c r="G32" i="39"/>
  <c r="G31" i="39"/>
  <c r="G30" i="39"/>
  <c r="G29" i="39"/>
  <c r="G28" i="39"/>
  <c r="G27" i="39"/>
  <c r="G26" i="39"/>
  <c r="G25" i="39"/>
  <c r="G24" i="39"/>
  <c r="G23" i="39"/>
  <c r="G22" i="39"/>
  <c r="G21" i="39"/>
  <c r="G20" i="39"/>
  <c r="G19" i="39"/>
  <c r="G18" i="39"/>
  <c r="G17" i="39"/>
  <c r="G16" i="39"/>
  <c r="G15" i="39"/>
  <c r="G14" i="39"/>
  <c r="G13" i="39"/>
  <c r="G12" i="39"/>
  <c r="G11" i="39"/>
  <c r="G10" i="39"/>
  <c r="G9" i="39"/>
  <c r="G8" i="39"/>
  <c r="AA7" i="39"/>
  <c r="C18" i="23" s="1"/>
  <c r="Z7" i="39"/>
  <c r="B18" i="23" s="1"/>
  <c r="X7" i="39"/>
  <c r="C17" i="23" s="1"/>
  <c r="W7" i="39"/>
  <c r="B17" i="23" s="1"/>
  <c r="U7" i="39"/>
  <c r="C16" i="23" s="1"/>
  <c r="T7" i="39"/>
  <c r="R7" i="39"/>
  <c r="C11" i="23" s="1"/>
  <c r="Q7" i="39"/>
  <c r="B11" i="23" s="1"/>
  <c r="O7" i="39"/>
  <c r="C10" i="23" s="1"/>
  <c r="N7" i="39"/>
  <c r="L7" i="39"/>
  <c r="C9" i="23" s="1"/>
  <c r="K7" i="39"/>
  <c r="B9" i="23" s="1"/>
  <c r="I7" i="39"/>
  <c r="C8" i="23" s="1"/>
  <c r="H7" i="39"/>
  <c r="F7" i="39"/>
  <c r="C7" i="23" s="1"/>
  <c r="E7" i="39"/>
  <c r="B7" i="23" s="1"/>
  <c r="C7" i="39"/>
  <c r="C6" i="23" s="1"/>
  <c r="B7" i="39"/>
  <c r="D18" i="43" l="1"/>
  <c r="B17" i="43"/>
  <c r="B11" i="43"/>
  <c r="D11" i="43"/>
  <c r="B8" i="43"/>
  <c r="B7" i="43"/>
  <c r="Y7" i="57"/>
  <c r="P7" i="48"/>
  <c r="D20" i="45"/>
  <c r="E9" i="40"/>
  <c r="M7" i="55"/>
  <c r="E19" i="45"/>
  <c r="D19" i="45"/>
  <c r="AB7" i="57"/>
  <c r="J7" i="57"/>
  <c r="E11" i="40"/>
  <c r="C12" i="45"/>
  <c r="D12" i="45" s="1"/>
  <c r="D10" i="40"/>
  <c r="I20" i="45"/>
  <c r="E8" i="40"/>
  <c r="V7" i="57"/>
  <c r="C18" i="45"/>
  <c r="M7" i="57"/>
  <c r="D19" i="40"/>
  <c r="D11" i="40"/>
  <c r="D7" i="55"/>
  <c r="D7" i="49"/>
  <c r="C6" i="24"/>
  <c r="G7" i="49"/>
  <c r="J7" i="49"/>
  <c r="C8" i="24"/>
  <c r="M7" i="49"/>
  <c r="P7" i="49"/>
  <c r="C10" i="24"/>
  <c r="S7" i="49"/>
  <c r="V7" i="49"/>
  <c r="C16" i="24"/>
  <c r="Y7" i="49"/>
  <c r="AB7" i="49"/>
  <c r="C6" i="43"/>
  <c r="D7" i="50"/>
  <c r="C8" i="43"/>
  <c r="M7" i="50"/>
  <c r="D9" i="43" s="1"/>
  <c r="C10" i="43"/>
  <c r="P7" i="50"/>
  <c r="D10" i="43" s="1"/>
  <c r="C16" i="43"/>
  <c r="V7" i="50"/>
  <c r="C18" i="43"/>
  <c r="P7" i="39"/>
  <c r="J7" i="39"/>
  <c r="E12" i="40"/>
  <c r="I13" i="45"/>
  <c r="D7" i="48"/>
  <c r="D9" i="45"/>
  <c r="H19" i="45"/>
  <c r="I9" i="25"/>
  <c r="V7" i="48"/>
  <c r="AB7" i="48"/>
  <c r="D16" i="42"/>
  <c r="J7" i="48"/>
  <c r="E16" i="42"/>
  <c r="B7" i="42"/>
  <c r="E7" i="42" s="1"/>
  <c r="B9" i="42"/>
  <c r="B17" i="42"/>
  <c r="D17" i="42" s="1"/>
  <c r="C9" i="42"/>
  <c r="B6" i="24"/>
  <c r="B8" i="24"/>
  <c r="B10" i="24"/>
  <c r="B16" i="24"/>
  <c r="C17" i="24"/>
  <c r="D17" i="24" s="1"/>
  <c r="C15" i="24"/>
  <c r="D11" i="25"/>
  <c r="E11" i="25"/>
  <c r="E20" i="25"/>
  <c r="E10" i="25"/>
  <c r="E13" i="25"/>
  <c r="G7" i="48"/>
  <c r="M7" i="48"/>
  <c r="S7" i="48"/>
  <c r="Y7" i="48"/>
  <c r="D10" i="42"/>
  <c r="C8" i="42"/>
  <c r="E8" i="42" s="1"/>
  <c r="C6" i="42"/>
  <c r="E6" i="42" s="1"/>
  <c r="C9" i="24"/>
  <c r="D9" i="24" s="1"/>
  <c r="C7" i="24"/>
  <c r="D7" i="24" s="1"/>
  <c r="C5" i="24"/>
  <c r="H9" i="25"/>
  <c r="D9" i="25"/>
  <c r="E9" i="25"/>
  <c r="D12" i="25"/>
  <c r="E12" i="25"/>
  <c r="E20" i="45"/>
  <c r="E11" i="45"/>
  <c r="I11" i="45"/>
  <c r="H11" i="45"/>
  <c r="H9" i="45"/>
  <c r="I9" i="45"/>
  <c r="B18" i="43"/>
  <c r="C17" i="43"/>
  <c r="C11" i="43"/>
  <c r="C9" i="43"/>
  <c r="E9" i="43" s="1"/>
  <c r="B10" i="43"/>
  <c r="C7" i="43"/>
  <c r="S7" i="39"/>
  <c r="D11" i="23"/>
  <c r="E11" i="23"/>
  <c r="AB7" i="39"/>
  <c r="D18" i="23"/>
  <c r="V7" i="39"/>
  <c r="E17" i="23"/>
  <c r="Y7" i="39"/>
  <c r="B10" i="23"/>
  <c r="E10" i="23" s="1"/>
  <c r="E9" i="23"/>
  <c r="M7" i="39"/>
  <c r="B8" i="23"/>
  <c r="E8" i="23" s="1"/>
  <c r="E7" i="23"/>
  <c r="G7" i="39"/>
  <c r="H13" i="25"/>
  <c r="D13" i="45"/>
  <c r="H12" i="25"/>
  <c r="H10" i="25"/>
  <c r="G7" i="55"/>
  <c r="D11" i="45"/>
  <c r="E10" i="45"/>
  <c r="D7" i="57"/>
  <c r="I20" i="25"/>
  <c r="H19" i="25"/>
  <c r="H11" i="25"/>
  <c r="D17" i="23"/>
  <c r="E18" i="23"/>
  <c r="D9" i="23"/>
  <c r="D7" i="23"/>
  <c r="D7" i="39"/>
  <c r="E8" i="43" l="1"/>
  <c r="D9" i="42"/>
  <c r="E17" i="24"/>
  <c r="D6" i="24"/>
  <c r="D8" i="24"/>
  <c r="D16" i="24"/>
  <c r="E12" i="45"/>
  <c r="D10" i="24"/>
  <c r="D10" i="23"/>
  <c r="E9" i="42"/>
  <c r="E11" i="43"/>
  <c r="E9" i="24"/>
  <c r="D8" i="42"/>
  <c r="E16" i="24"/>
  <c r="E8" i="24"/>
  <c r="E17" i="42"/>
  <c r="D7" i="42"/>
  <c r="E7" i="24"/>
  <c r="D6" i="42"/>
  <c r="E10" i="24"/>
  <c r="E6" i="24"/>
  <c r="E10" i="42"/>
  <c r="E18" i="43"/>
  <c r="E17" i="43"/>
  <c r="E10" i="43"/>
  <c r="E7" i="43"/>
  <c r="D8" i="23"/>
</calcChain>
</file>

<file path=xl/sharedStrings.xml><?xml version="1.0" encoding="utf-8"?>
<sst xmlns="http://schemas.openxmlformats.org/spreadsheetml/2006/main" count="1166" uniqueCount="175">
  <si>
    <t>Показник</t>
  </si>
  <si>
    <t>зміна значення</t>
  </si>
  <si>
    <t>%</t>
  </si>
  <si>
    <t>А</t>
  </si>
  <si>
    <t>Станом на:</t>
  </si>
  <si>
    <t>Жінки</t>
  </si>
  <si>
    <t>Чоловіки</t>
  </si>
  <si>
    <t>особи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</si>
  <si>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</si>
  <si>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</si>
  <si>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</si>
  <si>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</si>
  <si>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отримують допомогу по безробіттю</t>
  </si>
  <si>
    <t>Всього отримали роботу                          (у т.ч. до набуття статусу безробітного)</t>
  </si>
  <si>
    <t>Продовження таблиці</t>
  </si>
  <si>
    <t>2020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</si>
  <si>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</si>
  <si>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</si>
  <si>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</si>
  <si>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</si>
  <si>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</si>
  <si>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</si>
  <si>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</si>
  <si>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</si>
  <si>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>Надання послуг Львівською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</si>
  <si>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 + (-)                             осіб</t>
  </si>
  <si>
    <t>Отримували послуги,осіб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</si>
  <si>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</si>
  <si>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</si>
  <si>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</si>
  <si>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</si>
  <si>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Отримували послуги,  осіб</t>
  </si>
  <si>
    <t>Отримували допомогу з безробіття, осіб</t>
  </si>
  <si>
    <t>Львівська область</t>
  </si>
  <si>
    <t>Львівський МЦЗ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</si>
  <si>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</si>
  <si>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</si>
  <si>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</si>
  <si>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</si>
  <si>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</si>
  <si>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</si>
  <si>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Червоноградська МФ ЛОЦЗ</t>
  </si>
  <si>
    <t>Дрогобицький МРЦЗ</t>
  </si>
  <si>
    <t>Самбірський МРЦЗ</t>
  </si>
  <si>
    <t>Стрийський МРЦЗ</t>
  </si>
  <si>
    <t>Бродівська РФ ЛОЦЗ</t>
  </si>
  <si>
    <t>Буська РФ ЛОЦЗ</t>
  </si>
  <si>
    <t>Городоцька РФ ЛОЦЗ</t>
  </si>
  <si>
    <t>Жидачівська РФ ЛОЦЗ</t>
  </si>
  <si>
    <t>Жовківська РФ ЛОЦЗ</t>
  </si>
  <si>
    <t>Золочівська РФ ЛОЦЗ</t>
  </si>
  <si>
    <t>Кам'янка-Бузька РФ ЛОЦЗ</t>
  </si>
  <si>
    <t>Миколаївська РФ ЛОЦЗ</t>
  </si>
  <si>
    <t>Мостиська РФ ЛОЦЗ</t>
  </si>
  <si>
    <t>Перемишлянська  РФ ЛОЦЗ</t>
  </si>
  <si>
    <t>Пустомитівська РФ ЛОЦЗ</t>
  </si>
  <si>
    <t>Радехівська РФ ЛОЦЗ</t>
  </si>
  <si>
    <t>Сколівська РФ ЛОЦЗ</t>
  </si>
  <si>
    <t>Сокальська РФ ЛОЦЗ</t>
  </si>
  <si>
    <t>Старосамбірська РФ ЛОЦЗ</t>
  </si>
  <si>
    <t>Турківська РФ ЛОЦЗ</t>
  </si>
  <si>
    <t>Яворівська РФ ЛОЦЗ</t>
  </si>
  <si>
    <t>2021</t>
  </si>
  <si>
    <r>
      <t xml:space="preserve">Надання послуг Львівською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</si>
  <si>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Надання послуг Львівською обласною службою зайнятості </t>
  </si>
  <si>
    <t>Надання послуг Львівською обласною службою зайнятості громадянам</t>
  </si>
  <si>
    <r>
      <t xml:space="preserve"> </t>
    </r>
    <r>
      <rPr>
        <b/>
        <u/>
        <sz val="19"/>
        <rFont val="Times New Roman"/>
        <family val="1"/>
        <charset val="204"/>
      </rPr>
      <t>(за ґендерною ознакою)</t>
    </r>
  </si>
  <si>
    <t>-</t>
  </si>
  <si>
    <t xml:space="preserve">           </t>
  </si>
  <si>
    <r>
      <t>Надання послуг Львівською обласною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                  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</si>
  <si>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Надання послуг Львівською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</si>
  <si>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</si>
  <si>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Усього</t>
  </si>
  <si>
    <t>з них:</t>
  </si>
  <si>
    <t>жінки</t>
  </si>
  <si>
    <t>чоловіки</t>
  </si>
  <si>
    <t>(осіб)</t>
  </si>
  <si>
    <t>Мали статус безробітного                                     протягом періоду</t>
  </si>
  <si>
    <t xml:space="preserve">Всього отримали роботу </t>
  </si>
  <si>
    <t>Чисельність працевлаш-тованих безробітних</t>
  </si>
  <si>
    <t>Проходили проф-навчання</t>
  </si>
  <si>
    <t>Всього брали участь у громадських та інших роботах тимчасового характеру</t>
  </si>
  <si>
    <t>Мають статус безробітного на кінець періоду</t>
  </si>
  <si>
    <t>осіб</t>
  </si>
  <si>
    <t>Отримували послуги</t>
  </si>
  <si>
    <t>Мали статус безробітного</t>
  </si>
  <si>
    <t>Всього отримали роботу</t>
  </si>
  <si>
    <t>Проходили професійне навчання</t>
  </si>
  <si>
    <t>Брали участь у громадських та інших роботах тимчасового характеру</t>
  </si>
  <si>
    <t>Отримували допомогу по безробіттю</t>
  </si>
  <si>
    <t>Отримували послуги,  осіб*</t>
  </si>
  <si>
    <t>х</t>
  </si>
  <si>
    <r>
      <t xml:space="preserve">* У зв’язку із набранням чинності </t>
    </r>
    <r>
      <rPr>
        <b/>
        <sz val="12"/>
        <rFont val="Times New Roman"/>
        <family val="1"/>
        <charset val="204"/>
      </rPr>
      <t>постанови Кабінету Міністрів України від 10.03.2021 № 191</t>
    </r>
    <r>
      <rPr>
        <sz val="12"/>
        <rFont val="Times New Roman"/>
        <family val="1"/>
        <charset val="204"/>
      </rPr>
      <t xml:space="preserve">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sz val="12"/>
        <rFont val="Times New Roman"/>
        <family val="1"/>
        <charset val="204"/>
      </rPr>
      <t>не можуть бути порівнянні з відповідними даними минулого року</t>
    </r>
  </si>
  <si>
    <t>2022</t>
  </si>
  <si>
    <t>2022*</t>
  </si>
  <si>
    <t>Отримували послуги *</t>
  </si>
  <si>
    <r>
      <t xml:space="preserve">* У зв’язку із набранням чинності </t>
    </r>
    <r>
      <rPr>
        <b/>
        <sz val="11"/>
        <rFont val="Times New Roman Cyr"/>
        <charset val="204"/>
      </rPr>
      <t>постанови Кабінету Міністрів України від 10.03.2021 № 191</t>
    </r>
    <r>
      <rPr>
        <sz val="11"/>
        <rFont val="Times New Roman Cyr"/>
        <charset val="204"/>
      </rPr>
      <t xml:space="preserve">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sz val="11"/>
        <rFont val="Times New Roman Cyr"/>
        <charset val="204"/>
      </rPr>
      <t>не можуть бути порівнянні з відповідними даними минулого року</t>
    </r>
  </si>
  <si>
    <t>Отримували послуги,осіб*</t>
  </si>
  <si>
    <t>Отримували послуги на кінець періоду*</t>
  </si>
  <si>
    <r>
      <t xml:space="preserve">* У зв’язку із набранням чинності </t>
    </r>
    <r>
      <rPr>
        <b/>
        <sz val="12"/>
        <rFont val="Times New Roman"/>
        <family val="1"/>
        <charset val="204"/>
      </rPr>
      <t>постанови Кабінету Міністрів України від 10.03.2021 № 191</t>
    </r>
    <r>
      <rPr>
        <sz val="12"/>
        <rFont val="Times New Roman"/>
        <family val="1"/>
        <charset val="204"/>
      </rPr>
      <t xml:space="preserve">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sz val="12"/>
        <rFont val="Times New Roman"/>
        <family val="1"/>
        <charset val="204"/>
      </rPr>
      <t>не можуть бути порівняні з відповідними даними минулого року</t>
    </r>
  </si>
  <si>
    <r>
      <t xml:space="preserve">* У зв’язку із набранням чинності </t>
    </r>
    <r>
      <rPr>
        <b/>
        <sz val="11"/>
        <rFont val="Times New Roman Cyr"/>
        <charset val="204"/>
      </rPr>
      <t>постанови Кабінету Міністрів України від 10.03.2021 № 191</t>
    </r>
    <r>
      <rPr>
        <sz val="11"/>
        <rFont val="Times New Roman Cyr"/>
        <charset val="204"/>
      </rPr>
      <t xml:space="preserve">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sz val="11"/>
        <rFont val="Times New Roman Cyr"/>
        <charset val="204"/>
      </rPr>
      <t>не можуть бути порівняні з відповідними даними минулого року</t>
    </r>
  </si>
  <si>
    <t xml:space="preserve"> </t>
  </si>
  <si>
    <t>січень - червень 2021 року</t>
  </si>
  <si>
    <t>січень - червень 2022 року</t>
  </si>
  <si>
    <t xml:space="preserve">  1 липня 2021 р.</t>
  </si>
  <si>
    <t xml:space="preserve">  1 липня 2022 р.</t>
  </si>
  <si>
    <r>
      <t xml:space="preserve">    Надання послуг Львівською обласною службою зайнятості</t>
    </r>
    <r>
      <rPr>
        <b/>
        <u/>
        <sz val="16"/>
        <rFont val="Times New Roman Cyr"/>
        <family val="1"/>
        <charset val="204"/>
      </rPr>
      <t xml:space="preserve"> особам, що мають додаткові гарантії у сприянні працевлаштуванню</t>
    </r>
    <r>
      <rPr>
        <b/>
        <sz val="16"/>
        <rFont val="Times New Roman Cyr"/>
        <family val="1"/>
        <charset val="204"/>
      </rPr>
      <t xml:space="preserve"> у січні-червні 2021-2022 рр.                                                                   </t>
    </r>
    <r>
      <rPr>
        <b/>
        <i/>
        <sz val="16"/>
        <rFont val="Times New Roman Cyr"/>
        <family val="1"/>
        <charset val="204"/>
      </rPr>
      <t xml:space="preserve"> </t>
    </r>
    <r>
      <rPr>
        <i/>
        <sz val="16"/>
        <rFont val="Times New Roman Cyr"/>
        <family val="1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family val="1"/>
        <charset val="204"/>
      </rPr>
      <t xml:space="preserve">  </t>
    </r>
  </si>
  <si>
    <r>
      <t xml:space="preserve">  Надання послугЛьвівською обласною службою зайнятості                                                                               </t>
    </r>
    <r>
      <rPr>
        <b/>
        <u/>
        <sz val="16"/>
        <rFont val="Times New Roman Cyr"/>
        <charset val="204"/>
      </rPr>
      <t>особам з інвалідністю</t>
    </r>
    <r>
      <rPr>
        <b/>
        <sz val="16"/>
        <rFont val="Times New Roman Cyr"/>
        <family val="1"/>
        <charset val="204"/>
      </rPr>
      <t xml:space="preserve"> у січні-червні 2021-2022 рр.</t>
    </r>
  </si>
  <si>
    <r>
      <t xml:space="preserve">Надання послуг Львівською обласною службою зайнятості особам
</t>
    </r>
    <r>
      <rPr>
        <b/>
        <sz val="16"/>
        <rFont val="Times New Roman Cyr"/>
        <charset val="204"/>
      </rPr>
      <t xml:space="preserve">з числа військовослужбовців, які брали участь в антитерористичній операції                                                                  </t>
    </r>
    <r>
      <rPr>
        <b/>
        <sz val="16"/>
        <rFont val="Times New Roman Cyr"/>
        <family val="1"/>
        <charset val="204"/>
      </rPr>
      <t xml:space="preserve"> (операції об'єднаних сил) у січні-червні 2021-2022 рр.</t>
    </r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</si>
  <si>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внутрішньо переміщеним особам</t>
    </r>
    <r>
      <rPr>
        <b/>
        <sz val="16"/>
        <rFont val="Times New Roman Cyr"/>
        <family val="1"/>
        <charset val="204"/>
      </rPr>
      <t xml:space="preserve">, що отримали довідку  про взяття на облік,  у  січні-червні 2021-2022 рр.                                                                     </t>
    </r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</si>
  <si>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молоді у віці до 35 років</t>
    </r>
    <r>
      <rPr>
        <b/>
        <sz val="16"/>
        <rFont val="Times New Roman Cyr"/>
        <family val="1"/>
        <charset val="204"/>
      </rPr>
      <t xml:space="preserve">
у січні-червні 2021-2022 рр.</t>
    </r>
  </si>
  <si>
    <t>у січні - червні 2022 року</t>
  </si>
  <si>
    <t>Станом на 01.07.2022:</t>
  </si>
  <si>
    <t>Надання послуг Львівською обласною службою зайнятості жінкам                                                                                                                                                                     у січні-червні 2022 року</t>
  </si>
  <si>
    <t>Надання послуг Львівською обласною службою зайнятості чоловікам                                                                                                                                                                     у січні-червні 2022 року</t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</si>
  <si>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жінкам</t>
    </r>
    <r>
      <rPr>
        <b/>
        <sz val="16"/>
        <rFont val="Times New Roman Cyr"/>
        <family val="1"/>
        <charset val="204"/>
      </rPr>
      <t xml:space="preserve">
у січні-червні 2021 - 2022 рр.</t>
    </r>
  </si>
  <si>
    <t>Надання послуг Львівською обласною службою зайнятості чоловікам
у січні-червні 2021 - 2022 рр.</t>
  </si>
  <si>
    <r>
      <t xml:space="preserve">Надання послуг Львівською обласною службою зайнятості                                                                                                             особам з числа </t>
    </r>
    <r>
      <rPr>
        <b/>
        <u/>
        <sz val="16"/>
        <rFont val="Times New Roman Cyr"/>
        <charset val="204"/>
      </rPr>
      <t>мешканців міських поселень</t>
    </r>
    <r>
      <rPr>
        <b/>
        <sz val="16"/>
        <rFont val="Times New Roman Cyr"/>
        <family val="1"/>
        <charset val="204"/>
      </rPr>
      <t xml:space="preserve">
у січні - червні 2021 - 2022 рр.</t>
    </r>
  </si>
  <si>
    <r>
      <t xml:space="preserve">Надання послуг Львівською обласною службою зайнятості                                                                                                             особам з числа </t>
    </r>
    <r>
      <rPr>
        <b/>
        <u/>
        <sz val="16"/>
        <rFont val="Times New Roman Cyr"/>
        <charset val="204"/>
      </rPr>
      <t>мешканців сільської місцевості</t>
    </r>
    <r>
      <rPr>
        <b/>
        <sz val="16"/>
        <rFont val="Times New Roman Cyr"/>
        <family val="1"/>
        <charset val="204"/>
      </rPr>
      <t xml:space="preserve">
у січні - червні 2021 -2022 рр.</t>
    </r>
  </si>
  <si>
    <r>
      <t xml:space="preserve">Надання послуг Львівської обласною службою зайнятості </t>
    </r>
    <r>
      <rPr>
        <b/>
        <sz val="16"/>
        <color rgb="FFFF0000"/>
        <rFont val="Times New Roman Cyr"/>
        <charset val="204"/>
      </rPr>
      <t>(УСЬОГО)</t>
    </r>
    <r>
      <rPr>
        <b/>
        <sz val="16"/>
        <rFont val="Times New Roman Cyr"/>
        <family val="1"/>
        <charset val="204"/>
      </rPr>
      <t xml:space="preserve">
у січні - червні 2021 - 2022 рр.</t>
    </r>
  </si>
  <si>
    <t>+11,9р.</t>
  </si>
  <si>
    <t>+6,7р.</t>
  </si>
  <si>
    <t>+23р.</t>
  </si>
  <si>
    <t>+22,5р.</t>
  </si>
  <si>
    <t>+8р.</t>
  </si>
  <si>
    <t>+9р.</t>
  </si>
  <si>
    <t>+11р.</t>
  </si>
  <si>
    <t>+11,2р.</t>
  </si>
  <si>
    <t>+27,8р.</t>
  </si>
  <si>
    <t>+30,3р.</t>
  </si>
  <si>
    <t>+24,7р.</t>
  </si>
  <si>
    <t>+29р.</t>
  </si>
  <si>
    <t>+25р.</t>
  </si>
  <si>
    <t>+10р.</t>
  </si>
  <si>
    <t>+11,3р.</t>
  </si>
  <si>
    <t>+13р.</t>
  </si>
  <si>
    <t>+9,8р.</t>
  </si>
  <si>
    <t>+11,5р.</t>
  </si>
  <si>
    <t>+8,7р.</t>
  </si>
  <si>
    <t>+65р.</t>
  </si>
  <si>
    <t>+13,1р.</t>
  </si>
  <si>
    <t>+5,7р.</t>
  </si>
  <si>
    <t>+26,5р.</t>
  </si>
  <si>
    <t>+11,8р.</t>
  </si>
  <si>
    <t>+12р.</t>
  </si>
  <si>
    <t>+18р.</t>
  </si>
  <si>
    <t>+6р.</t>
  </si>
  <si>
    <t>+4,3р.</t>
  </si>
  <si>
    <t>+16р.</t>
  </si>
  <si>
    <t>+15,9р.</t>
  </si>
  <si>
    <t>+69р.</t>
  </si>
  <si>
    <t>+35р.</t>
  </si>
  <si>
    <t>+90р.</t>
  </si>
  <si>
    <t>+57р.</t>
  </si>
  <si>
    <t>+20р.</t>
  </si>
  <si>
    <t>+10,7р.</t>
  </si>
  <si>
    <t>+19,5р.</t>
  </si>
  <si>
    <t>+13,5р.</t>
  </si>
  <si>
    <t>+12,5р.</t>
  </si>
  <si>
    <t>+16,6р.</t>
  </si>
  <si>
    <t>+7,7р.</t>
  </si>
  <si>
    <t>+14р.</t>
  </si>
  <si>
    <t>+32,5р.</t>
  </si>
  <si>
    <t>+34р.</t>
  </si>
  <si>
    <t>+38р.</t>
  </si>
  <si>
    <t>+41р.</t>
  </si>
  <si>
    <t>+16,2р.</t>
  </si>
  <si>
    <t>+7,2р.</t>
  </si>
  <si>
    <t>+10,5р.</t>
  </si>
  <si>
    <t>+24р.</t>
  </si>
  <si>
    <t>+28р.</t>
  </si>
  <si>
    <t>+30р.</t>
  </si>
  <si>
    <t>+37р.</t>
  </si>
  <si>
    <t>+3р.</t>
  </si>
  <si>
    <t>+4р.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</si>
</sst>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"/>
    <numFmt numFmtId="165" formatCode="0.0"/>
    <numFmt numFmtId="166" formatCode="\+#0;\-#0"/>
    <numFmt numFmtId="167" formatCode="#,##0_ ;[Red]\-#,##0\ "/>
    <numFmt numFmtId="168" formatCode="_-* #,##0_р_._-;\-* #,##0_р_._-;_-* &quot;-&quot;_р_._-;_-@_-"/>
    <numFmt numFmtId="169" formatCode="_-* #,##0.00_р_._-;\-* #,##0.00_р_._-;_-* &quot;-&quot;??_р_._-;_-@_-"/>
    <numFmt numFmtId="170" formatCode="_-* #,##0.00\ _₴_-;\-* #,##0.00\ _₴_-;_-* &quot;-&quot;??\ _₴_-;_-@_-"/>
    <numFmt numFmtId="171" formatCode="0_ ;[Red]\-0\ "/>
  </numFmts>
  <fonts count="8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color rgb="FFFF0000"/>
      <name val="Times New Roman Cyr"/>
      <charset val="204"/>
    </font>
    <font>
      <b/>
      <u/>
      <sz val="16"/>
      <name val="Times New Roman Cyr"/>
      <charset val="204"/>
    </font>
    <font>
      <b/>
      <sz val="16"/>
      <name val="Times New Roman Cyr"/>
      <charset val="204"/>
    </font>
    <font>
      <b/>
      <u/>
      <sz val="16"/>
      <name val="Times New Roman Cyr"/>
      <family val="1"/>
      <charset val="204"/>
    </font>
    <font>
      <b/>
      <i/>
      <sz val="16"/>
      <name val="Times New Roman Cyr"/>
      <family val="1"/>
      <charset val="204"/>
    </font>
    <font>
      <i/>
      <sz val="16"/>
      <name val="Times New Roman Cyr"/>
      <family val="1"/>
      <charset val="204"/>
    </font>
    <font>
      <sz val="11"/>
      <color rgb="FF003399"/>
      <name val="Times New Roman Cyr"/>
      <charset val="204"/>
    </font>
    <font>
      <b/>
      <sz val="11"/>
      <color rgb="FF003399"/>
      <name val="Times New Roman Cyr"/>
      <charset val="204"/>
    </font>
    <font>
      <sz val="11"/>
      <color rgb="FF003399"/>
      <name val="Times New Roman"/>
      <family val="1"/>
      <charset val="204"/>
    </font>
    <font>
      <sz val="10"/>
      <name val="Arial Cyr"/>
    </font>
    <font>
      <b/>
      <sz val="11"/>
      <color theme="3" tint="-0.499984740745262"/>
      <name val="Times New Roman Cyr"/>
      <charset val="204"/>
    </font>
    <font>
      <sz val="11"/>
      <color theme="3" tint="-0.499984740745262"/>
      <name val="Times New Roman Cyr"/>
      <charset val="204"/>
    </font>
    <font>
      <sz val="11"/>
      <color theme="3" tint="-0.499984740745262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2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i/>
      <u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.5"/>
      <name val="Times New Roman"/>
      <family val="1"/>
      <charset val="204"/>
    </font>
    <font>
      <sz val="14"/>
      <name val="Times New Roman Cyr"/>
      <family val="1"/>
      <charset val="204"/>
    </font>
    <font>
      <b/>
      <sz val="12"/>
      <name val="Times New Roman Cyr"/>
      <charset val="204"/>
    </font>
    <font>
      <i/>
      <sz val="16"/>
      <color rgb="FFFF0000"/>
      <name val="Times New Roman"/>
      <family val="1"/>
      <charset val="204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3" fillId="0" borderId="0"/>
    <xf numFmtId="0" fontId="9" fillId="0" borderId="0"/>
    <xf numFmtId="0" fontId="10" fillId="0" borderId="0"/>
    <xf numFmtId="0" fontId="47" fillId="0" borderId="0"/>
    <xf numFmtId="0" fontId="54" fillId="0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55" fillId="15" borderId="0" applyNumberFormat="0" applyBorder="0" applyAlignment="0" applyProtection="0"/>
    <xf numFmtId="0" fontId="55" fillId="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2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23" borderId="0" applyNumberFormat="0" applyBorder="0" applyAlignment="0" applyProtection="0"/>
    <xf numFmtId="0" fontId="56" fillId="32" borderId="0" applyNumberFormat="0" applyBorder="0" applyAlignment="0" applyProtection="0"/>
    <xf numFmtId="0" fontId="57" fillId="16" borderId="14" applyNumberFormat="0" applyAlignment="0" applyProtection="0"/>
    <xf numFmtId="0" fontId="58" fillId="29" borderId="15" applyNumberFormat="0" applyAlignment="0" applyProtection="0"/>
    <xf numFmtId="0" fontId="59" fillId="0" borderId="0" applyNumberFormat="0" applyFill="0" applyBorder="0" applyAlignment="0" applyProtection="0"/>
    <xf numFmtId="0" fontId="60" fillId="8" borderId="0" applyNumberFormat="0" applyBorder="0" applyAlignment="0" applyProtection="0"/>
    <xf numFmtId="0" fontId="61" fillId="0" borderId="16" applyNumberFormat="0" applyFill="0" applyAlignment="0" applyProtection="0"/>
    <xf numFmtId="0" fontId="62" fillId="0" borderId="17" applyNumberFormat="0" applyFill="0" applyAlignment="0" applyProtection="0"/>
    <xf numFmtId="0" fontId="63" fillId="0" borderId="18" applyNumberFormat="0" applyFill="0" applyAlignment="0" applyProtection="0"/>
    <xf numFmtId="0" fontId="63" fillId="0" borderId="0" applyNumberFormat="0" applyFill="0" applyBorder="0" applyAlignment="0" applyProtection="0"/>
    <xf numFmtId="0" fontId="64" fillId="5" borderId="14" applyNumberFormat="0" applyAlignment="0" applyProtection="0"/>
    <xf numFmtId="0" fontId="65" fillId="0" borderId="19" applyNumberFormat="0" applyFill="0" applyAlignment="0" applyProtection="0"/>
    <xf numFmtId="0" fontId="66" fillId="17" borderId="0" applyNumberFormat="0" applyBorder="0" applyAlignment="0" applyProtection="0"/>
    <xf numFmtId="0" fontId="13" fillId="6" borderId="20" applyNumberFormat="0" applyFont="0" applyAlignment="0" applyProtection="0"/>
    <xf numFmtId="0" fontId="13" fillId="6" borderId="20" applyNumberFormat="0" applyFont="0" applyAlignment="0" applyProtection="0"/>
    <xf numFmtId="0" fontId="67" fillId="16" borderId="21" applyNumberFormat="0" applyAlignment="0" applyProtection="0"/>
    <xf numFmtId="0" fontId="68" fillId="0" borderId="0" applyNumberFormat="0" applyFill="0" applyBorder="0" applyAlignment="0" applyProtection="0"/>
    <xf numFmtId="0" fontId="69" fillId="0" borderId="22" applyNumberFormat="0" applyFill="0" applyAlignment="0" applyProtection="0"/>
    <xf numFmtId="0" fontId="70" fillId="0" borderId="0" applyNumberFormat="0" applyFill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36" borderId="0" applyNumberFormat="0" applyBorder="0" applyAlignment="0" applyProtection="0"/>
    <xf numFmtId="0" fontId="67" fillId="37" borderId="21" applyNumberFormat="0" applyAlignment="0" applyProtection="0"/>
    <xf numFmtId="0" fontId="57" fillId="37" borderId="14" applyNumberFormat="0" applyAlignment="0" applyProtection="0"/>
    <xf numFmtId="0" fontId="71" fillId="0" borderId="23" applyNumberFormat="0" applyFill="0" applyAlignment="0" applyProtection="0"/>
    <xf numFmtId="0" fontId="72" fillId="0" borderId="24" applyNumberFormat="0" applyFill="0" applyAlignment="0" applyProtection="0"/>
    <xf numFmtId="0" fontId="73" fillId="0" borderId="25" applyNumberFormat="0" applyFill="0" applyAlignment="0" applyProtection="0"/>
    <xf numFmtId="0" fontId="73" fillId="0" borderId="0" applyNumberFormat="0" applyFill="0" applyBorder="0" applyAlignment="0" applyProtection="0"/>
    <xf numFmtId="0" fontId="69" fillId="0" borderId="22" applyNumberFormat="0" applyFill="0" applyAlignment="0" applyProtection="0"/>
    <xf numFmtId="0" fontId="66" fillId="38" borderId="0" applyNumberFormat="0" applyBorder="0" applyAlignment="0" applyProtection="0"/>
    <xf numFmtId="0" fontId="9" fillId="0" borderId="0"/>
    <xf numFmtId="0" fontId="9" fillId="0" borderId="0"/>
    <xf numFmtId="0" fontId="56" fillId="10" borderId="0" applyNumberFormat="0" applyBorder="0" applyAlignment="0" applyProtection="0"/>
    <xf numFmtId="0" fontId="59" fillId="0" borderId="0" applyNumberFormat="0" applyFill="0" applyBorder="0" applyAlignment="0" applyProtection="0"/>
    <xf numFmtId="0" fontId="10" fillId="39" borderId="20" applyNumberFormat="0" applyFont="0" applyAlignment="0" applyProtection="0"/>
    <xf numFmtId="0" fontId="54" fillId="0" borderId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</cellStyleXfs>
  <cellXfs count="304">
    <xf numFmtId="0" fontId="0" fillId="0" borderId="0" xfId="0"/>
    <xf numFmtId="0" fontId="4" fillId="0" borderId="6" xfId="1" applyFont="1" applyBorder="1" applyAlignment="1">
      <alignment vertical="center" wrapText="1"/>
    </xf>
    <xf numFmtId="0" fontId="4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2" fillId="0" borderId="6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 wrapText="1"/>
    </xf>
    <xf numFmtId="0" fontId="3" fillId="0" borderId="6" xfId="8" applyFont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0" fontId="8" fillId="0" borderId="0" xfId="8" applyFont="1" applyAlignment="1">
      <alignment vertical="center" wrapText="1"/>
    </xf>
    <xf numFmtId="0" fontId="4" fillId="3" borderId="6" xfId="8" applyFont="1" applyFill="1" applyBorder="1" applyAlignment="1">
      <alignment vertical="center" wrapText="1"/>
    </xf>
    <xf numFmtId="164" fontId="5" fillId="2" borderId="6" xfId="7" applyNumberFormat="1" applyFont="1" applyFill="1" applyBorder="1" applyAlignment="1">
      <alignment horizontal="center" vertical="center" wrapText="1"/>
    </xf>
    <xf numFmtId="164" fontId="5" fillId="0" borderId="6" xfId="7" applyNumberFormat="1" applyFont="1" applyFill="1" applyBorder="1" applyAlignment="1">
      <alignment horizontal="center" vertical="center" wrapText="1"/>
    </xf>
    <xf numFmtId="164" fontId="8" fillId="0" borderId="0" xfId="8" applyNumberFormat="1" applyFont="1" applyAlignment="1">
      <alignment vertical="center" wrapText="1"/>
    </xf>
    <xf numFmtId="0" fontId="4" fillId="0" borderId="6" xfId="7" applyFont="1" applyBorder="1" applyAlignment="1">
      <alignment horizontal="left" vertical="center" wrapText="1"/>
    </xf>
    <xf numFmtId="0" fontId="4" fillId="0" borderId="6" xfId="8" applyFont="1" applyBorder="1" applyAlignment="1">
      <alignment vertical="center" wrapText="1"/>
    </xf>
    <xf numFmtId="165" fontId="5" fillId="0" borderId="6" xfId="1" applyNumberFormat="1" applyFont="1" applyFill="1" applyBorder="1" applyAlignment="1">
      <alignment horizontal="center" vertical="center"/>
    </xf>
    <xf numFmtId="165" fontId="5" fillId="0" borderId="6" xfId="9" applyNumberFormat="1" applyFont="1" applyFill="1" applyBorder="1" applyAlignment="1">
      <alignment horizontal="center" vertical="center"/>
    </xf>
    <xf numFmtId="0" fontId="11" fillId="0" borderId="0" xfId="7" applyFont="1" applyFill="1"/>
    <xf numFmtId="3" fontId="11" fillId="0" borderId="0" xfId="7" applyNumberFormat="1" applyFont="1" applyFill="1"/>
    <xf numFmtId="165" fontId="5" fillId="0" borderId="6" xfId="8" applyNumberFormat="1" applyFont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/>
    </xf>
    <xf numFmtId="165" fontId="5" fillId="2" borderId="6" xfId="7" applyNumberFormat="1" applyFont="1" applyFill="1" applyBorder="1" applyAlignment="1">
      <alignment horizontal="center" vertical="center"/>
    </xf>
    <xf numFmtId="0" fontId="23" fillId="0" borderId="0" xfId="8" applyFont="1" applyAlignment="1">
      <alignment vertical="center" wrapText="1"/>
    </xf>
    <xf numFmtId="0" fontId="23" fillId="0" borderId="0" xfId="7" applyFont="1"/>
    <xf numFmtId="165" fontId="23" fillId="0" borderId="0" xfId="8" applyNumberFormat="1" applyFont="1" applyAlignment="1">
      <alignment vertical="center" wrapText="1"/>
    </xf>
    <xf numFmtId="0" fontId="14" fillId="0" borderId="0" xfId="8" applyFont="1" applyFill="1" applyAlignment="1">
      <alignment horizontal="center" vertical="top" wrapText="1"/>
    </xf>
    <xf numFmtId="0" fontId="26" fillId="0" borderId="0" xfId="12" applyFont="1" applyFill="1" applyBorder="1" applyAlignment="1">
      <alignment vertical="top" wrapText="1"/>
    </xf>
    <xf numFmtId="0" fontId="20" fillId="0" borderId="0" xfId="12" applyFont="1" applyFill="1" applyBorder="1"/>
    <xf numFmtId="0" fontId="27" fillId="0" borderId="1" xfId="12" applyFont="1" applyFill="1" applyBorder="1" applyAlignment="1">
      <alignment horizontal="center" vertical="top"/>
    </xf>
    <xf numFmtId="0" fontId="27" fillId="0" borderId="0" xfId="12" applyFont="1" applyFill="1" applyBorder="1" applyAlignment="1">
      <alignment horizontal="center" vertical="top"/>
    </xf>
    <xf numFmtId="0" fontId="28" fillId="0" borderId="0" xfId="12" applyFont="1" applyFill="1" applyAlignment="1">
      <alignment vertical="top"/>
    </xf>
    <xf numFmtId="0" fontId="29" fillId="0" borderId="0" xfId="12" applyFont="1" applyFill="1" applyAlignment="1">
      <alignment horizontal="center" vertical="center" wrapText="1"/>
    </xf>
    <xf numFmtId="0" fontId="29" fillId="0" borderId="0" xfId="12" applyFont="1" applyFill="1" applyAlignment="1">
      <alignment vertical="center" wrapText="1"/>
    </xf>
    <xf numFmtId="0" fontId="24" fillId="0" borderId="3" xfId="12" applyFont="1" applyFill="1" applyBorder="1" applyAlignment="1">
      <alignment horizontal="left" vertical="center"/>
    </xf>
    <xf numFmtId="3" fontId="24" fillId="0" borderId="6" xfId="12" applyNumberFormat="1" applyFont="1" applyFill="1" applyBorder="1" applyAlignment="1">
      <alignment horizontal="center" vertical="center"/>
    </xf>
    <xf numFmtId="164" fontId="24" fillId="0" borderId="6" xfId="12" applyNumberFormat="1" applyFont="1" applyFill="1" applyBorder="1" applyAlignment="1">
      <alignment horizontal="center" vertical="center"/>
    </xf>
    <xf numFmtId="3" fontId="24" fillId="0" borderId="0" xfId="12" applyNumberFormat="1" applyFont="1" applyFill="1" applyAlignment="1">
      <alignment vertical="center"/>
    </xf>
    <xf numFmtId="0" fontId="24" fillId="0" borderId="0" xfId="12" applyFont="1" applyFill="1" applyAlignment="1">
      <alignment vertical="center"/>
    </xf>
    <xf numFmtId="3" fontId="22" fillId="0" borderId="6" xfId="12" applyNumberFormat="1" applyFont="1" applyFill="1" applyBorder="1" applyAlignment="1">
      <alignment horizontal="center" vertical="center"/>
    </xf>
    <xf numFmtId="164" fontId="22" fillId="0" borderId="6" xfId="12" applyNumberFormat="1" applyFont="1" applyFill="1" applyBorder="1" applyAlignment="1">
      <alignment horizontal="center" vertical="center"/>
    </xf>
    <xf numFmtId="3" fontId="22" fillId="0" borderId="0" xfId="12" applyNumberFormat="1" applyFont="1" applyFill="1"/>
    <xf numFmtId="0" fontId="22" fillId="0" borderId="0" xfId="12" applyFont="1" applyFill="1"/>
    <xf numFmtId="0" fontId="22" fillId="0" borderId="0" xfId="12" applyFont="1" applyFill="1" applyAlignment="1">
      <alignment horizontal="center" vertical="top"/>
    </xf>
    <xf numFmtId="0" fontId="28" fillId="0" borderId="0" xfId="12" applyFont="1" applyFill="1"/>
    <xf numFmtId="0" fontId="31" fillId="0" borderId="0" xfId="12" applyFont="1" applyFill="1"/>
    <xf numFmtId="0" fontId="21" fillId="0" borderId="0" xfId="14" applyFont="1" applyFill="1"/>
    <xf numFmtId="0" fontId="1" fillId="0" borderId="0" xfId="8" applyFont="1" applyFill="1" applyAlignment="1">
      <alignment vertical="center" wrapText="1"/>
    </xf>
    <xf numFmtId="0" fontId="33" fillId="0" borderId="0" xfId="12" applyFont="1" applyFill="1" applyBorder="1"/>
    <xf numFmtId="0" fontId="34" fillId="0" borderId="6" xfId="12" applyFont="1" applyFill="1" applyBorder="1" applyAlignment="1">
      <alignment horizontal="center" wrapText="1"/>
    </xf>
    <xf numFmtId="1" fontId="34" fillId="0" borderId="6" xfId="12" applyNumberFormat="1" applyFont="1" applyFill="1" applyBorder="1" applyAlignment="1">
      <alignment horizontal="center" wrapText="1"/>
    </xf>
    <xf numFmtId="0" fontId="34" fillId="0" borderId="0" xfId="12" applyFont="1" applyFill="1" applyAlignment="1">
      <alignment vertical="center" wrapText="1"/>
    </xf>
    <xf numFmtId="0" fontId="1" fillId="0" borderId="0" xfId="7" applyFont="1" applyFill="1"/>
    <xf numFmtId="0" fontId="8" fillId="0" borderId="0" xfId="8" applyFont="1" applyFill="1" applyAlignment="1">
      <alignment vertical="center" wrapText="1"/>
    </xf>
    <xf numFmtId="0" fontId="4" fillId="0" borderId="6" xfId="8" applyFont="1" applyFill="1" applyBorder="1" applyAlignment="1">
      <alignment vertical="center" wrapText="1"/>
    </xf>
    <xf numFmtId="0" fontId="17" fillId="0" borderId="0" xfId="8" applyFont="1" applyFill="1" applyAlignment="1">
      <alignment vertical="center" wrapText="1"/>
    </xf>
    <xf numFmtId="0" fontId="7" fillId="0" borderId="0" xfId="8" applyFont="1" applyFill="1" applyAlignment="1">
      <alignment vertical="center" wrapText="1"/>
    </xf>
    <xf numFmtId="0" fontId="4" fillId="0" borderId="6" xfId="7" applyFont="1" applyFill="1" applyBorder="1" applyAlignment="1">
      <alignment horizontal="left" vertical="center" wrapText="1"/>
    </xf>
    <xf numFmtId="0" fontId="7" fillId="0" borderId="0" xfId="7" applyFont="1" applyFill="1"/>
    <xf numFmtId="0" fontId="19" fillId="0" borderId="1" xfId="12" applyFont="1" applyFill="1" applyBorder="1" applyAlignment="1">
      <alignment vertical="top"/>
    </xf>
    <xf numFmtId="3" fontId="12" fillId="0" borderId="6" xfId="13" applyNumberFormat="1" applyFont="1" applyFill="1" applyBorder="1" applyAlignment="1">
      <alignment horizontal="center" vertical="center"/>
    </xf>
    <xf numFmtId="0" fontId="22" fillId="0" borderId="6" xfId="12" applyFont="1" applyFill="1" applyBorder="1" applyAlignment="1">
      <alignment horizontal="left" vertical="center"/>
    </xf>
    <xf numFmtId="0" fontId="14" fillId="0" borderId="0" xfId="7" applyFont="1" applyFill="1" applyAlignment="1">
      <alignment horizontal="center" vertical="top" wrapText="1"/>
    </xf>
    <xf numFmtId="0" fontId="2" fillId="0" borderId="0" xfId="8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center" vertical="center" wrapText="1"/>
    </xf>
    <xf numFmtId="164" fontId="6" fillId="0" borderId="0" xfId="7" applyNumberFormat="1" applyFont="1" applyFill="1" applyBorder="1" applyAlignment="1">
      <alignment horizontal="center" vertical="center" wrapText="1"/>
    </xf>
    <xf numFmtId="165" fontId="8" fillId="0" borderId="0" xfId="8" applyNumberFormat="1" applyFont="1" applyFill="1" applyAlignment="1">
      <alignment vertical="center" wrapText="1"/>
    </xf>
    <xf numFmtId="0" fontId="16" fillId="0" borderId="0" xfId="1" applyFont="1" applyFill="1" applyBorder="1" applyAlignment="1">
      <alignment horizontal="center" vertical="center" wrapText="1"/>
    </xf>
    <xf numFmtId="165" fontId="23" fillId="0" borderId="0" xfId="7" applyNumberFormat="1" applyFont="1"/>
    <xf numFmtId="164" fontId="6" fillId="0" borderId="0" xfId="9" applyNumberFormat="1" applyFont="1" applyFill="1" applyBorder="1" applyAlignment="1">
      <alignment horizontal="center" vertical="center"/>
    </xf>
    <xf numFmtId="0" fontId="6" fillId="0" borderId="0" xfId="9" applyFont="1" applyFill="1" applyBorder="1" applyAlignment="1">
      <alignment horizontal="center" vertical="center"/>
    </xf>
    <xf numFmtId="1" fontId="8" fillId="0" borderId="0" xfId="15" applyNumberFormat="1" applyFont="1" applyAlignment="1" applyProtection="1">
      <alignment horizontal="right" vertical="top"/>
      <protection locked="0"/>
    </xf>
    <xf numFmtId="3" fontId="4" fillId="0" borderId="6" xfId="7" applyNumberFormat="1" applyFont="1" applyFill="1" applyBorder="1" applyAlignment="1">
      <alignment horizontal="center" vertical="center" wrapText="1"/>
    </xf>
    <xf numFmtId="166" fontId="37" fillId="2" borderId="6" xfId="16" applyNumberFormat="1" applyFont="1" applyFill="1" applyBorder="1" applyAlignment="1">
      <alignment horizontal="center" vertical="center"/>
    </xf>
    <xf numFmtId="1" fontId="4" fillId="0" borderId="4" xfId="7" applyNumberFormat="1" applyFont="1" applyBorder="1" applyAlignment="1">
      <alignment horizontal="center" vertical="center" wrapText="1"/>
    </xf>
    <xf numFmtId="1" fontId="4" fillId="0" borderId="4" xfId="7" applyNumberFormat="1" applyFont="1" applyFill="1" applyBorder="1" applyAlignment="1">
      <alignment horizontal="center" vertical="center"/>
    </xf>
    <xf numFmtId="3" fontId="4" fillId="0" borderId="4" xfId="7" applyNumberFormat="1" applyFont="1" applyBorder="1" applyAlignment="1">
      <alignment horizontal="center" vertical="center" wrapText="1"/>
    </xf>
    <xf numFmtId="3" fontId="4" fillId="0" borderId="4" xfId="8" applyNumberFormat="1" applyFont="1" applyFill="1" applyBorder="1" applyAlignment="1">
      <alignment horizontal="center" vertical="center" wrapText="1"/>
    </xf>
    <xf numFmtId="1" fontId="4" fillId="0" borderId="6" xfId="8" applyNumberFormat="1" applyFont="1" applyFill="1" applyBorder="1" applyAlignment="1">
      <alignment horizontal="center" vertical="center" wrapText="1"/>
    </xf>
    <xf numFmtId="1" fontId="4" fillId="0" borderId="6" xfId="7" applyNumberFormat="1" applyFont="1" applyFill="1" applyBorder="1" applyAlignment="1">
      <alignment horizontal="center" vertical="center" wrapText="1"/>
    </xf>
    <xf numFmtId="3" fontId="4" fillId="0" borderId="6" xfId="8" applyNumberFormat="1" applyFont="1" applyFill="1" applyBorder="1" applyAlignment="1">
      <alignment horizontal="center" vertical="center" wrapText="1"/>
    </xf>
    <xf numFmtId="3" fontId="4" fillId="0" borderId="6" xfId="1" applyNumberFormat="1" applyFont="1" applyFill="1" applyBorder="1" applyAlignment="1">
      <alignment horizontal="center" vertical="center" wrapText="1"/>
    </xf>
    <xf numFmtId="0" fontId="27" fillId="2" borderId="1" xfId="12" applyFont="1" applyFill="1" applyBorder="1" applyAlignment="1">
      <alignment horizontal="center" vertical="top"/>
    </xf>
    <xf numFmtId="1" fontId="34" fillId="2" borderId="6" xfId="12" applyNumberFormat="1" applyFont="1" applyFill="1" applyBorder="1" applyAlignment="1">
      <alignment horizontal="center" wrapText="1"/>
    </xf>
    <xf numFmtId="3" fontId="24" fillId="2" borderId="6" xfId="12" applyNumberFormat="1" applyFont="1" applyFill="1" applyBorder="1" applyAlignment="1">
      <alignment horizontal="center" vertical="center"/>
    </xf>
    <xf numFmtId="3" fontId="22" fillId="2" borderId="6" xfId="12" applyNumberFormat="1" applyFont="1" applyFill="1" applyBorder="1" applyAlignment="1">
      <alignment horizontal="center" vertical="center"/>
    </xf>
    <xf numFmtId="0" fontId="31" fillId="2" borderId="0" xfId="12" applyFont="1" applyFill="1"/>
    <xf numFmtId="0" fontId="28" fillId="2" borderId="0" xfId="12" applyFont="1" applyFill="1"/>
    <xf numFmtId="166" fontId="5" fillId="2" borderId="6" xfId="16" applyNumberFormat="1" applyFont="1" applyFill="1" applyBorder="1" applyAlignment="1">
      <alignment horizontal="center" vertical="center"/>
    </xf>
    <xf numFmtId="164" fontId="22" fillId="0" borderId="6" xfId="12" quotePrefix="1" applyNumberFormat="1" applyFont="1" applyFill="1" applyBorder="1" applyAlignment="1">
      <alignment horizontal="center" vertical="center"/>
    </xf>
    <xf numFmtId="0" fontId="21" fillId="0" borderId="0" xfId="12" applyFont="1" applyFill="1"/>
    <xf numFmtId="0" fontId="30" fillId="0" borderId="0" xfId="12" applyFont="1" applyFill="1"/>
    <xf numFmtId="1" fontId="23" fillId="0" borderId="0" xfId="8" applyNumberFormat="1" applyFont="1" applyAlignment="1">
      <alignment vertical="center" wrapText="1"/>
    </xf>
    <xf numFmtId="1" fontId="23" fillId="0" borderId="0" xfId="7" applyNumberFormat="1" applyFont="1"/>
    <xf numFmtId="167" fontId="24" fillId="0" borderId="6" xfId="12" applyNumberFormat="1" applyFont="1" applyFill="1" applyBorder="1" applyAlignment="1">
      <alignment horizontal="center" vertical="center"/>
    </xf>
    <xf numFmtId="3" fontId="5" fillId="0" borderId="6" xfId="7" applyNumberFormat="1" applyFont="1" applyFill="1" applyBorder="1" applyAlignment="1">
      <alignment horizontal="center" vertical="center" wrapText="1"/>
    </xf>
    <xf numFmtId="3" fontId="4" fillId="2" borderId="6" xfId="7" applyNumberFormat="1" applyFont="1" applyFill="1" applyBorder="1" applyAlignment="1">
      <alignment horizontal="center" vertical="center" wrapText="1"/>
    </xf>
    <xf numFmtId="3" fontId="4" fillId="2" borderId="6" xfId="8" applyNumberFormat="1" applyFont="1" applyFill="1" applyBorder="1" applyAlignment="1">
      <alignment horizontal="center" vertical="center" wrapText="1"/>
    </xf>
    <xf numFmtId="167" fontId="44" fillId="0" borderId="6" xfId="12" applyNumberFormat="1" applyFont="1" applyFill="1" applyBorder="1" applyAlignment="1">
      <alignment horizontal="center" vertical="center"/>
    </xf>
    <xf numFmtId="164" fontId="45" fillId="0" borderId="6" xfId="12" applyNumberFormat="1" applyFont="1" applyFill="1" applyBorder="1" applyAlignment="1">
      <alignment horizontal="center" vertical="center"/>
    </xf>
    <xf numFmtId="164" fontId="44" fillId="0" borderId="6" xfId="12" applyNumberFormat="1" applyFont="1" applyFill="1" applyBorder="1" applyAlignment="1">
      <alignment horizontal="center" vertical="center"/>
    </xf>
    <xf numFmtId="167" fontId="46" fillId="0" borderId="6" xfId="13" applyNumberFormat="1" applyFont="1" applyFill="1" applyBorder="1" applyAlignment="1">
      <alignment horizontal="center" vertical="center"/>
    </xf>
    <xf numFmtId="164" fontId="44" fillId="0" borderId="6" xfId="12" quotePrefix="1" applyNumberFormat="1" applyFont="1" applyFill="1" applyBorder="1" applyAlignment="1">
      <alignment horizontal="center" vertical="center"/>
    </xf>
    <xf numFmtId="164" fontId="22" fillId="2" borderId="6" xfId="12" applyNumberFormat="1" applyFont="1" applyFill="1" applyBorder="1" applyAlignment="1">
      <alignment horizontal="center" vertical="center"/>
    </xf>
    <xf numFmtId="164" fontId="24" fillId="2" borderId="6" xfId="12" applyNumberFormat="1" applyFont="1" applyFill="1" applyBorder="1" applyAlignment="1">
      <alignment horizontal="center" vertical="center"/>
    </xf>
    <xf numFmtId="3" fontId="48" fillId="0" borderId="6" xfId="12" applyNumberFormat="1" applyFont="1" applyFill="1" applyBorder="1" applyAlignment="1">
      <alignment horizontal="center" vertical="center"/>
    </xf>
    <xf numFmtId="164" fontId="48" fillId="0" borderId="6" xfId="12" applyNumberFormat="1" applyFont="1" applyFill="1" applyBorder="1" applyAlignment="1">
      <alignment horizontal="center" vertical="center"/>
    </xf>
    <xf numFmtId="167" fontId="48" fillId="0" borderId="6" xfId="12" applyNumberFormat="1" applyFont="1" applyFill="1" applyBorder="1" applyAlignment="1">
      <alignment horizontal="center" vertical="center"/>
    </xf>
    <xf numFmtId="167" fontId="49" fillId="0" borderId="6" xfId="12" applyNumberFormat="1" applyFont="1" applyFill="1" applyBorder="1" applyAlignment="1">
      <alignment horizontal="center" vertical="center"/>
    </xf>
    <xf numFmtId="164" fontId="49" fillId="0" borderId="6" xfId="12" applyNumberFormat="1" applyFont="1" applyFill="1" applyBorder="1" applyAlignment="1">
      <alignment horizontal="center" vertical="center"/>
    </xf>
    <xf numFmtId="167" fontId="50" fillId="0" borderId="6" xfId="13" applyNumberFormat="1" applyFont="1" applyFill="1" applyBorder="1" applyAlignment="1">
      <alignment horizontal="center" vertical="center"/>
    </xf>
    <xf numFmtId="0" fontId="14" fillId="0" borderId="0" xfId="7" applyFont="1" applyAlignment="1">
      <alignment vertical="top" wrapText="1"/>
    </xf>
    <xf numFmtId="0" fontId="1" fillId="0" borderId="0" xfId="8" applyFont="1" applyBorder="1" applyAlignment="1">
      <alignment vertical="center" wrapText="1"/>
    </xf>
    <xf numFmtId="0" fontId="11" fillId="0" borderId="0" xfId="8" applyFont="1" applyFill="1" applyAlignment="1">
      <alignment vertical="center" wrapText="1"/>
    </xf>
    <xf numFmtId="0" fontId="17" fillId="0" borderId="0" xfId="8" applyFont="1" applyFill="1" applyAlignment="1">
      <alignment horizontal="right" vertical="center" wrapText="1"/>
    </xf>
    <xf numFmtId="0" fontId="52" fillId="0" borderId="0" xfId="8" applyFont="1" applyAlignment="1">
      <alignment vertical="center" wrapText="1"/>
    </xf>
    <xf numFmtId="49" fontId="2" fillId="0" borderId="6" xfId="7" applyNumberFormat="1" applyFont="1" applyBorder="1" applyAlignment="1">
      <alignment horizontal="center" vertical="center" wrapText="1"/>
    </xf>
    <xf numFmtId="49" fontId="2" fillId="0" borderId="2" xfId="7" applyNumberFormat="1" applyFont="1" applyBorder="1" applyAlignment="1">
      <alignment horizontal="center" vertical="center" wrapText="1"/>
    </xf>
    <xf numFmtId="164" fontId="1" fillId="0" borderId="0" xfId="8" applyNumberFormat="1" applyFont="1" applyAlignment="1">
      <alignment vertical="center" wrapText="1"/>
    </xf>
    <xf numFmtId="3" fontId="1" fillId="0" borderId="0" xfId="8" applyNumberFormat="1" applyFont="1" applyAlignment="1">
      <alignment vertical="center" wrapText="1"/>
    </xf>
    <xf numFmtId="0" fontId="2" fillId="0" borderId="6" xfId="9" applyFont="1" applyBorder="1" applyAlignment="1">
      <alignment vertical="center" wrapText="1"/>
    </xf>
    <xf numFmtId="1" fontId="1" fillId="0" borderId="0" xfId="6" applyNumberFormat="1" applyFont="1" applyFill="1" applyProtection="1">
      <protection locked="0"/>
    </xf>
    <xf numFmtId="1" fontId="74" fillId="0" borderId="1" xfId="6" applyNumberFormat="1" applyFont="1" applyFill="1" applyBorder="1" applyAlignment="1" applyProtection="1">
      <protection locked="0"/>
    </xf>
    <xf numFmtId="1" fontId="75" fillId="0" borderId="1" xfId="6" applyNumberFormat="1" applyFont="1" applyFill="1" applyBorder="1" applyAlignment="1" applyProtection="1">
      <alignment horizontal="center"/>
      <protection locked="0"/>
    </xf>
    <xf numFmtId="1" fontId="8" fillId="0" borderId="0" xfId="6" applyNumberFormat="1" applyFont="1" applyFill="1" applyAlignment="1" applyProtection="1">
      <alignment horizontal="right"/>
      <protection locked="0"/>
    </xf>
    <xf numFmtId="1" fontId="77" fillId="0" borderId="0" xfId="6" applyNumberFormat="1" applyFont="1" applyFill="1" applyProtection="1">
      <protection locked="0"/>
    </xf>
    <xf numFmtId="1" fontId="77" fillId="0" borderId="0" xfId="6" applyNumberFormat="1" applyFont="1" applyFill="1" applyBorder="1" applyAlignment="1" applyProtection="1">
      <protection locked="0"/>
    </xf>
    <xf numFmtId="1" fontId="78" fillId="0" borderId="6" xfId="6" applyNumberFormat="1" applyFont="1" applyFill="1" applyBorder="1" applyAlignment="1" applyProtection="1">
      <alignment horizontal="center"/>
    </xf>
    <xf numFmtId="1" fontId="78" fillId="0" borderId="0" xfId="6" applyNumberFormat="1" applyFont="1" applyFill="1" applyProtection="1">
      <protection locked="0"/>
    </xf>
    <xf numFmtId="0" fontId="79" fillId="0" borderId="6" xfId="6" applyNumberFormat="1" applyFont="1" applyFill="1" applyBorder="1" applyAlignment="1" applyProtection="1">
      <alignment horizontal="center" vertical="center" wrapText="1" shrinkToFit="1"/>
    </xf>
    <xf numFmtId="1" fontId="80" fillId="0" borderId="0" xfId="6" applyNumberFormat="1" applyFont="1" applyFill="1" applyBorder="1" applyAlignment="1" applyProtection="1">
      <alignment vertical="center"/>
      <protection locked="0"/>
    </xf>
    <xf numFmtId="0" fontId="3" fillId="0" borderId="6" xfId="107" applyFont="1" applyFill="1" applyBorder="1" applyAlignment="1">
      <alignment horizontal="left"/>
    </xf>
    <xf numFmtId="1" fontId="3" fillId="0" borderId="0" xfId="6" applyNumberFormat="1" applyFont="1" applyFill="1" applyBorder="1" applyAlignment="1" applyProtection="1">
      <alignment horizontal="right"/>
      <protection locked="0"/>
    </xf>
    <xf numFmtId="0" fontId="3" fillId="0" borderId="6" xfId="106" applyFont="1" applyFill="1" applyBorder="1" applyAlignment="1">
      <alignment horizontal="left"/>
    </xf>
    <xf numFmtId="0" fontId="3" fillId="0" borderId="6" xfId="106" applyFont="1" applyFill="1" applyBorder="1" applyAlignment="1">
      <alignment horizontal="left" wrapText="1"/>
    </xf>
    <xf numFmtId="1" fontId="3" fillId="2" borderId="0" xfId="6" applyNumberFormat="1" applyFont="1" applyFill="1" applyBorder="1" applyAlignment="1" applyProtection="1">
      <alignment horizontal="right"/>
      <protection locked="0"/>
    </xf>
    <xf numFmtId="1" fontId="3" fillId="0" borderId="0" xfId="6" applyNumberFormat="1" applyFont="1" applyFill="1" applyBorder="1" applyAlignment="1" applyProtection="1">
      <alignment horizontal="left" wrapText="1" shrinkToFit="1"/>
      <protection locked="0"/>
    </xf>
    <xf numFmtId="1" fontId="2" fillId="0" borderId="6" xfId="7" applyNumberFormat="1" applyFont="1" applyFill="1" applyBorder="1" applyAlignment="1">
      <alignment horizontal="center" vertical="center" wrapText="1"/>
    </xf>
    <xf numFmtId="0" fontId="2" fillId="3" borderId="6" xfId="8" applyFont="1" applyFill="1" applyBorder="1" applyAlignment="1">
      <alignment vertical="center" wrapText="1"/>
    </xf>
    <xf numFmtId="0" fontId="2" fillId="0" borderId="6" xfId="7" applyFont="1" applyBorder="1" applyAlignment="1">
      <alignment horizontal="left" vertical="center" wrapText="1"/>
    </xf>
    <xf numFmtId="0" fontId="2" fillId="0" borderId="6" xfId="8" applyFont="1" applyBorder="1" applyAlignment="1">
      <alignment vertical="center" wrapText="1"/>
    </xf>
    <xf numFmtId="1" fontId="2" fillId="0" borderId="6" xfId="7" applyNumberFormat="1" applyFont="1" applyBorder="1" applyAlignment="1">
      <alignment horizontal="center" vertical="center" wrapText="1"/>
    </xf>
    <xf numFmtId="1" fontId="2" fillId="0" borderId="2" xfId="7" applyNumberFormat="1" applyFont="1" applyBorder="1" applyAlignment="1">
      <alignment horizontal="center" vertical="center" wrapText="1"/>
    </xf>
    <xf numFmtId="1" fontId="2" fillId="0" borderId="6" xfId="9" applyNumberFormat="1" applyFont="1" applyFill="1" applyBorder="1" applyAlignment="1">
      <alignment horizontal="center" vertical="center" wrapText="1"/>
    </xf>
    <xf numFmtId="1" fontId="34" fillId="40" borderId="6" xfId="12" applyNumberFormat="1" applyFont="1" applyFill="1" applyBorder="1" applyAlignment="1">
      <alignment horizontal="center" wrapText="1"/>
    </xf>
    <xf numFmtId="3" fontId="24" fillId="40" borderId="6" xfId="12" applyNumberFormat="1" applyFont="1" applyFill="1" applyBorder="1" applyAlignment="1">
      <alignment horizontal="center" vertical="center"/>
    </xf>
    <xf numFmtId="164" fontId="24" fillId="40" borderId="6" xfId="12" applyNumberFormat="1" applyFont="1" applyFill="1" applyBorder="1" applyAlignment="1">
      <alignment horizontal="center" vertical="center"/>
    </xf>
    <xf numFmtId="164" fontId="22" fillId="40" borderId="6" xfId="12" applyNumberFormat="1" applyFont="1" applyFill="1" applyBorder="1" applyAlignment="1">
      <alignment horizontal="center" vertical="center"/>
    </xf>
    <xf numFmtId="3" fontId="22" fillId="0" borderId="2" xfId="12" applyNumberFormat="1" applyFont="1" applyFill="1" applyBorder="1" applyAlignment="1">
      <alignment horizontal="center" vertical="center"/>
    </xf>
    <xf numFmtId="0" fontId="19" fillId="0" borderId="0" xfId="12" applyFont="1" applyFill="1" applyBorder="1" applyAlignment="1">
      <alignment vertical="top"/>
    </xf>
    <xf numFmtId="0" fontId="34" fillId="0" borderId="32" xfId="12" applyFont="1" applyFill="1" applyBorder="1" applyAlignment="1">
      <alignment horizontal="center" wrapText="1"/>
    </xf>
    <xf numFmtId="1" fontId="34" fillId="0" borderId="33" xfId="12" applyNumberFormat="1" applyFont="1" applyFill="1" applyBorder="1" applyAlignment="1">
      <alignment horizontal="center" wrapText="1"/>
    </xf>
    <xf numFmtId="0" fontId="24" fillId="0" borderId="34" xfId="12" applyFont="1" applyFill="1" applyBorder="1" applyAlignment="1">
      <alignment horizontal="left" vertical="center"/>
    </xf>
    <xf numFmtId="0" fontId="22" fillId="0" borderId="32" xfId="12" applyFont="1" applyFill="1" applyBorder="1" applyAlignment="1">
      <alignment horizontal="left" vertical="center"/>
    </xf>
    <xf numFmtId="0" fontId="22" fillId="0" borderId="36" xfId="12" applyFont="1" applyFill="1" applyBorder="1" applyAlignment="1">
      <alignment horizontal="left" vertical="center"/>
    </xf>
    <xf numFmtId="3" fontId="22" fillId="0" borderId="13" xfId="12" applyNumberFormat="1" applyFont="1" applyFill="1" applyBorder="1" applyAlignment="1">
      <alignment horizontal="center" vertical="center"/>
    </xf>
    <xf numFmtId="1" fontId="34" fillId="41" borderId="6" xfId="12" applyNumberFormat="1" applyFont="1" applyFill="1" applyBorder="1" applyAlignment="1">
      <alignment horizontal="center" wrapText="1"/>
    </xf>
    <xf numFmtId="3" fontId="24" fillId="41" borderId="6" xfId="12" applyNumberFormat="1" applyFont="1" applyFill="1" applyBorder="1" applyAlignment="1">
      <alignment horizontal="center" vertical="center"/>
    </xf>
    <xf numFmtId="0" fontId="24" fillId="2" borderId="6" xfId="12" applyFont="1" applyFill="1" applyBorder="1" applyAlignment="1">
      <alignment horizontal="center" vertical="center" wrapText="1"/>
    </xf>
    <xf numFmtId="0" fontId="24" fillId="2" borderId="27" xfId="12" applyFont="1" applyFill="1" applyBorder="1" applyAlignment="1">
      <alignment horizontal="center" vertical="center" wrapText="1"/>
    </xf>
    <xf numFmtId="0" fontId="24" fillId="0" borderId="6" xfId="12" applyFont="1" applyFill="1" applyBorder="1" applyAlignment="1">
      <alignment horizontal="center" vertical="center" wrapText="1"/>
    </xf>
    <xf numFmtId="3" fontId="22" fillId="40" borderId="6" xfId="12" applyNumberFormat="1" applyFont="1" applyFill="1" applyBorder="1" applyAlignment="1">
      <alignment horizontal="center" vertical="center"/>
    </xf>
    <xf numFmtId="0" fontId="24" fillId="2" borderId="6" xfId="12" applyFont="1" applyFill="1" applyBorder="1" applyAlignment="1">
      <alignment vertical="center" wrapText="1"/>
    </xf>
    <xf numFmtId="0" fontId="24" fillId="2" borderId="27" xfId="12" applyFont="1" applyFill="1" applyBorder="1" applyAlignment="1">
      <alignment vertical="center" wrapText="1"/>
    </xf>
    <xf numFmtId="0" fontId="24" fillId="0" borderId="6" xfId="12" applyFont="1" applyFill="1" applyBorder="1" applyAlignment="1">
      <alignment vertical="center" wrapText="1"/>
    </xf>
    <xf numFmtId="3" fontId="24" fillId="42" borderId="6" xfId="12" applyNumberFormat="1" applyFont="1" applyFill="1" applyBorder="1" applyAlignment="1">
      <alignment horizontal="center" vertical="center"/>
    </xf>
    <xf numFmtId="164" fontId="24" fillId="42" borderId="6" xfId="12" applyNumberFormat="1" applyFont="1" applyFill="1" applyBorder="1" applyAlignment="1">
      <alignment horizontal="center" vertical="center"/>
    </xf>
    <xf numFmtId="3" fontId="22" fillId="42" borderId="6" xfId="12" applyNumberFormat="1" applyFont="1" applyFill="1" applyBorder="1" applyAlignment="1">
      <alignment horizontal="center" vertical="center"/>
    </xf>
    <xf numFmtId="164" fontId="22" fillId="42" borderId="6" xfId="12" applyNumberFormat="1" applyFont="1" applyFill="1" applyBorder="1" applyAlignment="1">
      <alignment horizontal="center" vertical="center"/>
    </xf>
    <xf numFmtId="3" fontId="22" fillId="42" borderId="13" xfId="12" applyNumberFormat="1" applyFont="1" applyFill="1" applyBorder="1" applyAlignment="1">
      <alignment horizontal="center" vertical="center"/>
    </xf>
    <xf numFmtId="164" fontId="24" fillId="42" borderId="13" xfId="12" applyNumberFormat="1" applyFont="1" applyFill="1" applyBorder="1" applyAlignment="1">
      <alignment horizontal="center" vertical="center"/>
    </xf>
    <xf numFmtId="164" fontId="22" fillId="42" borderId="13" xfId="12" applyNumberFormat="1" applyFont="1" applyFill="1" applyBorder="1" applyAlignment="1">
      <alignment horizontal="center" vertical="center"/>
    </xf>
    <xf numFmtId="3" fontId="12" fillId="0" borderId="13" xfId="13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64" fontId="22" fillId="0" borderId="13" xfId="12" applyNumberFormat="1" applyFont="1" applyFill="1" applyBorder="1" applyAlignment="1">
      <alignment horizontal="center" vertical="center"/>
    </xf>
    <xf numFmtId="165" fontId="12" fillId="0" borderId="5" xfId="17" applyNumberFormat="1" applyFont="1" applyFill="1" applyBorder="1" applyAlignment="1">
      <alignment horizontal="center" vertical="center"/>
    </xf>
    <xf numFmtId="1" fontId="8" fillId="0" borderId="0" xfId="15" applyNumberFormat="1" applyFont="1" applyFill="1" applyAlignment="1" applyProtection="1">
      <alignment horizontal="right" vertical="top"/>
      <protection locked="0"/>
    </xf>
    <xf numFmtId="164" fontId="24" fillId="0" borderId="33" xfId="12" applyNumberFormat="1" applyFont="1" applyFill="1" applyBorder="1" applyAlignment="1">
      <alignment horizontal="center" vertical="center"/>
    </xf>
    <xf numFmtId="164" fontId="22" fillId="0" borderId="35" xfId="12" applyNumberFormat="1" applyFont="1" applyFill="1" applyBorder="1" applyAlignment="1">
      <alignment horizontal="center" vertical="center"/>
    </xf>
    <xf numFmtId="164" fontId="22" fillId="0" borderId="37" xfId="12" applyNumberFormat="1" applyFont="1" applyFill="1" applyBorder="1" applyAlignment="1">
      <alignment horizontal="center" vertical="center"/>
    </xf>
    <xf numFmtId="3" fontId="12" fillId="2" borderId="5" xfId="18" applyNumberFormat="1" applyFont="1" applyFill="1" applyBorder="1" applyAlignment="1" applyProtection="1">
      <alignment horizontal="center" vertical="center"/>
      <protection locked="0"/>
    </xf>
    <xf numFmtId="3" fontId="12" fillId="2" borderId="12" xfId="18" applyNumberFormat="1" applyFont="1" applyFill="1" applyBorder="1" applyAlignment="1" applyProtection="1">
      <alignment horizontal="center" vertical="center"/>
      <protection locked="0"/>
    </xf>
    <xf numFmtId="0" fontId="84" fillId="2" borderId="6" xfId="12" applyFont="1" applyFill="1" applyBorder="1" applyAlignment="1">
      <alignment horizontal="center" vertical="center" wrapText="1"/>
    </xf>
    <xf numFmtId="49" fontId="24" fillId="0" borderId="6" xfId="12" applyNumberFormat="1" applyFont="1" applyFill="1" applyBorder="1" applyAlignment="1">
      <alignment horizontal="center" vertical="center"/>
    </xf>
    <xf numFmtId="49" fontId="22" fillId="0" borderId="6" xfId="12" applyNumberFormat="1" applyFont="1" applyFill="1" applyBorder="1" applyAlignment="1">
      <alignment horizontal="center" vertical="center"/>
    </xf>
    <xf numFmtId="171" fontId="79" fillId="0" borderId="6" xfId="6" applyNumberFormat="1" applyFont="1" applyFill="1" applyBorder="1" applyAlignment="1" applyProtection="1">
      <alignment horizontal="center" vertical="center" wrapText="1" shrinkToFit="1"/>
    </xf>
    <xf numFmtId="171" fontId="22" fillId="0" borderId="6" xfId="12" applyNumberFormat="1" applyFont="1" applyFill="1" applyBorder="1" applyAlignment="1">
      <alignment horizontal="center" vertical="center"/>
    </xf>
    <xf numFmtId="1" fontId="5" fillId="2" borderId="6" xfId="7" applyNumberFormat="1" applyFont="1" applyFill="1" applyBorder="1" applyAlignment="1">
      <alignment horizontal="center" vertical="center" wrapText="1"/>
    </xf>
    <xf numFmtId="165" fontId="5" fillId="2" borderId="6" xfId="7" applyNumberFormat="1" applyFont="1" applyFill="1" applyBorder="1" applyAlignment="1">
      <alignment horizontal="center" vertical="center" wrapText="1"/>
    </xf>
    <xf numFmtId="3" fontId="22" fillId="0" borderId="6" xfId="12" applyNumberFormat="1" applyFont="1" applyBorder="1" applyAlignment="1">
      <alignment horizontal="center" vertical="center"/>
    </xf>
    <xf numFmtId="0" fontId="28" fillId="0" borderId="0" xfId="12" applyFont="1" applyFill="1" applyBorder="1" applyAlignment="1">
      <alignment vertical="top"/>
    </xf>
    <xf numFmtId="0" fontId="29" fillId="0" borderId="0" xfId="12" applyFont="1" applyFill="1" applyBorder="1" applyAlignment="1">
      <alignment horizontal="center" vertical="center" wrapText="1"/>
    </xf>
    <xf numFmtId="0" fontId="29" fillId="0" borderId="0" xfId="12" applyFont="1" applyFill="1" applyBorder="1" applyAlignment="1">
      <alignment vertical="center" wrapText="1"/>
    </xf>
    <xf numFmtId="0" fontId="34" fillId="0" borderId="0" xfId="12" applyFont="1" applyFill="1" applyBorder="1" applyAlignment="1">
      <alignment vertical="center" wrapText="1"/>
    </xf>
    <xf numFmtId="3" fontId="24" fillId="0" borderId="0" xfId="12" applyNumberFormat="1" applyFont="1" applyFill="1" applyBorder="1" applyAlignment="1">
      <alignment vertical="center"/>
    </xf>
    <xf numFmtId="0" fontId="24" fillId="0" borderId="0" xfId="12" applyFont="1" applyFill="1" applyBorder="1" applyAlignment="1">
      <alignment vertical="center"/>
    </xf>
    <xf numFmtId="0" fontId="22" fillId="0" borderId="0" xfId="12" applyFont="1" applyFill="1" applyBorder="1"/>
    <xf numFmtId="3" fontId="22" fillId="0" borderId="0" xfId="12" applyNumberFormat="1" applyFont="1" applyFill="1" applyBorder="1" applyAlignment="1">
      <alignment vertical="center"/>
    </xf>
    <xf numFmtId="3" fontId="22" fillId="0" borderId="0" xfId="12" applyNumberFormat="1" applyFont="1" applyFill="1" applyBorder="1"/>
    <xf numFmtId="0" fontId="22" fillId="0" borderId="0" xfId="12" applyFont="1" applyFill="1" applyBorder="1" applyAlignment="1">
      <alignment horizontal="center" vertical="top"/>
    </xf>
    <xf numFmtId="0" fontId="30" fillId="0" borderId="0" xfId="12" applyFont="1" applyFill="1" applyBorder="1"/>
    <xf numFmtId="0" fontId="28" fillId="0" borderId="0" xfId="12" applyFont="1" applyFill="1" applyBorder="1"/>
    <xf numFmtId="0" fontId="24" fillId="0" borderId="6" xfId="12" applyFont="1" applyFill="1" applyBorder="1" applyAlignment="1">
      <alignment horizontal="left" vertical="center"/>
    </xf>
    <xf numFmtId="0" fontId="3" fillId="0" borderId="10" xfId="7" applyFont="1" applyBorder="1" applyAlignment="1">
      <alignment horizontal="left" wrapText="1"/>
    </xf>
    <xf numFmtId="0" fontId="14" fillId="0" borderId="0" xfId="7" applyFont="1" applyAlignment="1">
      <alignment horizontal="center" vertical="top" wrapText="1"/>
    </xf>
    <xf numFmtId="0" fontId="4" fillId="0" borderId="2" xfId="7" applyFont="1" applyBorder="1" applyAlignment="1">
      <alignment horizontal="center" vertical="center" wrapText="1"/>
    </xf>
    <xf numFmtId="0" fontId="4" fillId="0" borderId="5" xfId="7" applyFont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32" fillId="0" borderId="0" xfId="12" applyFont="1" applyFill="1" applyBorder="1" applyAlignment="1">
      <alignment horizontal="center" vertical="center" wrapText="1"/>
    </xf>
    <xf numFmtId="0" fontId="19" fillId="0" borderId="1" xfId="12" applyFont="1" applyFill="1" applyBorder="1" applyAlignment="1">
      <alignment horizontal="center" vertical="top"/>
    </xf>
    <xf numFmtId="0" fontId="18" fillId="0" borderId="6" xfId="12" applyFont="1" applyFill="1" applyBorder="1" applyAlignment="1">
      <alignment horizontal="center" vertical="center" wrapText="1"/>
    </xf>
    <xf numFmtId="0" fontId="84" fillId="2" borderId="6" xfId="12" applyFont="1" applyFill="1" applyBorder="1" applyAlignment="1">
      <alignment horizontal="center" vertical="center" wrapText="1"/>
    </xf>
    <xf numFmtId="0" fontId="24" fillId="2" borderId="6" xfId="12" applyFont="1" applyFill="1" applyBorder="1" applyAlignment="1">
      <alignment horizontal="center" vertical="center" wrapText="1"/>
    </xf>
    <xf numFmtId="49" fontId="30" fillId="40" borderId="6" xfId="12" applyNumberFormat="1" applyFont="1" applyFill="1" applyBorder="1" applyAlignment="1">
      <alignment horizontal="center" vertical="center" wrapText="1"/>
    </xf>
    <xf numFmtId="49" fontId="83" fillId="0" borderId="6" xfId="12" applyNumberFormat="1" applyFont="1" applyFill="1" applyBorder="1" applyAlignment="1">
      <alignment horizontal="center" vertical="center" wrapText="1"/>
    </xf>
    <xf numFmtId="0" fontId="21" fillId="0" borderId="6" xfId="12" applyFont="1" applyFill="1" applyBorder="1" applyAlignment="1">
      <alignment horizontal="center" vertical="center" wrapText="1"/>
    </xf>
    <xf numFmtId="0" fontId="19" fillId="0" borderId="1" xfId="12" applyFont="1" applyFill="1" applyBorder="1" applyAlignment="1">
      <alignment horizontal="right" vertical="top"/>
    </xf>
    <xf numFmtId="0" fontId="19" fillId="0" borderId="0" xfId="12" applyFont="1" applyFill="1" applyBorder="1" applyAlignment="1">
      <alignment horizontal="center" vertical="top"/>
    </xf>
    <xf numFmtId="0" fontId="24" fillId="2" borderId="3" xfId="12" applyFont="1" applyFill="1" applyBorder="1" applyAlignment="1">
      <alignment horizontal="center" vertical="center" wrapText="1"/>
    </xf>
    <xf numFmtId="0" fontId="24" fillId="2" borderId="11" xfId="12" applyFont="1" applyFill="1" applyBorder="1" applyAlignment="1">
      <alignment horizontal="center" vertical="center" wrapText="1"/>
    </xf>
    <xf numFmtId="0" fontId="24" fillId="2" borderId="4" xfId="12" applyFont="1" applyFill="1" applyBorder="1" applyAlignment="1">
      <alignment horizontal="center" vertical="center" wrapText="1"/>
    </xf>
    <xf numFmtId="49" fontId="83" fillId="2" borderId="6" xfId="12" applyNumberFormat="1" applyFont="1" applyFill="1" applyBorder="1" applyAlignment="1">
      <alignment horizontal="center" vertical="center" wrapText="1"/>
    </xf>
    <xf numFmtId="0" fontId="83" fillId="0" borderId="6" xfId="12" applyFont="1" applyFill="1" applyBorder="1" applyAlignment="1">
      <alignment horizontal="center" vertical="center" wrapText="1"/>
    </xf>
    <xf numFmtId="0" fontId="22" fillId="0" borderId="10" xfId="12" applyFont="1" applyFill="1" applyBorder="1" applyAlignment="1">
      <alignment horizontal="left" wrapText="1"/>
    </xf>
    <xf numFmtId="0" fontId="21" fillId="0" borderId="10" xfId="14" applyFont="1" applyFill="1" applyBorder="1" applyAlignment="1">
      <alignment horizontal="left" wrapText="1"/>
    </xf>
    <xf numFmtId="2" fontId="4" fillId="0" borderId="2" xfId="7" applyNumberFormat="1" applyFont="1" applyBorder="1" applyAlignment="1">
      <alignment horizontal="center" vertical="center" wrapText="1"/>
    </xf>
    <xf numFmtId="2" fontId="4" fillId="0" borderId="5" xfId="7" applyNumberFormat="1" applyFont="1" applyBorder="1" applyAlignment="1">
      <alignment horizontal="center" vertical="center" wrapText="1"/>
    </xf>
    <xf numFmtId="0" fontId="19" fillId="0" borderId="0" xfId="12" applyFont="1" applyFill="1" applyBorder="1" applyAlignment="1">
      <alignment horizontal="right" vertical="top"/>
    </xf>
    <xf numFmtId="0" fontId="24" fillId="2" borderId="27" xfId="12" applyFont="1" applyFill="1" applyBorder="1" applyAlignment="1">
      <alignment horizontal="center" vertical="center" wrapText="1"/>
    </xf>
    <xf numFmtId="0" fontId="24" fillId="2" borderId="28" xfId="12" applyFont="1" applyFill="1" applyBorder="1" applyAlignment="1">
      <alignment horizontal="center" vertical="center" wrapText="1"/>
    </xf>
    <xf numFmtId="0" fontId="24" fillId="2" borderId="29" xfId="12" applyFont="1" applyFill="1" applyBorder="1" applyAlignment="1">
      <alignment horizontal="center" vertical="center" wrapText="1"/>
    </xf>
    <xf numFmtId="0" fontId="24" fillId="2" borderId="30" xfId="12" applyFont="1" applyFill="1" applyBorder="1" applyAlignment="1">
      <alignment horizontal="center" vertical="center" wrapText="1"/>
    </xf>
    <xf numFmtId="0" fontId="24" fillId="2" borderId="31" xfId="12" applyFont="1" applyFill="1" applyBorder="1" applyAlignment="1">
      <alignment horizontal="center" vertical="center" wrapText="1"/>
    </xf>
    <xf numFmtId="0" fontId="18" fillId="0" borderId="26" xfId="12" applyFont="1" applyFill="1" applyBorder="1" applyAlignment="1">
      <alignment horizontal="center" vertical="center" wrapText="1"/>
    </xf>
    <xf numFmtId="0" fontId="18" fillId="0" borderId="32" xfId="12" applyFont="1" applyFill="1" applyBorder="1" applyAlignment="1">
      <alignment horizontal="center" vertical="center" wrapText="1"/>
    </xf>
    <xf numFmtId="49" fontId="30" fillId="2" borderId="6" xfId="12" applyNumberFormat="1" applyFont="1" applyFill="1" applyBorder="1" applyAlignment="1">
      <alignment horizontal="center" vertical="center" wrapText="1"/>
    </xf>
    <xf numFmtId="0" fontId="83" fillId="2" borderId="6" xfId="12" applyFont="1" applyFill="1" applyBorder="1" applyAlignment="1">
      <alignment horizontal="center" vertical="center" wrapText="1"/>
    </xf>
    <xf numFmtId="0" fontId="83" fillId="0" borderId="33" xfId="12" applyFont="1" applyFill="1" applyBorder="1" applyAlignment="1">
      <alignment horizontal="center" vertical="center" wrapText="1"/>
    </xf>
    <xf numFmtId="0" fontId="21" fillId="0" borderId="0" xfId="14" applyFont="1" applyFill="1" applyBorder="1" applyAlignment="1">
      <alignment horizontal="left" wrapText="1"/>
    </xf>
    <xf numFmtId="0" fontId="15" fillId="0" borderId="3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0" fontId="30" fillId="0" borderId="10" xfId="14" applyFont="1" applyFill="1" applyBorder="1" applyAlignment="1">
      <alignment horizontal="left" wrapText="1"/>
    </xf>
    <xf numFmtId="0" fontId="85" fillId="0" borderId="1" xfId="8" applyFont="1" applyFill="1" applyBorder="1" applyAlignment="1">
      <alignment horizontal="center" vertical="top" wrapText="1"/>
    </xf>
    <xf numFmtId="0" fontId="24" fillId="0" borderId="6" xfId="12" applyFont="1" applyFill="1" applyBorder="1" applyAlignment="1">
      <alignment horizontal="center" vertical="center" wrapText="1"/>
    </xf>
    <xf numFmtId="0" fontId="24" fillId="0" borderId="3" xfId="12" applyFont="1" applyFill="1" applyBorder="1" applyAlignment="1">
      <alignment horizontal="center" vertical="center" wrapText="1"/>
    </xf>
    <xf numFmtId="0" fontId="24" fillId="0" borderId="11" xfId="12" applyFont="1" applyFill="1" applyBorder="1" applyAlignment="1">
      <alignment horizontal="center" vertical="center" wrapText="1"/>
    </xf>
    <xf numFmtId="0" fontId="24" fillId="0" borderId="4" xfId="12" applyFont="1" applyFill="1" applyBorder="1" applyAlignment="1">
      <alignment horizontal="center" vertical="center" wrapText="1"/>
    </xf>
    <xf numFmtId="49" fontId="30" fillId="0" borderId="6" xfId="12" applyNumberFormat="1" applyFont="1" applyFill="1" applyBorder="1" applyAlignment="1">
      <alignment horizontal="center" vertical="center" wrapText="1"/>
    </xf>
    <xf numFmtId="0" fontId="82" fillId="0" borderId="6" xfId="1" applyFont="1" applyFill="1" applyBorder="1" applyAlignment="1">
      <alignment horizontal="center" vertical="center" wrapText="1"/>
    </xf>
    <xf numFmtId="0" fontId="53" fillId="0" borderId="9" xfId="9" applyFont="1" applyFill="1" applyBorder="1" applyAlignment="1">
      <alignment horizontal="center" vertical="center" wrapText="1"/>
    </xf>
    <xf numFmtId="0" fontId="53" fillId="0" borderId="10" xfId="9" applyFont="1" applyFill="1" applyBorder="1" applyAlignment="1">
      <alignment horizontal="center" vertical="center" wrapText="1"/>
    </xf>
    <xf numFmtId="0" fontId="53" fillId="0" borderId="8" xfId="9" applyFont="1" applyFill="1" applyBorder="1" applyAlignment="1">
      <alignment horizontal="center" vertical="center" wrapText="1"/>
    </xf>
    <xf numFmtId="0" fontId="53" fillId="0" borderId="1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horizontal="center" vertical="center" wrapText="1"/>
    </xf>
    <xf numFmtId="49" fontId="2" fillId="0" borderId="2" xfId="7" applyNumberFormat="1" applyFont="1" applyBorder="1" applyAlignment="1">
      <alignment horizontal="center" vertical="center" wrapText="1"/>
    </xf>
    <xf numFmtId="49" fontId="2" fillId="0" borderId="5" xfId="7" applyNumberFormat="1" applyFont="1" applyBorder="1" applyAlignment="1">
      <alignment horizontal="center" vertical="center" wrapText="1"/>
    </xf>
    <xf numFmtId="49" fontId="2" fillId="0" borderId="3" xfId="7" applyNumberFormat="1" applyFont="1" applyBorder="1" applyAlignment="1">
      <alignment horizontal="center" vertical="center" wrapText="1"/>
    </xf>
    <xf numFmtId="49" fontId="2" fillId="0" borderId="4" xfId="7" applyNumberFormat="1" applyFont="1" applyBorder="1" applyAlignment="1">
      <alignment horizontal="center" vertical="center" wrapText="1"/>
    </xf>
    <xf numFmtId="0" fontId="51" fillId="0" borderId="0" xfId="8" applyFont="1" applyFill="1" applyAlignment="1">
      <alignment horizontal="center" vertical="top" wrapText="1"/>
    </xf>
    <xf numFmtId="1" fontId="79" fillId="0" borderId="2" xfId="6" applyNumberFormat="1" applyFont="1" applyFill="1" applyBorder="1" applyAlignment="1" applyProtection="1">
      <alignment horizontal="center" vertical="center" wrapText="1"/>
      <protection locked="0"/>
    </xf>
    <xf numFmtId="1" fontId="79" fillId="0" borderId="7" xfId="6" applyNumberFormat="1" applyFont="1" applyFill="1" applyBorder="1" applyAlignment="1" applyProtection="1">
      <alignment horizontal="center" vertical="center" wrapText="1"/>
      <protection locked="0"/>
    </xf>
    <xf numFmtId="1" fontId="79" fillId="0" borderId="5" xfId="6" applyNumberFormat="1" applyFont="1" applyFill="1" applyBorder="1" applyAlignment="1" applyProtection="1">
      <alignment horizontal="center" vertical="center" wrapText="1"/>
      <protection locked="0"/>
    </xf>
    <xf numFmtId="1" fontId="1" fillId="0" borderId="2" xfId="6" applyNumberFormat="1" applyFont="1" applyFill="1" applyBorder="1" applyAlignment="1" applyProtection="1">
      <alignment horizontal="center" vertical="center" wrapText="1"/>
    </xf>
    <xf numFmtId="1" fontId="1" fillId="0" borderId="7" xfId="6" applyNumberFormat="1" applyFont="1" applyFill="1" applyBorder="1" applyAlignment="1" applyProtection="1">
      <alignment horizontal="center" vertical="center" wrapText="1"/>
    </xf>
    <xf numFmtId="1" fontId="1" fillId="0" borderId="5" xfId="6" applyNumberFormat="1" applyFont="1" applyFill="1" applyBorder="1" applyAlignment="1" applyProtection="1">
      <alignment horizontal="center" vertical="center" wrapText="1"/>
    </xf>
    <xf numFmtId="1" fontId="51" fillId="0" borderId="0" xfId="6" applyNumberFormat="1" applyFont="1" applyFill="1" applyAlignment="1" applyProtection="1">
      <alignment horizontal="center" vertical="center" wrapText="1"/>
      <protection locked="0"/>
    </xf>
    <xf numFmtId="1" fontId="76" fillId="0" borderId="2" xfId="6" applyNumberFormat="1" applyFont="1" applyFill="1" applyBorder="1" applyAlignment="1" applyProtection="1">
      <alignment horizontal="center"/>
      <protection locked="0"/>
    </xf>
    <xf numFmtId="1" fontId="76" fillId="0" borderId="7" xfId="6" applyNumberFormat="1" applyFont="1" applyFill="1" applyBorder="1" applyAlignment="1" applyProtection="1">
      <alignment horizontal="center"/>
      <protection locked="0"/>
    </xf>
    <xf numFmtId="1" fontId="1" fillId="0" borderId="6" xfId="6" applyNumberFormat="1" applyFont="1" applyFill="1" applyBorder="1" applyAlignment="1" applyProtection="1">
      <alignment horizontal="center" vertical="center" wrapText="1"/>
    </xf>
    <xf numFmtId="1" fontId="1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6" xfId="6" applyNumberFormat="1" applyFont="1" applyFill="1" applyBorder="1" applyAlignment="1" applyProtection="1">
      <alignment horizontal="center" vertical="center" wrapText="1"/>
    </xf>
    <xf numFmtId="1" fontId="3" fillId="0" borderId="2" xfId="6" applyNumberFormat="1" applyFont="1" applyFill="1" applyBorder="1" applyAlignment="1" applyProtection="1">
      <alignment horizontal="center" vertical="center" wrapText="1"/>
    </xf>
    <xf numFmtId="1" fontId="3" fillId="0" borderId="7" xfId="6" applyNumberFormat="1" applyFont="1" applyFill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center" vertical="center" wrapText="1"/>
    </xf>
    <xf numFmtId="0" fontId="14" fillId="0" borderId="0" xfId="8" applyFont="1" applyFill="1" applyAlignment="1">
      <alignment horizontal="center" vertical="top" wrapText="1"/>
    </xf>
    <xf numFmtId="0" fontId="4" fillId="0" borderId="7" xfId="1" applyFont="1" applyFill="1" applyBorder="1" applyAlignment="1">
      <alignment horizontal="center" vertical="center" wrapText="1"/>
    </xf>
    <xf numFmtId="0" fontId="2" fillId="0" borderId="6" xfId="8" applyFont="1" applyFill="1" applyBorder="1" applyAlignment="1">
      <alignment horizontal="center" vertical="center" wrapText="1"/>
    </xf>
    <xf numFmtId="49" fontId="30" fillId="41" borderId="6" xfId="12" applyNumberFormat="1" applyFont="1" applyFill="1" applyBorder="1" applyAlignment="1">
      <alignment horizontal="center" vertical="center" wrapText="1"/>
    </xf>
    <xf numFmtId="0" fontId="22" fillId="0" borderId="0" xfId="12" applyFont="1" applyFill="1" applyBorder="1" applyAlignment="1">
      <alignment horizontal="left" wrapText="1"/>
    </xf>
    <xf numFmtId="0" fontId="14" fillId="0" borderId="0" xfId="7" applyFont="1" applyFill="1" applyAlignment="1">
      <alignment horizontal="center" vertical="top" wrapText="1"/>
    </xf>
    <xf numFmtId="0" fontId="36" fillId="0" borderId="0" xfId="7" applyFont="1" applyFill="1" applyAlignment="1">
      <alignment horizontal="center" vertical="top" wrapText="1"/>
    </xf>
    <xf numFmtId="0" fontId="14" fillId="0" borderId="1" xfId="8" applyFont="1" applyFill="1" applyBorder="1" applyAlignment="1">
      <alignment horizontal="center" vertical="top" wrapText="1"/>
    </xf>
    <xf numFmtId="0" fontId="2" fillId="0" borderId="3" xfId="8" applyFont="1" applyFill="1" applyBorder="1" applyAlignment="1">
      <alignment horizontal="center" vertical="center" wrapText="1"/>
    </xf>
    <xf numFmtId="0" fontId="2" fillId="0" borderId="11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center" vertical="center" wrapText="1"/>
    </xf>
    <xf numFmtId="0" fontId="81" fillId="0" borderId="2" xfId="1" applyFont="1" applyFill="1" applyBorder="1" applyAlignment="1">
      <alignment horizontal="center" vertical="center" wrapText="1"/>
    </xf>
    <xf numFmtId="0" fontId="81" fillId="0" borderId="5" xfId="1" applyFont="1" applyFill="1" applyBorder="1" applyAlignment="1">
      <alignment horizontal="center" vertical="center" wrapText="1"/>
    </xf>
    <xf numFmtId="0" fontId="24" fillId="40" borderId="3" xfId="12" applyFont="1" applyFill="1" applyBorder="1" applyAlignment="1">
      <alignment horizontal="center" vertical="center" wrapText="1"/>
    </xf>
    <xf numFmtId="0" fontId="24" fillId="40" borderId="11" xfId="12" applyFont="1" applyFill="1" applyBorder="1" applyAlignment="1">
      <alignment horizontal="center" vertical="center" wrapText="1"/>
    </xf>
    <xf numFmtId="0" fontId="24" fillId="40" borderId="4" xfId="12" applyFont="1" applyFill="1" applyBorder="1" applyAlignment="1">
      <alignment horizontal="center" vertical="center" wrapText="1"/>
    </xf>
    <xf numFmtId="0" fontId="30" fillId="40" borderId="2" xfId="12" applyFont="1" applyFill="1" applyBorder="1" applyAlignment="1">
      <alignment horizontal="center" vertical="center" wrapText="1"/>
    </xf>
    <xf numFmtId="0" fontId="30" fillId="40" borderId="5" xfId="12" applyFont="1" applyFill="1" applyBorder="1" applyAlignment="1">
      <alignment horizontal="center" vertical="center" wrapText="1"/>
    </xf>
  </cellXfs>
  <cellStyles count="115">
    <cellStyle name=" 1" xfId="19" xr:uid="{00000000-0005-0000-0000-000000000000}"/>
    <cellStyle name="20% - Accent1" xfId="20" xr:uid="{00000000-0005-0000-0000-000001000000}"/>
    <cellStyle name="20% - Accent1 2" xfId="21" xr:uid="{00000000-0005-0000-0000-000002000000}"/>
    <cellStyle name="20% - Accent2" xfId="22" xr:uid="{00000000-0005-0000-0000-000003000000}"/>
    <cellStyle name="20% - Accent2 2" xfId="23" xr:uid="{00000000-0005-0000-0000-000004000000}"/>
    <cellStyle name="20% - Accent3" xfId="24" xr:uid="{00000000-0005-0000-0000-000005000000}"/>
    <cellStyle name="20% - Accent3 2" xfId="25" xr:uid="{00000000-0005-0000-0000-000006000000}"/>
    <cellStyle name="20% - Accent4" xfId="26" xr:uid="{00000000-0005-0000-0000-000007000000}"/>
    <cellStyle name="20% - Accent4 2" xfId="27" xr:uid="{00000000-0005-0000-0000-000008000000}"/>
    <cellStyle name="20% - Accent5" xfId="28" xr:uid="{00000000-0005-0000-0000-000009000000}"/>
    <cellStyle name="20% - Accent5 2" xfId="29" xr:uid="{00000000-0005-0000-0000-00000A000000}"/>
    <cellStyle name="20% - Accent6" xfId="30" xr:uid="{00000000-0005-0000-0000-00000B000000}"/>
    <cellStyle name="20% - Accent6 2" xfId="31" xr:uid="{00000000-0005-0000-0000-00000C000000}"/>
    <cellStyle name="20% - Акцент1" xfId="32" xr:uid="{00000000-0005-0000-0000-00000D000000}"/>
    <cellStyle name="20% - Акцент2" xfId="33" xr:uid="{00000000-0005-0000-0000-00000E000000}"/>
    <cellStyle name="20% - Акцент3" xfId="34" xr:uid="{00000000-0005-0000-0000-00000F000000}"/>
    <cellStyle name="20% - Акцент4" xfId="35" xr:uid="{00000000-0005-0000-0000-000010000000}"/>
    <cellStyle name="20% - Акцент5" xfId="36" xr:uid="{00000000-0005-0000-0000-000011000000}"/>
    <cellStyle name="20% - Акцент6" xfId="37" xr:uid="{00000000-0005-0000-0000-000012000000}"/>
    <cellStyle name="40% - Accent1" xfId="38" xr:uid="{00000000-0005-0000-0000-000013000000}"/>
    <cellStyle name="40% - Accent1 2" xfId="39" xr:uid="{00000000-0005-0000-0000-000014000000}"/>
    <cellStyle name="40% - Accent2" xfId="40" xr:uid="{00000000-0005-0000-0000-000015000000}"/>
    <cellStyle name="40% - Accent2 2" xfId="41" xr:uid="{00000000-0005-0000-0000-000016000000}"/>
    <cellStyle name="40% - Accent3" xfId="42" xr:uid="{00000000-0005-0000-0000-000017000000}"/>
    <cellStyle name="40% - Accent3 2" xfId="43" xr:uid="{00000000-0005-0000-0000-000018000000}"/>
    <cellStyle name="40% - Accent4" xfId="44" xr:uid="{00000000-0005-0000-0000-000019000000}"/>
    <cellStyle name="40% - Accent4 2" xfId="45" xr:uid="{00000000-0005-0000-0000-00001A000000}"/>
    <cellStyle name="40% - Accent5" xfId="46" xr:uid="{00000000-0005-0000-0000-00001B000000}"/>
    <cellStyle name="40% - Accent5 2" xfId="47" xr:uid="{00000000-0005-0000-0000-00001C000000}"/>
    <cellStyle name="40% - Accent6" xfId="48" xr:uid="{00000000-0005-0000-0000-00001D000000}"/>
    <cellStyle name="40% - Accent6 2" xfId="49" xr:uid="{00000000-0005-0000-0000-00001E000000}"/>
    <cellStyle name="40% - Акцент1" xfId="50" xr:uid="{00000000-0005-0000-0000-00001F000000}"/>
    <cellStyle name="40% - Акцент2" xfId="51" xr:uid="{00000000-0005-0000-0000-000020000000}"/>
    <cellStyle name="40% - Акцент3" xfId="52" xr:uid="{00000000-0005-0000-0000-000021000000}"/>
    <cellStyle name="40% - Акцент4" xfId="53" xr:uid="{00000000-0005-0000-0000-000022000000}"/>
    <cellStyle name="40% - Акцент5" xfId="54" xr:uid="{00000000-0005-0000-0000-000023000000}"/>
    <cellStyle name="40% - Акцент6" xfId="55" xr:uid="{00000000-0005-0000-0000-000024000000}"/>
    <cellStyle name="60% - Accent1" xfId="56" xr:uid="{00000000-0005-0000-0000-000025000000}"/>
    <cellStyle name="60% - Accent2" xfId="57" xr:uid="{00000000-0005-0000-0000-000026000000}"/>
    <cellStyle name="60% - Accent3" xfId="58" xr:uid="{00000000-0005-0000-0000-000027000000}"/>
    <cellStyle name="60% - Accent4" xfId="59" xr:uid="{00000000-0005-0000-0000-000028000000}"/>
    <cellStyle name="60% - Accent5" xfId="60" xr:uid="{00000000-0005-0000-0000-000029000000}"/>
    <cellStyle name="60% - Accent6" xfId="61" xr:uid="{00000000-0005-0000-0000-00002A000000}"/>
    <cellStyle name="60% - Акцент1" xfId="62" xr:uid="{00000000-0005-0000-0000-00002B000000}"/>
    <cellStyle name="60% - Акцент2" xfId="63" xr:uid="{00000000-0005-0000-0000-00002C000000}"/>
    <cellStyle name="60% - Акцент3" xfId="64" xr:uid="{00000000-0005-0000-0000-00002D000000}"/>
    <cellStyle name="60% - Акцент4" xfId="65" xr:uid="{00000000-0005-0000-0000-00002E000000}"/>
    <cellStyle name="60% - Акцент5" xfId="66" xr:uid="{00000000-0005-0000-0000-00002F000000}"/>
    <cellStyle name="60% - Акцент6" xfId="67" xr:uid="{00000000-0005-0000-0000-000030000000}"/>
    <cellStyle name="Accent1" xfId="68" xr:uid="{00000000-0005-0000-0000-000031000000}"/>
    <cellStyle name="Accent2" xfId="69" xr:uid="{00000000-0005-0000-0000-000032000000}"/>
    <cellStyle name="Accent3" xfId="70" xr:uid="{00000000-0005-0000-0000-000033000000}"/>
    <cellStyle name="Accent4" xfId="71" xr:uid="{00000000-0005-0000-0000-000034000000}"/>
    <cellStyle name="Accent5" xfId="72" xr:uid="{00000000-0005-0000-0000-000035000000}"/>
    <cellStyle name="Accent6" xfId="73" xr:uid="{00000000-0005-0000-0000-000036000000}"/>
    <cellStyle name="Bad" xfId="74" xr:uid="{00000000-0005-0000-0000-000037000000}"/>
    <cellStyle name="Calculation" xfId="75" xr:uid="{00000000-0005-0000-0000-000038000000}"/>
    <cellStyle name="Check Cell" xfId="76" xr:uid="{00000000-0005-0000-0000-000039000000}"/>
    <cellStyle name="Explanatory Text" xfId="77" xr:uid="{00000000-0005-0000-0000-00003A000000}"/>
    <cellStyle name="Good" xfId="78" xr:uid="{00000000-0005-0000-0000-00003B000000}"/>
    <cellStyle name="Heading 1" xfId="79" xr:uid="{00000000-0005-0000-0000-00003C000000}"/>
    <cellStyle name="Heading 2" xfId="80" xr:uid="{00000000-0005-0000-0000-00003D000000}"/>
    <cellStyle name="Heading 3" xfId="81" xr:uid="{00000000-0005-0000-0000-00003E000000}"/>
    <cellStyle name="Heading 4" xfId="82" xr:uid="{00000000-0005-0000-0000-00003F000000}"/>
    <cellStyle name="Input" xfId="83" xr:uid="{00000000-0005-0000-0000-000040000000}"/>
    <cellStyle name="Linked Cell" xfId="84" xr:uid="{00000000-0005-0000-0000-000041000000}"/>
    <cellStyle name="Neutral" xfId="85" xr:uid="{00000000-0005-0000-0000-000042000000}"/>
    <cellStyle name="Note" xfId="86" xr:uid="{00000000-0005-0000-0000-000043000000}"/>
    <cellStyle name="Note 2" xfId="87" xr:uid="{00000000-0005-0000-0000-000044000000}"/>
    <cellStyle name="Output" xfId="88" xr:uid="{00000000-0005-0000-0000-000045000000}"/>
    <cellStyle name="Title" xfId="89" xr:uid="{00000000-0005-0000-0000-000046000000}"/>
    <cellStyle name="Total" xfId="90" xr:uid="{00000000-0005-0000-0000-000047000000}"/>
    <cellStyle name="Warning Text" xfId="91" xr:uid="{00000000-0005-0000-0000-000048000000}"/>
    <cellStyle name="Акцент1 2" xfId="92" xr:uid="{00000000-0005-0000-0000-000049000000}"/>
    <cellStyle name="Акцент2 2" xfId="93" xr:uid="{00000000-0005-0000-0000-00004A000000}"/>
    <cellStyle name="Акцент3 2" xfId="94" xr:uid="{00000000-0005-0000-0000-00004B000000}"/>
    <cellStyle name="Акцент4 2" xfId="95" xr:uid="{00000000-0005-0000-0000-00004C000000}"/>
    <cellStyle name="Акцент5 2" xfId="96" xr:uid="{00000000-0005-0000-0000-00004D000000}"/>
    <cellStyle name="Акцент6 2" xfId="97" xr:uid="{00000000-0005-0000-0000-00004E000000}"/>
    <cellStyle name="Вывод 2" xfId="98" xr:uid="{00000000-0005-0000-0000-00004F000000}"/>
    <cellStyle name="Вычисление 2" xfId="99" xr:uid="{00000000-0005-0000-0000-000050000000}"/>
    <cellStyle name="Заголовок 1 2" xfId="100" xr:uid="{00000000-0005-0000-0000-000051000000}"/>
    <cellStyle name="Заголовок 2 2" xfId="101" xr:uid="{00000000-0005-0000-0000-000052000000}"/>
    <cellStyle name="Заголовок 3 2" xfId="102" xr:uid="{00000000-0005-0000-0000-000053000000}"/>
    <cellStyle name="Заголовок 4 2" xfId="103" xr:uid="{00000000-0005-0000-0000-000054000000}"/>
    <cellStyle name="Звичайний" xfId="0" builtinId="0"/>
    <cellStyle name="Звичайний 2" xfId="16" xr:uid="{00000000-0005-0000-0000-000056000000}"/>
    <cellStyle name="Звичайний 2 3" xfId="11" xr:uid="{00000000-0005-0000-0000-000057000000}"/>
    <cellStyle name="Звичайний 3 2" xfId="4" xr:uid="{00000000-0005-0000-0000-000058000000}"/>
    <cellStyle name="Итог 2" xfId="104" xr:uid="{00000000-0005-0000-0000-000059000000}"/>
    <cellStyle name="Нейтральный 2" xfId="105" xr:uid="{00000000-0005-0000-0000-00005A000000}"/>
    <cellStyle name="Обычный 2" xfId="5" xr:uid="{00000000-0005-0000-0000-00005B000000}"/>
    <cellStyle name="Обычный 2 2" xfId="6" xr:uid="{00000000-0005-0000-0000-00005C000000}"/>
    <cellStyle name="Обычный 4" xfId="10" xr:uid="{00000000-0005-0000-0000-00005D000000}"/>
    <cellStyle name="Обычный 5" xfId="3" xr:uid="{00000000-0005-0000-0000-00005E000000}"/>
    <cellStyle name="Обычный 6" xfId="1" xr:uid="{00000000-0005-0000-0000-00005F000000}"/>
    <cellStyle name="Обычный 6 2" xfId="9" xr:uid="{00000000-0005-0000-0000-000060000000}"/>
    <cellStyle name="Обычный 6 3" xfId="2" xr:uid="{00000000-0005-0000-0000-000061000000}"/>
    <cellStyle name="Обычный_06" xfId="18" xr:uid="{00000000-0005-0000-0000-000062000000}"/>
    <cellStyle name="Обычный_12 Зинкевич" xfId="106" xr:uid="{00000000-0005-0000-0000-000063000000}"/>
    <cellStyle name="Обычный_4 категории вмесмте СОЦ_УРАЗЛИВІ__ТАБО_4 категорії Квота!!!_2014 рік" xfId="7" xr:uid="{00000000-0005-0000-0000-000064000000}"/>
    <cellStyle name="Обычный_5% квота (б)" xfId="17" xr:uid="{00000000-0005-0000-0000-000065000000}"/>
    <cellStyle name="Обычный_АктЗах_5%квот Оксана" xfId="14" xr:uid="{00000000-0005-0000-0000-000066000000}"/>
    <cellStyle name="Обычный_Інваліди_Лайт1111" xfId="13" xr:uid="{00000000-0005-0000-0000-000067000000}"/>
    <cellStyle name="Обычный_Молодь_сравн_04_14" xfId="15" xr:uid="{00000000-0005-0000-0000-000068000000}"/>
    <cellStyle name="Обычный_Перевірка_Молодь_до 18 років" xfId="8" xr:uid="{00000000-0005-0000-0000-000069000000}"/>
    <cellStyle name="Обычный_Табл. 3.15" xfId="12" xr:uid="{00000000-0005-0000-0000-00006A000000}"/>
    <cellStyle name="Обычный_Укомплектування_11_2013" xfId="107" xr:uid="{00000000-0005-0000-0000-00006B000000}"/>
    <cellStyle name="Плохой 2" xfId="108" xr:uid="{00000000-0005-0000-0000-00006C000000}"/>
    <cellStyle name="Пояснение 2" xfId="109" xr:uid="{00000000-0005-0000-0000-00006D000000}"/>
    <cellStyle name="Примечание 2" xfId="110" xr:uid="{00000000-0005-0000-0000-00006E000000}"/>
    <cellStyle name="Стиль 1" xfId="111" xr:uid="{00000000-0005-0000-0000-00006F000000}"/>
    <cellStyle name="Тысячи [0]_Анализ" xfId="112" xr:uid="{00000000-0005-0000-0000-000070000000}"/>
    <cellStyle name="Тысячи_Анализ" xfId="113" xr:uid="{00000000-0005-0000-0000-000071000000}"/>
    <cellStyle name="ФинᎰнсовый_Лист1 (3)_1" xfId="114" xr:uid="{00000000-0005-0000-0000-000072000000}"/>
  </cellStyles>
  <dxfs count="0"/>
  <tableStyles count="0" defaultTableStyle="TableStyleMedium2" defaultPivotStyle="PivotStyleLight16"/>
  <colors>
    <mruColors>
      <color rgb="FFFFCCFF"/>
      <color rgb="FF0000CC"/>
      <color rgb="FF003399"/>
      <color rgb="FF3333FF"/>
      <color rgb="FFCC00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388620</xdr:colOff>
      <xdr:row>13</xdr:row>
      <xdr:rowOff>0</xdr:rowOff>
    </xdr:from>
    <xdr:to>
      <xdr:col>26</xdr:col>
      <xdr:colOff>464820</xdr:colOff>
      <xdr:row>14</xdr:row>
      <xdr:rowOff>21041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15506700" y="3817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</sheetPr>
  <dimension ref="A1:K19"/>
  <sheetViews>
    <sheetView tabSelected="1" view="pageBreakPreview" zoomScale="85" zoomScaleNormal="70" zoomScaleSheetLayoutView="85" workbookViewId="0">
      <selection activeCell="B14" sqref="B14:C15"/>
    </sheetView>
  </sheetViews>
  <sheetFormatPr defaultColWidth="8" defaultRowHeight="12.75" x14ac:dyDescent="0.2"/>
  <cols>
    <col min="1" max="1" width="61.28515625" style="3" customWidth="1"/>
    <col min="2" max="3" width="24.42578125" style="52" customWidth="1"/>
    <col min="4" max="5" width="11.5703125" style="3" customWidth="1"/>
    <col min="6" max="16384" width="8" style="3"/>
  </cols>
  <sheetData>
    <row r="1" spans="1:11" ht="78" customHeight="1" x14ac:dyDescent="0.2">
      <c r="A1" s="207" t="s">
        <v>24</v>
      </c>
      <c r="B1" s="207"/>
      <c r="C1" s="207"/>
      <c r="D1" s="207"/>
      <c r="E1" s="207"/>
    </row>
    <row r="2" spans="1:11" ht="17.649999999999999" customHeight="1" x14ac:dyDescent="0.2">
      <c r="A2" s="207"/>
      <c r="B2" s="207"/>
      <c r="C2" s="207"/>
      <c r="D2" s="207"/>
      <c r="E2" s="207"/>
    </row>
    <row r="3" spans="1:11" s="4" customFormat="1" ht="23.25" customHeight="1" x14ac:dyDescent="0.25">
      <c r="A3" s="212" t="s">
        <v>0</v>
      </c>
      <c r="B3" s="208" t="s">
        <v>102</v>
      </c>
      <c r="C3" s="208" t="s">
        <v>103</v>
      </c>
      <c r="D3" s="210" t="s">
        <v>1</v>
      </c>
      <c r="E3" s="211"/>
    </row>
    <row r="4" spans="1:11" s="4" customFormat="1" ht="27.75" customHeight="1" x14ac:dyDescent="0.25">
      <c r="A4" s="213"/>
      <c r="B4" s="209"/>
      <c r="C4" s="209"/>
      <c r="D4" s="5" t="s">
        <v>2</v>
      </c>
      <c r="E4" s="6" t="s">
        <v>25</v>
      </c>
    </row>
    <row r="5" spans="1:11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23.1" customHeight="1" x14ac:dyDescent="0.25">
      <c r="A6" s="10" t="s">
        <v>97</v>
      </c>
      <c r="B6" s="74" t="s">
        <v>91</v>
      </c>
      <c r="C6" s="74">
        <f>'2(5%квота-ЦЗ)'!C7</f>
        <v>8141</v>
      </c>
      <c r="D6" s="16" t="s">
        <v>91</v>
      </c>
      <c r="E6" s="97" t="s">
        <v>91</v>
      </c>
      <c r="K6" s="13"/>
    </row>
    <row r="7" spans="1:11" s="4" customFormat="1" ht="23.1" customHeight="1" x14ac:dyDescent="0.25">
      <c r="A7" s="10" t="s">
        <v>27</v>
      </c>
      <c r="B7" s="74">
        <f>'2(5%квота-ЦЗ)'!E7</f>
        <v>12200</v>
      </c>
      <c r="C7" s="74">
        <f>'2(5%квота-ЦЗ)'!F7</f>
        <v>7706</v>
      </c>
      <c r="D7" s="16">
        <f t="shared" ref="D7:D11" si="0">C7*100/B7</f>
        <v>63.16393442622951</v>
      </c>
      <c r="E7" s="90">
        <f t="shared" ref="E7:E11" si="1">C7-B7</f>
        <v>-4494</v>
      </c>
      <c r="K7" s="13"/>
    </row>
    <row r="8" spans="1:11" s="4" customFormat="1" ht="45" customHeight="1" x14ac:dyDescent="0.25">
      <c r="A8" s="14" t="s">
        <v>28</v>
      </c>
      <c r="B8" s="74">
        <f>'2(5%квота-ЦЗ)'!H7</f>
        <v>1357</v>
      </c>
      <c r="C8" s="74">
        <f>'2(5%квота-ЦЗ)'!I7</f>
        <v>801</v>
      </c>
      <c r="D8" s="16">
        <f t="shared" si="0"/>
        <v>59.027266028002948</v>
      </c>
      <c r="E8" s="97">
        <f t="shared" si="1"/>
        <v>-556</v>
      </c>
      <c r="K8" s="13"/>
    </row>
    <row r="9" spans="1:11" s="4" customFormat="1" ht="23.1" customHeight="1" x14ac:dyDescent="0.25">
      <c r="A9" s="10" t="s">
        <v>29</v>
      </c>
      <c r="B9" s="74">
        <f>'2(5%квота-ЦЗ)'!K7</f>
        <v>374</v>
      </c>
      <c r="C9" s="74">
        <f>'2(5%квота-ЦЗ)'!L7</f>
        <v>254</v>
      </c>
      <c r="D9" s="16">
        <f t="shared" si="0"/>
        <v>67.914438502673804</v>
      </c>
      <c r="E9" s="90">
        <f t="shared" si="1"/>
        <v>-120</v>
      </c>
      <c r="K9" s="13"/>
    </row>
    <row r="10" spans="1:11" s="4" customFormat="1" ht="45.6" customHeight="1" x14ac:dyDescent="0.25">
      <c r="A10" s="15" t="s">
        <v>20</v>
      </c>
      <c r="B10" s="74">
        <f>'2(5%квота-ЦЗ)'!N7</f>
        <v>90</v>
      </c>
      <c r="C10" s="74">
        <f>'2(5%квота-ЦЗ)'!O7</f>
        <v>40</v>
      </c>
      <c r="D10" s="16">
        <f t="shared" si="0"/>
        <v>44.444444444444443</v>
      </c>
      <c r="E10" s="97">
        <f t="shared" si="1"/>
        <v>-50</v>
      </c>
      <c r="K10" s="13"/>
    </row>
    <row r="11" spans="1:11" s="4" customFormat="1" ht="45.6" customHeight="1" x14ac:dyDescent="0.25">
      <c r="A11" s="15" t="s">
        <v>30</v>
      </c>
      <c r="B11" s="74">
        <f>'2(5%квота-ЦЗ)'!Q7</f>
        <v>9225</v>
      </c>
      <c r="C11" s="74">
        <f>'2(5%квота-ЦЗ)'!R7</f>
        <v>5763</v>
      </c>
      <c r="D11" s="16">
        <f t="shared" si="0"/>
        <v>62.471544715447152</v>
      </c>
      <c r="E11" s="90">
        <f t="shared" si="1"/>
        <v>-3462</v>
      </c>
      <c r="K11" s="13"/>
    </row>
    <row r="12" spans="1:11" s="4" customFormat="1" ht="12.75" customHeight="1" x14ac:dyDescent="0.25">
      <c r="A12" s="214" t="s">
        <v>4</v>
      </c>
      <c r="B12" s="215"/>
      <c r="C12" s="215"/>
      <c r="D12" s="215"/>
      <c r="E12" s="215"/>
      <c r="K12" s="13"/>
    </row>
    <row r="13" spans="1:11" s="4" customFormat="1" ht="15" customHeight="1" x14ac:dyDescent="0.25">
      <c r="A13" s="216"/>
      <c r="B13" s="217"/>
      <c r="C13" s="217"/>
      <c r="D13" s="217"/>
      <c r="E13" s="217"/>
      <c r="K13" s="13"/>
    </row>
    <row r="14" spans="1:11" s="4" customFormat="1" ht="24" customHeight="1" x14ac:dyDescent="0.25">
      <c r="A14" s="212" t="s">
        <v>0</v>
      </c>
      <c r="B14" s="218" t="s">
        <v>104</v>
      </c>
      <c r="C14" s="218" t="s">
        <v>105</v>
      </c>
      <c r="D14" s="210" t="s">
        <v>1</v>
      </c>
      <c r="E14" s="211"/>
      <c r="K14" s="13" t="s">
        <v>68</v>
      </c>
    </row>
    <row r="15" spans="1:11" ht="35.65" customHeight="1" x14ac:dyDescent="0.2">
      <c r="A15" s="213"/>
      <c r="B15" s="218"/>
      <c r="C15" s="218"/>
      <c r="D15" s="5" t="s">
        <v>2</v>
      </c>
      <c r="E15" s="6" t="s">
        <v>25</v>
      </c>
      <c r="K15" s="13"/>
    </row>
    <row r="16" spans="1:11" ht="23.1" customHeight="1" x14ac:dyDescent="0.2">
      <c r="A16" s="10" t="s">
        <v>90</v>
      </c>
      <c r="B16" s="74" t="s">
        <v>91</v>
      </c>
      <c r="C16" s="74">
        <f>'2(5%квота-ЦЗ)'!U7</f>
        <v>3006</v>
      </c>
      <c r="D16" s="16" t="s">
        <v>91</v>
      </c>
      <c r="E16" s="97" t="s">
        <v>91</v>
      </c>
      <c r="K16" s="13"/>
    </row>
    <row r="17" spans="1:11" ht="23.1" customHeight="1" x14ac:dyDescent="0.2">
      <c r="A17" s="1" t="s">
        <v>27</v>
      </c>
      <c r="B17" s="74">
        <f>'2(5%квота-ЦЗ)'!W7</f>
        <v>5502</v>
      </c>
      <c r="C17" s="74">
        <f>'2(5%квота-ЦЗ)'!X7</f>
        <v>2849</v>
      </c>
      <c r="D17" s="16">
        <f t="shared" ref="D17:D18" si="2">C17*100/B17</f>
        <v>51.781170483460556</v>
      </c>
      <c r="E17" s="97">
        <f t="shared" ref="E17:E18" si="3">C17-B17</f>
        <v>-2653</v>
      </c>
      <c r="K17" s="13"/>
    </row>
    <row r="18" spans="1:11" ht="23.1" customHeight="1" x14ac:dyDescent="0.2">
      <c r="A18" s="1" t="s">
        <v>32</v>
      </c>
      <c r="B18" s="74">
        <f>'2(5%квота-ЦЗ)'!Z7</f>
        <v>4896</v>
      </c>
      <c r="C18" s="74">
        <f>'2(5%квота-ЦЗ)'!AA7</f>
        <v>2560</v>
      </c>
      <c r="D18" s="16">
        <f t="shared" si="2"/>
        <v>52.287581699346404</v>
      </c>
      <c r="E18" s="97">
        <f t="shared" si="3"/>
        <v>-2336</v>
      </c>
      <c r="K18" s="13"/>
    </row>
    <row r="19" spans="1:11" ht="50.25" customHeight="1" x14ac:dyDescent="0.25">
      <c r="A19" s="206" t="s">
        <v>92</v>
      </c>
      <c r="B19" s="206"/>
      <c r="C19" s="206"/>
      <c r="D19" s="206"/>
      <c r="E19" s="206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BQ88"/>
  <sheetViews>
    <sheetView view="pageBreakPreview" zoomScale="58" zoomScaleNormal="75" zoomScaleSheetLayoutView="58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H12" sqref="H12"/>
    </sheetView>
  </sheetViews>
  <sheetFormatPr defaultColWidth="9.28515625" defaultRowHeight="14.25" x14ac:dyDescent="0.2"/>
  <cols>
    <col min="1" max="1" width="25.7109375" style="44" customWidth="1"/>
    <col min="2" max="2" width="11" style="44" hidden="1" customWidth="1"/>
    <col min="3" max="3" width="37" style="44" customWidth="1"/>
    <col min="4" max="4" width="8.28515625" style="44" hidden="1" customWidth="1"/>
    <col min="5" max="6" width="11.7109375" style="44" customWidth="1"/>
    <col min="7" max="7" width="7.42578125" style="44" customWidth="1"/>
    <col min="8" max="8" width="11.7109375" style="44" customWidth="1"/>
    <col min="9" max="9" width="11" style="44" customWidth="1"/>
    <col min="10" max="10" width="7.42578125" style="44" customWidth="1"/>
    <col min="11" max="12" width="9.42578125" style="44" customWidth="1"/>
    <col min="13" max="13" width="9" style="44" customWidth="1"/>
    <col min="14" max="15" width="12.42578125" style="44" customWidth="1"/>
    <col min="16" max="16" width="8.28515625" style="44" customWidth="1"/>
    <col min="17" max="18" width="12.5703125" style="44" customWidth="1"/>
    <col min="19" max="19" width="8.28515625" style="44" customWidth="1"/>
    <col min="20" max="20" width="10.5703125" style="44" hidden="1" customWidth="1"/>
    <col min="21" max="21" width="17.7109375" style="44" customWidth="1"/>
    <col min="22" max="22" width="8.28515625" style="44" hidden="1" customWidth="1"/>
    <col min="23" max="24" width="9.7109375" style="44" customWidth="1"/>
    <col min="25" max="25" width="8.28515625" style="44" customWidth="1"/>
    <col min="26" max="28" width="9.28515625" style="44"/>
    <col min="29" max="69" width="9.28515625" style="204"/>
    <col min="70" max="16384" width="9.28515625" style="44"/>
  </cols>
  <sheetData>
    <row r="1" spans="1:69" s="28" customFormat="1" ht="45.6" customHeight="1" x14ac:dyDescent="0.35">
      <c r="B1" s="219" t="s">
        <v>110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7"/>
      <c r="O1" s="27"/>
      <c r="P1" s="27"/>
      <c r="Q1" s="27"/>
      <c r="R1" s="27"/>
      <c r="S1" s="27"/>
      <c r="T1" s="27"/>
      <c r="U1" s="27"/>
      <c r="V1" s="27"/>
      <c r="W1" s="27"/>
      <c r="X1" s="228"/>
      <c r="Y1" s="228"/>
      <c r="Z1" s="48"/>
      <c r="AB1" s="73" t="s">
        <v>14</v>
      </c>
    </row>
    <row r="2" spans="1:69" s="31" customFormat="1" ht="14.2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220"/>
      <c r="Y2" s="220"/>
      <c r="Z2" s="227"/>
      <c r="AA2" s="227"/>
      <c r="AB2" s="59" t="s">
        <v>7</v>
      </c>
      <c r="AC2" s="151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</row>
    <row r="3" spans="1:69" s="32" customFormat="1" ht="56.85" customHeight="1" x14ac:dyDescent="0.25">
      <c r="A3" s="221"/>
      <c r="B3" s="166"/>
      <c r="C3" s="162" t="s">
        <v>95</v>
      </c>
      <c r="D3" s="166"/>
      <c r="E3" s="254" t="s">
        <v>22</v>
      </c>
      <c r="F3" s="254"/>
      <c r="G3" s="254"/>
      <c r="H3" s="254" t="s">
        <v>13</v>
      </c>
      <c r="I3" s="254"/>
      <c r="J3" s="254"/>
      <c r="K3" s="254" t="s">
        <v>9</v>
      </c>
      <c r="L3" s="254"/>
      <c r="M3" s="254"/>
      <c r="N3" s="254" t="s">
        <v>10</v>
      </c>
      <c r="O3" s="254"/>
      <c r="P3" s="254"/>
      <c r="Q3" s="255" t="s">
        <v>8</v>
      </c>
      <c r="R3" s="256"/>
      <c r="S3" s="257"/>
      <c r="T3" s="254" t="s">
        <v>16</v>
      </c>
      <c r="U3" s="254"/>
      <c r="V3" s="254"/>
      <c r="W3" s="254" t="s">
        <v>11</v>
      </c>
      <c r="X3" s="254"/>
      <c r="Y3" s="254"/>
      <c r="Z3" s="254" t="s">
        <v>12</v>
      </c>
      <c r="AA3" s="254"/>
      <c r="AB3" s="25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</row>
    <row r="4" spans="1:69" s="33" customFormat="1" ht="19.5" customHeight="1" x14ac:dyDescent="0.25">
      <c r="A4" s="221"/>
      <c r="B4" s="258" t="s">
        <v>62</v>
      </c>
      <c r="C4" s="225" t="s">
        <v>93</v>
      </c>
      <c r="D4" s="233" t="s">
        <v>2</v>
      </c>
      <c r="E4" s="225" t="s">
        <v>62</v>
      </c>
      <c r="F4" s="225" t="s">
        <v>93</v>
      </c>
      <c r="G4" s="233" t="s">
        <v>2</v>
      </c>
      <c r="H4" s="225" t="s">
        <v>62</v>
      </c>
      <c r="I4" s="225" t="s">
        <v>93</v>
      </c>
      <c r="J4" s="233" t="s">
        <v>2</v>
      </c>
      <c r="K4" s="225" t="s">
        <v>62</v>
      </c>
      <c r="L4" s="225" t="s">
        <v>93</v>
      </c>
      <c r="M4" s="233" t="s">
        <v>2</v>
      </c>
      <c r="N4" s="225" t="s">
        <v>62</v>
      </c>
      <c r="O4" s="225" t="s">
        <v>93</v>
      </c>
      <c r="P4" s="233" t="s">
        <v>2</v>
      </c>
      <c r="Q4" s="225" t="s">
        <v>62</v>
      </c>
      <c r="R4" s="225" t="s">
        <v>93</v>
      </c>
      <c r="S4" s="233" t="s">
        <v>2</v>
      </c>
      <c r="T4" s="225" t="s">
        <v>15</v>
      </c>
      <c r="U4" s="232" t="s">
        <v>94</v>
      </c>
      <c r="V4" s="233" t="s">
        <v>2</v>
      </c>
      <c r="W4" s="225" t="s">
        <v>62</v>
      </c>
      <c r="X4" s="225" t="s">
        <v>93</v>
      </c>
      <c r="Y4" s="233" t="s">
        <v>2</v>
      </c>
      <c r="Z4" s="225" t="s">
        <v>62</v>
      </c>
      <c r="AA4" s="225" t="s">
        <v>93</v>
      </c>
      <c r="AB4" s="233" t="s">
        <v>2</v>
      </c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</row>
    <row r="5" spans="1:69" s="195" customFormat="1" ht="15.75" customHeight="1" x14ac:dyDescent="0.25">
      <c r="A5" s="221"/>
      <c r="B5" s="258"/>
      <c r="C5" s="225"/>
      <c r="D5" s="233"/>
      <c r="E5" s="225"/>
      <c r="F5" s="225"/>
      <c r="G5" s="233"/>
      <c r="H5" s="225"/>
      <c r="I5" s="225"/>
      <c r="J5" s="233"/>
      <c r="K5" s="225"/>
      <c r="L5" s="225"/>
      <c r="M5" s="233"/>
      <c r="N5" s="225"/>
      <c r="O5" s="225"/>
      <c r="P5" s="233"/>
      <c r="Q5" s="225"/>
      <c r="R5" s="225"/>
      <c r="S5" s="233"/>
      <c r="T5" s="225"/>
      <c r="U5" s="232"/>
      <c r="V5" s="233"/>
      <c r="W5" s="225"/>
      <c r="X5" s="225"/>
      <c r="Y5" s="233"/>
      <c r="Z5" s="225"/>
      <c r="AA5" s="225"/>
      <c r="AB5" s="233"/>
    </row>
    <row r="6" spans="1:69" s="196" customFormat="1" ht="11.25" customHeight="1" x14ac:dyDescent="0.2">
      <c r="A6" s="49" t="s">
        <v>3</v>
      </c>
      <c r="B6" s="50">
        <v>1</v>
      </c>
      <c r="C6" s="50">
        <v>1</v>
      </c>
      <c r="D6" s="50">
        <v>3</v>
      </c>
      <c r="E6" s="50">
        <v>2</v>
      </c>
      <c r="F6" s="50">
        <v>3</v>
      </c>
      <c r="G6" s="50">
        <v>4</v>
      </c>
      <c r="H6" s="50">
        <v>5</v>
      </c>
      <c r="I6" s="50">
        <v>6</v>
      </c>
      <c r="J6" s="50">
        <v>7</v>
      </c>
      <c r="K6" s="50">
        <v>8</v>
      </c>
      <c r="L6" s="50">
        <v>9</v>
      </c>
      <c r="M6" s="50">
        <v>10</v>
      </c>
      <c r="N6" s="50">
        <v>11</v>
      </c>
      <c r="O6" s="50">
        <v>12</v>
      </c>
      <c r="P6" s="50">
        <v>13</v>
      </c>
      <c r="Q6" s="50">
        <v>14</v>
      </c>
      <c r="R6" s="50">
        <v>15</v>
      </c>
      <c r="S6" s="50">
        <v>16</v>
      </c>
      <c r="T6" s="50">
        <v>19</v>
      </c>
      <c r="U6" s="50">
        <v>17</v>
      </c>
      <c r="V6" s="50">
        <v>21</v>
      </c>
      <c r="W6" s="50">
        <v>18</v>
      </c>
      <c r="X6" s="50">
        <v>19</v>
      </c>
      <c r="Y6" s="50">
        <v>20</v>
      </c>
      <c r="Z6" s="50">
        <v>21</v>
      </c>
      <c r="AA6" s="50">
        <v>22</v>
      </c>
      <c r="AB6" s="50">
        <v>23</v>
      </c>
    </row>
    <row r="7" spans="1:69" s="198" customFormat="1" ht="18" customHeight="1" x14ac:dyDescent="0.25">
      <c r="A7" s="205" t="s">
        <v>33</v>
      </c>
      <c r="B7" s="35">
        <f>SUM(B8:B35)</f>
        <v>38007</v>
      </c>
      <c r="C7" s="35">
        <f>SUM(C8:C35)</f>
        <v>11268</v>
      </c>
      <c r="D7" s="36">
        <f>C7*100/B7</f>
        <v>29.647170258110346</v>
      </c>
      <c r="E7" s="35">
        <f>SUM(E8:E35)</f>
        <v>18414</v>
      </c>
      <c r="F7" s="35">
        <f>SUM(F8:F35)</f>
        <v>9478</v>
      </c>
      <c r="G7" s="36">
        <f>F7*100/E7</f>
        <v>51.471706310415989</v>
      </c>
      <c r="H7" s="35">
        <f>SUM(H8:H35)</f>
        <v>4645</v>
      </c>
      <c r="I7" s="35">
        <f>SUM(I8:I35)</f>
        <v>2081</v>
      </c>
      <c r="J7" s="36">
        <f>I7*100/H7</f>
        <v>44.800861141011843</v>
      </c>
      <c r="K7" s="35">
        <f>SUM(K8:K35)</f>
        <v>846</v>
      </c>
      <c r="L7" s="35">
        <f>SUM(L8:L35)</f>
        <v>414</v>
      </c>
      <c r="M7" s="36">
        <f>L7*100/K7</f>
        <v>48.936170212765958</v>
      </c>
      <c r="N7" s="35">
        <f>SUM(N8:N35)</f>
        <v>93</v>
      </c>
      <c r="O7" s="35">
        <f>SUM(O8:O35)</f>
        <v>22</v>
      </c>
      <c r="P7" s="36">
        <f>IF(ISERROR(O7*100/N7),"-",(O7*100/N7))</f>
        <v>23.655913978494624</v>
      </c>
      <c r="Q7" s="35">
        <f>SUM(Q8:Q35)</f>
        <v>12739</v>
      </c>
      <c r="R7" s="35">
        <f>SUM(R8:R35)</f>
        <v>7126</v>
      </c>
      <c r="S7" s="36">
        <f>R7*100/Q7</f>
        <v>55.938456707747861</v>
      </c>
      <c r="T7" s="35">
        <f>SUM(T8:T35)</f>
        <v>36358</v>
      </c>
      <c r="U7" s="35">
        <f>SUM(U8:U35)</f>
        <v>3513</v>
      </c>
      <c r="V7" s="36">
        <f>U7*100/T7</f>
        <v>9.6622476483854989</v>
      </c>
      <c r="W7" s="35">
        <f>SUM(W8:W35)</f>
        <v>6498</v>
      </c>
      <c r="X7" s="35">
        <f>SUM(X8:X35)</f>
        <v>2793</v>
      </c>
      <c r="Y7" s="36">
        <f>X7*100/W7</f>
        <v>42.982456140350877</v>
      </c>
      <c r="Z7" s="35">
        <f>SUM(Z8:Z35)</f>
        <v>5257</v>
      </c>
      <c r="AA7" s="35">
        <f>SUM(AA8:AA35)</f>
        <v>2231</v>
      </c>
      <c r="AB7" s="36">
        <f>AA7*100/Z7</f>
        <v>42.4386532242724</v>
      </c>
      <c r="AC7" s="197"/>
      <c r="AF7" s="199"/>
    </row>
    <row r="8" spans="1:69" s="199" customFormat="1" ht="15.75" customHeight="1" x14ac:dyDescent="0.25">
      <c r="A8" s="61" t="s">
        <v>34</v>
      </c>
      <c r="B8" s="39">
        <v>9094</v>
      </c>
      <c r="C8" s="39">
        <v>3477</v>
      </c>
      <c r="D8" s="40"/>
      <c r="E8" s="39">
        <v>5239</v>
      </c>
      <c r="F8" s="39">
        <v>2921</v>
      </c>
      <c r="G8" s="40">
        <f t="shared" ref="G8:G35" si="0">F8*100/E8</f>
        <v>55.754915060125981</v>
      </c>
      <c r="H8" s="39">
        <v>400</v>
      </c>
      <c r="I8" s="39">
        <v>236</v>
      </c>
      <c r="J8" s="36">
        <f>IF(ISERROR(I8*100/H8),"-",(I8*100/H8))</f>
        <v>59</v>
      </c>
      <c r="K8" s="39">
        <v>180</v>
      </c>
      <c r="L8" s="39">
        <v>150</v>
      </c>
      <c r="M8" s="40">
        <f>IF(ISERROR(L8*100/K8),"-",(L8*100/K8))</f>
        <v>83.333333333333329</v>
      </c>
      <c r="N8" s="39">
        <v>21</v>
      </c>
      <c r="O8" s="39">
        <v>0</v>
      </c>
      <c r="P8" s="40">
        <f>IF(ISERROR(O8*100/N8),"-",(O8*100/N8))</f>
        <v>0</v>
      </c>
      <c r="Q8" s="39">
        <v>2631</v>
      </c>
      <c r="R8" s="60">
        <v>1765</v>
      </c>
      <c r="S8" s="40">
        <f t="shared" ref="S8:S35" si="1">R8*100/Q8</f>
        <v>67.084758646902316</v>
      </c>
      <c r="T8" s="39">
        <v>8699</v>
      </c>
      <c r="U8" s="60">
        <v>1141</v>
      </c>
      <c r="V8" s="40"/>
      <c r="W8" s="39">
        <v>2081</v>
      </c>
      <c r="X8" s="60">
        <v>874</v>
      </c>
      <c r="Y8" s="40">
        <f t="shared" ref="Y8:Y35" si="2">X8*100/W8</f>
        <v>41.999038923594426</v>
      </c>
      <c r="Z8" s="39">
        <v>1703</v>
      </c>
      <c r="AA8" s="60">
        <v>676</v>
      </c>
      <c r="AB8" s="40">
        <f t="shared" ref="AB8:AB35" si="3">AA8*100/Z8</f>
        <v>39.694656488549619</v>
      </c>
      <c r="AC8" s="200"/>
      <c r="AD8" s="201"/>
    </row>
    <row r="9" spans="1:69" s="43" customFormat="1" ht="15.75" customHeight="1" x14ac:dyDescent="0.25">
      <c r="A9" s="61" t="s">
        <v>35</v>
      </c>
      <c r="B9" s="39">
        <v>1491</v>
      </c>
      <c r="C9" s="39">
        <v>401</v>
      </c>
      <c r="D9" s="40"/>
      <c r="E9" s="39">
        <v>777</v>
      </c>
      <c r="F9" s="39">
        <v>330</v>
      </c>
      <c r="G9" s="40">
        <f t="shared" si="0"/>
        <v>42.471042471042473</v>
      </c>
      <c r="H9" s="39">
        <v>154</v>
      </c>
      <c r="I9" s="39">
        <v>88</v>
      </c>
      <c r="J9" s="36">
        <f t="shared" ref="J9:J35" si="4">IF(ISERROR(I9*100/H9),"-",(I9*100/H9))</f>
        <v>57.142857142857146</v>
      </c>
      <c r="K9" s="39">
        <v>21</v>
      </c>
      <c r="L9" s="39">
        <v>10</v>
      </c>
      <c r="M9" s="40">
        <f t="shared" ref="M9:M35" si="5">IF(ISERROR(L9*100/K9),"-",(L9*100/K9))</f>
        <v>47.61904761904762</v>
      </c>
      <c r="N9" s="39">
        <v>3</v>
      </c>
      <c r="O9" s="39">
        <v>4</v>
      </c>
      <c r="P9" s="91">
        <f t="shared" ref="P9:P35" si="6">IF(ISERROR(O9*100/N9),"-",(O9*100/N9))</f>
        <v>133.33333333333334</v>
      </c>
      <c r="Q9" s="39">
        <v>557</v>
      </c>
      <c r="R9" s="60">
        <v>248</v>
      </c>
      <c r="S9" s="40">
        <f t="shared" si="1"/>
        <v>44.524236983842009</v>
      </c>
      <c r="T9" s="39">
        <v>1428</v>
      </c>
      <c r="U9" s="60">
        <v>131</v>
      </c>
      <c r="V9" s="40"/>
      <c r="W9" s="39">
        <v>232</v>
      </c>
      <c r="X9" s="60">
        <v>102</v>
      </c>
      <c r="Y9" s="40">
        <f t="shared" si="2"/>
        <v>43.96551724137931</v>
      </c>
      <c r="Z9" s="39">
        <v>132</v>
      </c>
      <c r="AA9" s="60">
        <v>71</v>
      </c>
      <c r="AB9" s="40">
        <f t="shared" si="3"/>
        <v>53.787878787878789</v>
      </c>
      <c r="AC9" s="200"/>
      <c r="AD9" s="201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</row>
    <row r="10" spans="1:69" s="42" customFormat="1" ht="15.75" customHeight="1" x14ac:dyDescent="0.25">
      <c r="A10" s="61" t="s">
        <v>36</v>
      </c>
      <c r="B10" s="39">
        <v>129</v>
      </c>
      <c r="C10" s="39">
        <v>58</v>
      </c>
      <c r="D10" s="40"/>
      <c r="E10" s="39">
        <v>113</v>
      </c>
      <c r="F10" s="39">
        <v>51</v>
      </c>
      <c r="G10" s="40">
        <f t="shared" si="0"/>
        <v>45.13274336283186</v>
      </c>
      <c r="H10" s="39">
        <v>15</v>
      </c>
      <c r="I10" s="39">
        <v>5</v>
      </c>
      <c r="J10" s="36">
        <f t="shared" si="4"/>
        <v>33.333333333333336</v>
      </c>
      <c r="K10" s="39">
        <v>3</v>
      </c>
      <c r="L10" s="39">
        <v>1</v>
      </c>
      <c r="M10" s="40">
        <f t="shared" si="5"/>
        <v>33.333333333333336</v>
      </c>
      <c r="N10" s="39">
        <v>9</v>
      </c>
      <c r="O10" s="39">
        <v>0</v>
      </c>
      <c r="P10" s="91">
        <f t="shared" si="6"/>
        <v>0</v>
      </c>
      <c r="Q10" s="39">
        <v>90</v>
      </c>
      <c r="R10" s="60">
        <v>43</v>
      </c>
      <c r="S10" s="40">
        <f t="shared" si="1"/>
        <v>47.777777777777779</v>
      </c>
      <c r="T10" s="39">
        <v>125</v>
      </c>
      <c r="U10" s="60">
        <v>25</v>
      </c>
      <c r="V10" s="40"/>
      <c r="W10" s="39">
        <v>27</v>
      </c>
      <c r="X10" s="60">
        <v>21</v>
      </c>
      <c r="Y10" s="40">
        <f t="shared" si="2"/>
        <v>77.777777777777771</v>
      </c>
      <c r="Z10" s="39">
        <v>24</v>
      </c>
      <c r="AA10" s="60">
        <v>11</v>
      </c>
      <c r="AB10" s="40">
        <f t="shared" si="3"/>
        <v>45.833333333333336</v>
      </c>
      <c r="AC10" s="200"/>
      <c r="AD10" s="201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</row>
    <row r="11" spans="1:69" s="42" customFormat="1" ht="15.75" customHeight="1" x14ac:dyDescent="0.25">
      <c r="A11" s="61" t="s">
        <v>37</v>
      </c>
      <c r="B11" s="39">
        <v>753</v>
      </c>
      <c r="C11" s="39">
        <v>304</v>
      </c>
      <c r="D11" s="40"/>
      <c r="E11" s="39">
        <v>401</v>
      </c>
      <c r="F11" s="39">
        <v>236</v>
      </c>
      <c r="G11" s="40">
        <f t="shared" si="0"/>
        <v>58.852867830423939</v>
      </c>
      <c r="H11" s="39">
        <v>78</v>
      </c>
      <c r="I11" s="39">
        <v>55</v>
      </c>
      <c r="J11" s="36">
        <f t="shared" si="4"/>
        <v>70.512820512820511</v>
      </c>
      <c r="K11" s="39">
        <v>12</v>
      </c>
      <c r="L11" s="39">
        <v>9</v>
      </c>
      <c r="M11" s="40">
        <f t="shared" si="5"/>
        <v>75</v>
      </c>
      <c r="N11" s="39">
        <v>1</v>
      </c>
      <c r="O11" s="39">
        <v>0</v>
      </c>
      <c r="P11" s="40">
        <f t="shared" si="6"/>
        <v>0</v>
      </c>
      <c r="Q11" s="39">
        <v>337</v>
      </c>
      <c r="R11" s="60">
        <v>176</v>
      </c>
      <c r="S11" s="40">
        <f t="shared" si="1"/>
        <v>52.225519287833826</v>
      </c>
      <c r="T11" s="39">
        <v>711</v>
      </c>
      <c r="U11" s="60">
        <v>113</v>
      </c>
      <c r="V11" s="40"/>
      <c r="W11" s="39">
        <v>135</v>
      </c>
      <c r="X11" s="60">
        <v>82</v>
      </c>
      <c r="Y11" s="40">
        <f t="shared" si="2"/>
        <v>60.74074074074074</v>
      </c>
      <c r="Z11" s="39">
        <v>106</v>
      </c>
      <c r="AA11" s="60">
        <v>65</v>
      </c>
      <c r="AB11" s="40">
        <f t="shared" si="3"/>
        <v>61.320754716981135</v>
      </c>
      <c r="AC11" s="200"/>
      <c r="AD11" s="201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</row>
    <row r="12" spans="1:69" s="42" customFormat="1" ht="15.75" customHeight="1" x14ac:dyDescent="0.25">
      <c r="A12" s="61" t="s">
        <v>38</v>
      </c>
      <c r="B12" s="39">
        <v>1497</v>
      </c>
      <c r="C12" s="39">
        <v>278</v>
      </c>
      <c r="D12" s="40"/>
      <c r="E12" s="39">
        <v>515</v>
      </c>
      <c r="F12" s="39">
        <v>239</v>
      </c>
      <c r="G12" s="40">
        <f t="shared" si="0"/>
        <v>46.407766990291265</v>
      </c>
      <c r="H12" s="39">
        <v>175</v>
      </c>
      <c r="I12" s="39">
        <v>79</v>
      </c>
      <c r="J12" s="36">
        <f t="shared" si="4"/>
        <v>45.142857142857146</v>
      </c>
      <c r="K12" s="39">
        <v>39</v>
      </c>
      <c r="L12" s="39">
        <v>16</v>
      </c>
      <c r="M12" s="40">
        <f t="shared" si="5"/>
        <v>41.025641025641029</v>
      </c>
      <c r="N12" s="39">
        <v>5</v>
      </c>
      <c r="O12" s="39">
        <v>0</v>
      </c>
      <c r="P12" s="40">
        <f t="shared" si="6"/>
        <v>0</v>
      </c>
      <c r="Q12" s="39">
        <v>435</v>
      </c>
      <c r="R12" s="60">
        <v>206</v>
      </c>
      <c r="S12" s="40">
        <f t="shared" si="1"/>
        <v>47.356321839080458</v>
      </c>
      <c r="T12" s="39">
        <v>1474</v>
      </c>
      <c r="U12" s="60">
        <v>86</v>
      </c>
      <c r="V12" s="40"/>
      <c r="W12" s="39">
        <v>156</v>
      </c>
      <c r="X12" s="60">
        <v>71</v>
      </c>
      <c r="Y12" s="40">
        <f t="shared" si="2"/>
        <v>45.512820512820511</v>
      </c>
      <c r="Z12" s="39">
        <v>120</v>
      </c>
      <c r="AA12" s="60">
        <v>58</v>
      </c>
      <c r="AB12" s="40">
        <f t="shared" si="3"/>
        <v>48.333333333333336</v>
      </c>
      <c r="AC12" s="200"/>
      <c r="AD12" s="201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</row>
    <row r="13" spans="1:69" s="42" customFormat="1" ht="15.75" customHeight="1" x14ac:dyDescent="0.25">
      <c r="A13" s="61" t="s">
        <v>39</v>
      </c>
      <c r="B13" s="39">
        <v>521</v>
      </c>
      <c r="C13" s="39">
        <v>147</v>
      </c>
      <c r="D13" s="40"/>
      <c r="E13" s="39">
        <v>308</v>
      </c>
      <c r="F13" s="39">
        <v>134</v>
      </c>
      <c r="G13" s="40">
        <f t="shared" si="0"/>
        <v>43.506493506493506</v>
      </c>
      <c r="H13" s="39">
        <v>74</v>
      </c>
      <c r="I13" s="39">
        <v>41</v>
      </c>
      <c r="J13" s="36">
        <f t="shared" si="4"/>
        <v>55.405405405405403</v>
      </c>
      <c r="K13" s="39">
        <v>15</v>
      </c>
      <c r="L13" s="39">
        <v>7</v>
      </c>
      <c r="M13" s="40">
        <f t="shared" si="5"/>
        <v>46.666666666666664</v>
      </c>
      <c r="N13" s="39">
        <v>0</v>
      </c>
      <c r="O13" s="39">
        <v>0</v>
      </c>
      <c r="P13" s="91" t="str">
        <f t="shared" si="6"/>
        <v>-</v>
      </c>
      <c r="Q13" s="39">
        <v>253</v>
      </c>
      <c r="R13" s="60">
        <v>121</v>
      </c>
      <c r="S13" s="40">
        <f t="shared" si="1"/>
        <v>47.826086956521742</v>
      </c>
      <c r="T13" s="39">
        <v>515</v>
      </c>
      <c r="U13" s="60">
        <v>33</v>
      </c>
      <c r="V13" s="40"/>
      <c r="W13" s="39">
        <v>81</v>
      </c>
      <c r="X13" s="60">
        <v>32</v>
      </c>
      <c r="Y13" s="40">
        <f t="shared" si="2"/>
        <v>39.506172839506171</v>
      </c>
      <c r="Z13" s="39">
        <v>63</v>
      </c>
      <c r="AA13" s="60">
        <v>27</v>
      </c>
      <c r="AB13" s="40">
        <f t="shared" si="3"/>
        <v>42.857142857142854</v>
      </c>
      <c r="AC13" s="200"/>
      <c r="AD13" s="201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</row>
    <row r="14" spans="1:69" s="42" customFormat="1" ht="15.75" customHeight="1" x14ac:dyDescent="0.25">
      <c r="A14" s="61" t="s">
        <v>40</v>
      </c>
      <c r="B14" s="39">
        <v>359</v>
      </c>
      <c r="C14" s="39">
        <v>123</v>
      </c>
      <c r="D14" s="40"/>
      <c r="E14" s="39">
        <v>272</v>
      </c>
      <c r="F14" s="39">
        <v>111</v>
      </c>
      <c r="G14" s="40">
        <f t="shared" si="0"/>
        <v>40.808823529411768</v>
      </c>
      <c r="H14" s="39">
        <v>58</v>
      </c>
      <c r="I14" s="39">
        <v>17</v>
      </c>
      <c r="J14" s="36">
        <f t="shared" si="4"/>
        <v>29.310344827586206</v>
      </c>
      <c r="K14" s="39">
        <v>5</v>
      </c>
      <c r="L14" s="39">
        <v>4</v>
      </c>
      <c r="M14" s="40">
        <f t="shared" si="5"/>
        <v>80</v>
      </c>
      <c r="N14" s="39">
        <v>1</v>
      </c>
      <c r="O14" s="39">
        <v>0</v>
      </c>
      <c r="P14" s="91">
        <f t="shared" si="6"/>
        <v>0</v>
      </c>
      <c r="Q14" s="39">
        <v>230</v>
      </c>
      <c r="R14" s="60">
        <v>98</v>
      </c>
      <c r="S14" s="40">
        <f t="shared" si="1"/>
        <v>42.608695652173914</v>
      </c>
      <c r="T14" s="39">
        <v>339</v>
      </c>
      <c r="U14" s="60">
        <v>36</v>
      </c>
      <c r="V14" s="40"/>
      <c r="W14" s="39">
        <v>72</v>
      </c>
      <c r="X14" s="60">
        <v>35</v>
      </c>
      <c r="Y14" s="40">
        <f t="shared" si="2"/>
        <v>48.611111111111114</v>
      </c>
      <c r="Z14" s="39">
        <v>54</v>
      </c>
      <c r="AA14" s="60">
        <v>24</v>
      </c>
      <c r="AB14" s="40">
        <f t="shared" si="3"/>
        <v>44.444444444444443</v>
      </c>
      <c r="AC14" s="200"/>
      <c r="AD14" s="201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</row>
    <row r="15" spans="1:69" s="42" customFormat="1" ht="15.75" customHeight="1" x14ac:dyDescent="0.25">
      <c r="A15" s="61" t="s">
        <v>41</v>
      </c>
      <c r="B15" s="39">
        <v>3245</v>
      </c>
      <c r="C15" s="39">
        <v>557</v>
      </c>
      <c r="D15" s="40"/>
      <c r="E15" s="39">
        <v>699</v>
      </c>
      <c r="F15" s="39">
        <v>490</v>
      </c>
      <c r="G15" s="40">
        <f t="shared" si="0"/>
        <v>70.100143061516448</v>
      </c>
      <c r="H15" s="39">
        <v>290</v>
      </c>
      <c r="I15" s="39">
        <v>158</v>
      </c>
      <c r="J15" s="36">
        <f t="shared" si="4"/>
        <v>54.482758620689658</v>
      </c>
      <c r="K15" s="39">
        <v>39</v>
      </c>
      <c r="L15" s="39">
        <v>23</v>
      </c>
      <c r="M15" s="40">
        <f t="shared" si="5"/>
        <v>58.974358974358971</v>
      </c>
      <c r="N15" s="39">
        <v>0</v>
      </c>
      <c r="O15" s="39">
        <v>0</v>
      </c>
      <c r="P15" s="91" t="str">
        <f t="shared" si="6"/>
        <v>-</v>
      </c>
      <c r="Q15" s="39">
        <v>497</v>
      </c>
      <c r="R15" s="60">
        <v>401</v>
      </c>
      <c r="S15" s="40">
        <f t="shared" si="1"/>
        <v>80.684104627766601</v>
      </c>
      <c r="T15" s="39">
        <v>3229</v>
      </c>
      <c r="U15" s="60">
        <v>89</v>
      </c>
      <c r="V15" s="40"/>
      <c r="W15" s="39">
        <v>212</v>
      </c>
      <c r="X15" s="60">
        <v>61</v>
      </c>
      <c r="Y15" s="40">
        <f t="shared" si="2"/>
        <v>28.773584905660378</v>
      </c>
      <c r="Z15" s="39">
        <v>157</v>
      </c>
      <c r="AA15" s="60">
        <v>44</v>
      </c>
      <c r="AB15" s="40">
        <f t="shared" si="3"/>
        <v>28.02547770700637</v>
      </c>
      <c r="AC15" s="200"/>
      <c r="AD15" s="201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</row>
    <row r="16" spans="1:69" s="42" customFormat="1" ht="15.75" customHeight="1" x14ac:dyDescent="0.25">
      <c r="A16" s="61" t="s">
        <v>42</v>
      </c>
      <c r="B16" s="39">
        <v>1311</v>
      </c>
      <c r="C16" s="39">
        <v>531</v>
      </c>
      <c r="D16" s="40"/>
      <c r="E16" s="39">
        <v>842</v>
      </c>
      <c r="F16" s="39">
        <v>462</v>
      </c>
      <c r="G16" s="40">
        <f t="shared" si="0"/>
        <v>54.86935866983373</v>
      </c>
      <c r="H16" s="39">
        <v>365</v>
      </c>
      <c r="I16" s="39">
        <v>151</v>
      </c>
      <c r="J16" s="36">
        <f t="shared" si="4"/>
        <v>41.369863013698627</v>
      </c>
      <c r="K16" s="39">
        <v>71</v>
      </c>
      <c r="L16" s="39">
        <v>12</v>
      </c>
      <c r="M16" s="40">
        <f t="shared" si="5"/>
        <v>16.901408450704224</v>
      </c>
      <c r="N16" s="39">
        <v>23</v>
      </c>
      <c r="O16" s="39">
        <v>11</v>
      </c>
      <c r="P16" s="40">
        <f t="shared" si="6"/>
        <v>47.826086956521742</v>
      </c>
      <c r="Q16" s="39">
        <v>665</v>
      </c>
      <c r="R16" s="60">
        <v>402</v>
      </c>
      <c r="S16" s="40">
        <f t="shared" si="1"/>
        <v>60.451127819548873</v>
      </c>
      <c r="T16" s="39">
        <v>1190</v>
      </c>
      <c r="U16" s="60">
        <v>131</v>
      </c>
      <c r="V16" s="40"/>
      <c r="W16" s="39">
        <v>176</v>
      </c>
      <c r="X16" s="60">
        <v>92</v>
      </c>
      <c r="Y16" s="40">
        <f t="shared" si="2"/>
        <v>52.272727272727273</v>
      </c>
      <c r="Z16" s="39">
        <v>125</v>
      </c>
      <c r="AA16" s="60">
        <v>71</v>
      </c>
      <c r="AB16" s="40">
        <f t="shared" si="3"/>
        <v>56.8</v>
      </c>
      <c r="AC16" s="200"/>
      <c r="AD16" s="201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</row>
    <row r="17" spans="1:69" s="42" customFormat="1" ht="15.75" customHeight="1" x14ac:dyDescent="0.25">
      <c r="A17" s="61" t="s">
        <v>43</v>
      </c>
      <c r="B17" s="39">
        <v>2688</v>
      </c>
      <c r="C17" s="39">
        <v>572</v>
      </c>
      <c r="D17" s="40"/>
      <c r="E17" s="39">
        <v>945</v>
      </c>
      <c r="F17" s="39">
        <v>496</v>
      </c>
      <c r="G17" s="40">
        <f t="shared" si="0"/>
        <v>52.486772486772487</v>
      </c>
      <c r="H17" s="39">
        <v>209</v>
      </c>
      <c r="I17" s="39">
        <v>97</v>
      </c>
      <c r="J17" s="36">
        <f t="shared" si="4"/>
        <v>46.411483253588514</v>
      </c>
      <c r="K17" s="39">
        <v>44</v>
      </c>
      <c r="L17" s="39">
        <v>16</v>
      </c>
      <c r="M17" s="40">
        <f t="shared" si="5"/>
        <v>36.363636363636367</v>
      </c>
      <c r="N17" s="39">
        <v>2</v>
      </c>
      <c r="O17" s="39">
        <v>0</v>
      </c>
      <c r="P17" s="91">
        <f t="shared" si="6"/>
        <v>0</v>
      </c>
      <c r="Q17" s="39">
        <v>510</v>
      </c>
      <c r="R17" s="60">
        <v>346</v>
      </c>
      <c r="S17" s="40">
        <f t="shared" si="1"/>
        <v>67.843137254901961</v>
      </c>
      <c r="T17" s="39">
        <v>2569</v>
      </c>
      <c r="U17" s="60">
        <v>168</v>
      </c>
      <c r="V17" s="40"/>
      <c r="W17" s="39">
        <v>382</v>
      </c>
      <c r="X17" s="60">
        <v>148</v>
      </c>
      <c r="Y17" s="40">
        <f t="shared" si="2"/>
        <v>38.7434554973822</v>
      </c>
      <c r="Z17" s="39">
        <v>324</v>
      </c>
      <c r="AA17" s="60">
        <v>120</v>
      </c>
      <c r="AB17" s="40">
        <f t="shared" si="3"/>
        <v>37.037037037037038</v>
      </c>
      <c r="AC17" s="200"/>
      <c r="AD17" s="201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</row>
    <row r="18" spans="1:69" s="42" customFormat="1" ht="15.75" customHeight="1" x14ac:dyDescent="0.25">
      <c r="A18" s="61" t="s">
        <v>44</v>
      </c>
      <c r="B18" s="39">
        <v>893</v>
      </c>
      <c r="C18" s="39">
        <v>451</v>
      </c>
      <c r="D18" s="40"/>
      <c r="E18" s="39">
        <v>765</v>
      </c>
      <c r="F18" s="39">
        <v>379</v>
      </c>
      <c r="G18" s="40">
        <f t="shared" si="0"/>
        <v>49.542483660130721</v>
      </c>
      <c r="H18" s="39">
        <v>310</v>
      </c>
      <c r="I18" s="39">
        <v>109</v>
      </c>
      <c r="J18" s="36">
        <f t="shared" si="4"/>
        <v>35.161290322580648</v>
      </c>
      <c r="K18" s="39">
        <v>26</v>
      </c>
      <c r="L18" s="39">
        <v>3</v>
      </c>
      <c r="M18" s="40">
        <f t="shared" si="5"/>
        <v>11.538461538461538</v>
      </c>
      <c r="N18" s="39">
        <v>3</v>
      </c>
      <c r="O18" s="39">
        <v>0</v>
      </c>
      <c r="P18" s="40">
        <f t="shared" si="6"/>
        <v>0</v>
      </c>
      <c r="Q18" s="39">
        <v>506</v>
      </c>
      <c r="R18" s="60">
        <v>306</v>
      </c>
      <c r="S18" s="40">
        <f t="shared" si="1"/>
        <v>60.474308300395258</v>
      </c>
      <c r="T18" s="39">
        <v>839</v>
      </c>
      <c r="U18" s="60">
        <v>135</v>
      </c>
      <c r="V18" s="40"/>
      <c r="W18" s="39">
        <v>184</v>
      </c>
      <c r="X18" s="60">
        <v>106</v>
      </c>
      <c r="Y18" s="40">
        <f t="shared" si="2"/>
        <v>57.608695652173914</v>
      </c>
      <c r="Z18" s="39">
        <v>162</v>
      </c>
      <c r="AA18" s="60">
        <v>91</v>
      </c>
      <c r="AB18" s="40">
        <f t="shared" si="3"/>
        <v>56.172839506172842</v>
      </c>
      <c r="AC18" s="200"/>
      <c r="AD18" s="201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</row>
    <row r="19" spans="1:69" s="42" customFormat="1" ht="15.75" customHeight="1" x14ac:dyDescent="0.25">
      <c r="A19" s="61" t="s">
        <v>45</v>
      </c>
      <c r="B19" s="39">
        <v>1466</v>
      </c>
      <c r="C19" s="39">
        <v>333</v>
      </c>
      <c r="D19" s="40"/>
      <c r="E19" s="39">
        <v>553</v>
      </c>
      <c r="F19" s="39">
        <v>277</v>
      </c>
      <c r="G19" s="40">
        <f t="shared" si="0"/>
        <v>50.090415913200722</v>
      </c>
      <c r="H19" s="39">
        <v>312</v>
      </c>
      <c r="I19" s="39">
        <v>118</v>
      </c>
      <c r="J19" s="36">
        <f t="shared" si="4"/>
        <v>37.820512820512818</v>
      </c>
      <c r="K19" s="39">
        <v>69</v>
      </c>
      <c r="L19" s="39">
        <v>33</v>
      </c>
      <c r="M19" s="40">
        <f t="shared" si="5"/>
        <v>47.826086956521742</v>
      </c>
      <c r="N19" s="39">
        <v>8</v>
      </c>
      <c r="O19" s="39">
        <v>0</v>
      </c>
      <c r="P19" s="40">
        <f t="shared" si="6"/>
        <v>0</v>
      </c>
      <c r="Q19" s="39">
        <v>464</v>
      </c>
      <c r="R19" s="60">
        <v>238</v>
      </c>
      <c r="S19" s="40">
        <f t="shared" si="1"/>
        <v>51.293103448275865</v>
      </c>
      <c r="T19" s="39">
        <v>1413</v>
      </c>
      <c r="U19" s="60">
        <v>86</v>
      </c>
      <c r="V19" s="40"/>
      <c r="W19" s="39">
        <v>174</v>
      </c>
      <c r="X19" s="60">
        <v>70</v>
      </c>
      <c r="Y19" s="40">
        <f t="shared" si="2"/>
        <v>40.229885057471265</v>
      </c>
      <c r="Z19" s="39">
        <v>144</v>
      </c>
      <c r="AA19" s="60">
        <v>60</v>
      </c>
      <c r="AB19" s="40">
        <f t="shared" si="3"/>
        <v>41.666666666666664</v>
      </c>
      <c r="AC19" s="200"/>
      <c r="AD19" s="201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  <c r="BN19" s="199"/>
      <c r="BO19" s="199"/>
      <c r="BP19" s="199"/>
      <c r="BQ19" s="199"/>
    </row>
    <row r="20" spans="1:69" s="42" customFormat="1" ht="15.75" customHeight="1" x14ac:dyDescent="0.25">
      <c r="A20" s="61" t="s">
        <v>46</v>
      </c>
      <c r="B20" s="39">
        <v>952</v>
      </c>
      <c r="C20" s="39">
        <v>181</v>
      </c>
      <c r="D20" s="40"/>
      <c r="E20" s="39">
        <v>325</v>
      </c>
      <c r="F20" s="39">
        <v>147</v>
      </c>
      <c r="G20" s="40">
        <f t="shared" si="0"/>
        <v>45.230769230769234</v>
      </c>
      <c r="H20" s="39">
        <v>94</v>
      </c>
      <c r="I20" s="39">
        <v>42</v>
      </c>
      <c r="J20" s="36">
        <f t="shared" si="4"/>
        <v>44.680851063829785</v>
      </c>
      <c r="K20" s="39">
        <v>16</v>
      </c>
      <c r="L20" s="39">
        <v>4</v>
      </c>
      <c r="M20" s="40">
        <f t="shared" si="5"/>
        <v>25</v>
      </c>
      <c r="N20" s="39">
        <v>2</v>
      </c>
      <c r="O20" s="39">
        <v>0</v>
      </c>
      <c r="P20" s="40">
        <f t="shared" si="6"/>
        <v>0</v>
      </c>
      <c r="Q20" s="39">
        <v>225</v>
      </c>
      <c r="R20" s="60">
        <v>110</v>
      </c>
      <c r="S20" s="40">
        <f t="shared" si="1"/>
        <v>48.888888888888886</v>
      </c>
      <c r="T20" s="39">
        <v>913</v>
      </c>
      <c r="U20" s="60">
        <v>58</v>
      </c>
      <c r="V20" s="40"/>
      <c r="W20" s="39">
        <v>146</v>
      </c>
      <c r="X20" s="60">
        <v>48</v>
      </c>
      <c r="Y20" s="40">
        <f t="shared" si="2"/>
        <v>32.876712328767127</v>
      </c>
      <c r="Z20" s="39">
        <v>127</v>
      </c>
      <c r="AA20" s="60">
        <v>41</v>
      </c>
      <c r="AB20" s="40">
        <f t="shared" si="3"/>
        <v>32.283464566929133</v>
      </c>
      <c r="AC20" s="200"/>
      <c r="AD20" s="201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199"/>
      <c r="BQ20" s="199"/>
    </row>
    <row r="21" spans="1:69" s="42" customFormat="1" ht="15.75" customHeight="1" x14ac:dyDescent="0.25">
      <c r="A21" s="61" t="s">
        <v>47</v>
      </c>
      <c r="B21" s="39">
        <v>467</v>
      </c>
      <c r="C21" s="39">
        <v>121</v>
      </c>
      <c r="D21" s="40"/>
      <c r="E21" s="39">
        <v>315</v>
      </c>
      <c r="F21" s="39">
        <v>105</v>
      </c>
      <c r="G21" s="40">
        <f t="shared" si="0"/>
        <v>33.333333333333336</v>
      </c>
      <c r="H21" s="39">
        <v>92</v>
      </c>
      <c r="I21" s="39">
        <v>23</v>
      </c>
      <c r="J21" s="36">
        <f t="shared" si="4"/>
        <v>25</v>
      </c>
      <c r="K21" s="39">
        <v>3</v>
      </c>
      <c r="L21" s="39">
        <v>4</v>
      </c>
      <c r="M21" s="40">
        <f t="shared" si="5"/>
        <v>133.33333333333334</v>
      </c>
      <c r="N21" s="39">
        <v>0</v>
      </c>
      <c r="O21" s="39">
        <v>0</v>
      </c>
      <c r="P21" s="91" t="str">
        <f t="shared" si="6"/>
        <v>-</v>
      </c>
      <c r="Q21" s="39">
        <v>263</v>
      </c>
      <c r="R21" s="60">
        <v>85</v>
      </c>
      <c r="S21" s="40">
        <f t="shared" si="1"/>
        <v>32.319391634980988</v>
      </c>
      <c r="T21" s="39">
        <v>409</v>
      </c>
      <c r="U21" s="60">
        <v>32</v>
      </c>
      <c r="V21" s="40"/>
      <c r="W21" s="39">
        <v>133</v>
      </c>
      <c r="X21" s="60">
        <v>31</v>
      </c>
      <c r="Y21" s="40">
        <f t="shared" si="2"/>
        <v>23.30827067669173</v>
      </c>
      <c r="Z21" s="39">
        <v>108</v>
      </c>
      <c r="AA21" s="60">
        <v>28</v>
      </c>
      <c r="AB21" s="40">
        <f t="shared" si="3"/>
        <v>25.925925925925927</v>
      </c>
      <c r="AC21" s="200"/>
      <c r="AD21" s="201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  <c r="BI21" s="199"/>
      <c r="BJ21" s="199"/>
      <c r="BK21" s="199"/>
      <c r="BL21" s="199"/>
      <c r="BM21" s="199"/>
      <c r="BN21" s="199"/>
      <c r="BO21" s="199"/>
      <c r="BP21" s="199"/>
      <c r="BQ21" s="199"/>
    </row>
    <row r="22" spans="1:69" s="42" customFormat="1" ht="15.75" customHeight="1" x14ac:dyDescent="0.25">
      <c r="A22" s="61" t="s">
        <v>48</v>
      </c>
      <c r="B22" s="39">
        <v>1383</v>
      </c>
      <c r="C22" s="39">
        <v>428</v>
      </c>
      <c r="D22" s="40"/>
      <c r="E22" s="39">
        <v>629</v>
      </c>
      <c r="F22" s="39">
        <v>366</v>
      </c>
      <c r="G22" s="40">
        <f t="shared" si="0"/>
        <v>58.187599364069953</v>
      </c>
      <c r="H22" s="39">
        <v>235</v>
      </c>
      <c r="I22" s="39">
        <v>133</v>
      </c>
      <c r="J22" s="36">
        <f t="shared" si="4"/>
        <v>56.595744680851062</v>
      </c>
      <c r="K22" s="39">
        <v>24</v>
      </c>
      <c r="L22" s="39">
        <v>5</v>
      </c>
      <c r="M22" s="40">
        <f t="shared" si="5"/>
        <v>20.833333333333332</v>
      </c>
      <c r="N22" s="39">
        <v>0</v>
      </c>
      <c r="O22" s="39">
        <v>1</v>
      </c>
      <c r="P22" s="91" t="str">
        <f t="shared" si="6"/>
        <v>-</v>
      </c>
      <c r="Q22" s="39">
        <v>508</v>
      </c>
      <c r="R22" s="60">
        <v>304</v>
      </c>
      <c r="S22" s="40">
        <f t="shared" si="1"/>
        <v>59.84251968503937</v>
      </c>
      <c r="T22" s="39">
        <v>1292</v>
      </c>
      <c r="U22" s="60">
        <v>137</v>
      </c>
      <c r="V22" s="40"/>
      <c r="W22" s="39">
        <v>205</v>
      </c>
      <c r="X22" s="60">
        <v>117</v>
      </c>
      <c r="Y22" s="40">
        <f t="shared" si="2"/>
        <v>57.073170731707314</v>
      </c>
      <c r="Z22" s="39">
        <v>169</v>
      </c>
      <c r="AA22" s="60">
        <v>97</v>
      </c>
      <c r="AB22" s="40">
        <f t="shared" si="3"/>
        <v>57.396449704142015</v>
      </c>
      <c r="AC22" s="200"/>
      <c r="AD22" s="201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</row>
    <row r="23" spans="1:69" s="42" customFormat="1" ht="15.75" customHeight="1" x14ac:dyDescent="0.25">
      <c r="A23" s="61" t="s">
        <v>49</v>
      </c>
      <c r="B23" s="39">
        <v>764</v>
      </c>
      <c r="C23" s="39">
        <v>349</v>
      </c>
      <c r="D23" s="40"/>
      <c r="E23" s="39">
        <v>747</v>
      </c>
      <c r="F23" s="39">
        <v>324</v>
      </c>
      <c r="G23" s="40">
        <f t="shared" si="0"/>
        <v>43.373493975903614</v>
      </c>
      <c r="H23" s="39">
        <v>135</v>
      </c>
      <c r="I23" s="39">
        <v>60</v>
      </c>
      <c r="J23" s="36">
        <f t="shared" si="4"/>
        <v>44.444444444444443</v>
      </c>
      <c r="K23" s="39">
        <v>28</v>
      </c>
      <c r="L23" s="39">
        <v>13</v>
      </c>
      <c r="M23" s="40">
        <f t="shared" si="5"/>
        <v>46.428571428571431</v>
      </c>
      <c r="N23" s="39">
        <v>0</v>
      </c>
      <c r="O23" s="39">
        <v>0</v>
      </c>
      <c r="P23" s="40" t="str">
        <f t="shared" si="6"/>
        <v>-</v>
      </c>
      <c r="Q23" s="39">
        <v>608</v>
      </c>
      <c r="R23" s="60">
        <v>264</v>
      </c>
      <c r="S23" s="40">
        <f t="shared" si="1"/>
        <v>43.421052631578945</v>
      </c>
      <c r="T23" s="39">
        <v>664</v>
      </c>
      <c r="U23" s="60">
        <v>103</v>
      </c>
      <c r="V23" s="40"/>
      <c r="W23" s="39">
        <v>294</v>
      </c>
      <c r="X23" s="60">
        <v>100</v>
      </c>
      <c r="Y23" s="40">
        <f t="shared" si="2"/>
        <v>34.013605442176868</v>
      </c>
      <c r="Z23" s="39">
        <v>228</v>
      </c>
      <c r="AA23" s="60">
        <v>77</v>
      </c>
      <c r="AB23" s="40">
        <f t="shared" si="3"/>
        <v>33.771929824561404</v>
      </c>
      <c r="AC23" s="200"/>
      <c r="AD23" s="201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  <c r="BG23" s="199"/>
      <c r="BH23" s="199"/>
      <c r="BI23" s="199"/>
      <c r="BJ23" s="199"/>
      <c r="BK23" s="199"/>
      <c r="BL23" s="199"/>
      <c r="BM23" s="199"/>
      <c r="BN23" s="199"/>
      <c r="BO23" s="199"/>
      <c r="BP23" s="199"/>
      <c r="BQ23" s="199"/>
    </row>
    <row r="24" spans="1:69" s="42" customFormat="1" ht="15.75" customHeight="1" x14ac:dyDescent="0.25">
      <c r="A24" s="61" t="s">
        <v>50</v>
      </c>
      <c r="B24" s="39">
        <v>596</v>
      </c>
      <c r="C24" s="39">
        <v>389</v>
      </c>
      <c r="D24" s="40"/>
      <c r="E24" s="39">
        <v>577</v>
      </c>
      <c r="F24" s="39">
        <v>276</v>
      </c>
      <c r="G24" s="40">
        <f t="shared" si="0"/>
        <v>47.83362218370884</v>
      </c>
      <c r="H24" s="39">
        <v>162</v>
      </c>
      <c r="I24" s="39">
        <v>79</v>
      </c>
      <c r="J24" s="36">
        <f t="shared" si="4"/>
        <v>48.76543209876543</v>
      </c>
      <c r="K24" s="39">
        <v>18</v>
      </c>
      <c r="L24" s="39">
        <v>8</v>
      </c>
      <c r="M24" s="40">
        <f t="shared" si="5"/>
        <v>44.444444444444443</v>
      </c>
      <c r="N24" s="39">
        <v>0</v>
      </c>
      <c r="O24" s="39">
        <v>0</v>
      </c>
      <c r="P24" s="91" t="str">
        <f t="shared" si="6"/>
        <v>-</v>
      </c>
      <c r="Q24" s="39">
        <v>489</v>
      </c>
      <c r="R24" s="60">
        <v>223</v>
      </c>
      <c r="S24" s="40">
        <f t="shared" si="1"/>
        <v>45.603271983640084</v>
      </c>
      <c r="T24" s="39">
        <v>586</v>
      </c>
      <c r="U24" s="60">
        <v>126</v>
      </c>
      <c r="V24" s="40"/>
      <c r="W24" s="39">
        <v>191</v>
      </c>
      <c r="X24" s="60">
        <v>81</v>
      </c>
      <c r="Y24" s="40">
        <f t="shared" si="2"/>
        <v>42.408376963350783</v>
      </c>
      <c r="Z24" s="39">
        <v>169</v>
      </c>
      <c r="AA24" s="60">
        <v>73</v>
      </c>
      <c r="AB24" s="40">
        <f t="shared" si="3"/>
        <v>43.19526627218935</v>
      </c>
      <c r="AC24" s="200"/>
      <c r="AD24" s="201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199"/>
      <c r="BI24" s="199"/>
      <c r="BJ24" s="199"/>
      <c r="BK24" s="199"/>
      <c r="BL24" s="199"/>
      <c r="BM24" s="199"/>
      <c r="BN24" s="199"/>
      <c r="BO24" s="199"/>
      <c r="BP24" s="199"/>
      <c r="BQ24" s="199"/>
    </row>
    <row r="25" spans="1:69" s="42" customFormat="1" ht="15.75" customHeight="1" x14ac:dyDescent="0.25">
      <c r="A25" s="61" t="s">
        <v>51</v>
      </c>
      <c r="B25" s="39">
        <v>2038</v>
      </c>
      <c r="C25" s="39">
        <v>175</v>
      </c>
      <c r="D25" s="40"/>
      <c r="E25" s="39">
        <v>291</v>
      </c>
      <c r="F25" s="39">
        <v>160</v>
      </c>
      <c r="G25" s="40">
        <f t="shared" si="0"/>
        <v>54.982817869415804</v>
      </c>
      <c r="H25" s="39">
        <v>179</v>
      </c>
      <c r="I25" s="39">
        <v>63</v>
      </c>
      <c r="J25" s="36">
        <f t="shared" si="4"/>
        <v>35.195530726256983</v>
      </c>
      <c r="K25" s="39">
        <v>19</v>
      </c>
      <c r="L25" s="39">
        <v>6</v>
      </c>
      <c r="M25" s="40">
        <f t="shared" si="5"/>
        <v>31.578947368421051</v>
      </c>
      <c r="N25" s="39">
        <v>0</v>
      </c>
      <c r="O25" s="39">
        <v>0</v>
      </c>
      <c r="P25" s="91" t="str">
        <f t="shared" si="6"/>
        <v>-</v>
      </c>
      <c r="Q25" s="39">
        <v>220</v>
      </c>
      <c r="R25" s="60">
        <v>135</v>
      </c>
      <c r="S25" s="40">
        <f t="shared" si="1"/>
        <v>61.363636363636367</v>
      </c>
      <c r="T25" s="39">
        <v>2020</v>
      </c>
      <c r="U25" s="60">
        <v>51</v>
      </c>
      <c r="V25" s="40"/>
      <c r="W25" s="39">
        <v>94</v>
      </c>
      <c r="X25" s="60">
        <v>39</v>
      </c>
      <c r="Y25" s="40">
        <f t="shared" si="2"/>
        <v>41.48936170212766</v>
      </c>
      <c r="Z25" s="39">
        <v>70</v>
      </c>
      <c r="AA25" s="60">
        <v>18</v>
      </c>
      <c r="AB25" s="40">
        <f t="shared" si="3"/>
        <v>25.714285714285715</v>
      </c>
      <c r="AC25" s="200"/>
      <c r="AD25" s="201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199"/>
    </row>
    <row r="26" spans="1:69" s="42" customFormat="1" ht="15.75" customHeight="1" x14ac:dyDescent="0.25">
      <c r="A26" s="61" t="s">
        <v>52</v>
      </c>
      <c r="B26" s="39">
        <v>880</v>
      </c>
      <c r="C26" s="39">
        <v>372</v>
      </c>
      <c r="D26" s="40"/>
      <c r="E26" s="39">
        <v>536</v>
      </c>
      <c r="F26" s="39">
        <v>325</v>
      </c>
      <c r="G26" s="40">
        <f t="shared" si="0"/>
        <v>60.634328358208954</v>
      </c>
      <c r="H26" s="39">
        <v>125</v>
      </c>
      <c r="I26" s="39">
        <v>67</v>
      </c>
      <c r="J26" s="36">
        <f t="shared" si="4"/>
        <v>53.6</v>
      </c>
      <c r="K26" s="39">
        <v>14</v>
      </c>
      <c r="L26" s="39">
        <v>8</v>
      </c>
      <c r="M26" s="40">
        <f t="shared" si="5"/>
        <v>57.142857142857146</v>
      </c>
      <c r="N26" s="39">
        <v>0</v>
      </c>
      <c r="O26" s="39">
        <v>2</v>
      </c>
      <c r="P26" s="91" t="str">
        <f t="shared" si="6"/>
        <v>-</v>
      </c>
      <c r="Q26" s="39">
        <v>407</v>
      </c>
      <c r="R26" s="60">
        <v>237</v>
      </c>
      <c r="S26" s="40">
        <f t="shared" si="1"/>
        <v>58.23095823095823</v>
      </c>
      <c r="T26" s="39">
        <v>853</v>
      </c>
      <c r="U26" s="60">
        <v>132</v>
      </c>
      <c r="V26" s="40"/>
      <c r="W26" s="39">
        <v>216</v>
      </c>
      <c r="X26" s="60">
        <v>112</v>
      </c>
      <c r="Y26" s="40">
        <f t="shared" si="2"/>
        <v>51.851851851851855</v>
      </c>
      <c r="Z26" s="39">
        <v>170</v>
      </c>
      <c r="AA26" s="60">
        <v>90</v>
      </c>
      <c r="AB26" s="40">
        <f t="shared" si="3"/>
        <v>52.941176470588232</v>
      </c>
      <c r="AC26" s="200"/>
      <c r="AD26" s="201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  <c r="BI26" s="199"/>
      <c r="BJ26" s="199"/>
      <c r="BK26" s="199"/>
      <c r="BL26" s="199"/>
      <c r="BM26" s="199"/>
      <c r="BN26" s="199"/>
      <c r="BO26" s="199"/>
      <c r="BP26" s="199"/>
      <c r="BQ26" s="199"/>
    </row>
    <row r="27" spans="1:69" s="42" customFormat="1" ht="15.75" customHeight="1" x14ac:dyDescent="0.25">
      <c r="A27" s="61" t="s">
        <v>53</v>
      </c>
      <c r="B27" s="39">
        <v>678</v>
      </c>
      <c r="C27" s="39">
        <v>113</v>
      </c>
      <c r="D27" s="40"/>
      <c r="E27" s="39">
        <v>315</v>
      </c>
      <c r="F27" s="39">
        <v>106</v>
      </c>
      <c r="G27" s="40">
        <f t="shared" si="0"/>
        <v>33.650793650793652</v>
      </c>
      <c r="H27" s="39">
        <v>96</v>
      </c>
      <c r="I27" s="39">
        <v>20</v>
      </c>
      <c r="J27" s="36">
        <f t="shared" si="4"/>
        <v>20.833333333333332</v>
      </c>
      <c r="K27" s="39">
        <v>41</v>
      </c>
      <c r="L27" s="39">
        <v>13</v>
      </c>
      <c r="M27" s="40">
        <f t="shared" si="5"/>
        <v>31.707317073170731</v>
      </c>
      <c r="N27" s="39">
        <v>0</v>
      </c>
      <c r="O27" s="39">
        <v>1</v>
      </c>
      <c r="P27" s="91" t="str">
        <f t="shared" si="6"/>
        <v>-</v>
      </c>
      <c r="Q27" s="39">
        <v>232</v>
      </c>
      <c r="R27" s="60">
        <v>94</v>
      </c>
      <c r="S27" s="40">
        <f t="shared" si="1"/>
        <v>40.517241379310342</v>
      </c>
      <c r="T27" s="39">
        <v>635</v>
      </c>
      <c r="U27" s="60">
        <v>35</v>
      </c>
      <c r="V27" s="40"/>
      <c r="W27" s="39">
        <v>111</v>
      </c>
      <c r="X27" s="60">
        <v>34</v>
      </c>
      <c r="Y27" s="40">
        <f t="shared" si="2"/>
        <v>30.63063063063063</v>
      </c>
      <c r="Z27" s="39">
        <v>94</v>
      </c>
      <c r="AA27" s="60">
        <v>29</v>
      </c>
      <c r="AB27" s="40">
        <f t="shared" si="3"/>
        <v>30.851063829787233</v>
      </c>
      <c r="AC27" s="200"/>
      <c r="AD27" s="201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199"/>
      <c r="BE27" s="199"/>
      <c r="BF27" s="199"/>
      <c r="BG27" s="199"/>
      <c r="BH27" s="199"/>
      <c r="BI27" s="199"/>
      <c r="BJ27" s="199"/>
      <c r="BK27" s="199"/>
      <c r="BL27" s="199"/>
      <c r="BM27" s="199"/>
      <c r="BN27" s="199"/>
      <c r="BO27" s="199"/>
      <c r="BP27" s="199"/>
      <c r="BQ27" s="199"/>
    </row>
    <row r="28" spans="1:69" s="42" customFormat="1" ht="15.75" customHeight="1" x14ac:dyDescent="0.25">
      <c r="A28" s="61" t="s">
        <v>54</v>
      </c>
      <c r="B28" s="39">
        <v>577</v>
      </c>
      <c r="C28" s="39">
        <v>156</v>
      </c>
      <c r="D28" s="40"/>
      <c r="E28" s="39">
        <v>241</v>
      </c>
      <c r="F28" s="39">
        <v>126</v>
      </c>
      <c r="G28" s="40">
        <f t="shared" si="0"/>
        <v>52.282157676348547</v>
      </c>
      <c r="H28" s="39">
        <v>113</v>
      </c>
      <c r="I28" s="39">
        <v>48</v>
      </c>
      <c r="J28" s="36">
        <f t="shared" si="4"/>
        <v>42.477876106194692</v>
      </c>
      <c r="K28" s="39">
        <v>9</v>
      </c>
      <c r="L28" s="39">
        <v>6</v>
      </c>
      <c r="M28" s="40">
        <f t="shared" si="5"/>
        <v>66.666666666666671</v>
      </c>
      <c r="N28" s="39">
        <v>0</v>
      </c>
      <c r="O28" s="39">
        <v>0</v>
      </c>
      <c r="P28" s="40" t="str">
        <f t="shared" si="6"/>
        <v>-</v>
      </c>
      <c r="Q28" s="39">
        <v>219</v>
      </c>
      <c r="R28" s="60">
        <v>120</v>
      </c>
      <c r="S28" s="40">
        <f t="shared" si="1"/>
        <v>54.794520547945204</v>
      </c>
      <c r="T28" s="39">
        <v>547</v>
      </c>
      <c r="U28" s="60">
        <v>44</v>
      </c>
      <c r="V28" s="40"/>
      <c r="W28" s="39">
        <v>102</v>
      </c>
      <c r="X28" s="60">
        <v>42</v>
      </c>
      <c r="Y28" s="40">
        <f t="shared" si="2"/>
        <v>41.176470588235297</v>
      </c>
      <c r="Z28" s="39">
        <v>91</v>
      </c>
      <c r="AA28" s="60">
        <v>41</v>
      </c>
      <c r="AB28" s="40">
        <f t="shared" si="3"/>
        <v>45.054945054945058</v>
      </c>
      <c r="AC28" s="200"/>
      <c r="AD28" s="201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199"/>
      <c r="BI28" s="199"/>
      <c r="BJ28" s="199"/>
      <c r="BK28" s="199"/>
      <c r="BL28" s="199"/>
      <c r="BM28" s="199"/>
      <c r="BN28" s="199"/>
      <c r="BO28" s="199"/>
      <c r="BP28" s="199"/>
      <c r="BQ28" s="199"/>
    </row>
    <row r="29" spans="1:69" s="42" customFormat="1" ht="15.75" customHeight="1" x14ac:dyDescent="0.25">
      <c r="A29" s="61" t="s">
        <v>55</v>
      </c>
      <c r="B29" s="39">
        <v>632</v>
      </c>
      <c r="C29" s="39">
        <v>213</v>
      </c>
      <c r="D29" s="40"/>
      <c r="E29" s="39">
        <v>479</v>
      </c>
      <c r="F29" s="39">
        <v>193</v>
      </c>
      <c r="G29" s="40">
        <f t="shared" si="0"/>
        <v>40.292275574112736</v>
      </c>
      <c r="H29" s="39">
        <v>81</v>
      </c>
      <c r="I29" s="39">
        <v>20</v>
      </c>
      <c r="J29" s="36">
        <f t="shared" si="4"/>
        <v>24.691358024691358</v>
      </c>
      <c r="K29" s="39">
        <v>32</v>
      </c>
      <c r="L29" s="39">
        <v>16</v>
      </c>
      <c r="M29" s="40">
        <f t="shared" si="5"/>
        <v>50</v>
      </c>
      <c r="N29" s="39">
        <v>0</v>
      </c>
      <c r="O29" s="39">
        <v>0</v>
      </c>
      <c r="P29" s="40" t="str">
        <f t="shared" si="6"/>
        <v>-</v>
      </c>
      <c r="Q29" s="39">
        <v>359</v>
      </c>
      <c r="R29" s="60">
        <v>147</v>
      </c>
      <c r="S29" s="40">
        <f t="shared" si="1"/>
        <v>40.947075208913652</v>
      </c>
      <c r="T29" s="39">
        <v>578</v>
      </c>
      <c r="U29" s="60">
        <v>78</v>
      </c>
      <c r="V29" s="40"/>
      <c r="W29" s="39">
        <v>180</v>
      </c>
      <c r="X29" s="60">
        <v>72</v>
      </c>
      <c r="Y29" s="40">
        <f t="shared" si="2"/>
        <v>40</v>
      </c>
      <c r="Z29" s="39">
        <v>157</v>
      </c>
      <c r="AA29" s="60">
        <v>62</v>
      </c>
      <c r="AB29" s="40">
        <f t="shared" si="3"/>
        <v>39.490445859872608</v>
      </c>
      <c r="AC29" s="200"/>
      <c r="AD29" s="201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</row>
    <row r="30" spans="1:69" s="42" customFormat="1" ht="15.75" customHeight="1" x14ac:dyDescent="0.25">
      <c r="A30" s="61" t="s">
        <v>56</v>
      </c>
      <c r="B30" s="39">
        <v>1041</v>
      </c>
      <c r="C30" s="39">
        <v>175</v>
      </c>
      <c r="D30" s="40"/>
      <c r="E30" s="39">
        <v>238</v>
      </c>
      <c r="F30" s="39">
        <v>135</v>
      </c>
      <c r="G30" s="40">
        <f t="shared" si="0"/>
        <v>56.72268907563025</v>
      </c>
      <c r="H30" s="39">
        <v>100</v>
      </c>
      <c r="I30" s="39">
        <v>42</v>
      </c>
      <c r="J30" s="36">
        <f t="shared" si="4"/>
        <v>42</v>
      </c>
      <c r="K30" s="39">
        <v>18</v>
      </c>
      <c r="L30" s="39">
        <v>5</v>
      </c>
      <c r="M30" s="40">
        <f t="shared" si="5"/>
        <v>27.777777777777779</v>
      </c>
      <c r="N30" s="39">
        <v>4</v>
      </c>
      <c r="O30" s="39">
        <v>0</v>
      </c>
      <c r="P30" s="91">
        <f t="shared" si="6"/>
        <v>0</v>
      </c>
      <c r="Q30" s="39">
        <v>217</v>
      </c>
      <c r="R30" s="60">
        <v>121</v>
      </c>
      <c r="S30" s="40">
        <f t="shared" si="1"/>
        <v>55.76036866359447</v>
      </c>
      <c r="T30" s="39">
        <v>1000</v>
      </c>
      <c r="U30" s="60">
        <v>58</v>
      </c>
      <c r="V30" s="40"/>
      <c r="W30" s="39">
        <v>85</v>
      </c>
      <c r="X30" s="60">
        <v>41</v>
      </c>
      <c r="Y30" s="40">
        <f t="shared" si="2"/>
        <v>48.235294117647058</v>
      </c>
      <c r="Z30" s="39">
        <v>70</v>
      </c>
      <c r="AA30" s="60">
        <v>32</v>
      </c>
      <c r="AB30" s="40">
        <f t="shared" si="3"/>
        <v>45.714285714285715</v>
      </c>
      <c r="AC30" s="200"/>
      <c r="AD30" s="201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</row>
    <row r="31" spans="1:69" s="42" customFormat="1" ht="15.75" customHeight="1" x14ac:dyDescent="0.25">
      <c r="A31" s="61" t="s">
        <v>57</v>
      </c>
      <c r="B31" s="39">
        <v>978</v>
      </c>
      <c r="C31" s="39">
        <v>280</v>
      </c>
      <c r="D31" s="40"/>
      <c r="E31" s="39">
        <v>326</v>
      </c>
      <c r="F31" s="39">
        <v>179</v>
      </c>
      <c r="G31" s="40">
        <f t="shared" si="0"/>
        <v>54.907975460122699</v>
      </c>
      <c r="H31" s="39">
        <v>205</v>
      </c>
      <c r="I31" s="39">
        <v>61</v>
      </c>
      <c r="J31" s="36">
        <f t="shared" si="4"/>
        <v>29.756097560975611</v>
      </c>
      <c r="K31" s="39">
        <v>15</v>
      </c>
      <c r="L31" s="39">
        <v>4</v>
      </c>
      <c r="M31" s="40">
        <f t="shared" si="5"/>
        <v>26.666666666666668</v>
      </c>
      <c r="N31" s="39">
        <v>5</v>
      </c>
      <c r="O31" s="39">
        <v>0</v>
      </c>
      <c r="P31" s="91">
        <f t="shared" si="6"/>
        <v>0</v>
      </c>
      <c r="Q31" s="39">
        <v>283</v>
      </c>
      <c r="R31" s="60">
        <v>153</v>
      </c>
      <c r="S31" s="40">
        <f t="shared" si="1"/>
        <v>54.063604240282686</v>
      </c>
      <c r="T31" s="39">
        <v>962</v>
      </c>
      <c r="U31" s="60">
        <v>97</v>
      </c>
      <c r="V31" s="40"/>
      <c r="W31" s="39">
        <v>124</v>
      </c>
      <c r="X31" s="60">
        <v>53</v>
      </c>
      <c r="Y31" s="40">
        <f t="shared" si="2"/>
        <v>42.741935483870968</v>
      </c>
      <c r="Z31" s="39">
        <v>99</v>
      </c>
      <c r="AA31" s="60">
        <v>36</v>
      </c>
      <c r="AB31" s="40">
        <f t="shared" si="3"/>
        <v>36.363636363636367</v>
      </c>
      <c r="AC31" s="200"/>
      <c r="AD31" s="201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</row>
    <row r="32" spans="1:69" s="42" customFormat="1" ht="15.75" customHeight="1" x14ac:dyDescent="0.25">
      <c r="A32" s="61" t="s">
        <v>58</v>
      </c>
      <c r="B32" s="39">
        <v>1436</v>
      </c>
      <c r="C32" s="39">
        <v>245</v>
      </c>
      <c r="D32" s="40"/>
      <c r="E32" s="39">
        <v>368</v>
      </c>
      <c r="F32" s="39">
        <v>173</v>
      </c>
      <c r="G32" s="40">
        <f t="shared" si="0"/>
        <v>47.010869565217391</v>
      </c>
      <c r="H32" s="39">
        <v>163</v>
      </c>
      <c r="I32" s="39">
        <v>100</v>
      </c>
      <c r="J32" s="36">
        <f t="shared" si="4"/>
        <v>61.349693251533743</v>
      </c>
      <c r="K32" s="39">
        <v>33</v>
      </c>
      <c r="L32" s="39">
        <v>9</v>
      </c>
      <c r="M32" s="40">
        <f t="shared" si="5"/>
        <v>27.272727272727273</v>
      </c>
      <c r="N32" s="39">
        <v>4</v>
      </c>
      <c r="O32" s="39">
        <v>0</v>
      </c>
      <c r="P32" s="91">
        <f t="shared" si="6"/>
        <v>0</v>
      </c>
      <c r="Q32" s="39">
        <v>266</v>
      </c>
      <c r="R32" s="60">
        <v>161</v>
      </c>
      <c r="S32" s="40">
        <f t="shared" si="1"/>
        <v>60.526315789473685</v>
      </c>
      <c r="T32" s="39">
        <v>1447</v>
      </c>
      <c r="U32" s="60">
        <v>71</v>
      </c>
      <c r="V32" s="40"/>
      <c r="W32" s="39">
        <v>78</v>
      </c>
      <c r="X32" s="60">
        <v>42</v>
      </c>
      <c r="Y32" s="40">
        <f t="shared" si="2"/>
        <v>53.846153846153847</v>
      </c>
      <c r="Z32" s="39">
        <v>60</v>
      </c>
      <c r="AA32" s="60">
        <v>36</v>
      </c>
      <c r="AB32" s="40">
        <f t="shared" si="3"/>
        <v>60</v>
      </c>
      <c r="AC32" s="200"/>
      <c r="AD32" s="201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  <c r="BI32" s="199"/>
      <c r="BJ32" s="199"/>
      <c r="BK32" s="199"/>
      <c r="BL32" s="199"/>
      <c r="BM32" s="199"/>
      <c r="BN32" s="199"/>
      <c r="BO32" s="199"/>
      <c r="BP32" s="199"/>
      <c r="BQ32" s="199"/>
    </row>
    <row r="33" spans="1:69" s="42" customFormat="1" ht="15.75" customHeight="1" x14ac:dyDescent="0.25">
      <c r="A33" s="61" t="s">
        <v>59</v>
      </c>
      <c r="B33" s="39">
        <v>831</v>
      </c>
      <c r="C33" s="39">
        <v>374</v>
      </c>
      <c r="D33" s="40"/>
      <c r="E33" s="39">
        <v>666</v>
      </c>
      <c r="F33" s="39">
        <v>345</v>
      </c>
      <c r="G33" s="40">
        <f t="shared" si="0"/>
        <v>51.801801801801801</v>
      </c>
      <c r="H33" s="39">
        <v>156</v>
      </c>
      <c r="I33" s="39">
        <v>58</v>
      </c>
      <c r="J33" s="36">
        <f t="shared" si="4"/>
        <v>37.179487179487182</v>
      </c>
      <c r="K33" s="39">
        <v>25</v>
      </c>
      <c r="L33" s="39">
        <v>10</v>
      </c>
      <c r="M33" s="40">
        <f t="shared" si="5"/>
        <v>40</v>
      </c>
      <c r="N33" s="39">
        <v>1</v>
      </c>
      <c r="O33" s="39">
        <v>0</v>
      </c>
      <c r="P33" s="40">
        <f t="shared" si="6"/>
        <v>0</v>
      </c>
      <c r="Q33" s="39">
        <v>577</v>
      </c>
      <c r="R33" s="60">
        <v>308</v>
      </c>
      <c r="S33" s="40">
        <f t="shared" si="1"/>
        <v>53.379549393414209</v>
      </c>
      <c r="T33" s="39">
        <v>746</v>
      </c>
      <c r="U33" s="60">
        <v>153</v>
      </c>
      <c r="V33" s="40"/>
      <c r="W33" s="39">
        <v>257</v>
      </c>
      <c r="X33" s="60">
        <v>146</v>
      </c>
      <c r="Y33" s="40">
        <f t="shared" si="2"/>
        <v>56.809338521400775</v>
      </c>
      <c r="Z33" s="39">
        <v>226</v>
      </c>
      <c r="AA33" s="60">
        <v>130</v>
      </c>
      <c r="AB33" s="40">
        <f t="shared" si="3"/>
        <v>57.522123893805308</v>
      </c>
      <c r="AC33" s="200"/>
      <c r="AD33" s="201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</row>
    <row r="34" spans="1:69" s="42" customFormat="1" ht="15.75" customHeight="1" x14ac:dyDescent="0.25">
      <c r="A34" s="61" t="s">
        <v>60</v>
      </c>
      <c r="B34" s="39">
        <v>821</v>
      </c>
      <c r="C34" s="39">
        <v>289</v>
      </c>
      <c r="D34" s="40"/>
      <c r="E34" s="39">
        <v>620</v>
      </c>
      <c r="F34" s="39">
        <v>247</v>
      </c>
      <c r="G34" s="40">
        <f t="shared" si="0"/>
        <v>39.838709677419352</v>
      </c>
      <c r="H34" s="39">
        <v>183</v>
      </c>
      <c r="I34" s="39">
        <v>58</v>
      </c>
      <c r="J34" s="36">
        <f t="shared" si="4"/>
        <v>31.693989071038253</v>
      </c>
      <c r="K34" s="39">
        <v>10</v>
      </c>
      <c r="L34" s="39">
        <v>2</v>
      </c>
      <c r="M34" s="40">
        <f t="shared" si="5"/>
        <v>20</v>
      </c>
      <c r="N34" s="39">
        <v>1</v>
      </c>
      <c r="O34" s="39">
        <v>0</v>
      </c>
      <c r="P34" s="91">
        <f t="shared" si="6"/>
        <v>0</v>
      </c>
      <c r="Q34" s="39">
        <v>495</v>
      </c>
      <c r="R34" s="60">
        <v>197</v>
      </c>
      <c r="S34" s="40">
        <f t="shared" si="1"/>
        <v>39.797979797979799</v>
      </c>
      <c r="T34" s="39">
        <v>723</v>
      </c>
      <c r="U34" s="60">
        <v>125</v>
      </c>
      <c r="V34" s="40"/>
      <c r="W34" s="39">
        <v>277</v>
      </c>
      <c r="X34" s="60">
        <v>110</v>
      </c>
      <c r="Y34" s="40">
        <f t="shared" si="2"/>
        <v>39.711191335740075</v>
      </c>
      <c r="Z34" s="39">
        <v>224</v>
      </c>
      <c r="AA34" s="60">
        <v>99</v>
      </c>
      <c r="AB34" s="40">
        <f t="shared" si="3"/>
        <v>44.196428571428569</v>
      </c>
      <c r="AC34" s="200"/>
      <c r="AD34" s="201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</row>
    <row r="35" spans="1:69" s="42" customFormat="1" ht="15.75" customHeight="1" x14ac:dyDescent="0.25">
      <c r="A35" s="61" t="s">
        <v>61</v>
      </c>
      <c r="B35" s="39">
        <v>486</v>
      </c>
      <c r="C35" s="39">
        <v>176</v>
      </c>
      <c r="D35" s="40"/>
      <c r="E35" s="39">
        <v>312</v>
      </c>
      <c r="F35" s="39">
        <v>145</v>
      </c>
      <c r="G35" s="40">
        <f t="shared" si="0"/>
        <v>46.474358974358971</v>
      </c>
      <c r="H35" s="39">
        <v>86</v>
      </c>
      <c r="I35" s="39">
        <v>53</v>
      </c>
      <c r="J35" s="36">
        <f t="shared" si="4"/>
        <v>61.627906976744185</v>
      </c>
      <c r="K35" s="39">
        <v>17</v>
      </c>
      <c r="L35" s="39">
        <v>17</v>
      </c>
      <c r="M35" s="40">
        <f t="shared" si="5"/>
        <v>100</v>
      </c>
      <c r="N35" s="39">
        <v>0</v>
      </c>
      <c r="O35" s="39">
        <v>3</v>
      </c>
      <c r="P35" s="40" t="str">
        <f t="shared" si="6"/>
        <v>-</v>
      </c>
      <c r="Q35" s="39">
        <v>196</v>
      </c>
      <c r="R35" s="60">
        <v>117</v>
      </c>
      <c r="S35" s="40">
        <f t="shared" si="1"/>
        <v>59.693877551020407</v>
      </c>
      <c r="T35" s="39">
        <v>452</v>
      </c>
      <c r="U35" s="60">
        <v>39</v>
      </c>
      <c r="V35" s="40"/>
      <c r="W35" s="39">
        <v>93</v>
      </c>
      <c r="X35" s="60">
        <v>31</v>
      </c>
      <c r="Y35" s="40">
        <f t="shared" si="2"/>
        <v>33.333333333333336</v>
      </c>
      <c r="Z35" s="39">
        <v>81</v>
      </c>
      <c r="AA35" s="60">
        <v>24</v>
      </c>
      <c r="AB35" s="40">
        <f t="shared" si="3"/>
        <v>29.62962962962963</v>
      </c>
      <c r="AC35" s="200"/>
      <c r="AD35" s="201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</row>
    <row r="36" spans="1:69" s="93" customFormat="1" ht="81.75" customHeight="1" x14ac:dyDescent="0.25">
      <c r="A36" s="92"/>
      <c r="B36" s="92"/>
      <c r="C36" s="234" t="s">
        <v>96</v>
      </c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3"/>
      <c r="BJ36" s="203"/>
      <c r="BK36" s="203"/>
      <c r="BL36" s="203"/>
      <c r="BM36" s="203"/>
      <c r="BN36" s="203"/>
      <c r="BO36" s="203"/>
      <c r="BP36" s="203"/>
      <c r="BQ36" s="203"/>
    </row>
    <row r="37" spans="1:69" s="93" customFormat="1" ht="15" x14ac:dyDescent="0.25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3"/>
      <c r="BC37" s="203"/>
      <c r="BD37" s="203"/>
      <c r="BE37" s="203"/>
      <c r="BF37" s="203"/>
      <c r="BG37" s="203"/>
      <c r="BH37" s="203"/>
      <c r="BI37" s="203"/>
      <c r="BJ37" s="203"/>
      <c r="BK37" s="203"/>
      <c r="BL37" s="203"/>
      <c r="BM37" s="203"/>
      <c r="BN37" s="203"/>
      <c r="BO37" s="203"/>
      <c r="BP37" s="203"/>
      <c r="BQ37" s="203"/>
    </row>
    <row r="38" spans="1:69" s="93" customFormat="1" ht="15" x14ac:dyDescent="0.25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03"/>
      <c r="BQ38" s="203"/>
    </row>
    <row r="39" spans="1:69" s="93" customFormat="1" ht="15" x14ac:dyDescent="0.25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3"/>
      <c r="AW39" s="203"/>
      <c r="AX39" s="203"/>
      <c r="AY39" s="203"/>
      <c r="AZ39" s="203"/>
      <c r="BA39" s="203"/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3"/>
      <c r="BQ39" s="203"/>
    </row>
    <row r="40" spans="1:69" s="93" customFormat="1" ht="15" x14ac:dyDescent="0.25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  <c r="BC40" s="203"/>
      <c r="BD40" s="203"/>
      <c r="BE40" s="203"/>
      <c r="BF40" s="203"/>
      <c r="BG40" s="203"/>
      <c r="BH40" s="203"/>
      <c r="BI40" s="203"/>
      <c r="BJ40" s="203"/>
      <c r="BK40" s="203"/>
      <c r="BL40" s="203"/>
      <c r="BM40" s="203"/>
      <c r="BN40" s="203"/>
      <c r="BO40" s="203"/>
      <c r="BP40" s="203"/>
      <c r="BQ40" s="203"/>
    </row>
    <row r="41" spans="1:69" s="93" customFormat="1" ht="15" x14ac:dyDescent="0.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3"/>
      <c r="BD41" s="203"/>
      <c r="BE41" s="203"/>
      <c r="BF41" s="203"/>
      <c r="BG41" s="203"/>
      <c r="BH41" s="203"/>
      <c r="BI41" s="203"/>
      <c r="BJ41" s="203"/>
      <c r="BK41" s="203"/>
      <c r="BL41" s="203"/>
      <c r="BM41" s="203"/>
      <c r="BN41" s="203"/>
      <c r="BO41" s="203"/>
      <c r="BP41" s="203"/>
      <c r="BQ41" s="203"/>
    </row>
    <row r="42" spans="1:69" s="93" customFormat="1" ht="15" x14ac:dyDescent="0.25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  <c r="BA42" s="203"/>
      <c r="BB42" s="203"/>
      <c r="BC42" s="203"/>
      <c r="BD42" s="203"/>
      <c r="BE42" s="203"/>
      <c r="BF42" s="203"/>
      <c r="BG42" s="203"/>
      <c r="BH42" s="203"/>
      <c r="BI42" s="203"/>
      <c r="BJ42" s="203"/>
      <c r="BK42" s="203"/>
      <c r="BL42" s="203"/>
      <c r="BM42" s="203"/>
      <c r="BN42" s="203"/>
      <c r="BO42" s="203"/>
      <c r="BP42" s="203"/>
      <c r="BQ42" s="203"/>
    </row>
    <row r="43" spans="1:69" s="93" customFormat="1" ht="15" x14ac:dyDescent="0.25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203"/>
      <c r="BI43" s="203"/>
      <c r="BJ43" s="203"/>
      <c r="BK43" s="203"/>
      <c r="BL43" s="203"/>
      <c r="BM43" s="203"/>
      <c r="BN43" s="203"/>
      <c r="BO43" s="203"/>
      <c r="BP43" s="203"/>
      <c r="BQ43" s="203"/>
    </row>
    <row r="44" spans="1:69" s="93" customFormat="1" ht="15" x14ac:dyDescent="0.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/>
      <c r="AN44" s="203"/>
      <c r="AO44" s="203"/>
      <c r="AP44" s="203"/>
      <c r="AQ44" s="203"/>
      <c r="AR44" s="203"/>
      <c r="AS44" s="203"/>
      <c r="AT44" s="203"/>
      <c r="AU44" s="203"/>
      <c r="AV44" s="203"/>
      <c r="AW44" s="203"/>
      <c r="AX44" s="203"/>
      <c r="AY44" s="203"/>
      <c r="AZ44" s="203"/>
      <c r="BA44" s="203"/>
      <c r="BB44" s="203"/>
      <c r="BC44" s="203"/>
      <c r="BD44" s="203"/>
      <c r="BE44" s="203"/>
      <c r="BF44" s="203"/>
      <c r="BG44" s="203"/>
      <c r="BH44" s="203"/>
      <c r="BI44" s="203"/>
      <c r="BJ44" s="203"/>
      <c r="BK44" s="203"/>
      <c r="BL44" s="203"/>
      <c r="BM44" s="203"/>
      <c r="BN44" s="203"/>
      <c r="BO44" s="203"/>
      <c r="BP44" s="203"/>
      <c r="BQ44" s="203"/>
    </row>
    <row r="45" spans="1:69" s="93" customFormat="1" ht="15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3"/>
      <c r="AQ45" s="203"/>
      <c r="AR45" s="203"/>
      <c r="AS45" s="203"/>
      <c r="AT45" s="203"/>
      <c r="AU45" s="203"/>
      <c r="AV45" s="203"/>
      <c r="AW45" s="203"/>
      <c r="AX45" s="203"/>
      <c r="AY45" s="203"/>
      <c r="AZ45" s="203"/>
      <c r="BA45" s="203"/>
      <c r="BB45" s="203"/>
      <c r="BC45" s="203"/>
      <c r="BD45" s="203"/>
      <c r="BE45" s="203"/>
      <c r="BF45" s="203"/>
      <c r="BG45" s="203"/>
      <c r="BH45" s="203"/>
      <c r="BI45" s="203"/>
      <c r="BJ45" s="203"/>
      <c r="BK45" s="203"/>
      <c r="BL45" s="203"/>
      <c r="BM45" s="203"/>
      <c r="BN45" s="203"/>
      <c r="BO45" s="203"/>
      <c r="BP45" s="203"/>
      <c r="BQ45" s="203"/>
    </row>
    <row r="46" spans="1:69" s="93" customFormat="1" ht="15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3"/>
      <c r="BC46" s="203"/>
      <c r="BD46" s="203"/>
      <c r="BE46" s="203"/>
      <c r="BF46" s="203"/>
      <c r="BG46" s="203"/>
      <c r="BH46" s="203"/>
      <c r="BI46" s="203"/>
      <c r="BJ46" s="203"/>
      <c r="BK46" s="203"/>
      <c r="BL46" s="203"/>
      <c r="BM46" s="203"/>
      <c r="BN46" s="203"/>
      <c r="BO46" s="203"/>
      <c r="BP46" s="203"/>
      <c r="BQ46" s="203"/>
    </row>
    <row r="47" spans="1:69" s="93" customFormat="1" ht="15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3"/>
      <c r="BC47" s="203"/>
      <c r="BD47" s="203"/>
      <c r="BE47" s="203"/>
      <c r="BF47" s="203"/>
      <c r="BG47" s="203"/>
      <c r="BH47" s="203"/>
      <c r="BI47" s="203"/>
      <c r="BJ47" s="203"/>
      <c r="BK47" s="203"/>
      <c r="BL47" s="203"/>
      <c r="BM47" s="203"/>
      <c r="BN47" s="203"/>
      <c r="BO47" s="203"/>
      <c r="BP47" s="203"/>
      <c r="BQ47" s="203"/>
    </row>
    <row r="48" spans="1:69" s="93" customFormat="1" ht="15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BG48" s="203"/>
      <c r="BH48" s="203"/>
      <c r="BI48" s="203"/>
      <c r="BJ48" s="203"/>
      <c r="BK48" s="203"/>
      <c r="BL48" s="203"/>
      <c r="BM48" s="203"/>
      <c r="BN48" s="203"/>
      <c r="BO48" s="203"/>
      <c r="BP48" s="203"/>
      <c r="BQ48" s="203"/>
    </row>
    <row r="49" spans="11:69" s="93" customFormat="1" ht="1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  <c r="BI49" s="203"/>
      <c r="BJ49" s="203"/>
      <c r="BK49" s="203"/>
      <c r="BL49" s="203"/>
      <c r="BM49" s="203"/>
      <c r="BN49" s="203"/>
      <c r="BO49" s="203"/>
      <c r="BP49" s="203"/>
      <c r="BQ49" s="203"/>
    </row>
    <row r="50" spans="11:69" s="93" customFormat="1" ht="1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  <c r="AP50" s="203"/>
      <c r="AQ50" s="203"/>
      <c r="AR50" s="203"/>
      <c r="AS50" s="203"/>
      <c r="AT50" s="203"/>
      <c r="AU50" s="203"/>
      <c r="AV50" s="203"/>
      <c r="AW50" s="203"/>
      <c r="AX50" s="203"/>
      <c r="AY50" s="203"/>
      <c r="AZ50" s="203"/>
      <c r="BA50" s="203"/>
      <c r="BB50" s="203"/>
      <c r="BC50" s="203"/>
      <c r="BD50" s="203"/>
      <c r="BE50" s="203"/>
      <c r="BF50" s="203"/>
      <c r="BG50" s="203"/>
      <c r="BH50" s="203"/>
      <c r="BI50" s="203"/>
      <c r="BJ50" s="203"/>
      <c r="BK50" s="203"/>
      <c r="BL50" s="203"/>
      <c r="BM50" s="203"/>
      <c r="BN50" s="203"/>
      <c r="BO50" s="203"/>
      <c r="BP50" s="203"/>
      <c r="BQ50" s="203"/>
    </row>
    <row r="51" spans="11:69" s="93" customFormat="1" ht="1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AC51" s="203"/>
      <c r="AD51" s="203"/>
      <c r="AE51" s="203"/>
      <c r="AF51" s="203"/>
      <c r="AG51" s="203"/>
      <c r="AH51" s="203"/>
      <c r="AI51" s="203"/>
      <c r="AJ51" s="203"/>
      <c r="AK51" s="203"/>
      <c r="AL51" s="203"/>
      <c r="AM51" s="203"/>
      <c r="AN51" s="203"/>
      <c r="AO51" s="203"/>
      <c r="AP51" s="203"/>
      <c r="AQ51" s="203"/>
      <c r="AR51" s="203"/>
      <c r="AS51" s="203"/>
      <c r="AT51" s="203"/>
      <c r="AU51" s="203"/>
      <c r="AV51" s="203"/>
      <c r="AW51" s="203"/>
      <c r="AX51" s="203"/>
      <c r="AY51" s="203"/>
      <c r="AZ51" s="203"/>
      <c r="BA51" s="203"/>
      <c r="BB51" s="203"/>
      <c r="BC51" s="203"/>
      <c r="BD51" s="203"/>
      <c r="BE51" s="203"/>
      <c r="BF51" s="203"/>
      <c r="BG51" s="203"/>
      <c r="BH51" s="203"/>
      <c r="BI51" s="203"/>
      <c r="BJ51" s="203"/>
      <c r="BK51" s="203"/>
      <c r="BL51" s="203"/>
      <c r="BM51" s="203"/>
      <c r="BN51" s="203"/>
      <c r="BO51" s="203"/>
      <c r="BP51" s="203"/>
      <c r="BQ51" s="203"/>
    </row>
    <row r="52" spans="11:69" s="93" customFormat="1" ht="1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3"/>
      <c r="BQ52" s="203"/>
    </row>
    <row r="53" spans="11:69" s="93" customFormat="1" ht="1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  <c r="AM53" s="203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3"/>
      <c r="AY53" s="203"/>
      <c r="AZ53" s="203"/>
      <c r="BA53" s="203"/>
      <c r="BB53" s="203"/>
      <c r="BC53" s="203"/>
      <c r="BD53" s="203"/>
      <c r="BE53" s="203"/>
      <c r="BF53" s="203"/>
      <c r="BG53" s="203"/>
      <c r="BH53" s="203"/>
      <c r="BI53" s="203"/>
      <c r="BJ53" s="203"/>
      <c r="BK53" s="203"/>
      <c r="BL53" s="203"/>
      <c r="BM53" s="203"/>
      <c r="BN53" s="203"/>
      <c r="BO53" s="203"/>
      <c r="BP53" s="203"/>
      <c r="BQ53" s="203"/>
    </row>
    <row r="54" spans="11:69" s="93" customFormat="1" ht="1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AC54" s="203"/>
      <c r="AD54" s="203"/>
      <c r="AE54" s="203"/>
      <c r="AF54" s="203"/>
      <c r="AG54" s="203"/>
      <c r="AH54" s="203"/>
      <c r="AI54" s="203"/>
      <c r="AJ54" s="203"/>
      <c r="AK54" s="203"/>
      <c r="AL54" s="203"/>
      <c r="AM54" s="203"/>
      <c r="AN54" s="203"/>
      <c r="AO54" s="203"/>
      <c r="AP54" s="203"/>
      <c r="AQ54" s="203"/>
      <c r="AR54" s="203"/>
      <c r="AS54" s="203"/>
      <c r="AT54" s="203"/>
      <c r="AU54" s="203"/>
      <c r="AV54" s="203"/>
      <c r="AW54" s="203"/>
      <c r="AX54" s="203"/>
      <c r="AY54" s="203"/>
      <c r="AZ54" s="203"/>
      <c r="BA54" s="203"/>
      <c r="BB54" s="203"/>
      <c r="BC54" s="203"/>
      <c r="BD54" s="203"/>
      <c r="BE54" s="203"/>
      <c r="BF54" s="203"/>
      <c r="BG54" s="203"/>
      <c r="BH54" s="203"/>
      <c r="BI54" s="203"/>
      <c r="BJ54" s="203"/>
      <c r="BK54" s="203"/>
      <c r="BL54" s="203"/>
      <c r="BM54" s="203"/>
      <c r="BN54" s="203"/>
      <c r="BO54" s="203"/>
      <c r="BP54" s="203"/>
      <c r="BQ54" s="203"/>
    </row>
    <row r="55" spans="11:69" s="93" customFormat="1" ht="1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AC55" s="203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  <c r="AN55" s="203"/>
      <c r="AO55" s="203"/>
      <c r="AP55" s="203"/>
      <c r="AQ55" s="203"/>
      <c r="AR55" s="203"/>
      <c r="AS55" s="203"/>
      <c r="AT55" s="203"/>
      <c r="AU55" s="203"/>
      <c r="AV55" s="203"/>
      <c r="AW55" s="203"/>
      <c r="AX55" s="203"/>
      <c r="AY55" s="203"/>
      <c r="AZ55" s="203"/>
      <c r="BA55" s="203"/>
      <c r="BB55" s="203"/>
      <c r="BC55" s="203"/>
      <c r="BD55" s="203"/>
      <c r="BE55" s="203"/>
      <c r="BF55" s="203"/>
      <c r="BG55" s="203"/>
      <c r="BH55" s="203"/>
      <c r="BI55" s="203"/>
      <c r="BJ55" s="203"/>
      <c r="BK55" s="203"/>
      <c r="BL55" s="203"/>
      <c r="BM55" s="203"/>
      <c r="BN55" s="203"/>
      <c r="BO55" s="203"/>
      <c r="BP55" s="203"/>
      <c r="BQ55" s="203"/>
    </row>
    <row r="56" spans="11:69" s="93" customFormat="1" ht="1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AC56" s="203"/>
      <c r="AD56" s="203"/>
      <c r="AE56" s="203"/>
      <c r="AF56" s="203"/>
      <c r="AG56" s="203"/>
      <c r="AH56" s="203"/>
      <c r="AI56" s="203"/>
      <c r="AJ56" s="203"/>
      <c r="AK56" s="203"/>
      <c r="AL56" s="203"/>
      <c r="AM56" s="203"/>
      <c r="AN56" s="203"/>
      <c r="AO56" s="203"/>
      <c r="AP56" s="203"/>
      <c r="AQ56" s="203"/>
      <c r="AR56" s="203"/>
      <c r="AS56" s="203"/>
      <c r="AT56" s="203"/>
      <c r="AU56" s="203"/>
      <c r="AV56" s="203"/>
      <c r="AW56" s="203"/>
      <c r="AX56" s="203"/>
      <c r="AY56" s="203"/>
      <c r="AZ56" s="203"/>
      <c r="BA56" s="203"/>
      <c r="BB56" s="203"/>
      <c r="BC56" s="203"/>
      <c r="BD56" s="203"/>
      <c r="BE56" s="203"/>
      <c r="BF56" s="203"/>
      <c r="BG56" s="203"/>
      <c r="BH56" s="203"/>
      <c r="BI56" s="203"/>
      <c r="BJ56" s="203"/>
      <c r="BK56" s="203"/>
      <c r="BL56" s="203"/>
      <c r="BM56" s="203"/>
      <c r="BN56" s="203"/>
      <c r="BO56" s="203"/>
      <c r="BP56" s="203"/>
      <c r="BQ56" s="203"/>
    </row>
    <row r="57" spans="11:69" s="93" customFormat="1" ht="1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AC57" s="203"/>
      <c r="AD57" s="203"/>
      <c r="AE57" s="203"/>
      <c r="AF57" s="203"/>
      <c r="AG57" s="203"/>
      <c r="AH57" s="203"/>
      <c r="AI57" s="203"/>
      <c r="AJ57" s="203"/>
      <c r="AK57" s="203"/>
      <c r="AL57" s="203"/>
      <c r="AM57" s="203"/>
      <c r="AN57" s="203"/>
      <c r="AO57" s="203"/>
      <c r="AP57" s="203"/>
      <c r="AQ57" s="203"/>
      <c r="AR57" s="203"/>
      <c r="AS57" s="203"/>
      <c r="AT57" s="203"/>
      <c r="AU57" s="203"/>
      <c r="AV57" s="203"/>
      <c r="AW57" s="203"/>
      <c r="AX57" s="203"/>
      <c r="AY57" s="203"/>
      <c r="AZ57" s="203"/>
      <c r="BA57" s="203"/>
      <c r="BB57" s="203"/>
      <c r="BC57" s="203"/>
      <c r="BD57" s="203"/>
      <c r="BE57" s="203"/>
      <c r="BF57" s="203"/>
      <c r="BG57" s="203"/>
      <c r="BH57" s="203"/>
      <c r="BI57" s="203"/>
      <c r="BJ57" s="203"/>
      <c r="BK57" s="203"/>
      <c r="BL57" s="203"/>
      <c r="BM57" s="203"/>
      <c r="BN57" s="203"/>
      <c r="BO57" s="203"/>
      <c r="BP57" s="203"/>
      <c r="BQ57" s="203"/>
    </row>
    <row r="58" spans="11:69" s="93" customFormat="1" ht="1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AC58" s="203"/>
      <c r="AD58" s="203"/>
      <c r="AE58" s="203"/>
      <c r="AF58" s="203"/>
      <c r="AG58" s="203"/>
      <c r="AH58" s="203"/>
      <c r="AI58" s="203"/>
      <c r="AJ58" s="203"/>
      <c r="AK58" s="203"/>
      <c r="AL58" s="203"/>
      <c r="AM58" s="203"/>
      <c r="AN58" s="203"/>
      <c r="AO58" s="203"/>
      <c r="AP58" s="203"/>
      <c r="AQ58" s="203"/>
      <c r="AR58" s="203"/>
      <c r="AS58" s="203"/>
      <c r="AT58" s="203"/>
      <c r="AU58" s="203"/>
      <c r="AV58" s="203"/>
      <c r="AW58" s="203"/>
      <c r="AX58" s="203"/>
      <c r="AY58" s="203"/>
      <c r="AZ58" s="203"/>
      <c r="BA58" s="203"/>
      <c r="BB58" s="203"/>
      <c r="BC58" s="203"/>
      <c r="BD58" s="203"/>
      <c r="BE58" s="203"/>
      <c r="BF58" s="203"/>
      <c r="BG58" s="203"/>
      <c r="BH58" s="203"/>
      <c r="BI58" s="203"/>
      <c r="BJ58" s="203"/>
      <c r="BK58" s="203"/>
      <c r="BL58" s="203"/>
      <c r="BM58" s="203"/>
      <c r="BN58" s="203"/>
      <c r="BO58" s="203"/>
      <c r="BP58" s="203"/>
      <c r="BQ58" s="203"/>
    </row>
    <row r="59" spans="11:69" s="93" customFormat="1" ht="1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AC59" s="203"/>
      <c r="AD59" s="203"/>
      <c r="AE59" s="203"/>
      <c r="AF59" s="203"/>
      <c r="AG59" s="203"/>
      <c r="AH59" s="203"/>
      <c r="AI59" s="203"/>
      <c r="AJ59" s="203"/>
      <c r="AK59" s="203"/>
      <c r="AL59" s="203"/>
      <c r="AM59" s="203"/>
      <c r="AN59" s="203"/>
      <c r="AO59" s="203"/>
      <c r="AP59" s="203"/>
      <c r="AQ59" s="203"/>
      <c r="AR59" s="203"/>
      <c r="AS59" s="203"/>
      <c r="AT59" s="203"/>
      <c r="AU59" s="203"/>
      <c r="AV59" s="203"/>
      <c r="AW59" s="203"/>
      <c r="AX59" s="203"/>
      <c r="AY59" s="203"/>
      <c r="AZ59" s="203"/>
      <c r="BA59" s="203"/>
      <c r="BB59" s="203"/>
      <c r="BC59" s="203"/>
      <c r="BD59" s="203"/>
      <c r="BE59" s="203"/>
      <c r="BF59" s="203"/>
      <c r="BG59" s="203"/>
      <c r="BH59" s="203"/>
      <c r="BI59" s="203"/>
      <c r="BJ59" s="203"/>
      <c r="BK59" s="203"/>
      <c r="BL59" s="203"/>
      <c r="BM59" s="203"/>
      <c r="BN59" s="203"/>
      <c r="BO59" s="203"/>
      <c r="BP59" s="203"/>
      <c r="BQ59" s="203"/>
    </row>
    <row r="60" spans="11:69" s="93" customFormat="1" ht="1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AC60" s="203"/>
      <c r="AD60" s="203"/>
      <c r="AE60" s="203"/>
      <c r="AF60" s="203"/>
      <c r="AG60" s="203"/>
      <c r="AH60" s="203"/>
      <c r="AI60" s="203"/>
      <c r="AJ60" s="203"/>
      <c r="AK60" s="203"/>
      <c r="AL60" s="203"/>
      <c r="AM60" s="203"/>
      <c r="AN60" s="203"/>
      <c r="AO60" s="203"/>
      <c r="AP60" s="203"/>
      <c r="AQ60" s="203"/>
      <c r="AR60" s="203"/>
      <c r="AS60" s="203"/>
      <c r="AT60" s="203"/>
      <c r="AU60" s="203"/>
      <c r="AV60" s="203"/>
      <c r="AW60" s="203"/>
      <c r="AX60" s="203"/>
      <c r="AY60" s="203"/>
      <c r="AZ60" s="203"/>
      <c r="BA60" s="203"/>
      <c r="BB60" s="203"/>
      <c r="BC60" s="203"/>
      <c r="BD60" s="203"/>
      <c r="BE60" s="203"/>
      <c r="BF60" s="203"/>
      <c r="BG60" s="203"/>
      <c r="BH60" s="203"/>
      <c r="BI60" s="203"/>
      <c r="BJ60" s="203"/>
      <c r="BK60" s="203"/>
      <c r="BL60" s="203"/>
      <c r="BM60" s="203"/>
      <c r="BN60" s="203"/>
      <c r="BO60" s="203"/>
      <c r="BP60" s="203"/>
      <c r="BQ60" s="203"/>
    </row>
    <row r="61" spans="11:69" s="93" customFormat="1" ht="1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AC61" s="203"/>
      <c r="AD61" s="203"/>
      <c r="AE61" s="203"/>
      <c r="AF61" s="203"/>
      <c r="AG61" s="203"/>
      <c r="AH61" s="203"/>
      <c r="AI61" s="203"/>
      <c r="AJ61" s="203"/>
      <c r="AK61" s="203"/>
      <c r="AL61" s="203"/>
      <c r="AM61" s="203"/>
      <c r="AN61" s="203"/>
      <c r="AO61" s="203"/>
      <c r="AP61" s="203"/>
      <c r="AQ61" s="203"/>
      <c r="AR61" s="203"/>
      <c r="AS61" s="203"/>
      <c r="AT61" s="203"/>
      <c r="AU61" s="203"/>
      <c r="AV61" s="203"/>
      <c r="AW61" s="203"/>
      <c r="AX61" s="203"/>
      <c r="AY61" s="203"/>
      <c r="AZ61" s="203"/>
      <c r="BA61" s="203"/>
      <c r="BB61" s="203"/>
      <c r="BC61" s="203"/>
      <c r="BD61" s="203"/>
      <c r="BE61" s="203"/>
      <c r="BF61" s="203"/>
      <c r="BG61" s="203"/>
      <c r="BH61" s="203"/>
      <c r="BI61" s="203"/>
      <c r="BJ61" s="203"/>
      <c r="BK61" s="203"/>
      <c r="BL61" s="203"/>
      <c r="BM61" s="203"/>
      <c r="BN61" s="203"/>
      <c r="BO61" s="203"/>
      <c r="BP61" s="203"/>
      <c r="BQ61" s="203"/>
    </row>
    <row r="62" spans="11:69" s="93" customFormat="1" ht="1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AC62" s="203"/>
      <c r="AD62" s="203"/>
      <c r="AE62" s="203"/>
      <c r="AF62" s="203"/>
      <c r="AG62" s="203"/>
      <c r="AH62" s="203"/>
      <c r="AI62" s="203"/>
      <c r="AJ62" s="203"/>
      <c r="AK62" s="203"/>
      <c r="AL62" s="203"/>
      <c r="AM62" s="203"/>
      <c r="AN62" s="203"/>
      <c r="AO62" s="203"/>
      <c r="AP62" s="203"/>
      <c r="AQ62" s="203"/>
      <c r="AR62" s="203"/>
      <c r="AS62" s="203"/>
      <c r="AT62" s="203"/>
      <c r="AU62" s="203"/>
      <c r="AV62" s="203"/>
      <c r="AW62" s="203"/>
      <c r="AX62" s="203"/>
      <c r="AY62" s="203"/>
      <c r="AZ62" s="203"/>
      <c r="BA62" s="203"/>
      <c r="BB62" s="203"/>
      <c r="BC62" s="203"/>
      <c r="BD62" s="203"/>
      <c r="BE62" s="203"/>
      <c r="BF62" s="203"/>
      <c r="BG62" s="203"/>
      <c r="BH62" s="203"/>
      <c r="BI62" s="203"/>
      <c r="BJ62" s="203"/>
      <c r="BK62" s="203"/>
      <c r="BL62" s="203"/>
      <c r="BM62" s="203"/>
      <c r="BN62" s="203"/>
      <c r="BO62" s="203"/>
      <c r="BP62" s="203"/>
      <c r="BQ62" s="203"/>
    </row>
    <row r="63" spans="11:69" s="93" customFormat="1" ht="1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AC63" s="203"/>
      <c r="AD63" s="203"/>
      <c r="AE63" s="203"/>
      <c r="AF63" s="203"/>
      <c r="AG63" s="203"/>
      <c r="AH63" s="203"/>
      <c r="AI63" s="203"/>
      <c r="AJ63" s="203"/>
      <c r="AK63" s="203"/>
      <c r="AL63" s="203"/>
      <c r="AM63" s="203"/>
      <c r="AN63" s="203"/>
      <c r="AO63" s="203"/>
      <c r="AP63" s="203"/>
      <c r="AQ63" s="203"/>
      <c r="AR63" s="203"/>
      <c r="AS63" s="203"/>
      <c r="AT63" s="203"/>
      <c r="AU63" s="203"/>
      <c r="AV63" s="203"/>
      <c r="AW63" s="203"/>
      <c r="AX63" s="203"/>
      <c r="AY63" s="203"/>
      <c r="AZ63" s="203"/>
      <c r="BA63" s="203"/>
      <c r="BB63" s="203"/>
      <c r="BC63" s="203"/>
      <c r="BD63" s="203"/>
      <c r="BE63" s="203"/>
      <c r="BF63" s="203"/>
      <c r="BG63" s="203"/>
      <c r="BH63" s="203"/>
      <c r="BI63" s="203"/>
      <c r="BJ63" s="203"/>
      <c r="BK63" s="203"/>
      <c r="BL63" s="203"/>
      <c r="BM63" s="203"/>
      <c r="BN63" s="203"/>
      <c r="BO63" s="203"/>
      <c r="BP63" s="203"/>
      <c r="BQ63" s="203"/>
    </row>
    <row r="64" spans="11:69" s="93" customFormat="1" ht="1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AC64" s="203"/>
      <c r="AD64" s="203"/>
      <c r="AE64" s="203"/>
      <c r="AF64" s="203"/>
      <c r="AG64" s="203"/>
      <c r="AH64" s="203"/>
      <c r="AI64" s="203"/>
      <c r="AJ64" s="203"/>
      <c r="AK64" s="203"/>
      <c r="AL64" s="203"/>
      <c r="AM64" s="203"/>
      <c r="AN64" s="203"/>
      <c r="AO64" s="203"/>
      <c r="AP64" s="203"/>
      <c r="AQ64" s="203"/>
      <c r="AR64" s="203"/>
      <c r="AS64" s="203"/>
      <c r="AT64" s="203"/>
      <c r="AU64" s="203"/>
      <c r="AV64" s="203"/>
      <c r="AW64" s="203"/>
      <c r="AX64" s="203"/>
      <c r="AY64" s="203"/>
      <c r="AZ64" s="203"/>
      <c r="BA64" s="203"/>
      <c r="BB64" s="203"/>
      <c r="BC64" s="203"/>
      <c r="BD64" s="203"/>
      <c r="BE64" s="203"/>
      <c r="BF64" s="203"/>
      <c r="BG64" s="203"/>
      <c r="BH64" s="203"/>
      <c r="BI64" s="203"/>
      <c r="BJ64" s="203"/>
      <c r="BK64" s="203"/>
      <c r="BL64" s="203"/>
      <c r="BM64" s="203"/>
      <c r="BN64" s="203"/>
      <c r="BO64" s="203"/>
      <c r="BP64" s="203"/>
      <c r="BQ64" s="203"/>
    </row>
    <row r="65" spans="11:69" s="93" customFormat="1" ht="1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AC65" s="203"/>
      <c r="AD65" s="203"/>
      <c r="AE65" s="203"/>
      <c r="AF65" s="203"/>
      <c r="AG65" s="203"/>
      <c r="AH65" s="203"/>
      <c r="AI65" s="203"/>
      <c r="AJ65" s="203"/>
      <c r="AK65" s="203"/>
      <c r="AL65" s="203"/>
      <c r="AM65" s="203"/>
      <c r="AN65" s="203"/>
      <c r="AO65" s="203"/>
      <c r="AP65" s="203"/>
      <c r="AQ65" s="203"/>
      <c r="AR65" s="203"/>
      <c r="AS65" s="203"/>
      <c r="AT65" s="203"/>
      <c r="AU65" s="203"/>
      <c r="AV65" s="203"/>
      <c r="AW65" s="203"/>
      <c r="AX65" s="203"/>
      <c r="AY65" s="203"/>
      <c r="AZ65" s="203"/>
      <c r="BA65" s="203"/>
      <c r="BB65" s="203"/>
      <c r="BC65" s="203"/>
      <c r="BD65" s="203"/>
      <c r="BE65" s="203"/>
      <c r="BF65" s="203"/>
      <c r="BG65" s="203"/>
      <c r="BH65" s="203"/>
      <c r="BI65" s="203"/>
      <c r="BJ65" s="203"/>
      <c r="BK65" s="203"/>
      <c r="BL65" s="203"/>
      <c r="BM65" s="203"/>
      <c r="BN65" s="203"/>
      <c r="BO65" s="203"/>
      <c r="BP65" s="203"/>
      <c r="BQ65" s="203"/>
    </row>
    <row r="66" spans="11:69" s="93" customFormat="1" ht="1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AC66" s="203"/>
      <c r="AD66" s="203"/>
      <c r="AE66" s="203"/>
      <c r="AF66" s="203"/>
      <c r="AG66" s="203"/>
      <c r="AH66" s="203"/>
      <c r="AI66" s="203"/>
      <c r="AJ66" s="203"/>
      <c r="AK66" s="203"/>
      <c r="AL66" s="203"/>
      <c r="AM66" s="203"/>
      <c r="AN66" s="203"/>
      <c r="AO66" s="203"/>
      <c r="AP66" s="203"/>
      <c r="AQ66" s="203"/>
      <c r="AR66" s="203"/>
      <c r="AS66" s="203"/>
      <c r="AT66" s="203"/>
      <c r="AU66" s="203"/>
      <c r="AV66" s="203"/>
      <c r="AW66" s="203"/>
      <c r="AX66" s="203"/>
      <c r="AY66" s="203"/>
      <c r="AZ66" s="203"/>
      <c r="BA66" s="203"/>
      <c r="BB66" s="203"/>
      <c r="BC66" s="203"/>
      <c r="BD66" s="203"/>
      <c r="BE66" s="203"/>
      <c r="BF66" s="203"/>
      <c r="BG66" s="203"/>
      <c r="BH66" s="203"/>
      <c r="BI66" s="203"/>
      <c r="BJ66" s="203"/>
      <c r="BK66" s="203"/>
      <c r="BL66" s="203"/>
      <c r="BM66" s="203"/>
      <c r="BN66" s="203"/>
      <c r="BO66" s="203"/>
      <c r="BP66" s="203"/>
      <c r="BQ66" s="203"/>
    </row>
    <row r="67" spans="11:69" s="93" customFormat="1" ht="1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3"/>
      <c r="AT67" s="203"/>
      <c r="AU67" s="203"/>
      <c r="AV67" s="203"/>
      <c r="AW67" s="203"/>
      <c r="AX67" s="203"/>
      <c r="AY67" s="203"/>
      <c r="AZ67" s="203"/>
      <c r="BA67" s="203"/>
      <c r="BB67" s="203"/>
      <c r="BC67" s="203"/>
      <c r="BD67" s="203"/>
      <c r="BE67" s="203"/>
      <c r="BF67" s="203"/>
      <c r="BG67" s="203"/>
      <c r="BH67" s="203"/>
      <c r="BI67" s="203"/>
      <c r="BJ67" s="203"/>
      <c r="BK67" s="203"/>
      <c r="BL67" s="203"/>
      <c r="BM67" s="203"/>
      <c r="BN67" s="203"/>
      <c r="BO67" s="203"/>
      <c r="BP67" s="203"/>
      <c r="BQ67" s="203"/>
    </row>
    <row r="68" spans="11:69" s="93" customFormat="1" ht="1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AC68" s="203"/>
      <c r="AD68" s="203"/>
      <c r="AE68" s="203"/>
      <c r="AF68" s="203"/>
      <c r="AG68" s="203"/>
      <c r="AH68" s="203"/>
      <c r="AI68" s="203"/>
      <c r="AJ68" s="203"/>
      <c r="AK68" s="203"/>
      <c r="AL68" s="203"/>
      <c r="AM68" s="203"/>
      <c r="AN68" s="203"/>
      <c r="AO68" s="203"/>
      <c r="AP68" s="203"/>
      <c r="AQ68" s="203"/>
      <c r="AR68" s="203"/>
      <c r="AS68" s="203"/>
      <c r="AT68" s="203"/>
      <c r="AU68" s="203"/>
      <c r="AV68" s="203"/>
      <c r="AW68" s="203"/>
      <c r="AX68" s="203"/>
      <c r="AY68" s="203"/>
      <c r="AZ68" s="203"/>
      <c r="BA68" s="203"/>
      <c r="BB68" s="203"/>
      <c r="BC68" s="203"/>
      <c r="BD68" s="203"/>
      <c r="BE68" s="203"/>
      <c r="BF68" s="203"/>
      <c r="BG68" s="203"/>
      <c r="BH68" s="203"/>
      <c r="BI68" s="203"/>
      <c r="BJ68" s="203"/>
      <c r="BK68" s="203"/>
      <c r="BL68" s="203"/>
      <c r="BM68" s="203"/>
      <c r="BN68" s="203"/>
      <c r="BO68" s="203"/>
      <c r="BP68" s="203"/>
      <c r="BQ68" s="203"/>
    </row>
    <row r="69" spans="11:69" s="93" customFormat="1" ht="1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AC69" s="203"/>
      <c r="AD69" s="203"/>
      <c r="AE69" s="203"/>
      <c r="AF69" s="203"/>
      <c r="AG69" s="203"/>
      <c r="AH69" s="203"/>
      <c r="AI69" s="203"/>
      <c r="AJ69" s="203"/>
      <c r="AK69" s="203"/>
      <c r="AL69" s="203"/>
      <c r="AM69" s="203"/>
      <c r="AN69" s="203"/>
      <c r="AO69" s="203"/>
      <c r="AP69" s="203"/>
      <c r="AQ69" s="203"/>
      <c r="AR69" s="203"/>
      <c r="AS69" s="203"/>
      <c r="AT69" s="203"/>
      <c r="AU69" s="203"/>
      <c r="AV69" s="203"/>
      <c r="AW69" s="203"/>
      <c r="AX69" s="203"/>
      <c r="AY69" s="203"/>
      <c r="AZ69" s="203"/>
      <c r="BA69" s="203"/>
      <c r="BB69" s="203"/>
      <c r="BC69" s="203"/>
      <c r="BD69" s="203"/>
      <c r="BE69" s="203"/>
      <c r="BF69" s="203"/>
      <c r="BG69" s="203"/>
      <c r="BH69" s="203"/>
      <c r="BI69" s="203"/>
      <c r="BJ69" s="203"/>
      <c r="BK69" s="203"/>
      <c r="BL69" s="203"/>
      <c r="BM69" s="203"/>
      <c r="BN69" s="203"/>
      <c r="BO69" s="203"/>
      <c r="BP69" s="203"/>
      <c r="BQ69" s="203"/>
    </row>
    <row r="70" spans="11:69" s="93" customFormat="1" ht="1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AC70" s="203"/>
      <c r="AD70" s="203"/>
      <c r="AE70" s="203"/>
      <c r="AF70" s="203"/>
      <c r="AG70" s="203"/>
      <c r="AH70" s="203"/>
      <c r="AI70" s="203"/>
      <c r="AJ70" s="203"/>
      <c r="AK70" s="203"/>
      <c r="AL70" s="203"/>
      <c r="AM70" s="203"/>
      <c r="AN70" s="203"/>
      <c r="AO70" s="203"/>
      <c r="AP70" s="203"/>
      <c r="AQ70" s="203"/>
      <c r="AR70" s="203"/>
      <c r="AS70" s="203"/>
      <c r="AT70" s="203"/>
      <c r="AU70" s="203"/>
      <c r="AV70" s="203"/>
      <c r="AW70" s="203"/>
      <c r="AX70" s="203"/>
      <c r="AY70" s="203"/>
      <c r="AZ70" s="203"/>
      <c r="BA70" s="203"/>
      <c r="BB70" s="203"/>
      <c r="BC70" s="203"/>
      <c r="BD70" s="203"/>
      <c r="BE70" s="203"/>
      <c r="BF70" s="203"/>
      <c r="BG70" s="203"/>
      <c r="BH70" s="203"/>
      <c r="BI70" s="203"/>
      <c r="BJ70" s="203"/>
      <c r="BK70" s="203"/>
      <c r="BL70" s="203"/>
      <c r="BM70" s="203"/>
      <c r="BN70" s="203"/>
      <c r="BO70" s="203"/>
      <c r="BP70" s="203"/>
      <c r="BQ70" s="203"/>
    </row>
    <row r="71" spans="11:69" s="93" customFormat="1" ht="1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AC71" s="203"/>
      <c r="AD71" s="203"/>
      <c r="AE71" s="203"/>
      <c r="AF71" s="203"/>
      <c r="AG71" s="203"/>
      <c r="AH71" s="203"/>
      <c r="AI71" s="203"/>
      <c r="AJ71" s="203"/>
      <c r="AK71" s="203"/>
      <c r="AL71" s="203"/>
      <c r="AM71" s="203"/>
      <c r="AN71" s="203"/>
      <c r="AO71" s="203"/>
      <c r="AP71" s="203"/>
      <c r="AQ71" s="203"/>
      <c r="AR71" s="203"/>
      <c r="AS71" s="203"/>
      <c r="AT71" s="203"/>
      <c r="AU71" s="203"/>
      <c r="AV71" s="203"/>
      <c r="AW71" s="203"/>
      <c r="AX71" s="203"/>
      <c r="AY71" s="203"/>
      <c r="AZ71" s="203"/>
      <c r="BA71" s="203"/>
      <c r="BB71" s="203"/>
      <c r="BC71" s="203"/>
      <c r="BD71" s="203"/>
      <c r="BE71" s="203"/>
      <c r="BF71" s="203"/>
      <c r="BG71" s="203"/>
      <c r="BH71" s="203"/>
      <c r="BI71" s="203"/>
      <c r="BJ71" s="203"/>
      <c r="BK71" s="203"/>
      <c r="BL71" s="203"/>
      <c r="BM71" s="203"/>
      <c r="BN71" s="203"/>
      <c r="BO71" s="203"/>
      <c r="BP71" s="203"/>
      <c r="BQ71" s="203"/>
    </row>
    <row r="72" spans="11:69" s="93" customFormat="1" ht="1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AC72" s="203"/>
      <c r="AD72" s="203"/>
      <c r="AE72" s="203"/>
      <c r="AF72" s="203"/>
      <c r="AG72" s="203"/>
      <c r="AH72" s="203"/>
      <c r="AI72" s="203"/>
      <c r="AJ72" s="203"/>
      <c r="AK72" s="203"/>
      <c r="AL72" s="203"/>
      <c r="AM72" s="203"/>
      <c r="AN72" s="203"/>
      <c r="AO72" s="203"/>
      <c r="AP72" s="203"/>
      <c r="AQ72" s="203"/>
      <c r="AR72" s="203"/>
      <c r="AS72" s="203"/>
      <c r="AT72" s="203"/>
      <c r="AU72" s="203"/>
      <c r="AV72" s="203"/>
      <c r="AW72" s="203"/>
      <c r="AX72" s="203"/>
      <c r="AY72" s="203"/>
      <c r="AZ72" s="203"/>
      <c r="BA72" s="203"/>
      <c r="BB72" s="203"/>
      <c r="BC72" s="203"/>
      <c r="BD72" s="203"/>
      <c r="BE72" s="203"/>
      <c r="BF72" s="203"/>
      <c r="BG72" s="203"/>
      <c r="BH72" s="203"/>
      <c r="BI72" s="203"/>
      <c r="BJ72" s="203"/>
      <c r="BK72" s="203"/>
      <c r="BL72" s="203"/>
      <c r="BM72" s="203"/>
      <c r="BN72" s="203"/>
      <c r="BO72" s="203"/>
      <c r="BP72" s="203"/>
      <c r="BQ72" s="203"/>
    </row>
    <row r="73" spans="11:69" s="93" customFormat="1" ht="1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AC73" s="203"/>
      <c r="AD73" s="203"/>
      <c r="AE73" s="203"/>
      <c r="AF73" s="203"/>
      <c r="AG73" s="203"/>
      <c r="AH73" s="203"/>
      <c r="AI73" s="203"/>
      <c r="AJ73" s="203"/>
      <c r="AK73" s="203"/>
      <c r="AL73" s="203"/>
      <c r="AM73" s="203"/>
      <c r="AN73" s="203"/>
      <c r="AO73" s="203"/>
      <c r="AP73" s="203"/>
      <c r="AQ73" s="203"/>
      <c r="AR73" s="203"/>
      <c r="AS73" s="203"/>
      <c r="AT73" s="203"/>
      <c r="AU73" s="203"/>
      <c r="AV73" s="203"/>
      <c r="AW73" s="203"/>
      <c r="AX73" s="203"/>
      <c r="AY73" s="203"/>
      <c r="AZ73" s="203"/>
      <c r="BA73" s="203"/>
      <c r="BB73" s="203"/>
      <c r="BC73" s="203"/>
      <c r="BD73" s="203"/>
      <c r="BE73" s="203"/>
      <c r="BF73" s="203"/>
      <c r="BG73" s="203"/>
      <c r="BH73" s="203"/>
      <c r="BI73" s="203"/>
      <c r="BJ73" s="203"/>
      <c r="BK73" s="203"/>
      <c r="BL73" s="203"/>
      <c r="BM73" s="203"/>
      <c r="BN73" s="203"/>
      <c r="BO73" s="203"/>
      <c r="BP73" s="203"/>
      <c r="BQ73" s="203"/>
    </row>
    <row r="74" spans="11:69" s="93" customFormat="1" ht="1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AC74" s="203"/>
      <c r="AD74" s="203"/>
      <c r="AE74" s="203"/>
      <c r="AF74" s="203"/>
      <c r="AG74" s="203"/>
      <c r="AH74" s="203"/>
      <c r="AI74" s="203"/>
      <c r="AJ74" s="203"/>
      <c r="AK74" s="203"/>
      <c r="AL74" s="203"/>
      <c r="AM74" s="203"/>
      <c r="AN74" s="203"/>
      <c r="AO74" s="203"/>
      <c r="AP74" s="203"/>
      <c r="AQ74" s="203"/>
      <c r="AR74" s="203"/>
      <c r="AS74" s="203"/>
      <c r="AT74" s="203"/>
      <c r="AU74" s="203"/>
      <c r="AV74" s="203"/>
      <c r="AW74" s="203"/>
      <c r="AX74" s="203"/>
      <c r="AY74" s="203"/>
      <c r="AZ74" s="203"/>
      <c r="BA74" s="203"/>
      <c r="BB74" s="203"/>
      <c r="BC74" s="203"/>
      <c r="BD74" s="203"/>
      <c r="BE74" s="203"/>
      <c r="BF74" s="203"/>
      <c r="BG74" s="203"/>
      <c r="BH74" s="203"/>
      <c r="BI74" s="203"/>
      <c r="BJ74" s="203"/>
      <c r="BK74" s="203"/>
      <c r="BL74" s="203"/>
      <c r="BM74" s="203"/>
      <c r="BN74" s="203"/>
      <c r="BO74" s="203"/>
      <c r="BP74" s="203"/>
      <c r="BQ74" s="203"/>
    </row>
    <row r="75" spans="11:69" s="93" customFormat="1" ht="1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AC75" s="203"/>
      <c r="AD75" s="203"/>
      <c r="AE75" s="203"/>
      <c r="AF75" s="203"/>
      <c r="AG75" s="203"/>
      <c r="AH75" s="203"/>
      <c r="AI75" s="203"/>
      <c r="AJ75" s="203"/>
      <c r="AK75" s="203"/>
      <c r="AL75" s="203"/>
      <c r="AM75" s="203"/>
      <c r="AN75" s="203"/>
      <c r="AO75" s="203"/>
      <c r="AP75" s="203"/>
      <c r="AQ75" s="203"/>
      <c r="AR75" s="203"/>
      <c r="AS75" s="203"/>
      <c r="AT75" s="203"/>
      <c r="AU75" s="203"/>
      <c r="AV75" s="203"/>
      <c r="AW75" s="203"/>
      <c r="AX75" s="203"/>
      <c r="AY75" s="203"/>
      <c r="AZ75" s="203"/>
      <c r="BA75" s="203"/>
      <c r="BB75" s="203"/>
      <c r="BC75" s="203"/>
      <c r="BD75" s="203"/>
      <c r="BE75" s="203"/>
      <c r="BF75" s="203"/>
      <c r="BG75" s="203"/>
      <c r="BH75" s="203"/>
      <c r="BI75" s="203"/>
      <c r="BJ75" s="203"/>
      <c r="BK75" s="203"/>
      <c r="BL75" s="203"/>
      <c r="BM75" s="203"/>
      <c r="BN75" s="203"/>
      <c r="BO75" s="203"/>
      <c r="BP75" s="203"/>
      <c r="BQ75" s="203"/>
    </row>
    <row r="76" spans="11:69" s="93" customFormat="1" ht="1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AC76" s="203"/>
      <c r="AD76" s="203"/>
      <c r="AE76" s="203"/>
      <c r="AF76" s="203"/>
      <c r="AG76" s="203"/>
      <c r="AH76" s="203"/>
      <c r="AI76" s="203"/>
      <c r="AJ76" s="203"/>
      <c r="AK76" s="203"/>
      <c r="AL76" s="203"/>
      <c r="AM76" s="203"/>
      <c r="AN76" s="203"/>
      <c r="AO76" s="203"/>
      <c r="AP76" s="203"/>
      <c r="AQ76" s="203"/>
      <c r="AR76" s="203"/>
      <c r="AS76" s="203"/>
      <c r="AT76" s="203"/>
      <c r="AU76" s="203"/>
      <c r="AV76" s="203"/>
      <c r="AW76" s="203"/>
      <c r="AX76" s="203"/>
      <c r="AY76" s="203"/>
      <c r="AZ76" s="203"/>
      <c r="BA76" s="203"/>
      <c r="BB76" s="203"/>
      <c r="BC76" s="203"/>
      <c r="BD76" s="203"/>
      <c r="BE76" s="203"/>
      <c r="BF76" s="203"/>
      <c r="BG76" s="203"/>
      <c r="BH76" s="203"/>
      <c r="BI76" s="203"/>
      <c r="BJ76" s="203"/>
      <c r="BK76" s="203"/>
      <c r="BL76" s="203"/>
      <c r="BM76" s="203"/>
      <c r="BN76" s="203"/>
      <c r="BO76" s="203"/>
      <c r="BP76" s="203"/>
      <c r="BQ76" s="203"/>
    </row>
    <row r="77" spans="11:69" s="93" customFormat="1" ht="1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AC77" s="203"/>
      <c r="AD77" s="203"/>
      <c r="AE77" s="203"/>
      <c r="AF77" s="203"/>
      <c r="AG77" s="203"/>
      <c r="AH77" s="203"/>
      <c r="AI77" s="203"/>
      <c r="AJ77" s="203"/>
      <c r="AK77" s="203"/>
      <c r="AL77" s="203"/>
      <c r="AM77" s="203"/>
      <c r="AN77" s="203"/>
      <c r="AO77" s="203"/>
      <c r="AP77" s="203"/>
      <c r="AQ77" s="203"/>
      <c r="AR77" s="203"/>
      <c r="AS77" s="203"/>
      <c r="AT77" s="203"/>
      <c r="AU77" s="203"/>
      <c r="AV77" s="203"/>
      <c r="AW77" s="203"/>
      <c r="AX77" s="203"/>
      <c r="AY77" s="203"/>
      <c r="AZ77" s="203"/>
      <c r="BA77" s="203"/>
      <c r="BB77" s="203"/>
      <c r="BC77" s="203"/>
      <c r="BD77" s="203"/>
      <c r="BE77" s="203"/>
      <c r="BF77" s="203"/>
      <c r="BG77" s="203"/>
      <c r="BH77" s="203"/>
      <c r="BI77" s="203"/>
      <c r="BJ77" s="203"/>
      <c r="BK77" s="203"/>
      <c r="BL77" s="203"/>
      <c r="BM77" s="203"/>
      <c r="BN77" s="203"/>
      <c r="BO77" s="203"/>
      <c r="BP77" s="203"/>
      <c r="BQ77" s="203"/>
    </row>
    <row r="78" spans="11:69" s="93" customFormat="1" ht="1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AC78" s="203"/>
      <c r="AD78" s="203"/>
      <c r="AE78" s="203"/>
      <c r="AF78" s="203"/>
      <c r="AG78" s="203"/>
      <c r="AH78" s="203"/>
      <c r="AI78" s="203"/>
      <c r="AJ78" s="203"/>
      <c r="AK78" s="203"/>
      <c r="AL78" s="203"/>
      <c r="AM78" s="203"/>
      <c r="AN78" s="203"/>
      <c r="AO78" s="203"/>
      <c r="AP78" s="203"/>
      <c r="AQ78" s="203"/>
      <c r="AR78" s="203"/>
      <c r="AS78" s="203"/>
      <c r="AT78" s="203"/>
      <c r="AU78" s="203"/>
      <c r="AV78" s="203"/>
      <c r="AW78" s="203"/>
      <c r="AX78" s="203"/>
      <c r="AY78" s="203"/>
      <c r="AZ78" s="203"/>
      <c r="BA78" s="203"/>
      <c r="BB78" s="203"/>
      <c r="BC78" s="203"/>
      <c r="BD78" s="203"/>
      <c r="BE78" s="203"/>
      <c r="BF78" s="203"/>
      <c r="BG78" s="203"/>
      <c r="BH78" s="203"/>
      <c r="BI78" s="203"/>
      <c r="BJ78" s="203"/>
      <c r="BK78" s="203"/>
      <c r="BL78" s="203"/>
      <c r="BM78" s="203"/>
      <c r="BN78" s="203"/>
      <c r="BO78" s="203"/>
      <c r="BP78" s="203"/>
      <c r="BQ78" s="203"/>
    </row>
    <row r="79" spans="11:69" s="93" customFormat="1" ht="1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AC79" s="203"/>
      <c r="AD79" s="203"/>
      <c r="AE79" s="203"/>
      <c r="AF79" s="203"/>
      <c r="AG79" s="203"/>
      <c r="AH79" s="203"/>
      <c r="AI79" s="203"/>
      <c r="AJ79" s="203"/>
      <c r="AK79" s="203"/>
      <c r="AL79" s="203"/>
      <c r="AM79" s="203"/>
      <c r="AN79" s="203"/>
      <c r="AO79" s="203"/>
      <c r="AP79" s="203"/>
      <c r="AQ79" s="203"/>
      <c r="AR79" s="203"/>
      <c r="AS79" s="203"/>
      <c r="AT79" s="203"/>
      <c r="AU79" s="203"/>
      <c r="AV79" s="203"/>
      <c r="AW79" s="203"/>
      <c r="AX79" s="203"/>
      <c r="AY79" s="203"/>
      <c r="AZ79" s="203"/>
      <c r="BA79" s="203"/>
      <c r="BB79" s="203"/>
      <c r="BC79" s="203"/>
      <c r="BD79" s="203"/>
      <c r="BE79" s="203"/>
      <c r="BF79" s="203"/>
      <c r="BG79" s="203"/>
      <c r="BH79" s="203"/>
      <c r="BI79" s="203"/>
      <c r="BJ79" s="203"/>
      <c r="BK79" s="203"/>
      <c r="BL79" s="203"/>
      <c r="BM79" s="203"/>
      <c r="BN79" s="203"/>
      <c r="BO79" s="203"/>
      <c r="BP79" s="203"/>
      <c r="BQ79" s="203"/>
    </row>
    <row r="80" spans="11:69" s="93" customFormat="1" ht="1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AC80" s="203"/>
      <c r="AD80" s="203"/>
      <c r="AE80" s="203"/>
      <c r="AF80" s="203"/>
      <c r="AG80" s="203"/>
      <c r="AH80" s="203"/>
      <c r="AI80" s="203"/>
      <c r="AJ80" s="203"/>
      <c r="AK80" s="203"/>
      <c r="AL80" s="203"/>
      <c r="AM80" s="203"/>
      <c r="AN80" s="203"/>
      <c r="AO80" s="203"/>
      <c r="AP80" s="203"/>
      <c r="AQ80" s="203"/>
      <c r="AR80" s="203"/>
      <c r="AS80" s="203"/>
      <c r="AT80" s="203"/>
      <c r="AU80" s="203"/>
      <c r="AV80" s="203"/>
      <c r="AW80" s="203"/>
      <c r="AX80" s="203"/>
      <c r="AY80" s="203"/>
      <c r="AZ80" s="203"/>
      <c r="BA80" s="203"/>
      <c r="BB80" s="203"/>
      <c r="BC80" s="203"/>
      <c r="BD80" s="203"/>
      <c r="BE80" s="203"/>
      <c r="BF80" s="203"/>
      <c r="BG80" s="203"/>
      <c r="BH80" s="203"/>
      <c r="BI80" s="203"/>
      <c r="BJ80" s="203"/>
      <c r="BK80" s="203"/>
      <c r="BL80" s="203"/>
      <c r="BM80" s="203"/>
      <c r="BN80" s="203"/>
      <c r="BO80" s="203"/>
      <c r="BP80" s="203"/>
      <c r="BQ80" s="203"/>
    </row>
    <row r="81" spans="11:25" x14ac:dyDescent="0.2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2">
    <mergeCell ref="C36:M36"/>
    <mergeCell ref="B1:M1"/>
    <mergeCell ref="X1:Y1"/>
    <mergeCell ref="X2:Y2"/>
    <mergeCell ref="Z2:AA2"/>
    <mergeCell ref="Q3:S3"/>
    <mergeCell ref="T3:V3"/>
    <mergeCell ref="W3:Y3"/>
    <mergeCell ref="Z3:AB3"/>
    <mergeCell ref="S4:S5"/>
    <mergeCell ref="M4:M5"/>
    <mergeCell ref="N4:N5"/>
    <mergeCell ref="O4:O5"/>
    <mergeCell ref="P4:P5"/>
    <mergeCell ref="Q4:Q5"/>
    <mergeCell ref="R4:R5"/>
    <mergeCell ref="A3:A5"/>
    <mergeCell ref="E3:G3"/>
    <mergeCell ref="H3:J3"/>
    <mergeCell ref="K3:M3"/>
    <mergeCell ref="N3:P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N36:AB36"/>
    <mergeCell ref="Z4:Z5"/>
    <mergeCell ref="AA4:AA5"/>
    <mergeCell ref="AB4:AB5"/>
    <mergeCell ref="T4:T5"/>
    <mergeCell ref="U4:U5"/>
    <mergeCell ref="V4:V5"/>
    <mergeCell ref="W4:W5"/>
    <mergeCell ref="X4:X5"/>
    <mergeCell ref="Y4:Y5"/>
  </mergeCells>
  <pageMargins left="0.31496062992125984" right="0.31496062992125984" top="0.35433070866141736" bottom="0.15748031496062992" header="0.31496062992125984" footer="0.31496062992125984"/>
  <pageSetup paperSize="9" scale="79" orientation="landscape" r:id="rId1"/>
  <colBreaks count="1" manualBreakCount="1">
    <brk id="13" max="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 tint="-0.14999847407452621"/>
  </sheetPr>
  <dimension ref="A1:K22"/>
  <sheetViews>
    <sheetView view="pageBreakPreview" zoomScale="58" zoomScaleNormal="75" zoomScaleSheetLayoutView="58" workbookViewId="0">
      <selection activeCell="O36" sqref="O36"/>
    </sheetView>
  </sheetViews>
  <sheetFormatPr defaultColWidth="8" defaultRowHeight="12.75" x14ac:dyDescent="0.2"/>
  <cols>
    <col min="1" max="1" width="69.5703125" style="3" customWidth="1"/>
    <col min="2" max="4" width="23.42578125" style="18" customWidth="1"/>
    <col min="5" max="255" width="8" style="3"/>
    <col min="256" max="256" width="69.5703125" style="3" customWidth="1"/>
    <col min="257" max="259" width="23.42578125" style="3" customWidth="1"/>
    <col min="260" max="260" width="8" style="3"/>
    <col min="261" max="261" width="0" style="3" hidden="1" customWidth="1"/>
    <col min="262" max="511" width="8" style="3"/>
    <col min="512" max="512" width="69.5703125" style="3" customWidth="1"/>
    <col min="513" max="515" width="23.42578125" style="3" customWidth="1"/>
    <col min="516" max="516" width="8" style="3"/>
    <col min="517" max="517" width="0" style="3" hidden="1" customWidth="1"/>
    <col min="518" max="767" width="8" style="3"/>
    <col min="768" max="768" width="69.5703125" style="3" customWidth="1"/>
    <col min="769" max="771" width="23.42578125" style="3" customWidth="1"/>
    <col min="772" max="772" width="8" style="3"/>
    <col min="773" max="773" width="0" style="3" hidden="1" customWidth="1"/>
    <col min="774" max="1023" width="8" style="3"/>
    <col min="1024" max="1024" width="69.5703125" style="3" customWidth="1"/>
    <col min="1025" max="1027" width="23.42578125" style="3" customWidth="1"/>
    <col min="1028" max="1028" width="8" style="3"/>
    <col min="1029" max="1029" width="0" style="3" hidden="1" customWidth="1"/>
    <col min="1030" max="1279" width="8" style="3"/>
    <col min="1280" max="1280" width="69.5703125" style="3" customWidth="1"/>
    <col min="1281" max="1283" width="23.42578125" style="3" customWidth="1"/>
    <col min="1284" max="1284" width="8" style="3"/>
    <col min="1285" max="1285" width="0" style="3" hidden="1" customWidth="1"/>
    <col min="1286" max="1535" width="8" style="3"/>
    <col min="1536" max="1536" width="69.5703125" style="3" customWidth="1"/>
    <col min="1537" max="1539" width="23.42578125" style="3" customWidth="1"/>
    <col min="1540" max="1540" width="8" style="3"/>
    <col min="1541" max="1541" width="0" style="3" hidden="1" customWidth="1"/>
    <col min="1542" max="1791" width="8" style="3"/>
    <col min="1792" max="1792" width="69.5703125" style="3" customWidth="1"/>
    <col min="1793" max="1795" width="23.42578125" style="3" customWidth="1"/>
    <col min="1796" max="1796" width="8" style="3"/>
    <col min="1797" max="1797" width="0" style="3" hidden="1" customWidth="1"/>
    <col min="1798" max="2047" width="8" style="3"/>
    <col min="2048" max="2048" width="69.5703125" style="3" customWidth="1"/>
    <col min="2049" max="2051" width="23.42578125" style="3" customWidth="1"/>
    <col min="2052" max="2052" width="8" style="3"/>
    <col min="2053" max="2053" width="0" style="3" hidden="1" customWidth="1"/>
    <col min="2054" max="2303" width="8" style="3"/>
    <col min="2304" max="2304" width="69.5703125" style="3" customWidth="1"/>
    <col min="2305" max="2307" width="23.42578125" style="3" customWidth="1"/>
    <col min="2308" max="2308" width="8" style="3"/>
    <col min="2309" max="2309" width="0" style="3" hidden="1" customWidth="1"/>
    <col min="2310" max="2559" width="8" style="3"/>
    <col min="2560" max="2560" width="69.5703125" style="3" customWidth="1"/>
    <col min="2561" max="2563" width="23.42578125" style="3" customWidth="1"/>
    <col min="2564" max="2564" width="8" style="3"/>
    <col min="2565" max="2565" width="0" style="3" hidden="1" customWidth="1"/>
    <col min="2566" max="2815" width="8" style="3"/>
    <col min="2816" max="2816" width="69.5703125" style="3" customWidth="1"/>
    <col min="2817" max="2819" width="23.42578125" style="3" customWidth="1"/>
    <col min="2820" max="2820" width="8" style="3"/>
    <col min="2821" max="2821" width="0" style="3" hidden="1" customWidth="1"/>
    <col min="2822" max="3071" width="8" style="3"/>
    <col min="3072" max="3072" width="69.5703125" style="3" customWidth="1"/>
    <col min="3073" max="3075" width="23.42578125" style="3" customWidth="1"/>
    <col min="3076" max="3076" width="8" style="3"/>
    <col min="3077" max="3077" width="0" style="3" hidden="1" customWidth="1"/>
    <col min="3078" max="3327" width="8" style="3"/>
    <col min="3328" max="3328" width="69.5703125" style="3" customWidth="1"/>
    <col min="3329" max="3331" width="23.42578125" style="3" customWidth="1"/>
    <col min="3332" max="3332" width="8" style="3"/>
    <col min="3333" max="3333" width="0" style="3" hidden="1" customWidth="1"/>
    <col min="3334" max="3583" width="8" style="3"/>
    <col min="3584" max="3584" width="69.5703125" style="3" customWidth="1"/>
    <col min="3585" max="3587" width="23.42578125" style="3" customWidth="1"/>
    <col min="3588" max="3588" width="8" style="3"/>
    <col min="3589" max="3589" width="0" style="3" hidden="1" customWidth="1"/>
    <col min="3590" max="3839" width="8" style="3"/>
    <col min="3840" max="3840" width="69.5703125" style="3" customWidth="1"/>
    <col min="3841" max="3843" width="23.42578125" style="3" customWidth="1"/>
    <col min="3844" max="3844" width="8" style="3"/>
    <col min="3845" max="3845" width="0" style="3" hidden="1" customWidth="1"/>
    <col min="3846" max="4095" width="8" style="3"/>
    <col min="4096" max="4096" width="69.5703125" style="3" customWidth="1"/>
    <col min="4097" max="4099" width="23.42578125" style="3" customWidth="1"/>
    <col min="4100" max="4100" width="8" style="3"/>
    <col min="4101" max="4101" width="0" style="3" hidden="1" customWidth="1"/>
    <col min="4102" max="4351" width="8" style="3"/>
    <col min="4352" max="4352" width="69.5703125" style="3" customWidth="1"/>
    <col min="4353" max="4355" width="23.42578125" style="3" customWidth="1"/>
    <col min="4356" max="4356" width="8" style="3"/>
    <col min="4357" max="4357" width="0" style="3" hidden="1" customWidth="1"/>
    <col min="4358" max="4607" width="8" style="3"/>
    <col min="4608" max="4608" width="69.5703125" style="3" customWidth="1"/>
    <col min="4609" max="4611" width="23.42578125" style="3" customWidth="1"/>
    <col min="4612" max="4612" width="8" style="3"/>
    <col min="4613" max="4613" width="0" style="3" hidden="1" customWidth="1"/>
    <col min="4614" max="4863" width="8" style="3"/>
    <col min="4864" max="4864" width="69.5703125" style="3" customWidth="1"/>
    <col min="4865" max="4867" width="23.42578125" style="3" customWidth="1"/>
    <col min="4868" max="4868" width="8" style="3"/>
    <col min="4869" max="4869" width="0" style="3" hidden="1" customWidth="1"/>
    <col min="4870" max="5119" width="8" style="3"/>
    <col min="5120" max="5120" width="69.5703125" style="3" customWidth="1"/>
    <col min="5121" max="5123" width="23.42578125" style="3" customWidth="1"/>
    <col min="5124" max="5124" width="8" style="3"/>
    <col min="5125" max="5125" width="0" style="3" hidden="1" customWidth="1"/>
    <col min="5126" max="5375" width="8" style="3"/>
    <col min="5376" max="5376" width="69.5703125" style="3" customWidth="1"/>
    <col min="5377" max="5379" width="23.42578125" style="3" customWidth="1"/>
    <col min="5380" max="5380" width="8" style="3"/>
    <col min="5381" max="5381" width="0" style="3" hidden="1" customWidth="1"/>
    <col min="5382" max="5631" width="8" style="3"/>
    <col min="5632" max="5632" width="69.5703125" style="3" customWidth="1"/>
    <col min="5633" max="5635" width="23.42578125" style="3" customWidth="1"/>
    <col min="5636" max="5636" width="8" style="3"/>
    <col min="5637" max="5637" width="0" style="3" hidden="1" customWidth="1"/>
    <col min="5638" max="5887" width="8" style="3"/>
    <col min="5888" max="5888" width="69.5703125" style="3" customWidth="1"/>
    <col min="5889" max="5891" width="23.42578125" style="3" customWidth="1"/>
    <col min="5892" max="5892" width="8" style="3"/>
    <col min="5893" max="5893" width="0" style="3" hidden="1" customWidth="1"/>
    <col min="5894" max="6143" width="8" style="3"/>
    <col min="6144" max="6144" width="69.5703125" style="3" customWidth="1"/>
    <col min="6145" max="6147" width="23.42578125" style="3" customWidth="1"/>
    <col min="6148" max="6148" width="8" style="3"/>
    <col min="6149" max="6149" width="0" style="3" hidden="1" customWidth="1"/>
    <col min="6150" max="6399" width="8" style="3"/>
    <col min="6400" max="6400" width="69.5703125" style="3" customWidth="1"/>
    <col min="6401" max="6403" width="23.42578125" style="3" customWidth="1"/>
    <col min="6404" max="6404" width="8" style="3"/>
    <col min="6405" max="6405" width="0" style="3" hidden="1" customWidth="1"/>
    <col min="6406" max="6655" width="8" style="3"/>
    <col min="6656" max="6656" width="69.5703125" style="3" customWidth="1"/>
    <col min="6657" max="6659" width="23.42578125" style="3" customWidth="1"/>
    <col min="6660" max="6660" width="8" style="3"/>
    <col min="6661" max="6661" width="0" style="3" hidden="1" customWidth="1"/>
    <col min="6662" max="6911" width="8" style="3"/>
    <col min="6912" max="6912" width="69.5703125" style="3" customWidth="1"/>
    <col min="6913" max="6915" width="23.42578125" style="3" customWidth="1"/>
    <col min="6916" max="6916" width="8" style="3"/>
    <col min="6917" max="6917" width="0" style="3" hidden="1" customWidth="1"/>
    <col min="6918" max="7167" width="8" style="3"/>
    <col min="7168" max="7168" width="69.5703125" style="3" customWidth="1"/>
    <col min="7169" max="7171" width="23.42578125" style="3" customWidth="1"/>
    <col min="7172" max="7172" width="8" style="3"/>
    <col min="7173" max="7173" width="0" style="3" hidden="1" customWidth="1"/>
    <col min="7174" max="7423" width="8" style="3"/>
    <col min="7424" max="7424" width="69.5703125" style="3" customWidth="1"/>
    <col min="7425" max="7427" width="23.42578125" style="3" customWidth="1"/>
    <col min="7428" max="7428" width="8" style="3"/>
    <col min="7429" max="7429" width="0" style="3" hidden="1" customWidth="1"/>
    <col min="7430" max="7679" width="8" style="3"/>
    <col min="7680" max="7680" width="69.5703125" style="3" customWidth="1"/>
    <col min="7681" max="7683" width="23.42578125" style="3" customWidth="1"/>
    <col min="7684" max="7684" width="8" style="3"/>
    <col min="7685" max="7685" width="0" style="3" hidden="1" customWidth="1"/>
    <col min="7686" max="7935" width="8" style="3"/>
    <col min="7936" max="7936" width="69.5703125" style="3" customWidth="1"/>
    <col min="7937" max="7939" width="23.42578125" style="3" customWidth="1"/>
    <col min="7940" max="7940" width="8" style="3"/>
    <col min="7941" max="7941" width="0" style="3" hidden="1" customWidth="1"/>
    <col min="7942" max="8191" width="8" style="3"/>
    <col min="8192" max="8192" width="69.5703125" style="3" customWidth="1"/>
    <col min="8193" max="8195" width="23.42578125" style="3" customWidth="1"/>
    <col min="8196" max="8196" width="8" style="3"/>
    <col min="8197" max="8197" width="0" style="3" hidden="1" customWidth="1"/>
    <col min="8198" max="8447" width="8" style="3"/>
    <col min="8448" max="8448" width="69.5703125" style="3" customWidth="1"/>
    <col min="8449" max="8451" width="23.42578125" style="3" customWidth="1"/>
    <col min="8452" max="8452" width="8" style="3"/>
    <col min="8453" max="8453" width="0" style="3" hidden="1" customWidth="1"/>
    <col min="8454" max="8703" width="8" style="3"/>
    <col min="8704" max="8704" width="69.5703125" style="3" customWidth="1"/>
    <col min="8705" max="8707" width="23.42578125" style="3" customWidth="1"/>
    <col min="8708" max="8708" width="8" style="3"/>
    <col min="8709" max="8709" width="0" style="3" hidden="1" customWidth="1"/>
    <col min="8710" max="8959" width="8" style="3"/>
    <col min="8960" max="8960" width="69.5703125" style="3" customWidth="1"/>
    <col min="8961" max="8963" width="23.42578125" style="3" customWidth="1"/>
    <col min="8964" max="8964" width="8" style="3"/>
    <col min="8965" max="8965" width="0" style="3" hidden="1" customWidth="1"/>
    <col min="8966" max="9215" width="8" style="3"/>
    <col min="9216" max="9216" width="69.5703125" style="3" customWidth="1"/>
    <col min="9217" max="9219" width="23.42578125" style="3" customWidth="1"/>
    <col min="9220" max="9220" width="8" style="3"/>
    <col min="9221" max="9221" width="0" style="3" hidden="1" customWidth="1"/>
    <col min="9222" max="9471" width="8" style="3"/>
    <col min="9472" max="9472" width="69.5703125" style="3" customWidth="1"/>
    <col min="9473" max="9475" width="23.42578125" style="3" customWidth="1"/>
    <col min="9476" max="9476" width="8" style="3"/>
    <col min="9477" max="9477" width="0" style="3" hidden="1" customWidth="1"/>
    <col min="9478" max="9727" width="8" style="3"/>
    <col min="9728" max="9728" width="69.5703125" style="3" customWidth="1"/>
    <col min="9729" max="9731" width="23.42578125" style="3" customWidth="1"/>
    <col min="9732" max="9732" width="8" style="3"/>
    <col min="9733" max="9733" width="0" style="3" hidden="1" customWidth="1"/>
    <col min="9734" max="9983" width="8" style="3"/>
    <col min="9984" max="9984" width="69.5703125" style="3" customWidth="1"/>
    <col min="9985" max="9987" width="23.42578125" style="3" customWidth="1"/>
    <col min="9988" max="9988" width="8" style="3"/>
    <col min="9989" max="9989" width="0" style="3" hidden="1" customWidth="1"/>
    <col min="9990" max="10239" width="8" style="3"/>
    <col min="10240" max="10240" width="69.5703125" style="3" customWidth="1"/>
    <col min="10241" max="10243" width="23.42578125" style="3" customWidth="1"/>
    <col min="10244" max="10244" width="8" style="3"/>
    <col min="10245" max="10245" width="0" style="3" hidden="1" customWidth="1"/>
    <col min="10246" max="10495" width="8" style="3"/>
    <col min="10496" max="10496" width="69.5703125" style="3" customWidth="1"/>
    <col min="10497" max="10499" width="23.42578125" style="3" customWidth="1"/>
    <col min="10500" max="10500" width="8" style="3"/>
    <col min="10501" max="10501" width="0" style="3" hidden="1" customWidth="1"/>
    <col min="10502" max="10751" width="8" style="3"/>
    <col min="10752" max="10752" width="69.5703125" style="3" customWidth="1"/>
    <col min="10753" max="10755" width="23.42578125" style="3" customWidth="1"/>
    <col min="10756" max="10756" width="8" style="3"/>
    <col min="10757" max="10757" width="0" style="3" hidden="1" customWidth="1"/>
    <col min="10758" max="11007" width="8" style="3"/>
    <col min="11008" max="11008" width="69.5703125" style="3" customWidth="1"/>
    <col min="11009" max="11011" width="23.42578125" style="3" customWidth="1"/>
    <col min="11012" max="11012" width="8" style="3"/>
    <col min="11013" max="11013" width="0" style="3" hidden="1" customWidth="1"/>
    <col min="11014" max="11263" width="8" style="3"/>
    <col min="11264" max="11264" width="69.5703125" style="3" customWidth="1"/>
    <col min="11265" max="11267" width="23.42578125" style="3" customWidth="1"/>
    <col min="11268" max="11268" width="8" style="3"/>
    <col min="11269" max="11269" width="0" style="3" hidden="1" customWidth="1"/>
    <col min="11270" max="11519" width="8" style="3"/>
    <col min="11520" max="11520" width="69.5703125" style="3" customWidth="1"/>
    <col min="11521" max="11523" width="23.42578125" style="3" customWidth="1"/>
    <col min="11524" max="11524" width="8" style="3"/>
    <col min="11525" max="11525" width="0" style="3" hidden="1" customWidth="1"/>
    <col min="11526" max="11775" width="8" style="3"/>
    <col min="11776" max="11776" width="69.5703125" style="3" customWidth="1"/>
    <col min="11777" max="11779" width="23.42578125" style="3" customWidth="1"/>
    <col min="11780" max="11780" width="8" style="3"/>
    <col min="11781" max="11781" width="0" style="3" hidden="1" customWidth="1"/>
    <col min="11782" max="12031" width="8" style="3"/>
    <col min="12032" max="12032" width="69.5703125" style="3" customWidth="1"/>
    <col min="12033" max="12035" width="23.42578125" style="3" customWidth="1"/>
    <col min="12036" max="12036" width="8" style="3"/>
    <col min="12037" max="12037" width="0" style="3" hidden="1" customWidth="1"/>
    <col min="12038" max="12287" width="8" style="3"/>
    <col min="12288" max="12288" width="69.5703125" style="3" customWidth="1"/>
    <col min="12289" max="12291" width="23.42578125" style="3" customWidth="1"/>
    <col min="12292" max="12292" width="8" style="3"/>
    <col min="12293" max="12293" width="0" style="3" hidden="1" customWidth="1"/>
    <col min="12294" max="12543" width="8" style="3"/>
    <col min="12544" max="12544" width="69.5703125" style="3" customWidth="1"/>
    <col min="12545" max="12547" width="23.42578125" style="3" customWidth="1"/>
    <col min="12548" max="12548" width="8" style="3"/>
    <col min="12549" max="12549" width="0" style="3" hidden="1" customWidth="1"/>
    <col min="12550" max="12799" width="8" style="3"/>
    <col min="12800" max="12800" width="69.5703125" style="3" customWidth="1"/>
    <col min="12801" max="12803" width="23.42578125" style="3" customWidth="1"/>
    <col min="12804" max="12804" width="8" style="3"/>
    <col min="12805" max="12805" width="0" style="3" hidden="1" customWidth="1"/>
    <col min="12806" max="13055" width="8" style="3"/>
    <col min="13056" max="13056" width="69.5703125" style="3" customWidth="1"/>
    <col min="13057" max="13059" width="23.42578125" style="3" customWidth="1"/>
    <col min="13060" max="13060" width="8" style="3"/>
    <col min="13061" max="13061" width="0" style="3" hidden="1" customWidth="1"/>
    <col min="13062" max="13311" width="8" style="3"/>
    <col min="13312" max="13312" width="69.5703125" style="3" customWidth="1"/>
    <col min="13313" max="13315" width="23.42578125" style="3" customWidth="1"/>
    <col min="13316" max="13316" width="8" style="3"/>
    <col min="13317" max="13317" width="0" style="3" hidden="1" customWidth="1"/>
    <col min="13318" max="13567" width="8" style="3"/>
    <col min="13568" max="13568" width="69.5703125" style="3" customWidth="1"/>
    <col min="13569" max="13571" width="23.42578125" style="3" customWidth="1"/>
    <col min="13572" max="13572" width="8" style="3"/>
    <col min="13573" max="13573" width="0" style="3" hidden="1" customWidth="1"/>
    <col min="13574" max="13823" width="8" style="3"/>
    <col min="13824" max="13824" width="69.5703125" style="3" customWidth="1"/>
    <col min="13825" max="13827" width="23.42578125" style="3" customWidth="1"/>
    <col min="13828" max="13828" width="8" style="3"/>
    <col min="13829" max="13829" width="0" style="3" hidden="1" customWidth="1"/>
    <col min="13830" max="14079" width="8" style="3"/>
    <col min="14080" max="14080" width="69.5703125" style="3" customWidth="1"/>
    <col min="14081" max="14083" width="23.42578125" style="3" customWidth="1"/>
    <col min="14084" max="14084" width="8" style="3"/>
    <col min="14085" max="14085" width="0" style="3" hidden="1" customWidth="1"/>
    <col min="14086" max="14335" width="8" style="3"/>
    <col min="14336" max="14336" width="69.5703125" style="3" customWidth="1"/>
    <col min="14337" max="14339" width="23.42578125" style="3" customWidth="1"/>
    <col min="14340" max="14340" width="8" style="3"/>
    <col min="14341" max="14341" width="0" style="3" hidden="1" customWidth="1"/>
    <col min="14342" max="14591" width="8" style="3"/>
    <col min="14592" max="14592" width="69.5703125" style="3" customWidth="1"/>
    <col min="14593" max="14595" width="23.42578125" style="3" customWidth="1"/>
    <col min="14596" max="14596" width="8" style="3"/>
    <col min="14597" max="14597" width="0" style="3" hidden="1" customWidth="1"/>
    <col min="14598" max="14847" width="8" style="3"/>
    <col min="14848" max="14848" width="69.5703125" style="3" customWidth="1"/>
    <col min="14849" max="14851" width="23.42578125" style="3" customWidth="1"/>
    <col min="14852" max="14852" width="8" style="3"/>
    <col min="14853" max="14853" width="0" style="3" hidden="1" customWidth="1"/>
    <col min="14854" max="15103" width="8" style="3"/>
    <col min="15104" max="15104" width="69.5703125" style="3" customWidth="1"/>
    <col min="15105" max="15107" width="23.42578125" style="3" customWidth="1"/>
    <col min="15108" max="15108" width="8" style="3"/>
    <col min="15109" max="15109" width="0" style="3" hidden="1" customWidth="1"/>
    <col min="15110" max="15359" width="8" style="3"/>
    <col min="15360" max="15360" width="69.5703125" style="3" customWidth="1"/>
    <col min="15361" max="15363" width="23.42578125" style="3" customWidth="1"/>
    <col min="15364" max="15364" width="8" style="3"/>
    <col min="15365" max="15365" width="0" style="3" hidden="1" customWidth="1"/>
    <col min="15366" max="15615" width="8" style="3"/>
    <col min="15616" max="15616" width="69.5703125" style="3" customWidth="1"/>
    <col min="15617" max="15619" width="23.42578125" style="3" customWidth="1"/>
    <col min="15620" max="15620" width="8" style="3"/>
    <col min="15621" max="15621" width="0" style="3" hidden="1" customWidth="1"/>
    <col min="15622" max="15871" width="8" style="3"/>
    <col min="15872" max="15872" width="69.5703125" style="3" customWidth="1"/>
    <col min="15873" max="15875" width="23.42578125" style="3" customWidth="1"/>
    <col min="15876" max="15876" width="8" style="3"/>
    <col min="15877" max="15877" width="0" style="3" hidden="1" customWidth="1"/>
    <col min="15878" max="16127" width="8" style="3"/>
    <col min="16128" max="16128" width="69.5703125" style="3" customWidth="1"/>
    <col min="16129" max="16131" width="23.42578125" style="3" customWidth="1"/>
    <col min="16132" max="16132" width="8" style="3"/>
    <col min="16133" max="16133" width="0" style="3" hidden="1" customWidth="1"/>
    <col min="16134" max="16384" width="8" style="3"/>
  </cols>
  <sheetData>
    <row r="1" spans="1:11" ht="23.25" customHeight="1" x14ac:dyDescent="0.2">
      <c r="A1" s="207" t="s">
        <v>65</v>
      </c>
      <c r="B1" s="207"/>
      <c r="C1" s="207"/>
      <c r="D1" s="207"/>
      <c r="E1" s="113"/>
      <c r="F1" s="113"/>
      <c r="G1" s="113"/>
      <c r="H1" s="113"/>
    </row>
    <row r="2" spans="1:11" s="4" customFormat="1" ht="25.5" customHeight="1" x14ac:dyDescent="0.25">
      <c r="A2" s="207" t="s">
        <v>71</v>
      </c>
      <c r="B2" s="207"/>
      <c r="C2" s="207"/>
      <c r="D2" s="207"/>
      <c r="E2" s="113"/>
      <c r="F2" s="113"/>
      <c r="G2" s="113"/>
      <c r="H2" s="113"/>
    </row>
    <row r="3" spans="1:11" s="4" customFormat="1" ht="23.25" customHeight="1" x14ac:dyDescent="0.2">
      <c r="A3" s="269" t="s">
        <v>111</v>
      </c>
      <c r="B3" s="269"/>
      <c r="C3" s="269"/>
      <c r="D3" s="269"/>
      <c r="E3" s="3"/>
      <c r="F3" s="3"/>
      <c r="G3" s="3"/>
      <c r="H3" s="3"/>
    </row>
    <row r="4" spans="1:11" s="4" customFormat="1" ht="23.25" customHeight="1" x14ac:dyDescent="0.25">
      <c r="A4" s="114"/>
      <c r="B4" s="115"/>
      <c r="C4" s="115"/>
      <c r="D4" s="116" t="s">
        <v>83</v>
      </c>
    </row>
    <row r="5" spans="1:11" s="117" customFormat="1" ht="21.6" customHeight="1" x14ac:dyDescent="0.25">
      <c r="A5" s="264" t="s">
        <v>0</v>
      </c>
      <c r="B5" s="265" t="s">
        <v>72</v>
      </c>
      <c r="C5" s="267" t="s">
        <v>73</v>
      </c>
      <c r="D5" s="268"/>
      <c r="E5" s="4"/>
      <c r="F5" s="4"/>
      <c r="G5" s="4"/>
      <c r="H5" s="4"/>
    </row>
    <row r="6" spans="1:11" s="117" customFormat="1" ht="27.75" customHeight="1" x14ac:dyDescent="0.25">
      <c r="A6" s="264"/>
      <c r="B6" s="266"/>
      <c r="C6" s="118" t="s">
        <v>74</v>
      </c>
      <c r="D6" s="119" t="s">
        <v>75</v>
      </c>
      <c r="E6" s="4"/>
      <c r="F6" s="4"/>
      <c r="G6" s="4"/>
      <c r="H6" s="4"/>
    </row>
    <row r="7" spans="1:11" s="4" customFormat="1" ht="14.25" customHeight="1" x14ac:dyDescent="0.25">
      <c r="A7" s="7" t="s">
        <v>3</v>
      </c>
      <c r="B7" s="8">
        <v>1</v>
      </c>
      <c r="C7" s="8">
        <v>2</v>
      </c>
      <c r="D7" s="8">
        <v>3</v>
      </c>
      <c r="E7" s="117"/>
      <c r="F7" s="117"/>
      <c r="G7" s="117"/>
      <c r="H7" s="117"/>
      <c r="I7" s="120"/>
      <c r="K7" s="120"/>
    </row>
    <row r="8" spans="1:11" s="4" customFormat="1" ht="30.6" customHeight="1" x14ac:dyDescent="0.25">
      <c r="A8" s="140" t="s">
        <v>84</v>
      </c>
      <c r="B8" s="139">
        <f>SUM(C8:D8)</f>
        <v>35450</v>
      </c>
      <c r="C8" s="139">
        <f>'!!12-жінки'!B7</f>
        <v>21299</v>
      </c>
      <c r="D8" s="139">
        <f>'!!13-чоловіки'!B7</f>
        <v>14151</v>
      </c>
      <c r="E8" s="117"/>
      <c r="F8" s="117"/>
      <c r="G8" s="117"/>
      <c r="H8" s="117"/>
      <c r="I8" s="120"/>
      <c r="K8" s="120"/>
    </row>
    <row r="9" spans="1:11" s="47" customFormat="1" ht="30.6" customHeight="1" x14ac:dyDescent="0.25">
      <c r="A9" s="140" t="s">
        <v>85</v>
      </c>
      <c r="B9" s="139">
        <f>SUM(C9:D9)</f>
        <v>30272</v>
      </c>
      <c r="C9" s="139">
        <f>'!!12-жінки'!C7</f>
        <v>18688</v>
      </c>
      <c r="D9" s="139">
        <f>'!!13-чоловіки'!C7</f>
        <v>11584</v>
      </c>
      <c r="E9" s="4"/>
      <c r="F9" s="4"/>
      <c r="G9" s="4"/>
      <c r="H9" s="4"/>
    </row>
    <row r="10" spans="1:11" s="4" customFormat="1" ht="30.6" customHeight="1" x14ac:dyDescent="0.25">
      <c r="A10" s="141" t="s">
        <v>86</v>
      </c>
      <c r="B10" s="139">
        <f t="shared" ref="B10:B13" si="0">SUM(C10:D10)</f>
        <v>7604</v>
      </c>
      <c r="C10" s="139">
        <f>'!!12-жінки'!D7</f>
        <v>4084</v>
      </c>
      <c r="D10" s="139">
        <f>'!!13-чоловіки'!D7</f>
        <v>3520</v>
      </c>
    </row>
    <row r="11" spans="1:11" s="4" customFormat="1" ht="30.6" customHeight="1" x14ac:dyDescent="0.25">
      <c r="A11" s="142" t="s">
        <v>87</v>
      </c>
      <c r="B11" s="139">
        <f t="shared" si="0"/>
        <v>1462</v>
      </c>
      <c r="C11" s="139">
        <f>'!!12-жінки'!F7</f>
        <v>992</v>
      </c>
      <c r="D11" s="139">
        <f>'!!13-чоловіки'!F7</f>
        <v>470</v>
      </c>
      <c r="G11" s="121"/>
    </row>
    <row r="12" spans="1:11" s="4" customFormat="1" ht="56.25" customHeight="1" x14ac:dyDescent="0.25">
      <c r="A12" s="142" t="s">
        <v>88</v>
      </c>
      <c r="B12" s="139">
        <f t="shared" si="0"/>
        <v>163</v>
      </c>
      <c r="C12" s="139">
        <f>'!!12-жінки'!G7</f>
        <v>49</v>
      </c>
      <c r="D12" s="139">
        <f>'!!13-чоловіки'!G7</f>
        <v>114</v>
      </c>
    </row>
    <row r="13" spans="1:11" s="4" customFormat="1" ht="54.75" customHeight="1" x14ac:dyDescent="0.25">
      <c r="A13" s="142" t="s">
        <v>8</v>
      </c>
      <c r="B13" s="139">
        <f t="shared" si="0"/>
        <v>23583</v>
      </c>
      <c r="C13" s="139">
        <f>'!!12-жінки'!H7</f>
        <v>14513</v>
      </c>
      <c r="D13" s="139">
        <f>'!!13-чоловіки'!H7</f>
        <v>9070</v>
      </c>
      <c r="E13" s="121"/>
    </row>
    <row r="14" spans="1:11" s="4" customFormat="1" ht="23.1" customHeight="1" x14ac:dyDescent="0.25">
      <c r="A14" s="260" t="s">
        <v>112</v>
      </c>
      <c r="B14" s="261"/>
      <c r="C14" s="261"/>
      <c r="D14" s="261"/>
      <c r="E14" s="121"/>
    </row>
    <row r="15" spans="1:11" ht="25.5" customHeight="1" x14ac:dyDescent="0.2">
      <c r="A15" s="262"/>
      <c r="B15" s="263"/>
      <c r="C15" s="263"/>
      <c r="D15" s="263"/>
      <c r="E15" s="121"/>
      <c r="F15" s="4"/>
      <c r="G15" s="4"/>
      <c r="H15" s="4"/>
    </row>
    <row r="16" spans="1:11" ht="21.6" customHeight="1" x14ac:dyDescent="0.2">
      <c r="A16" s="264" t="s">
        <v>0</v>
      </c>
      <c r="B16" s="265" t="s">
        <v>72</v>
      </c>
      <c r="C16" s="267" t="s">
        <v>73</v>
      </c>
      <c r="D16" s="268"/>
      <c r="E16" s="4"/>
      <c r="F16" s="4"/>
      <c r="G16" s="4"/>
      <c r="H16" s="4"/>
    </row>
    <row r="17" spans="1:4" ht="27" customHeight="1" x14ac:dyDescent="0.2">
      <c r="A17" s="264"/>
      <c r="B17" s="266"/>
      <c r="C17" s="118" t="s">
        <v>74</v>
      </c>
      <c r="D17" s="119" t="s">
        <v>75</v>
      </c>
    </row>
    <row r="18" spans="1:4" ht="30.6" customHeight="1" x14ac:dyDescent="0.2">
      <c r="A18" s="140" t="s">
        <v>84</v>
      </c>
      <c r="B18" s="139">
        <f>C18+D18</f>
        <v>12915</v>
      </c>
      <c r="C18" s="143">
        <f>'!!12-жінки'!I7</f>
        <v>7942</v>
      </c>
      <c r="D18" s="144">
        <f>'!!13-чоловіки'!I7</f>
        <v>4973</v>
      </c>
    </row>
    <row r="19" spans="1:4" ht="30.6" customHeight="1" x14ac:dyDescent="0.2">
      <c r="A19" s="122" t="s">
        <v>85</v>
      </c>
      <c r="B19" s="139">
        <f t="shared" ref="B19:B20" si="1">C19+D19</f>
        <v>10784</v>
      </c>
      <c r="C19" s="145">
        <f>'!!12-жінки'!J7</f>
        <v>6843</v>
      </c>
      <c r="D19" s="145">
        <f>'!!13-чоловіки'!J7</f>
        <v>3941</v>
      </c>
    </row>
    <row r="20" spans="1:4" ht="30.6" customHeight="1" x14ac:dyDescent="0.2">
      <c r="A20" s="122" t="s">
        <v>89</v>
      </c>
      <c r="B20" s="139">
        <f t="shared" si="1"/>
        <v>9372</v>
      </c>
      <c r="C20" s="145">
        <f>'!!12-жінки'!K7</f>
        <v>5959</v>
      </c>
      <c r="D20" s="145">
        <f>'!!13-чоловіки'!K7</f>
        <v>3413</v>
      </c>
    </row>
    <row r="21" spans="1:4" x14ac:dyDescent="0.2">
      <c r="B21" s="19"/>
      <c r="C21" s="19"/>
      <c r="D21" s="19"/>
    </row>
    <row r="22" spans="1:4" x14ac:dyDescent="0.2">
      <c r="D22" s="19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5"/>
  <sheetViews>
    <sheetView view="pageBreakPreview" zoomScale="70" zoomScaleNormal="85" zoomScaleSheetLayoutView="70" workbookViewId="0">
      <selection activeCell="B15" sqref="B15"/>
    </sheetView>
  </sheetViews>
  <sheetFormatPr defaultRowHeight="15.75" x14ac:dyDescent="0.25"/>
  <cols>
    <col min="1" max="1" width="28.28515625" style="138" customWidth="1"/>
    <col min="2" max="2" width="17" style="138" customWidth="1"/>
    <col min="3" max="3" width="12.42578125" style="137" customWidth="1"/>
    <col min="4" max="4" width="13.5703125" style="137" customWidth="1"/>
    <col min="5" max="5" width="11.5703125" style="137" customWidth="1"/>
    <col min="6" max="6" width="10.28515625" style="137" customWidth="1"/>
    <col min="7" max="7" width="16.42578125" style="137" customWidth="1"/>
    <col min="8" max="8" width="14.42578125" style="137" customWidth="1"/>
    <col min="9" max="9" width="13.5703125" style="137" customWidth="1"/>
    <col min="10" max="10" width="12.28515625" style="137" customWidth="1"/>
    <col min="11" max="11" width="11.42578125" style="137" customWidth="1"/>
    <col min="12" max="256" width="9" style="134"/>
    <col min="257" max="257" width="18" style="134" customWidth="1"/>
    <col min="258" max="258" width="10.42578125" style="134" customWidth="1"/>
    <col min="259" max="259" width="11.42578125" style="134" customWidth="1"/>
    <col min="260" max="260" width="15.5703125" style="134" customWidth="1"/>
    <col min="261" max="261" width="11.5703125" style="134" customWidth="1"/>
    <col min="262" max="262" width="10.28515625" style="134" customWidth="1"/>
    <col min="263" max="263" width="17.7109375" style="134" customWidth="1"/>
    <col min="264" max="264" width="14.42578125" style="134" customWidth="1"/>
    <col min="265" max="267" width="11.42578125" style="134" customWidth="1"/>
    <col min="268" max="512" width="9" style="134"/>
    <col min="513" max="513" width="18" style="134" customWidth="1"/>
    <col min="514" max="514" width="10.42578125" style="134" customWidth="1"/>
    <col min="515" max="515" width="11.42578125" style="134" customWidth="1"/>
    <col min="516" max="516" width="15.5703125" style="134" customWidth="1"/>
    <col min="517" max="517" width="11.5703125" style="134" customWidth="1"/>
    <col min="518" max="518" width="10.28515625" style="134" customWidth="1"/>
    <col min="519" max="519" width="17.7109375" style="134" customWidth="1"/>
    <col min="520" max="520" width="14.42578125" style="134" customWidth="1"/>
    <col min="521" max="523" width="11.42578125" style="134" customWidth="1"/>
    <col min="524" max="768" width="9" style="134"/>
    <col min="769" max="769" width="18" style="134" customWidth="1"/>
    <col min="770" max="770" width="10.42578125" style="134" customWidth="1"/>
    <col min="771" max="771" width="11.42578125" style="134" customWidth="1"/>
    <col min="772" max="772" width="15.5703125" style="134" customWidth="1"/>
    <col min="773" max="773" width="11.5703125" style="134" customWidth="1"/>
    <col min="774" max="774" width="10.28515625" style="134" customWidth="1"/>
    <col min="775" max="775" width="17.7109375" style="134" customWidth="1"/>
    <col min="776" max="776" width="14.42578125" style="134" customWidth="1"/>
    <col min="777" max="779" width="11.42578125" style="134" customWidth="1"/>
    <col min="780" max="1024" width="9" style="134"/>
    <col min="1025" max="1025" width="18" style="134" customWidth="1"/>
    <col min="1026" max="1026" width="10.42578125" style="134" customWidth="1"/>
    <col min="1027" max="1027" width="11.42578125" style="134" customWidth="1"/>
    <col min="1028" max="1028" width="15.5703125" style="134" customWidth="1"/>
    <col min="1029" max="1029" width="11.5703125" style="134" customWidth="1"/>
    <col min="1030" max="1030" width="10.28515625" style="134" customWidth="1"/>
    <col min="1031" max="1031" width="17.7109375" style="134" customWidth="1"/>
    <col min="1032" max="1032" width="14.42578125" style="134" customWidth="1"/>
    <col min="1033" max="1035" width="11.42578125" style="134" customWidth="1"/>
    <col min="1036" max="1280" width="9" style="134"/>
    <col min="1281" max="1281" width="18" style="134" customWidth="1"/>
    <col min="1282" max="1282" width="10.42578125" style="134" customWidth="1"/>
    <col min="1283" max="1283" width="11.42578125" style="134" customWidth="1"/>
    <col min="1284" max="1284" width="15.5703125" style="134" customWidth="1"/>
    <col min="1285" max="1285" width="11.5703125" style="134" customWidth="1"/>
    <col min="1286" max="1286" width="10.28515625" style="134" customWidth="1"/>
    <col min="1287" max="1287" width="17.7109375" style="134" customWidth="1"/>
    <col min="1288" max="1288" width="14.42578125" style="134" customWidth="1"/>
    <col min="1289" max="1291" width="11.42578125" style="134" customWidth="1"/>
    <col min="1292" max="1536" width="9" style="134"/>
    <col min="1537" max="1537" width="18" style="134" customWidth="1"/>
    <col min="1538" max="1538" width="10.42578125" style="134" customWidth="1"/>
    <col min="1539" max="1539" width="11.42578125" style="134" customWidth="1"/>
    <col min="1540" max="1540" width="15.5703125" style="134" customWidth="1"/>
    <col min="1541" max="1541" width="11.5703125" style="134" customWidth="1"/>
    <col min="1542" max="1542" width="10.28515625" style="134" customWidth="1"/>
    <col min="1543" max="1543" width="17.7109375" style="134" customWidth="1"/>
    <col min="1544" max="1544" width="14.42578125" style="134" customWidth="1"/>
    <col min="1545" max="1547" width="11.42578125" style="134" customWidth="1"/>
    <col min="1548" max="1792" width="9" style="134"/>
    <col min="1793" max="1793" width="18" style="134" customWidth="1"/>
    <col min="1794" max="1794" width="10.42578125" style="134" customWidth="1"/>
    <col min="1795" max="1795" width="11.42578125" style="134" customWidth="1"/>
    <col min="1796" max="1796" width="15.5703125" style="134" customWidth="1"/>
    <col min="1797" max="1797" width="11.5703125" style="134" customWidth="1"/>
    <col min="1798" max="1798" width="10.28515625" style="134" customWidth="1"/>
    <col min="1799" max="1799" width="17.7109375" style="134" customWidth="1"/>
    <col min="1800" max="1800" width="14.42578125" style="134" customWidth="1"/>
    <col min="1801" max="1803" width="11.42578125" style="134" customWidth="1"/>
    <col min="1804" max="2048" width="9" style="134"/>
    <col min="2049" max="2049" width="18" style="134" customWidth="1"/>
    <col min="2050" max="2050" width="10.42578125" style="134" customWidth="1"/>
    <col min="2051" max="2051" width="11.42578125" style="134" customWidth="1"/>
    <col min="2052" max="2052" width="15.5703125" style="134" customWidth="1"/>
    <col min="2053" max="2053" width="11.5703125" style="134" customWidth="1"/>
    <col min="2054" max="2054" width="10.28515625" style="134" customWidth="1"/>
    <col min="2055" max="2055" width="17.7109375" style="134" customWidth="1"/>
    <col min="2056" max="2056" width="14.42578125" style="134" customWidth="1"/>
    <col min="2057" max="2059" width="11.42578125" style="134" customWidth="1"/>
    <col min="2060" max="2304" width="9" style="134"/>
    <col min="2305" max="2305" width="18" style="134" customWidth="1"/>
    <col min="2306" max="2306" width="10.42578125" style="134" customWidth="1"/>
    <col min="2307" max="2307" width="11.42578125" style="134" customWidth="1"/>
    <col min="2308" max="2308" width="15.5703125" style="134" customWidth="1"/>
    <col min="2309" max="2309" width="11.5703125" style="134" customWidth="1"/>
    <col min="2310" max="2310" width="10.28515625" style="134" customWidth="1"/>
    <col min="2311" max="2311" width="17.7109375" style="134" customWidth="1"/>
    <col min="2312" max="2312" width="14.42578125" style="134" customWidth="1"/>
    <col min="2313" max="2315" width="11.42578125" style="134" customWidth="1"/>
    <col min="2316" max="2560" width="9" style="134"/>
    <col min="2561" max="2561" width="18" style="134" customWidth="1"/>
    <col min="2562" max="2562" width="10.42578125" style="134" customWidth="1"/>
    <col min="2563" max="2563" width="11.42578125" style="134" customWidth="1"/>
    <col min="2564" max="2564" width="15.5703125" style="134" customWidth="1"/>
    <col min="2565" max="2565" width="11.5703125" style="134" customWidth="1"/>
    <col min="2566" max="2566" width="10.28515625" style="134" customWidth="1"/>
    <col min="2567" max="2567" width="17.7109375" style="134" customWidth="1"/>
    <col min="2568" max="2568" width="14.42578125" style="134" customWidth="1"/>
    <col min="2569" max="2571" width="11.42578125" style="134" customWidth="1"/>
    <col min="2572" max="2816" width="9" style="134"/>
    <col min="2817" max="2817" width="18" style="134" customWidth="1"/>
    <col min="2818" max="2818" width="10.42578125" style="134" customWidth="1"/>
    <col min="2819" max="2819" width="11.42578125" style="134" customWidth="1"/>
    <col min="2820" max="2820" width="15.5703125" style="134" customWidth="1"/>
    <col min="2821" max="2821" width="11.5703125" style="134" customWidth="1"/>
    <col min="2822" max="2822" width="10.28515625" style="134" customWidth="1"/>
    <col min="2823" max="2823" width="17.7109375" style="134" customWidth="1"/>
    <col min="2824" max="2824" width="14.42578125" style="134" customWidth="1"/>
    <col min="2825" max="2827" width="11.42578125" style="134" customWidth="1"/>
    <col min="2828" max="3072" width="9" style="134"/>
    <col min="3073" max="3073" width="18" style="134" customWidth="1"/>
    <col min="3074" max="3074" width="10.42578125" style="134" customWidth="1"/>
    <col min="3075" max="3075" width="11.42578125" style="134" customWidth="1"/>
    <col min="3076" max="3076" width="15.5703125" style="134" customWidth="1"/>
    <col min="3077" max="3077" width="11.5703125" style="134" customWidth="1"/>
    <col min="3078" max="3078" width="10.28515625" style="134" customWidth="1"/>
    <col min="3079" max="3079" width="17.7109375" style="134" customWidth="1"/>
    <col min="3080" max="3080" width="14.42578125" style="134" customWidth="1"/>
    <col min="3081" max="3083" width="11.42578125" style="134" customWidth="1"/>
    <col min="3084" max="3328" width="9" style="134"/>
    <col min="3329" max="3329" width="18" style="134" customWidth="1"/>
    <col min="3330" max="3330" width="10.42578125" style="134" customWidth="1"/>
    <col min="3331" max="3331" width="11.42578125" style="134" customWidth="1"/>
    <col min="3332" max="3332" width="15.5703125" style="134" customWidth="1"/>
    <col min="3333" max="3333" width="11.5703125" style="134" customWidth="1"/>
    <col min="3334" max="3334" width="10.28515625" style="134" customWidth="1"/>
    <col min="3335" max="3335" width="17.7109375" style="134" customWidth="1"/>
    <col min="3336" max="3336" width="14.42578125" style="134" customWidth="1"/>
    <col min="3337" max="3339" width="11.42578125" style="134" customWidth="1"/>
    <col min="3340" max="3584" width="9" style="134"/>
    <col min="3585" max="3585" width="18" style="134" customWidth="1"/>
    <col min="3586" max="3586" width="10.42578125" style="134" customWidth="1"/>
    <col min="3587" max="3587" width="11.42578125" style="134" customWidth="1"/>
    <col min="3588" max="3588" width="15.5703125" style="134" customWidth="1"/>
    <col min="3589" max="3589" width="11.5703125" style="134" customWidth="1"/>
    <col min="3590" max="3590" width="10.28515625" style="134" customWidth="1"/>
    <col min="3591" max="3591" width="17.7109375" style="134" customWidth="1"/>
    <col min="3592" max="3592" width="14.42578125" style="134" customWidth="1"/>
    <col min="3593" max="3595" width="11.42578125" style="134" customWidth="1"/>
    <col min="3596" max="3840" width="9" style="134"/>
    <col min="3841" max="3841" width="18" style="134" customWidth="1"/>
    <col min="3842" max="3842" width="10.42578125" style="134" customWidth="1"/>
    <col min="3843" max="3843" width="11.42578125" style="134" customWidth="1"/>
    <col min="3844" max="3844" width="15.5703125" style="134" customWidth="1"/>
    <col min="3845" max="3845" width="11.5703125" style="134" customWidth="1"/>
    <col min="3846" max="3846" width="10.28515625" style="134" customWidth="1"/>
    <col min="3847" max="3847" width="17.7109375" style="134" customWidth="1"/>
    <col min="3848" max="3848" width="14.42578125" style="134" customWidth="1"/>
    <col min="3849" max="3851" width="11.42578125" style="134" customWidth="1"/>
    <col min="3852" max="4096" width="9" style="134"/>
    <col min="4097" max="4097" width="18" style="134" customWidth="1"/>
    <col min="4098" max="4098" width="10.42578125" style="134" customWidth="1"/>
    <col min="4099" max="4099" width="11.42578125" style="134" customWidth="1"/>
    <col min="4100" max="4100" width="15.5703125" style="134" customWidth="1"/>
    <col min="4101" max="4101" width="11.5703125" style="134" customWidth="1"/>
    <col min="4102" max="4102" width="10.28515625" style="134" customWidth="1"/>
    <col min="4103" max="4103" width="17.7109375" style="134" customWidth="1"/>
    <col min="4104" max="4104" width="14.42578125" style="134" customWidth="1"/>
    <col min="4105" max="4107" width="11.42578125" style="134" customWidth="1"/>
    <col min="4108" max="4352" width="9" style="134"/>
    <col min="4353" max="4353" width="18" style="134" customWidth="1"/>
    <col min="4354" max="4354" width="10.42578125" style="134" customWidth="1"/>
    <col min="4355" max="4355" width="11.42578125" style="134" customWidth="1"/>
    <col min="4356" max="4356" width="15.5703125" style="134" customWidth="1"/>
    <col min="4357" max="4357" width="11.5703125" style="134" customWidth="1"/>
    <col min="4358" max="4358" width="10.28515625" style="134" customWidth="1"/>
    <col min="4359" max="4359" width="17.7109375" style="134" customWidth="1"/>
    <col min="4360" max="4360" width="14.42578125" style="134" customWidth="1"/>
    <col min="4361" max="4363" width="11.42578125" style="134" customWidth="1"/>
    <col min="4364" max="4608" width="9" style="134"/>
    <col min="4609" max="4609" width="18" style="134" customWidth="1"/>
    <col min="4610" max="4610" width="10.42578125" style="134" customWidth="1"/>
    <col min="4611" max="4611" width="11.42578125" style="134" customWidth="1"/>
    <col min="4612" max="4612" width="15.5703125" style="134" customWidth="1"/>
    <col min="4613" max="4613" width="11.5703125" style="134" customWidth="1"/>
    <col min="4614" max="4614" width="10.28515625" style="134" customWidth="1"/>
    <col min="4615" max="4615" width="17.7109375" style="134" customWidth="1"/>
    <col min="4616" max="4616" width="14.42578125" style="134" customWidth="1"/>
    <col min="4617" max="4619" width="11.42578125" style="134" customWidth="1"/>
    <col min="4620" max="4864" width="9" style="134"/>
    <col min="4865" max="4865" width="18" style="134" customWidth="1"/>
    <col min="4866" max="4866" width="10.42578125" style="134" customWidth="1"/>
    <col min="4867" max="4867" width="11.42578125" style="134" customWidth="1"/>
    <col min="4868" max="4868" width="15.5703125" style="134" customWidth="1"/>
    <col min="4869" max="4869" width="11.5703125" style="134" customWidth="1"/>
    <col min="4870" max="4870" width="10.28515625" style="134" customWidth="1"/>
    <col min="4871" max="4871" width="17.7109375" style="134" customWidth="1"/>
    <col min="4872" max="4872" width="14.42578125" style="134" customWidth="1"/>
    <col min="4873" max="4875" width="11.42578125" style="134" customWidth="1"/>
    <col min="4876" max="5120" width="9" style="134"/>
    <col min="5121" max="5121" width="18" style="134" customWidth="1"/>
    <col min="5122" max="5122" width="10.42578125" style="134" customWidth="1"/>
    <col min="5123" max="5123" width="11.42578125" style="134" customWidth="1"/>
    <col min="5124" max="5124" width="15.5703125" style="134" customWidth="1"/>
    <col min="5125" max="5125" width="11.5703125" style="134" customWidth="1"/>
    <col min="5126" max="5126" width="10.28515625" style="134" customWidth="1"/>
    <col min="5127" max="5127" width="17.7109375" style="134" customWidth="1"/>
    <col min="5128" max="5128" width="14.42578125" style="134" customWidth="1"/>
    <col min="5129" max="5131" width="11.42578125" style="134" customWidth="1"/>
    <col min="5132" max="5376" width="9" style="134"/>
    <col min="5377" max="5377" width="18" style="134" customWidth="1"/>
    <col min="5378" max="5378" width="10.42578125" style="134" customWidth="1"/>
    <col min="5379" max="5379" width="11.42578125" style="134" customWidth="1"/>
    <col min="5380" max="5380" width="15.5703125" style="134" customWidth="1"/>
    <col min="5381" max="5381" width="11.5703125" style="134" customWidth="1"/>
    <col min="5382" max="5382" width="10.28515625" style="134" customWidth="1"/>
    <col min="5383" max="5383" width="17.7109375" style="134" customWidth="1"/>
    <col min="5384" max="5384" width="14.42578125" style="134" customWidth="1"/>
    <col min="5385" max="5387" width="11.42578125" style="134" customWidth="1"/>
    <col min="5388" max="5632" width="9" style="134"/>
    <col min="5633" max="5633" width="18" style="134" customWidth="1"/>
    <col min="5634" max="5634" width="10.42578125" style="134" customWidth="1"/>
    <col min="5635" max="5635" width="11.42578125" style="134" customWidth="1"/>
    <col min="5636" max="5636" width="15.5703125" style="134" customWidth="1"/>
    <col min="5637" max="5637" width="11.5703125" style="134" customWidth="1"/>
    <col min="5638" max="5638" width="10.28515625" style="134" customWidth="1"/>
    <col min="5639" max="5639" width="17.7109375" style="134" customWidth="1"/>
    <col min="5640" max="5640" width="14.42578125" style="134" customWidth="1"/>
    <col min="5641" max="5643" width="11.42578125" style="134" customWidth="1"/>
    <col min="5644" max="5888" width="9" style="134"/>
    <col min="5889" max="5889" width="18" style="134" customWidth="1"/>
    <col min="5890" max="5890" width="10.42578125" style="134" customWidth="1"/>
    <col min="5891" max="5891" width="11.42578125" style="134" customWidth="1"/>
    <col min="5892" max="5892" width="15.5703125" style="134" customWidth="1"/>
    <col min="5893" max="5893" width="11.5703125" style="134" customWidth="1"/>
    <col min="5894" max="5894" width="10.28515625" style="134" customWidth="1"/>
    <col min="5895" max="5895" width="17.7109375" style="134" customWidth="1"/>
    <col min="5896" max="5896" width="14.42578125" style="134" customWidth="1"/>
    <col min="5897" max="5899" width="11.42578125" style="134" customWidth="1"/>
    <col min="5900" max="6144" width="9" style="134"/>
    <col min="6145" max="6145" width="18" style="134" customWidth="1"/>
    <col min="6146" max="6146" width="10.42578125" style="134" customWidth="1"/>
    <col min="6147" max="6147" width="11.42578125" style="134" customWidth="1"/>
    <col min="6148" max="6148" width="15.5703125" style="134" customWidth="1"/>
    <col min="6149" max="6149" width="11.5703125" style="134" customWidth="1"/>
    <col min="6150" max="6150" width="10.28515625" style="134" customWidth="1"/>
    <col min="6151" max="6151" width="17.7109375" style="134" customWidth="1"/>
    <col min="6152" max="6152" width="14.42578125" style="134" customWidth="1"/>
    <col min="6153" max="6155" width="11.42578125" style="134" customWidth="1"/>
    <col min="6156" max="6400" width="9" style="134"/>
    <col min="6401" max="6401" width="18" style="134" customWidth="1"/>
    <col min="6402" max="6402" width="10.42578125" style="134" customWidth="1"/>
    <col min="6403" max="6403" width="11.42578125" style="134" customWidth="1"/>
    <col min="6404" max="6404" width="15.5703125" style="134" customWidth="1"/>
    <col min="6405" max="6405" width="11.5703125" style="134" customWidth="1"/>
    <col min="6406" max="6406" width="10.28515625" style="134" customWidth="1"/>
    <col min="6407" max="6407" width="17.7109375" style="134" customWidth="1"/>
    <col min="6408" max="6408" width="14.42578125" style="134" customWidth="1"/>
    <col min="6409" max="6411" width="11.42578125" style="134" customWidth="1"/>
    <col min="6412" max="6656" width="9" style="134"/>
    <col min="6657" max="6657" width="18" style="134" customWidth="1"/>
    <col min="6658" max="6658" width="10.42578125" style="134" customWidth="1"/>
    <col min="6659" max="6659" width="11.42578125" style="134" customWidth="1"/>
    <col min="6660" max="6660" width="15.5703125" style="134" customWidth="1"/>
    <col min="6661" max="6661" width="11.5703125" style="134" customWidth="1"/>
    <col min="6662" max="6662" width="10.28515625" style="134" customWidth="1"/>
    <col min="6663" max="6663" width="17.7109375" style="134" customWidth="1"/>
    <col min="6664" max="6664" width="14.42578125" style="134" customWidth="1"/>
    <col min="6665" max="6667" width="11.42578125" style="134" customWidth="1"/>
    <col min="6668" max="6912" width="9" style="134"/>
    <col min="6913" max="6913" width="18" style="134" customWidth="1"/>
    <col min="6914" max="6914" width="10.42578125" style="134" customWidth="1"/>
    <col min="6915" max="6915" width="11.42578125" style="134" customWidth="1"/>
    <col min="6916" max="6916" width="15.5703125" style="134" customWidth="1"/>
    <col min="6917" max="6917" width="11.5703125" style="134" customWidth="1"/>
    <col min="6918" max="6918" width="10.28515625" style="134" customWidth="1"/>
    <col min="6919" max="6919" width="17.7109375" style="134" customWidth="1"/>
    <col min="6920" max="6920" width="14.42578125" style="134" customWidth="1"/>
    <col min="6921" max="6923" width="11.42578125" style="134" customWidth="1"/>
    <col min="6924" max="7168" width="9" style="134"/>
    <col min="7169" max="7169" width="18" style="134" customWidth="1"/>
    <col min="7170" max="7170" width="10.42578125" style="134" customWidth="1"/>
    <col min="7171" max="7171" width="11.42578125" style="134" customWidth="1"/>
    <col min="7172" max="7172" width="15.5703125" style="134" customWidth="1"/>
    <col min="7173" max="7173" width="11.5703125" style="134" customWidth="1"/>
    <col min="7174" max="7174" width="10.28515625" style="134" customWidth="1"/>
    <col min="7175" max="7175" width="17.7109375" style="134" customWidth="1"/>
    <col min="7176" max="7176" width="14.42578125" style="134" customWidth="1"/>
    <col min="7177" max="7179" width="11.42578125" style="134" customWidth="1"/>
    <col min="7180" max="7424" width="9" style="134"/>
    <col min="7425" max="7425" width="18" style="134" customWidth="1"/>
    <col min="7426" max="7426" width="10.42578125" style="134" customWidth="1"/>
    <col min="7427" max="7427" width="11.42578125" style="134" customWidth="1"/>
    <col min="7428" max="7428" width="15.5703125" style="134" customWidth="1"/>
    <col min="7429" max="7429" width="11.5703125" style="134" customWidth="1"/>
    <col min="7430" max="7430" width="10.28515625" style="134" customWidth="1"/>
    <col min="7431" max="7431" width="17.7109375" style="134" customWidth="1"/>
    <col min="7432" max="7432" width="14.42578125" style="134" customWidth="1"/>
    <col min="7433" max="7435" width="11.42578125" style="134" customWidth="1"/>
    <col min="7436" max="7680" width="9" style="134"/>
    <col min="7681" max="7681" width="18" style="134" customWidth="1"/>
    <col min="7682" max="7682" width="10.42578125" style="134" customWidth="1"/>
    <col min="7683" max="7683" width="11.42578125" style="134" customWidth="1"/>
    <col min="7684" max="7684" width="15.5703125" style="134" customWidth="1"/>
    <col min="7685" max="7685" width="11.5703125" style="134" customWidth="1"/>
    <col min="7686" max="7686" width="10.28515625" style="134" customWidth="1"/>
    <col min="7687" max="7687" width="17.7109375" style="134" customWidth="1"/>
    <col min="7688" max="7688" width="14.42578125" style="134" customWidth="1"/>
    <col min="7689" max="7691" width="11.42578125" style="134" customWidth="1"/>
    <col min="7692" max="7936" width="9" style="134"/>
    <col min="7937" max="7937" width="18" style="134" customWidth="1"/>
    <col min="7938" max="7938" width="10.42578125" style="134" customWidth="1"/>
    <col min="7939" max="7939" width="11.42578125" style="134" customWidth="1"/>
    <col min="7940" max="7940" width="15.5703125" style="134" customWidth="1"/>
    <col min="7941" max="7941" width="11.5703125" style="134" customWidth="1"/>
    <col min="7942" max="7942" width="10.28515625" style="134" customWidth="1"/>
    <col min="7943" max="7943" width="17.7109375" style="134" customWidth="1"/>
    <col min="7944" max="7944" width="14.42578125" style="134" customWidth="1"/>
    <col min="7945" max="7947" width="11.42578125" style="134" customWidth="1"/>
    <col min="7948" max="8192" width="9" style="134"/>
    <col min="8193" max="8193" width="18" style="134" customWidth="1"/>
    <col min="8194" max="8194" width="10.42578125" style="134" customWidth="1"/>
    <col min="8195" max="8195" width="11.42578125" style="134" customWidth="1"/>
    <col min="8196" max="8196" width="15.5703125" style="134" customWidth="1"/>
    <col min="8197" max="8197" width="11.5703125" style="134" customWidth="1"/>
    <col min="8198" max="8198" width="10.28515625" style="134" customWidth="1"/>
    <col min="8199" max="8199" width="17.7109375" style="134" customWidth="1"/>
    <col min="8200" max="8200" width="14.42578125" style="134" customWidth="1"/>
    <col min="8201" max="8203" width="11.42578125" style="134" customWidth="1"/>
    <col min="8204" max="8448" width="9" style="134"/>
    <col min="8449" max="8449" width="18" style="134" customWidth="1"/>
    <col min="8450" max="8450" width="10.42578125" style="134" customWidth="1"/>
    <col min="8451" max="8451" width="11.42578125" style="134" customWidth="1"/>
    <col min="8452" max="8452" width="15.5703125" style="134" customWidth="1"/>
    <col min="8453" max="8453" width="11.5703125" style="134" customWidth="1"/>
    <col min="8454" max="8454" width="10.28515625" style="134" customWidth="1"/>
    <col min="8455" max="8455" width="17.7109375" style="134" customWidth="1"/>
    <col min="8456" max="8456" width="14.42578125" style="134" customWidth="1"/>
    <col min="8457" max="8459" width="11.42578125" style="134" customWidth="1"/>
    <col min="8460" max="8704" width="9" style="134"/>
    <col min="8705" max="8705" width="18" style="134" customWidth="1"/>
    <col min="8706" max="8706" width="10.42578125" style="134" customWidth="1"/>
    <col min="8707" max="8707" width="11.42578125" style="134" customWidth="1"/>
    <col min="8708" max="8708" width="15.5703125" style="134" customWidth="1"/>
    <col min="8709" max="8709" width="11.5703125" style="134" customWidth="1"/>
    <col min="8710" max="8710" width="10.28515625" style="134" customWidth="1"/>
    <col min="8711" max="8711" width="17.7109375" style="134" customWidth="1"/>
    <col min="8712" max="8712" width="14.42578125" style="134" customWidth="1"/>
    <col min="8713" max="8715" width="11.42578125" style="134" customWidth="1"/>
    <col min="8716" max="8960" width="9" style="134"/>
    <col min="8961" max="8961" width="18" style="134" customWidth="1"/>
    <col min="8962" max="8962" width="10.42578125" style="134" customWidth="1"/>
    <col min="8963" max="8963" width="11.42578125" style="134" customWidth="1"/>
    <col min="8964" max="8964" width="15.5703125" style="134" customWidth="1"/>
    <col min="8965" max="8965" width="11.5703125" style="134" customWidth="1"/>
    <col min="8966" max="8966" width="10.28515625" style="134" customWidth="1"/>
    <col min="8967" max="8967" width="17.7109375" style="134" customWidth="1"/>
    <col min="8968" max="8968" width="14.42578125" style="134" customWidth="1"/>
    <col min="8969" max="8971" width="11.42578125" style="134" customWidth="1"/>
    <col min="8972" max="9216" width="9" style="134"/>
    <col min="9217" max="9217" width="18" style="134" customWidth="1"/>
    <col min="9218" max="9218" width="10.42578125" style="134" customWidth="1"/>
    <col min="9219" max="9219" width="11.42578125" style="134" customWidth="1"/>
    <col min="9220" max="9220" width="15.5703125" style="134" customWidth="1"/>
    <col min="9221" max="9221" width="11.5703125" style="134" customWidth="1"/>
    <col min="9222" max="9222" width="10.28515625" style="134" customWidth="1"/>
    <col min="9223" max="9223" width="17.7109375" style="134" customWidth="1"/>
    <col min="9224" max="9224" width="14.42578125" style="134" customWidth="1"/>
    <col min="9225" max="9227" width="11.42578125" style="134" customWidth="1"/>
    <col min="9228" max="9472" width="9" style="134"/>
    <col min="9473" max="9473" width="18" style="134" customWidth="1"/>
    <col min="9474" max="9474" width="10.42578125" style="134" customWidth="1"/>
    <col min="9475" max="9475" width="11.42578125" style="134" customWidth="1"/>
    <col min="9476" max="9476" width="15.5703125" style="134" customWidth="1"/>
    <col min="9477" max="9477" width="11.5703125" style="134" customWidth="1"/>
    <col min="9478" max="9478" width="10.28515625" style="134" customWidth="1"/>
    <col min="9479" max="9479" width="17.7109375" style="134" customWidth="1"/>
    <col min="9480" max="9480" width="14.42578125" style="134" customWidth="1"/>
    <col min="9481" max="9483" width="11.42578125" style="134" customWidth="1"/>
    <col min="9484" max="9728" width="9" style="134"/>
    <col min="9729" max="9729" width="18" style="134" customWidth="1"/>
    <col min="9730" max="9730" width="10.42578125" style="134" customWidth="1"/>
    <col min="9731" max="9731" width="11.42578125" style="134" customWidth="1"/>
    <col min="9732" max="9732" width="15.5703125" style="134" customWidth="1"/>
    <col min="9733" max="9733" width="11.5703125" style="134" customWidth="1"/>
    <col min="9734" max="9734" width="10.28515625" style="134" customWidth="1"/>
    <col min="9735" max="9735" width="17.7109375" style="134" customWidth="1"/>
    <col min="9736" max="9736" width="14.42578125" style="134" customWidth="1"/>
    <col min="9737" max="9739" width="11.42578125" style="134" customWidth="1"/>
    <col min="9740" max="9984" width="9" style="134"/>
    <col min="9985" max="9985" width="18" style="134" customWidth="1"/>
    <col min="9986" max="9986" width="10.42578125" style="134" customWidth="1"/>
    <col min="9987" max="9987" width="11.42578125" style="134" customWidth="1"/>
    <col min="9988" max="9988" width="15.5703125" style="134" customWidth="1"/>
    <col min="9989" max="9989" width="11.5703125" style="134" customWidth="1"/>
    <col min="9990" max="9990" width="10.28515625" style="134" customWidth="1"/>
    <col min="9991" max="9991" width="17.7109375" style="134" customWidth="1"/>
    <col min="9992" max="9992" width="14.42578125" style="134" customWidth="1"/>
    <col min="9993" max="9995" width="11.42578125" style="134" customWidth="1"/>
    <col min="9996" max="10240" width="9" style="134"/>
    <col min="10241" max="10241" width="18" style="134" customWidth="1"/>
    <col min="10242" max="10242" width="10.42578125" style="134" customWidth="1"/>
    <col min="10243" max="10243" width="11.42578125" style="134" customWidth="1"/>
    <col min="10244" max="10244" width="15.5703125" style="134" customWidth="1"/>
    <col min="10245" max="10245" width="11.5703125" style="134" customWidth="1"/>
    <col min="10246" max="10246" width="10.28515625" style="134" customWidth="1"/>
    <col min="10247" max="10247" width="17.7109375" style="134" customWidth="1"/>
    <col min="10248" max="10248" width="14.42578125" style="134" customWidth="1"/>
    <col min="10249" max="10251" width="11.42578125" style="134" customWidth="1"/>
    <col min="10252" max="10496" width="9" style="134"/>
    <col min="10497" max="10497" width="18" style="134" customWidth="1"/>
    <col min="10498" max="10498" width="10.42578125" style="134" customWidth="1"/>
    <col min="10499" max="10499" width="11.42578125" style="134" customWidth="1"/>
    <col min="10500" max="10500" width="15.5703125" style="134" customWidth="1"/>
    <col min="10501" max="10501" width="11.5703125" style="134" customWidth="1"/>
    <col min="10502" max="10502" width="10.28515625" style="134" customWidth="1"/>
    <col min="10503" max="10503" width="17.7109375" style="134" customWidth="1"/>
    <col min="10504" max="10504" width="14.42578125" style="134" customWidth="1"/>
    <col min="10505" max="10507" width="11.42578125" style="134" customWidth="1"/>
    <col min="10508" max="10752" width="9" style="134"/>
    <col min="10753" max="10753" width="18" style="134" customWidth="1"/>
    <col min="10754" max="10754" width="10.42578125" style="134" customWidth="1"/>
    <col min="10755" max="10755" width="11.42578125" style="134" customWidth="1"/>
    <col min="10756" max="10756" width="15.5703125" style="134" customWidth="1"/>
    <col min="10757" max="10757" width="11.5703125" style="134" customWidth="1"/>
    <col min="10758" max="10758" width="10.28515625" style="134" customWidth="1"/>
    <col min="10759" max="10759" width="17.7109375" style="134" customWidth="1"/>
    <col min="10760" max="10760" width="14.42578125" style="134" customWidth="1"/>
    <col min="10761" max="10763" width="11.42578125" style="134" customWidth="1"/>
    <col min="10764" max="11008" width="9" style="134"/>
    <col min="11009" max="11009" width="18" style="134" customWidth="1"/>
    <col min="11010" max="11010" width="10.42578125" style="134" customWidth="1"/>
    <col min="11011" max="11011" width="11.42578125" style="134" customWidth="1"/>
    <col min="11012" max="11012" width="15.5703125" style="134" customWidth="1"/>
    <col min="11013" max="11013" width="11.5703125" style="134" customWidth="1"/>
    <col min="11014" max="11014" width="10.28515625" style="134" customWidth="1"/>
    <col min="11015" max="11015" width="17.7109375" style="134" customWidth="1"/>
    <col min="11016" max="11016" width="14.42578125" style="134" customWidth="1"/>
    <col min="11017" max="11019" width="11.42578125" style="134" customWidth="1"/>
    <col min="11020" max="11264" width="9" style="134"/>
    <col min="11265" max="11265" width="18" style="134" customWidth="1"/>
    <col min="11266" max="11266" width="10.42578125" style="134" customWidth="1"/>
    <col min="11267" max="11267" width="11.42578125" style="134" customWidth="1"/>
    <col min="11268" max="11268" width="15.5703125" style="134" customWidth="1"/>
    <col min="11269" max="11269" width="11.5703125" style="134" customWidth="1"/>
    <col min="11270" max="11270" width="10.28515625" style="134" customWidth="1"/>
    <col min="11271" max="11271" width="17.7109375" style="134" customWidth="1"/>
    <col min="11272" max="11272" width="14.42578125" style="134" customWidth="1"/>
    <col min="11273" max="11275" width="11.42578125" style="134" customWidth="1"/>
    <col min="11276" max="11520" width="9" style="134"/>
    <col min="11521" max="11521" width="18" style="134" customWidth="1"/>
    <col min="11522" max="11522" width="10.42578125" style="134" customWidth="1"/>
    <col min="11523" max="11523" width="11.42578125" style="134" customWidth="1"/>
    <col min="11524" max="11524" width="15.5703125" style="134" customWidth="1"/>
    <col min="11525" max="11525" width="11.5703125" style="134" customWidth="1"/>
    <col min="11526" max="11526" width="10.28515625" style="134" customWidth="1"/>
    <col min="11527" max="11527" width="17.7109375" style="134" customWidth="1"/>
    <col min="11528" max="11528" width="14.42578125" style="134" customWidth="1"/>
    <col min="11529" max="11531" width="11.42578125" style="134" customWidth="1"/>
    <col min="11532" max="11776" width="9" style="134"/>
    <col min="11777" max="11777" width="18" style="134" customWidth="1"/>
    <col min="11778" max="11778" width="10.42578125" style="134" customWidth="1"/>
    <col min="11779" max="11779" width="11.42578125" style="134" customWidth="1"/>
    <col min="11780" max="11780" width="15.5703125" style="134" customWidth="1"/>
    <col min="11781" max="11781" width="11.5703125" style="134" customWidth="1"/>
    <col min="11782" max="11782" width="10.28515625" style="134" customWidth="1"/>
    <col min="11783" max="11783" width="17.7109375" style="134" customWidth="1"/>
    <col min="11784" max="11784" width="14.42578125" style="134" customWidth="1"/>
    <col min="11785" max="11787" width="11.42578125" style="134" customWidth="1"/>
    <col min="11788" max="12032" width="9" style="134"/>
    <col min="12033" max="12033" width="18" style="134" customWidth="1"/>
    <col min="12034" max="12034" width="10.42578125" style="134" customWidth="1"/>
    <col min="12035" max="12035" width="11.42578125" style="134" customWidth="1"/>
    <col min="12036" max="12036" width="15.5703125" style="134" customWidth="1"/>
    <col min="12037" max="12037" width="11.5703125" style="134" customWidth="1"/>
    <col min="12038" max="12038" width="10.28515625" style="134" customWidth="1"/>
    <col min="12039" max="12039" width="17.7109375" style="134" customWidth="1"/>
    <col min="12040" max="12040" width="14.42578125" style="134" customWidth="1"/>
    <col min="12041" max="12043" width="11.42578125" style="134" customWidth="1"/>
    <col min="12044" max="12288" width="9" style="134"/>
    <col min="12289" max="12289" width="18" style="134" customWidth="1"/>
    <col min="12290" max="12290" width="10.42578125" style="134" customWidth="1"/>
    <col min="12291" max="12291" width="11.42578125" style="134" customWidth="1"/>
    <col min="12292" max="12292" width="15.5703125" style="134" customWidth="1"/>
    <col min="12293" max="12293" width="11.5703125" style="134" customWidth="1"/>
    <col min="12294" max="12294" width="10.28515625" style="134" customWidth="1"/>
    <col min="12295" max="12295" width="17.7109375" style="134" customWidth="1"/>
    <col min="12296" max="12296" width="14.42578125" style="134" customWidth="1"/>
    <col min="12297" max="12299" width="11.42578125" style="134" customWidth="1"/>
    <col min="12300" max="12544" width="9" style="134"/>
    <col min="12545" max="12545" width="18" style="134" customWidth="1"/>
    <col min="12546" max="12546" width="10.42578125" style="134" customWidth="1"/>
    <col min="12547" max="12547" width="11.42578125" style="134" customWidth="1"/>
    <col min="12548" max="12548" width="15.5703125" style="134" customWidth="1"/>
    <col min="12549" max="12549" width="11.5703125" style="134" customWidth="1"/>
    <col min="12550" max="12550" width="10.28515625" style="134" customWidth="1"/>
    <col min="12551" max="12551" width="17.7109375" style="134" customWidth="1"/>
    <col min="12552" max="12552" width="14.42578125" style="134" customWidth="1"/>
    <col min="12553" max="12555" width="11.42578125" style="134" customWidth="1"/>
    <col min="12556" max="12800" width="9" style="134"/>
    <col min="12801" max="12801" width="18" style="134" customWidth="1"/>
    <col min="12802" max="12802" width="10.42578125" style="134" customWidth="1"/>
    <col min="12803" max="12803" width="11.42578125" style="134" customWidth="1"/>
    <col min="12804" max="12804" width="15.5703125" style="134" customWidth="1"/>
    <col min="12805" max="12805" width="11.5703125" style="134" customWidth="1"/>
    <col min="12806" max="12806" width="10.28515625" style="134" customWidth="1"/>
    <col min="12807" max="12807" width="17.7109375" style="134" customWidth="1"/>
    <col min="12808" max="12808" width="14.42578125" style="134" customWidth="1"/>
    <col min="12809" max="12811" width="11.42578125" style="134" customWidth="1"/>
    <col min="12812" max="13056" width="9" style="134"/>
    <col min="13057" max="13057" width="18" style="134" customWidth="1"/>
    <col min="13058" max="13058" width="10.42578125" style="134" customWidth="1"/>
    <col min="13059" max="13059" width="11.42578125" style="134" customWidth="1"/>
    <col min="13060" max="13060" width="15.5703125" style="134" customWidth="1"/>
    <col min="13061" max="13061" width="11.5703125" style="134" customWidth="1"/>
    <col min="13062" max="13062" width="10.28515625" style="134" customWidth="1"/>
    <col min="13063" max="13063" width="17.7109375" style="134" customWidth="1"/>
    <col min="13064" max="13064" width="14.42578125" style="134" customWidth="1"/>
    <col min="13065" max="13067" width="11.42578125" style="134" customWidth="1"/>
    <col min="13068" max="13312" width="9" style="134"/>
    <col min="13313" max="13313" width="18" style="134" customWidth="1"/>
    <col min="13314" max="13314" width="10.42578125" style="134" customWidth="1"/>
    <col min="13315" max="13315" width="11.42578125" style="134" customWidth="1"/>
    <col min="13316" max="13316" width="15.5703125" style="134" customWidth="1"/>
    <col min="13317" max="13317" width="11.5703125" style="134" customWidth="1"/>
    <col min="13318" max="13318" width="10.28515625" style="134" customWidth="1"/>
    <col min="13319" max="13319" width="17.7109375" style="134" customWidth="1"/>
    <col min="13320" max="13320" width="14.42578125" style="134" customWidth="1"/>
    <col min="13321" max="13323" width="11.42578125" style="134" customWidth="1"/>
    <col min="13324" max="13568" width="9" style="134"/>
    <col min="13569" max="13569" width="18" style="134" customWidth="1"/>
    <col min="13570" max="13570" width="10.42578125" style="134" customWidth="1"/>
    <col min="13571" max="13571" width="11.42578125" style="134" customWidth="1"/>
    <col min="13572" max="13572" width="15.5703125" style="134" customWidth="1"/>
    <col min="13573" max="13573" width="11.5703125" style="134" customWidth="1"/>
    <col min="13574" max="13574" width="10.28515625" style="134" customWidth="1"/>
    <col min="13575" max="13575" width="17.7109375" style="134" customWidth="1"/>
    <col min="13576" max="13576" width="14.42578125" style="134" customWidth="1"/>
    <col min="13577" max="13579" width="11.42578125" style="134" customWidth="1"/>
    <col min="13580" max="13824" width="9" style="134"/>
    <col min="13825" max="13825" width="18" style="134" customWidth="1"/>
    <col min="13826" max="13826" width="10.42578125" style="134" customWidth="1"/>
    <col min="13827" max="13827" width="11.42578125" style="134" customWidth="1"/>
    <col min="13828" max="13828" width="15.5703125" style="134" customWidth="1"/>
    <col min="13829" max="13829" width="11.5703125" style="134" customWidth="1"/>
    <col min="13830" max="13830" width="10.28515625" style="134" customWidth="1"/>
    <col min="13831" max="13831" width="17.7109375" style="134" customWidth="1"/>
    <col min="13832" max="13832" width="14.42578125" style="134" customWidth="1"/>
    <col min="13833" max="13835" width="11.42578125" style="134" customWidth="1"/>
    <col min="13836" max="14080" width="9" style="134"/>
    <col min="14081" max="14081" width="18" style="134" customWidth="1"/>
    <col min="14082" max="14082" width="10.42578125" style="134" customWidth="1"/>
    <col min="14083" max="14083" width="11.42578125" style="134" customWidth="1"/>
    <col min="14084" max="14084" width="15.5703125" style="134" customWidth="1"/>
    <col min="14085" max="14085" width="11.5703125" style="134" customWidth="1"/>
    <col min="14086" max="14086" width="10.28515625" style="134" customWidth="1"/>
    <col min="14087" max="14087" width="17.7109375" style="134" customWidth="1"/>
    <col min="14088" max="14088" width="14.42578125" style="134" customWidth="1"/>
    <col min="14089" max="14091" width="11.42578125" style="134" customWidth="1"/>
    <col min="14092" max="14336" width="9" style="134"/>
    <col min="14337" max="14337" width="18" style="134" customWidth="1"/>
    <col min="14338" max="14338" width="10.42578125" style="134" customWidth="1"/>
    <col min="14339" max="14339" width="11.42578125" style="134" customWidth="1"/>
    <col min="14340" max="14340" width="15.5703125" style="134" customWidth="1"/>
    <col min="14341" max="14341" width="11.5703125" style="134" customWidth="1"/>
    <col min="14342" max="14342" width="10.28515625" style="134" customWidth="1"/>
    <col min="14343" max="14343" width="17.7109375" style="134" customWidth="1"/>
    <col min="14344" max="14344" width="14.42578125" style="134" customWidth="1"/>
    <col min="14345" max="14347" width="11.42578125" style="134" customWidth="1"/>
    <col min="14348" max="14592" width="9" style="134"/>
    <col min="14593" max="14593" width="18" style="134" customWidth="1"/>
    <col min="14594" max="14594" width="10.42578125" style="134" customWidth="1"/>
    <col min="14595" max="14595" width="11.42578125" style="134" customWidth="1"/>
    <col min="14596" max="14596" width="15.5703125" style="134" customWidth="1"/>
    <col min="14597" max="14597" width="11.5703125" style="134" customWidth="1"/>
    <col min="14598" max="14598" width="10.28515625" style="134" customWidth="1"/>
    <col min="14599" max="14599" width="17.7109375" style="134" customWidth="1"/>
    <col min="14600" max="14600" width="14.42578125" style="134" customWidth="1"/>
    <col min="14601" max="14603" width="11.42578125" style="134" customWidth="1"/>
    <col min="14604" max="14848" width="9" style="134"/>
    <col min="14849" max="14849" width="18" style="134" customWidth="1"/>
    <col min="14850" max="14850" width="10.42578125" style="134" customWidth="1"/>
    <col min="14851" max="14851" width="11.42578125" style="134" customWidth="1"/>
    <col min="14852" max="14852" width="15.5703125" style="134" customWidth="1"/>
    <col min="14853" max="14853" width="11.5703125" style="134" customWidth="1"/>
    <col min="14854" max="14854" width="10.28515625" style="134" customWidth="1"/>
    <col min="14855" max="14855" width="17.7109375" style="134" customWidth="1"/>
    <col min="14856" max="14856" width="14.42578125" style="134" customWidth="1"/>
    <col min="14857" max="14859" width="11.42578125" style="134" customWidth="1"/>
    <col min="14860" max="15104" width="9" style="134"/>
    <col min="15105" max="15105" width="18" style="134" customWidth="1"/>
    <col min="15106" max="15106" width="10.42578125" style="134" customWidth="1"/>
    <col min="15107" max="15107" width="11.42578125" style="134" customWidth="1"/>
    <col min="15108" max="15108" width="15.5703125" style="134" customWidth="1"/>
    <col min="15109" max="15109" width="11.5703125" style="134" customWidth="1"/>
    <col min="15110" max="15110" width="10.28515625" style="134" customWidth="1"/>
    <col min="15111" max="15111" width="17.7109375" style="134" customWidth="1"/>
    <col min="15112" max="15112" width="14.42578125" style="134" customWidth="1"/>
    <col min="15113" max="15115" width="11.42578125" style="134" customWidth="1"/>
    <col min="15116" max="15360" width="9" style="134"/>
    <col min="15361" max="15361" width="18" style="134" customWidth="1"/>
    <col min="15362" max="15362" width="10.42578125" style="134" customWidth="1"/>
    <col min="15363" max="15363" width="11.42578125" style="134" customWidth="1"/>
    <col min="15364" max="15364" width="15.5703125" style="134" customWidth="1"/>
    <col min="15365" max="15365" width="11.5703125" style="134" customWidth="1"/>
    <col min="15366" max="15366" width="10.28515625" style="134" customWidth="1"/>
    <col min="15367" max="15367" width="17.7109375" style="134" customWidth="1"/>
    <col min="15368" max="15368" width="14.42578125" style="134" customWidth="1"/>
    <col min="15369" max="15371" width="11.42578125" style="134" customWidth="1"/>
    <col min="15372" max="15616" width="9" style="134"/>
    <col min="15617" max="15617" width="18" style="134" customWidth="1"/>
    <col min="15618" max="15618" width="10.42578125" style="134" customWidth="1"/>
    <col min="15619" max="15619" width="11.42578125" style="134" customWidth="1"/>
    <col min="15620" max="15620" width="15.5703125" style="134" customWidth="1"/>
    <col min="15621" max="15621" width="11.5703125" style="134" customWidth="1"/>
    <col min="15622" max="15622" width="10.28515625" style="134" customWidth="1"/>
    <col min="15623" max="15623" width="17.7109375" style="134" customWidth="1"/>
    <col min="15624" max="15624" width="14.42578125" style="134" customWidth="1"/>
    <col min="15625" max="15627" width="11.42578125" style="134" customWidth="1"/>
    <col min="15628" max="15872" width="9" style="134"/>
    <col min="15873" max="15873" width="18" style="134" customWidth="1"/>
    <col min="15874" max="15874" width="10.42578125" style="134" customWidth="1"/>
    <col min="15875" max="15875" width="11.42578125" style="134" customWidth="1"/>
    <col min="15876" max="15876" width="15.5703125" style="134" customWidth="1"/>
    <col min="15877" max="15877" width="11.5703125" style="134" customWidth="1"/>
    <col min="15878" max="15878" width="10.28515625" style="134" customWidth="1"/>
    <col min="15879" max="15879" width="17.7109375" style="134" customWidth="1"/>
    <col min="15880" max="15880" width="14.42578125" style="134" customWidth="1"/>
    <col min="15881" max="15883" width="11.42578125" style="134" customWidth="1"/>
    <col min="15884" max="16128" width="9" style="134"/>
    <col min="16129" max="16129" width="18" style="134" customWidth="1"/>
    <col min="16130" max="16130" width="10.42578125" style="134" customWidth="1"/>
    <col min="16131" max="16131" width="11.42578125" style="134" customWidth="1"/>
    <col min="16132" max="16132" width="15.5703125" style="134" customWidth="1"/>
    <col min="16133" max="16133" width="11.5703125" style="134" customWidth="1"/>
    <col min="16134" max="16134" width="10.28515625" style="134" customWidth="1"/>
    <col min="16135" max="16135" width="17.7109375" style="134" customWidth="1"/>
    <col min="16136" max="16136" width="14.42578125" style="134" customWidth="1"/>
    <col min="16137" max="16139" width="11.42578125" style="134" customWidth="1"/>
    <col min="16140" max="16384" width="9" style="134"/>
  </cols>
  <sheetData>
    <row r="1" spans="1:11" s="123" customFormat="1" ht="46.35" customHeight="1" x14ac:dyDescent="0.2">
      <c r="A1" s="276" t="s">
        <v>113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123" customFormat="1" ht="11.65" customHeight="1" x14ac:dyDescent="0.25">
      <c r="C2" s="124"/>
      <c r="D2" s="124"/>
      <c r="E2" s="124"/>
      <c r="G2" s="124"/>
      <c r="H2" s="124"/>
      <c r="I2" s="124"/>
      <c r="J2" s="125"/>
      <c r="K2" s="126" t="s">
        <v>76</v>
      </c>
    </row>
    <row r="3" spans="1:11" s="127" customFormat="1" ht="21.75" customHeight="1" x14ac:dyDescent="0.2">
      <c r="A3" s="277"/>
      <c r="B3" s="270" t="s">
        <v>21</v>
      </c>
      <c r="C3" s="279" t="s">
        <v>77</v>
      </c>
      <c r="D3" s="279" t="s">
        <v>78</v>
      </c>
      <c r="E3" s="279" t="s">
        <v>79</v>
      </c>
      <c r="F3" s="279" t="s">
        <v>80</v>
      </c>
      <c r="G3" s="279" t="s">
        <v>81</v>
      </c>
      <c r="H3" s="279" t="s">
        <v>8</v>
      </c>
      <c r="I3" s="273" t="s">
        <v>16</v>
      </c>
      <c r="J3" s="280" t="s">
        <v>82</v>
      </c>
      <c r="K3" s="279" t="s">
        <v>12</v>
      </c>
    </row>
    <row r="4" spans="1:11" s="128" customFormat="1" ht="9" customHeight="1" x14ac:dyDescent="0.2">
      <c r="A4" s="278"/>
      <c r="B4" s="271"/>
      <c r="C4" s="279"/>
      <c r="D4" s="279"/>
      <c r="E4" s="279"/>
      <c r="F4" s="279"/>
      <c r="G4" s="279"/>
      <c r="H4" s="279"/>
      <c r="I4" s="274"/>
      <c r="J4" s="280"/>
      <c r="K4" s="279"/>
    </row>
    <row r="5" spans="1:11" s="128" customFormat="1" ht="54.75" customHeight="1" x14ac:dyDescent="0.2">
      <c r="A5" s="278"/>
      <c r="B5" s="272"/>
      <c r="C5" s="279"/>
      <c r="D5" s="279"/>
      <c r="E5" s="279"/>
      <c r="F5" s="279"/>
      <c r="G5" s="279"/>
      <c r="H5" s="279"/>
      <c r="I5" s="275"/>
      <c r="J5" s="280"/>
      <c r="K5" s="279"/>
    </row>
    <row r="6" spans="1:11" s="130" customFormat="1" ht="12.75" customHeight="1" x14ac:dyDescent="0.2">
      <c r="A6" s="129" t="s">
        <v>3</v>
      </c>
      <c r="B6" s="129">
        <v>1</v>
      </c>
      <c r="C6" s="129">
        <v>2</v>
      </c>
      <c r="D6" s="129">
        <v>3</v>
      </c>
      <c r="E6" s="129">
        <v>4</v>
      </c>
      <c r="F6" s="129">
        <v>5</v>
      </c>
      <c r="G6" s="129">
        <v>6</v>
      </c>
      <c r="H6" s="129">
        <v>7</v>
      </c>
      <c r="I6" s="129">
        <v>8</v>
      </c>
      <c r="J6" s="129">
        <v>9</v>
      </c>
      <c r="K6" s="129">
        <v>10</v>
      </c>
    </row>
    <row r="7" spans="1:11" s="132" customFormat="1" ht="17.850000000000001" customHeight="1" x14ac:dyDescent="0.25">
      <c r="A7" s="131" t="s">
        <v>72</v>
      </c>
      <c r="B7" s="131">
        <f>SUM(B8:B35)</f>
        <v>21299</v>
      </c>
      <c r="C7" s="131">
        <f t="shared" ref="C7:K7" si="0">SUM(C8:C35)</f>
        <v>18688</v>
      </c>
      <c r="D7" s="131">
        <f t="shared" si="0"/>
        <v>4084</v>
      </c>
      <c r="E7" s="131">
        <f t="shared" si="0"/>
        <v>3521</v>
      </c>
      <c r="F7" s="131">
        <f t="shared" si="0"/>
        <v>992</v>
      </c>
      <c r="G7" s="131">
        <f t="shared" si="0"/>
        <v>49</v>
      </c>
      <c r="H7" s="131">
        <f t="shared" si="0"/>
        <v>14513</v>
      </c>
      <c r="I7" s="131">
        <f t="shared" si="0"/>
        <v>7942</v>
      </c>
      <c r="J7" s="131">
        <f t="shared" si="0"/>
        <v>6843</v>
      </c>
      <c r="K7" s="131">
        <f t="shared" si="0"/>
        <v>5959</v>
      </c>
    </row>
    <row r="8" spans="1:11" ht="15" customHeight="1" x14ac:dyDescent="0.25">
      <c r="A8" s="133" t="s">
        <v>34</v>
      </c>
      <c r="B8" s="39">
        <v>6083</v>
      </c>
      <c r="C8" s="39">
        <v>5145</v>
      </c>
      <c r="D8" s="39">
        <v>857</v>
      </c>
      <c r="E8" s="39">
        <v>809</v>
      </c>
      <c r="F8" s="39">
        <v>337</v>
      </c>
      <c r="G8" s="39">
        <v>0</v>
      </c>
      <c r="H8" s="39">
        <v>3247</v>
      </c>
      <c r="I8" s="39">
        <v>2362</v>
      </c>
      <c r="J8" s="39">
        <v>1903</v>
      </c>
      <c r="K8" s="39">
        <v>1637</v>
      </c>
    </row>
    <row r="9" spans="1:11" ht="15" customHeight="1" x14ac:dyDescent="0.25">
      <c r="A9" s="133" t="s">
        <v>35</v>
      </c>
      <c r="B9" s="39">
        <v>729</v>
      </c>
      <c r="C9" s="39">
        <v>648</v>
      </c>
      <c r="D9" s="39">
        <v>163</v>
      </c>
      <c r="E9" s="39">
        <v>146</v>
      </c>
      <c r="F9" s="39">
        <v>39</v>
      </c>
      <c r="G9" s="39">
        <v>1</v>
      </c>
      <c r="H9" s="39">
        <v>505</v>
      </c>
      <c r="I9" s="39">
        <v>289</v>
      </c>
      <c r="J9" s="39">
        <v>256</v>
      </c>
      <c r="K9" s="39">
        <v>197</v>
      </c>
    </row>
    <row r="10" spans="1:11" ht="15" customHeight="1" x14ac:dyDescent="0.25">
      <c r="A10" s="133" t="s">
        <v>36</v>
      </c>
      <c r="B10" s="39">
        <v>115</v>
      </c>
      <c r="C10" s="39">
        <v>109</v>
      </c>
      <c r="D10" s="39">
        <v>12</v>
      </c>
      <c r="E10" s="39">
        <v>11</v>
      </c>
      <c r="F10" s="39">
        <v>5</v>
      </c>
      <c r="G10" s="39">
        <v>0</v>
      </c>
      <c r="H10" s="39">
        <v>97</v>
      </c>
      <c r="I10" s="39">
        <v>57</v>
      </c>
      <c r="J10" s="39">
        <v>53</v>
      </c>
      <c r="K10" s="39">
        <v>35</v>
      </c>
    </row>
    <row r="11" spans="1:11" ht="15" customHeight="1" x14ac:dyDescent="0.25">
      <c r="A11" s="133" t="s">
        <v>37</v>
      </c>
      <c r="B11" s="39">
        <v>547</v>
      </c>
      <c r="C11" s="39">
        <v>462</v>
      </c>
      <c r="D11" s="39">
        <v>90</v>
      </c>
      <c r="E11" s="39">
        <v>84</v>
      </c>
      <c r="F11" s="39">
        <v>17</v>
      </c>
      <c r="G11" s="39">
        <v>0</v>
      </c>
      <c r="H11" s="39">
        <v>363</v>
      </c>
      <c r="I11" s="39">
        <v>235</v>
      </c>
      <c r="J11" s="39">
        <v>183</v>
      </c>
      <c r="K11" s="39">
        <v>147</v>
      </c>
    </row>
    <row r="12" spans="1:11" ht="15" customHeight="1" x14ac:dyDescent="0.25">
      <c r="A12" s="133" t="s">
        <v>38</v>
      </c>
      <c r="B12" s="39">
        <v>563</v>
      </c>
      <c r="C12" s="39">
        <v>504</v>
      </c>
      <c r="D12" s="39">
        <v>164</v>
      </c>
      <c r="E12" s="39">
        <v>139</v>
      </c>
      <c r="F12" s="39">
        <v>60</v>
      </c>
      <c r="G12" s="39">
        <v>2</v>
      </c>
      <c r="H12" s="39">
        <v>454</v>
      </c>
      <c r="I12" s="39">
        <v>200</v>
      </c>
      <c r="J12" s="39">
        <v>179</v>
      </c>
      <c r="K12" s="39">
        <v>153</v>
      </c>
    </row>
    <row r="13" spans="1:11" ht="15" customHeight="1" x14ac:dyDescent="0.25">
      <c r="A13" s="133" t="s">
        <v>39</v>
      </c>
      <c r="B13" s="39">
        <v>250</v>
      </c>
      <c r="C13" s="39">
        <v>230</v>
      </c>
      <c r="D13" s="39">
        <v>75</v>
      </c>
      <c r="E13" s="39">
        <v>63</v>
      </c>
      <c r="F13" s="39">
        <v>7</v>
      </c>
      <c r="G13" s="39">
        <v>0</v>
      </c>
      <c r="H13" s="39">
        <v>212</v>
      </c>
      <c r="I13" s="39">
        <v>75</v>
      </c>
      <c r="J13" s="39">
        <v>71</v>
      </c>
      <c r="K13" s="39">
        <v>63</v>
      </c>
    </row>
    <row r="14" spans="1:11" ht="15" customHeight="1" x14ac:dyDescent="0.25">
      <c r="A14" s="133" t="s">
        <v>40</v>
      </c>
      <c r="B14" s="39">
        <v>257</v>
      </c>
      <c r="C14" s="39">
        <v>236</v>
      </c>
      <c r="D14" s="39">
        <v>44</v>
      </c>
      <c r="E14" s="39">
        <v>34</v>
      </c>
      <c r="F14" s="39">
        <v>6</v>
      </c>
      <c r="G14" s="39">
        <v>0</v>
      </c>
      <c r="H14" s="39">
        <v>218</v>
      </c>
      <c r="I14" s="39">
        <v>97</v>
      </c>
      <c r="J14" s="39">
        <v>92</v>
      </c>
      <c r="K14" s="39">
        <v>68</v>
      </c>
    </row>
    <row r="15" spans="1:11" ht="15" customHeight="1" x14ac:dyDescent="0.25">
      <c r="A15" s="133" t="s">
        <v>41</v>
      </c>
      <c r="B15" s="39">
        <v>945</v>
      </c>
      <c r="C15" s="39">
        <v>813</v>
      </c>
      <c r="D15" s="39">
        <v>254</v>
      </c>
      <c r="E15" s="39">
        <v>215</v>
      </c>
      <c r="F15" s="39">
        <v>41</v>
      </c>
      <c r="G15" s="39">
        <v>0</v>
      </c>
      <c r="H15" s="39">
        <v>686</v>
      </c>
      <c r="I15" s="39">
        <v>195</v>
      </c>
      <c r="J15" s="39">
        <v>131</v>
      </c>
      <c r="K15" s="39">
        <v>102</v>
      </c>
    </row>
    <row r="16" spans="1:11" ht="15" customHeight="1" x14ac:dyDescent="0.25">
      <c r="A16" s="133" t="s">
        <v>42</v>
      </c>
      <c r="B16" s="39">
        <v>919</v>
      </c>
      <c r="C16" s="39">
        <v>829</v>
      </c>
      <c r="D16" s="39">
        <v>230</v>
      </c>
      <c r="E16" s="39">
        <v>207</v>
      </c>
      <c r="F16" s="39">
        <v>29</v>
      </c>
      <c r="G16" s="39">
        <v>30</v>
      </c>
      <c r="H16" s="39">
        <v>740</v>
      </c>
      <c r="I16" s="39">
        <v>254</v>
      </c>
      <c r="J16" s="39">
        <v>216</v>
      </c>
      <c r="K16" s="39">
        <v>182</v>
      </c>
    </row>
    <row r="17" spans="1:11" ht="15" customHeight="1" x14ac:dyDescent="0.25">
      <c r="A17" s="133" t="s">
        <v>43</v>
      </c>
      <c r="B17" s="39">
        <v>1117</v>
      </c>
      <c r="C17" s="39">
        <v>1025</v>
      </c>
      <c r="D17" s="39">
        <v>178</v>
      </c>
      <c r="E17" s="39">
        <v>144</v>
      </c>
      <c r="F17" s="39">
        <v>21</v>
      </c>
      <c r="G17" s="39">
        <v>0</v>
      </c>
      <c r="H17" s="39">
        <v>752</v>
      </c>
      <c r="I17" s="39">
        <v>426</v>
      </c>
      <c r="J17" s="39">
        <v>401</v>
      </c>
      <c r="K17" s="39">
        <v>362</v>
      </c>
    </row>
    <row r="18" spans="1:11" ht="15" customHeight="1" x14ac:dyDescent="0.25">
      <c r="A18" s="133" t="s">
        <v>44</v>
      </c>
      <c r="B18" s="39">
        <v>875</v>
      </c>
      <c r="C18" s="39">
        <v>776</v>
      </c>
      <c r="D18" s="39">
        <v>205</v>
      </c>
      <c r="E18" s="39">
        <v>170</v>
      </c>
      <c r="F18" s="39">
        <v>21</v>
      </c>
      <c r="G18" s="39">
        <v>1</v>
      </c>
      <c r="H18" s="39">
        <v>629</v>
      </c>
      <c r="I18" s="39">
        <v>291</v>
      </c>
      <c r="J18" s="39">
        <v>240</v>
      </c>
      <c r="K18" s="39">
        <v>223</v>
      </c>
    </row>
    <row r="19" spans="1:11" ht="15" customHeight="1" x14ac:dyDescent="0.25">
      <c r="A19" s="133" t="s">
        <v>45</v>
      </c>
      <c r="B19" s="39">
        <v>610</v>
      </c>
      <c r="C19" s="39">
        <v>521</v>
      </c>
      <c r="D19" s="39">
        <v>165</v>
      </c>
      <c r="E19" s="39">
        <v>124</v>
      </c>
      <c r="F19" s="39">
        <v>38</v>
      </c>
      <c r="G19" s="39">
        <v>7</v>
      </c>
      <c r="H19" s="39">
        <v>429</v>
      </c>
      <c r="I19" s="39">
        <v>205</v>
      </c>
      <c r="J19" s="39">
        <v>173</v>
      </c>
      <c r="K19" s="39">
        <v>158</v>
      </c>
    </row>
    <row r="20" spans="1:11" ht="15" customHeight="1" x14ac:dyDescent="0.25">
      <c r="A20" s="133" t="s">
        <v>46</v>
      </c>
      <c r="B20" s="39">
        <v>348</v>
      </c>
      <c r="C20" s="39">
        <v>311</v>
      </c>
      <c r="D20" s="39">
        <v>74</v>
      </c>
      <c r="E20" s="39">
        <v>60</v>
      </c>
      <c r="F20" s="39">
        <v>17</v>
      </c>
      <c r="G20" s="39">
        <v>0</v>
      </c>
      <c r="H20" s="39">
        <v>238</v>
      </c>
      <c r="I20" s="39">
        <v>134</v>
      </c>
      <c r="J20" s="39">
        <v>126</v>
      </c>
      <c r="K20" s="39">
        <v>119</v>
      </c>
    </row>
    <row r="21" spans="1:11" ht="15" customHeight="1" x14ac:dyDescent="0.25">
      <c r="A21" s="133" t="s">
        <v>47</v>
      </c>
      <c r="B21" s="39">
        <v>330</v>
      </c>
      <c r="C21" s="39">
        <v>283</v>
      </c>
      <c r="D21" s="39">
        <v>94</v>
      </c>
      <c r="E21" s="39">
        <v>70</v>
      </c>
      <c r="F21" s="39">
        <v>28</v>
      </c>
      <c r="G21" s="39">
        <v>0</v>
      </c>
      <c r="H21" s="39">
        <v>227</v>
      </c>
      <c r="I21" s="39">
        <v>88</v>
      </c>
      <c r="J21" s="39">
        <v>86</v>
      </c>
      <c r="K21" s="39">
        <v>77</v>
      </c>
    </row>
    <row r="22" spans="1:11" ht="15" customHeight="1" x14ac:dyDescent="0.25">
      <c r="A22" s="133" t="s">
        <v>48</v>
      </c>
      <c r="B22" s="39">
        <v>780</v>
      </c>
      <c r="C22" s="39">
        <v>697</v>
      </c>
      <c r="D22" s="39">
        <v>202</v>
      </c>
      <c r="E22" s="39">
        <v>172</v>
      </c>
      <c r="F22" s="39">
        <v>8</v>
      </c>
      <c r="G22" s="39">
        <v>4</v>
      </c>
      <c r="H22" s="39">
        <v>601</v>
      </c>
      <c r="I22" s="39">
        <v>297</v>
      </c>
      <c r="J22" s="39">
        <v>267</v>
      </c>
      <c r="K22" s="39">
        <v>226</v>
      </c>
    </row>
    <row r="23" spans="1:11" ht="15" customHeight="1" x14ac:dyDescent="0.25">
      <c r="A23" s="133" t="s">
        <v>49</v>
      </c>
      <c r="B23" s="39">
        <v>801</v>
      </c>
      <c r="C23" s="39">
        <v>763</v>
      </c>
      <c r="D23" s="39">
        <v>166</v>
      </c>
      <c r="E23" s="39">
        <v>160</v>
      </c>
      <c r="F23" s="39">
        <v>53</v>
      </c>
      <c r="G23" s="39">
        <v>0</v>
      </c>
      <c r="H23" s="39">
        <v>639</v>
      </c>
      <c r="I23" s="39">
        <v>262</v>
      </c>
      <c r="J23" s="39">
        <v>256</v>
      </c>
      <c r="K23" s="39">
        <v>219</v>
      </c>
    </row>
    <row r="24" spans="1:11" ht="15" customHeight="1" x14ac:dyDescent="0.25">
      <c r="A24" s="133" t="s">
        <v>50</v>
      </c>
      <c r="B24" s="39">
        <v>783</v>
      </c>
      <c r="C24" s="39">
        <v>649</v>
      </c>
      <c r="D24" s="39">
        <v>111</v>
      </c>
      <c r="E24" s="39">
        <v>69</v>
      </c>
      <c r="F24" s="39">
        <v>22</v>
      </c>
      <c r="G24" s="39">
        <v>0</v>
      </c>
      <c r="H24" s="39">
        <v>577</v>
      </c>
      <c r="I24" s="39">
        <v>313</v>
      </c>
      <c r="J24" s="39">
        <v>268</v>
      </c>
      <c r="K24" s="39">
        <v>250</v>
      </c>
    </row>
    <row r="25" spans="1:11" ht="15" customHeight="1" x14ac:dyDescent="0.25">
      <c r="A25" s="133" t="s">
        <v>51</v>
      </c>
      <c r="B25" s="39">
        <v>350</v>
      </c>
      <c r="C25" s="39">
        <v>318</v>
      </c>
      <c r="D25" s="39">
        <v>89</v>
      </c>
      <c r="E25" s="39">
        <v>75</v>
      </c>
      <c r="F25" s="39">
        <v>12</v>
      </c>
      <c r="G25" s="39">
        <v>0</v>
      </c>
      <c r="H25" s="39">
        <v>252</v>
      </c>
      <c r="I25" s="39">
        <v>140</v>
      </c>
      <c r="J25" s="39">
        <v>118</v>
      </c>
      <c r="K25" s="39">
        <v>92</v>
      </c>
    </row>
    <row r="26" spans="1:11" ht="15" customHeight="1" x14ac:dyDescent="0.25">
      <c r="A26" s="133" t="s">
        <v>52</v>
      </c>
      <c r="B26" s="39">
        <v>621</v>
      </c>
      <c r="C26" s="39">
        <v>545</v>
      </c>
      <c r="D26" s="39">
        <v>120</v>
      </c>
      <c r="E26" s="39">
        <v>94</v>
      </c>
      <c r="F26" s="39">
        <v>35</v>
      </c>
      <c r="G26" s="39">
        <v>1</v>
      </c>
      <c r="H26" s="39">
        <v>378</v>
      </c>
      <c r="I26" s="39">
        <v>268</v>
      </c>
      <c r="J26" s="39">
        <v>233</v>
      </c>
      <c r="K26" s="39">
        <v>204</v>
      </c>
    </row>
    <row r="27" spans="1:11" ht="15" customHeight="1" x14ac:dyDescent="0.25">
      <c r="A27" s="133" t="s">
        <v>53</v>
      </c>
      <c r="B27" s="39">
        <v>313</v>
      </c>
      <c r="C27" s="39">
        <v>301</v>
      </c>
      <c r="D27" s="39">
        <v>76</v>
      </c>
      <c r="E27" s="39">
        <v>74</v>
      </c>
      <c r="F27" s="39">
        <v>49</v>
      </c>
      <c r="G27" s="39">
        <v>0</v>
      </c>
      <c r="H27" s="39">
        <v>261</v>
      </c>
      <c r="I27" s="39">
        <v>109</v>
      </c>
      <c r="J27" s="39">
        <v>105</v>
      </c>
      <c r="K27" s="39">
        <v>98</v>
      </c>
    </row>
    <row r="28" spans="1:11" ht="15" customHeight="1" x14ac:dyDescent="0.25">
      <c r="A28" s="133" t="s">
        <v>54</v>
      </c>
      <c r="B28" s="39">
        <v>392</v>
      </c>
      <c r="C28" s="39">
        <v>352</v>
      </c>
      <c r="D28" s="39">
        <v>79</v>
      </c>
      <c r="E28" s="39">
        <v>57</v>
      </c>
      <c r="F28" s="39">
        <v>10</v>
      </c>
      <c r="G28" s="39">
        <v>0</v>
      </c>
      <c r="H28" s="39">
        <v>333</v>
      </c>
      <c r="I28" s="39">
        <v>157</v>
      </c>
      <c r="J28" s="39">
        <v>153</v>
      </c>
      <c r="K28" s="39">
        <v>146</v>
      </c>
    </row>
    <row r="29" spans="1:11" ht="15" customHeight="1" x14ac:dyDescent="0.25">
      <c r="A29" s="133" t="s">
        <v>55</v>
      </c>
      <c r="B29" s="39">
        <v>487</v>
      </c>
      <c r="C29" s="39">
        <v>454</v>
      </c>
      <c r="D29" s="39">
        <v>84</v>
      </c>
      <c r="E29" s="39">
        <v>84</v>
      </c>
      <c r="F29" s="39">
        <v>54</v>
      </c>
      <c r="G29" s="39">
        <v>0</v>
      </c>
      <c r="H29" s="39">
        <v>351</v>
      </c>
      <c r="I29" s="39">
        <v>221</v>
      </c>
      <c r="J29" s="39">
        <v>208</v>
      </c>
      <c r="K29" s="39">
        <v>193</v>
      </c>
    </row>
    <row r="30" spans="1:11" ht="15" customHeight="1" x14ac:dyDescent="0.25">
      <c r="A30" s="135" t="s">
        <v>56</v>
      </c>
      <c r="B30" s="39">
        <v>378</v>
      </c>
      <c r="C30" s="39">
        <v>345</v>
      </c>
      <c r="D30" s="39">
        <v>52</v>
      </c>
      <c r="E30" s="39">
        <v>47</v>
      </c>
      <c r="F30" s="39">
        <v>10</v>
      </c>
      <c r="G30" s="39">
        <v>0</v>
      </c>
      <c r="H30" s="39">
        <v>300</v>
      </c>
      <c r="I30" s="39">
        <v>168</v>
      </c>
      <c r="J30" s="39">
        <v>155</v>
      </c>
      <c r="K30" s="39">
        <v>133</v>
      </c>
    </row>
    <row r="31" spans="1:11" ht="15" customHeight="1" x14ac:dyDescent="0.25">
      <c r="A31" s="136" t="s">
        <v>57</v>
      </c>
      <c r="B31" s="39">
        <v>571</v>
      </c>
      <c r="C31" s="39">
        <v>410</v>
      </c>
      <c r="D31" s="39">
        <v>106</v>
      </c>
      <c r="E31" s="39">
        <v>94</v>
      </c>
      <c r="F31" s="39">
        <v>9</v>
      </c>
      <c r="G31" s="39">
        <v>0</v>
      </c>
      <c r="H31" s="39">
        <v>330</v>
      </c>
      <c r="I31" s="39">
        <v>210</v>
      </c>
      <c r="J31" s="39">
        <v>141</v>
      </c>
      <c r="K31" s="39">
        <v>112</v>
      </c>
    </row>
    <row r="32" spans="1:11" ht="15" customHeight="1" x14ac:dyDescent="0.25">
      <c r="A32" s="136" t="s">
        <v>58</v>
      </c>
      <c r="B32" s="39">
        <v>434</v>
      </c>
      <c r="C32" s="39">
        <v>353</v>
      </c>
      <c r="D32" s="39">
        <v>135</v>
      </c>
      <c r="E32" s="39">
        <v>111</v>
      </c>
      <c r="F32" s="39">
        <v>23</v>
      </c>
      <c r="G32" s="39">
        <v>0</v>
      </c>
      <c r="H32" s="39">
        <v>326</v>
      </c>
      <c r="I32" s="39">
        <v>154</v>
      </c>
      <c r="J32" s="39">
        <v>127</v>
      </c>
      <c r="K32" s="39">
        <v>123</v>
      </c>
    </row>
    <row r="33" spans="1:11" ht="15" customHeight="1" x14ac:dyDescent="0.25">
      <c r="A33" s="136" t="s">
        <v>59</v>
      </c>
      <c r="B33" s="39">
        <v>817</v>
      </c>
      <c r="C33" s="39">
        <v>785</v>
      </c>
      <c r="D33" s="39">
        <v>116</v>
      </c>
      <c r="E33" s="39">
        <v>101</v>
      </c>
      <c r="F33" s="39">
        <v>9</v>
      </c>
      <c r="G33" s="39">
        <v>0</v>
      </c>
      <c r="H33" s="39">
        <v>709</v>
      </c>
      <c r="I33" s="39">
        <v>381</v>
      </c>
      <c r="J33" s="39">
        <v>376</v>
      </c>
      <c r="K33" s="39">
        <v>348</v>
      </c>
    </row>
    <row r="34" spans="1:11" ht="15" customHeight="1" x14ac:dyDescent="0.25">
      <c r="A34" s="136" t="s">
        <v>60</v>
      </c>
      <c r="B34" s="39">
        <v>563</v>
      </c>
      <c r="C34" s="39">
        <v>518</v>
      </c>
      <c r="D34" s="39">
        <v>87</v>
      </c>
      <c r="E34" s="39">
        <v>57</v>
      </c>
      <c r="F34" s="39">
        <v>3</v>
      </c>
      <c r="G34" s="39">
        <v>3</v>
      </c>
      <c r="H34" s="39">
        <v>409</v>
      </c>
      <c r="I34" s="39">
        <v>245</v>
      </c>
      <c r="J34" s="39">
        <v>225</v>
      </c>
      <c r="K34" s="39">
        <v>203</v>
      </c>
    </row>
    <row r="35" spans="1:11" ht="15" customHeight="1" x14ac:dyDescent="0.25">
      <c r="A35" s="136" t="s">
        <v>61</v>
      </c>
      <c r="B35" s="39">
        <v>321</v>
      </c>
      <c r="C35" s="39">
        <v>306</v>
      </c>
      <c r="D35" s="39">
        <v>56</v>
      </c>
      <c r="E35" s="39">
        <v>50</v>
      </c>
      <c r="F35" s="39">
        <v>29</v>
      </c>
      <c r="G35" s="39">
        <v>0</v>
      </c>
      <c r="H35" s="39">
        <v>250</v>
      </c>
      <c r="I35" s="39">
        <v>109</v>
      </c>
      <c r="J35" s="39">
        <v>101</v>
      </c>
      <c r="K35" s="39">
        <v>89</v>
      </c>
    </row>
  </sheetData>
  <mergeCells count="12">
    <mergeCell ref="B3:B5"/>
    <mergeCell ref="I3:I5"/>
    <mergeCell ref="A1:K1"/>
    <mergeCell ref="A3:A5"/>
    <mergeCell ref="C3:C5"/>
    <mergeCell ref="D3:D5"/>
    <mergeCell ref="E3:E5"/>
    <mergeCell ref="F3:F5"/>
    <mergeCell ref="G3:G5"/>
    <mergeCell ref="H3:H5"/>
    <mergeCell ref="J3:J5"/>
    <mergeCell ref="K3:K5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35"/>
  <sheetViews>
    <sheetView view="pageBreakPreview" zoomScale="70" zoomScaleNormal="85" zoomScaleSheetLayoutView="70" workbookViewId="0">
      <selection activeCell="A2" sqref="A2"/>
    </sheetView>
  </sheetViews>
  <sheetFormatPr defaultRowHeight="15.75" x14ac:dyDescent="0.25"/>
  <cols>
    <col min="1" max="1" width="28.28515625" style="138" customWidth="1"/>
    <col min="2" max="2" width="17.42578125" style="138" customWidth="1"/>
    <col min="3" max="3" width="14.28515625" style="137" customWidth="1"/>
    <col min="4" max="4" width="13.5703125" style="137" customWidth="1"/>
    <col min="5" max="5" width="13" style="137" customWidth="1"/>
    <col min="6" max="6" width="12.42578125" style="137" customWidth="1"/>
    <col min="7" max="7" width="19.7109375" style="137" customWidth="1"/>
    <col min="8" max="8" width="17.42578125" style="137" customWidth="1"/>
    <col min="9" max="9" width="12.42578125" style="137" customWidth="1"/>
    <col min="10" max="10" width="12.28515625" style="137" customWidth="1"/>
    <col min="11" max="11" width="14" style="137" customWidth="1"/>
    <col min="12" max="256" width="9" style="134"/>
    <col min="257" max="257" width="18" style="134" customWidth="1"/>
    <col min="258" max="258" width="10.42578125" style="134" customWidth="1"/>
    <col min="259" max="259" width="11.42578125" style="134" customWidth="1"/>
    <col min="260" max="260" width="15.5703125" style="134" customWidth="1"/>
    <col min="261" max="261" width="11.5703125" style="134" customWidth="1"/>
    <col min="262" max="262" width="10.28515625" style="134" customWidth="1"/>
    <col min="263" max="263" width="17.7109375" style="134" customWidth="1"/>
    <col min="264" max="264" width="14.42578125" style="134" customWidth="1"/>
    <col min="265" max="267" width="11.42578125" style="134" customWidth="1"/>
    <col min="268" max="512" width="9" style="134"/>
    <col min="513" max="513" width="18" style="134" customWidth="1"/>
    <col min="514" max="514" width="10.42578125" style="134" customWidth="1"/>
    <col min="515" max="515" width="11.42578125" style="134" customWidth="1"/>
    <col min="516" max="516" width="15.5703125" style="134" customWidth="1"/>
    <col min="517" max="517" width="11.5703125" style="134" customWidth="1"/>
    <col min="518" max="518" width="10.28515625" style="134" customWidth="1"/>
    <col min="519" max="519" width="17.7109375" style="134" customWidth="1"/>
    <col min="520" max="520" width="14.42578125" style="134" customWidth="1"/>
    <col min="521" max="523" width="11.42578125" style="134" customWidth="1"/>
    <col min="524" max="768" width="9" style="134"/>
    <col min="769" max="769" width="18" style="134" customWidth="1"/>
    <col min="770" max="770" width="10.42578125" style="134" customWidth="1"/>
    <col min="771" max="771" width="11.42578125" style="134" customWidth="1"/>
    <col min="772" max="772" width="15.5703125" style="134" customWidth="1"/>
    <col min="773" max="773" width="11.5703125" style="134" customWidth="1"/>
    <col min="774" max="774" width="10.28515625" style="134" customWidth="1"/>
    <col min="775" max="775" width="17.7109375" style="134" customWidth="1"/>
    <col min="776" max="776" width="14.42578125" style="134" customWidth="1"/>
    <col min="777" max="779" width="11.42578125" style="134" customWidth="1"/>
    <col min="780" max="1024" width="9" style="134"/>
    <col min="1025" max="1025" width="18" style="134" customWidth="1"/>
    <col min="1026" max="1026" width="10.42578125" style="134" customWidth="1"/>
    <col min="1027" max="1027" width="11.42578125" style="134" customWidth="1"/>
    <col min="1028" max="1028" width="15.5703125" style="134" customWidth="1"/>
    <col min="1029" max="1029" width="11.5703125" style="134" customWidth="1"/>
    <col min="1030" max="1030" width="10.28515625" style="134" customWidth="1"/>
    <col min="1031" max="1031" width="17.7109375" style="134" customWidth="1"/>
    <col min="1032" max="1032" width="14.42578125" style="134" customWidth="1"/>
    <col min="1033" max="1035" width="11.42578125" style="134" customWidth="1"/>
    <col min="1036" max="1280" width="9" style="134"/>
    <col min="1281" max="1281" width="18" style="134" customWidth="1"/>
    <col min="1282" max="1282" width="10.42578125" style="134" customWidth="1"/>
    <col min="1283" max="1283" width="11.42578125" style="134" customWidth="1"/>
    <col min="1284" max="1284" width="15.5703125" style="134" customWidth="1"/>
    <col min="1285" max="1285" width="11.5703125" style="134" customWidth="1"/>
    <col min="1286" max="1286" width="10.28515625" style="134" customWidth="1"/>
    <col min="1287" max="1287" width="17.7109375" style="134" customWidth="1"/>
    <col min="1288" max="1288" width="14.42578125" style="134" customWidth="1"/>
    <col min="1289" max="1291" width="11.42578125" style="134" customWidth="1"/>
    <col min="1292" max="1536" width="9" style="134"/>
    <col min="1537" max="1537" width="18" style="134" customWidth="1"/>
    <col min="1538" max="1538" width="10.42578125" style="134" customWidth="1"/>
    <col min="1539" max="1539" width="11.42578125" style="134" customWidth="1"/>
    <col min="1540" max="1540" width="15.5703125" style="134" customWidth="1"/>
    <col min="1541" max="1541" width="11.5703125" style="134" customWidth="1"/>
    <col min="1542" max="1542" width="10.28515625" style="134" customWidth="1"/>
    <col min="1543" max="1543" width="17.7109375" style="134" customWidth="1"/>
    <col min="1544" max="1544" width="14.42578125" style="134" customWidth="1"/>
    <col min="1545" max="1547" width="11.42578125" style="134" customWidth="1"/>
    <col min="1548" max="1792" width="9" style="134"/>
    <col min="1793" max="1793" width="18" style="134" customWidth="1"/>
    <col min="1794" max="1794" width="10.42578125" style="134" customWidth="1"/>
    <col min="1795" max="1795" width="11.42578125" style="134" customWidth="1"/>
    <col min="1796" max="1796" width="15.5703125" style="134" customWidth="1"/>
    <col min="1797" max="1797" width="11.5703125" style="134" customWidth="1"/>
    <col min="1798" max="1798" width="10.28515625" style="134" customWidth="1"/>
    <col min="1799" max="1799" width="17.7109375" style="134" customWidth="1"/>
    <col min="1800" max="1800" width="14.42578125" style="134" customWidth="1"/>
    <col min="1801" max="1803" width="11.42578125" style="134" customWidth="1"/>
    <col min="1804" max="2048" width="9" style="134"/>
    <col min="2049" max="2049" width="18" style="134" customWidth="1"/>
    <col min="2050" max="2050" width="10.42578125" style="134" customWidth="1"/>
    <col min="2051" max="2051" width="11.42578125" style="134" customWidth="1"/>
    <col min="2052" max="2052" width="15.5703125" style="134" customWidth="1"/>
    <col min="2053" max="2053" width="11.5703125" style="134" customWidth="1"/>
    <col min="2054" max="2054" width="10.28515625" style="134" customWidth="1"/>
    <col min="2055" max="2055" width="17.7109375" style="134" customWidth="1"/>
    <col min="2056" max="2056" width="14.42578125" style="134" customWidth="1"/>
    <col min="2057" max="2059" width="11.42578125" style="134" customWidth="1"/>
    <col min="2060" max="2304" width="9" style="134"/>
    <col min="2305" max="2305" width="18" style="134" customWidth="1"/>
    <col min="2306" max="2306" width="10.42578125" style="134" customWidth="1"/>
    <col min="2307" max="2307" width="11.42578125" style="134" customWidth="1"/>
    <col min="2308" max="2308" width="15.5703125" style="134" customWidth="1"/>
    <col min="2309" max="2309" width="11.5703125" style="134" customWidth="1"/>
    <col min="2310" max="2310" width="10.28515625" style="134" customWidth="1"/>
    <col min="2311" max="2311" width="17.7109375" style="134" customWidth="1"/>
    <col min="2312" max="2312" width="14.42578125" style="134" customWidth="1"/>
    <col min="2313" max="2315" width="11.42578125" style="134" customWidth="1"/>
    <col min="2316" max="2560" width="9" style="134"/>
    <col min="2561" max="2561" width="18" style="134" customWidth="1"/>
    <col min="2562" max="2562" width="10.42578125" style="134" customWidth="1"/>
    <col min="2563" max="2563" width="11.42578125" style="134" customWidth="1"/>
    <col min="2564" max="2564" width="15.5703125" style="134" customWidth="1"/>
    <col min="2565" max="2565" width="11.5703125" style="134" customWidth="1"/>
    <col min="2566" max="2566" width="10.28515625" style="134" customWidth="1"/>
    <col min="2567" max="2567" width="17.7109375" style="134" customWidth="1"/>
    <col min="2568" max="2568" width="14.42578125" style="134" customWidth="1"/>
    <col min="2569" max="2571" width="11.42578125" style="134" customWidth="1"/>
    <col min="2572" max="2816" width="9" style="134"/>
    <col min="2817" max="2817" width="18" style="134" customWidth="1"/>
    <col min="2818" max="2818" width="10.42578125" style="134" customWidth="1"/>
    <col min="2819" max="2819" width="11.42578125" style="134" customWidth="1"/>
    <col min="2820" max="2820" width="15.5703125" style="134" customWidth="1"/>
    <col min="2821" max="2821" width="11.5703125" style="134" customWidth="1"/>
    <col min="2822" max="2822" width="10.28515625" style="134" customWidth="1"/>
    <col min="2823" max="2823" width="17.7109375" style="134" customWidth="1"/>
    <col min="2824" max="2824" width="14.42578125" style="134" customWidth="1"/>
    <col min="2825" max="2827" width="11.42578125" style="134" customWidth="1"/>
    <col min="2828" max="3072" width="9" style="134"/>
    <col min="3073" max="3073" width="18" style="134" customWidth="1"/>
    <col min="3074" max="3074" width="10.42578125" style="134" customWidth="1"/>
    <col min="3075" max="3075" width="11.42578125" style="134" customWidth="1"/>
    <col min="3076" max="3076" width="15.5703125" style="134" customWidth="1"/>
    <col min="3077" max="3077" width="11.5703125" style="134" customWidth="1"/>
    <col min="3078" max="3078" width="10.28515625" style="134" customWidth="1"/>
    <col min="3079" max="3079" width="17.7109375" style="134" customWidth="1"/>
    <col min="3080" max="3080" width="14.42578125" style="134" customWidth="1"/>
    <col min="3081" max="3083" width="11.42578125" style="134" customWidth="1"/>
    <col min="3084" max="3328" width="9" style="134"/>
    <col min="3329" max="3329" width="18" style="134" customWidth="1"/>
    <col min="3330" max="3330" width="10.42578125" style="134" customWidth="1"/>
    <col min="3331" max="3331" width="11.42578125" style="134" customWidth="1"/>
    <col min="3332" max="3332" width="15.5703125" style="134" customWidth="1"/>
    <col min="3333" max="3333" width="11.5703125" style="134" customWidth="1"/>
    <col min="3334" max="3334" width="10.28515625" style="134" customWidth="1"/>
    <col min="3335" max="3335" width="17.7109375" style="134" customWidth="1"/>
    <col min="3336" max="3336" width="14.42578125" style="134" customWidth="1"/>
    <col min="3337" max="3339" width="11.42578125" style="134" customWidth="1"/>
    <col min="3340" max="3584" width="9" style="134"/>
    <col min="3585" max="3585" width="18" style="134" customWidth="1"/>
    <col min="3586" max="3586" width="10.42578125" style="134" customWidth="1"/>
    <col min="3587" max="3587" width="11.42578125" style="134" customWidth="1"/>
    <col min="3588" max="3588" width="15.5703125" style="134" customWidth="1"/>
    <col min="3589" max="3589" width="11.5703125" style="134" customWidth="1"/>
    <col min="3590" max="3590" width="10.28515625" style="134" customWidth="1"/>
    <col min="3591" max="3591" width="17.7109375" style="134" customWidth="1"/>
    <col min="3592" max="3592" width="14.42578125" style="134" customWidth="1"/>
    <col min="3593" max="3595" width="11.42578125" style="134" customWidth="1"/>
    <col min="3596" max="3840" width="9" style="134"/>
    <col min="3841" max="3841" width="18" style="134" customWidth="1"/>
    <col min="3842" max="3842" width="10.42578125" style="134" customWidth="1"/>
    <col min="3843" max="3843" width="11.42578125" style="134" customWidth="1"/>
    <col min="3844" max="3844" width="15.5703125" style="134" customWidth="1"/>
    <col min="3845" max="3845" width="11.5703125" style="134" customWidth="1"/>
    <col min="3846" max="3846" width="10.28515625" style="134" customWidth="1"/>
    <col min="3847" max="3847" width="17.7109375" style="134" customWidth="1"/>
    <col min="3848" max="3848" width="14.42578125" style="134" customWidth="1"/>
    <col min="3849" max="3851" width="11.42578125" style="134" customWidth="1"/>
    <col min="3852" max="4096" width="9" style="134"/>
    <col min="4097" max="4097" width="18" style="134" customWidth="1"/>
    <col min="4098" max="4098" width="10.42578125" style="134" customWidth="1"/>
    <col min="4099" max="4099" width="11.42578125" style="134" customWidth="1"/>
    <col min="4100" max="4100" width="15.5703125" style="134" customWidth="1"/>
    <col min="4101" max="4101" width="11.5703125" style="134" customWidth="1"/>
    <col min="4102" max="4102" width="10.28515625" style="134" customWidth="1"/>
    <col min="4103" max="4103" width="17.7109375" style="134" customWidth="1"/>
    <col min="4104" max="4104" width="14.42578125" style="134" customWidth="1"/>
    <col min="4105" max="4107" width="11.42578125" style="134" customWidth="1"/>
    <col min="4108" max="4352" width="9" style="134"/>
    <col min="4353" max="4353" width="18" style="134" customWidth="1"/>
    <col min="4354" max="4354" width="10.42578125" style="134" customWidth="1"/>
    <col min="4355" max="4355" width="11.42578125" style="134" customWidth="1"/>
    <col min="4356" max="4356" width="15.5703125" style="134" customWidth="1"/>
    <col min="4357" max="4357" width="11.5703125" style="134" customWidth="1"/>
    <col min="4358" max="4358" width="10.28515625" style="134" customWidth="1"/>
    <col min="4359" max="4359" width="17.7109375" style="134" customWidth="1"/>
    <col min="4360" max="4360" width="14.42578125" style="134" customWidth="1"/>
    <col min="4361" max="4363" width="11.42578125" style="134" customWidth="1"/>
    <col min="4364" max="4608" width="9" style="134"/>
    <col min="4609" max="4609" width="18" style="134" customWidth="1"/>
    <col min="4610" max="4610" width="10.42578125" style="134" customWidth="1"/>
    <col min="4611" max="4611" width="11.42578125" style="134" customWidth="1"/>
    <col min="4612" max="4612" width="15.5703125" style="134" customWidth="1"/>
    <col min="4613" max="4613" width="11.5703125" style="134" customWidth="1"/>
    <col min="4614" max="4614" width="10.28515625" style="134" customWidth="1"/>
    <col min="4615" max="4615" width="17.7109375" style="134" customWidth="1"/>
    <col min="4616" max="4616" width="14.42578125" style="134" customWidth="1"/>
    <col min="4617" max="4619" width="11.42578125" style="134" customWidth="1"/>
    <col min="4620" max="4864" width="9" style="134"/>
    <col min="4865" max="4865" width="18" style="134" customWidth="1"/>
    <col min="4866" max="4866" width="10.42578125" style="134" customWidth="1"/>
    <col min="4867" max="4867" width="11.42578125" style="134" customWidth="1"/>
    <col min="4868" max="4868" width="15.5703125" style="134" customWidth="1"/>
    <col min="4869" max="4869" width="11.5703125" style="134" customWidth="1"/>
    <col min="4870" max="4870" width="10.28515625" style="134" customWidth="1"/>
    <col min="4871" max="4871" width="17.7109375" style="134" customWidth="1"/>
    <col min="4872" max="4872" width="14.42578125" style="134" customWidth="1"/>
    <col min="4873" max="4875" width="11.42578125" style="134" customWidth="1"/>
    <col min="4876" max="5120" width="9" style="134"/>
    <col min="5121" max="5121" width="18" style="134" customWidth="1"/>
    <col min="5122" max="5122" width="10.42578125" style="134" customWidth="1"/>
    <col min="5123" max="5123" width="11.42578125" style="134" customWidth="1"/>
    <col min="5124" max="5124" width="15.5703125" style="134" customWidth="1"/>
    <col min="5125" max="5125" width="11.5703125" style="134" customWidth="1"/>
    <col min="5126" max="5126" width="10.28515625" style="134" customWidth="1"/>
    <col min="5127" max="5127" width="17.7109375" style="134" customWidth="1"/>
    <col min="5128" max="5128" width="14.42578125" style="134" customWidth="1"/>
    <col min="5129" max="5131" width="11.42578125" style="134" customWidth="1"/>
    <col min="5132" max="5376" width="9" style="134"/>
    <col min="5377" max="5377" width="18" style="134" customWidth="1"/>
    <col min="5378" max="5378" width="10.42578125" style="134" customWidth="1"/>
    <col min="5379" max="5379" width="11.42578125" style="134" customWidth="1"/>
    <col min="5380" max="5380" width="15.5703125" style="134" customWidth="1"/>
    <col min="5381" max="5381" width="11.5703125" style="134" customWidth="1"/>
    <col min="5382" max="5382" width="10.28515625" style="134" customWidth="1"/>
    <col min="5383" max="5383" width="17.7109375" style="134" customWidth="1"/>
    <col min="5384" max="5384" width="14.42578125" style="134" customWidth="1"/>
    <col min="5385" max="5387" width="11.42578125" style="134" customWidth="1"/>
    <col min="5388" max="5632" width="9" style="134"/>
    <col min="5633" max="5633" width="18" style="134" customWidth="1"/>
    <col min="5634" max="5634" width="10.42578125" style="134" customWidth="1"/>
    <col min="5635" max="5635" width="11.42578125" style="134" customWidth="1"/>
    <col min="5636" max="5636" width="15.5703125" style="134" customWidth="1"/>
    <col min="5637" max="5637" width="11.5703125" style="134" customWidth="1"/>
    <col min="5638" max="5638" width="10.28515625" style="134" customWidth="1"/>
    <col min="5639" max="5639" width="17.7109375" style="134" customWidth="1"/>
    <col min="5640" max="5640" width="14.42578125" style="134" customWidth="1"/>
    <col min="5641" max="5643" width="11.42578125" style="134" customWidth="1"/>
    <col min="5644" max="5888" width="9" style="134"/>
    <col min="5889" max="5889" width="18" style="134" customWidth="1"/>
    <col min="5890" max="5890" width="10.42578125" style="134" customWidth="1"/>
    <col min="5891" max="5891" width="11.42578125" style="134" customWidth="1"/>
    <col min="5892" max="5892" width="15.5703125" style="134" customWidth="1"/>
    <col min="5893" max="5893" width="11.5703125" style="134" customWidth="1"/>
    <col min="5894" max="5894" width="10.28515625" style="134" customWidth="1"/>
    <col min="5895" max="5895" width="17.7109375" style="134" customWidth="1"/>
    <col min="5896" max="5896" width="14.42578125" style="134" customWidth="1"/>
    <col min="5897" max="5899" width="11.42578125" style="134" customWidth="1"/>
    <col min="5900" max="6144" width="9" style="134"/>
    <col min="6145" max="6145" width="18" style="134" customWidth="1"/>
    <col min="6146" max="6146" width="10.42578125" style="134" customWidth="1"/>
    <col min="6147" max="6147" width="11.42578125" style="134" customWidth="1"/>
    <col min="6148" max="6148" width="15.5703125" style="134" customWidth="1"/>
    <col min="6149" max="6149" width="11.5703125" style="134" customWidth="1"/>
    <col min="6150" max="6150" width="10.28515625" style="134" customWidth="1"/>
    <col min="6151" max="6151" width="17.7109375" style="134" customWidth="1"/>
    <col min="6152" max="6152" width="14.42578125" style="134" customWidth="1"/>
    <col min="6153" max="6155" width="11.42578125" style="134" customWidth="1"/>
    <col min="6156" max="6400" width="9" style="134"/>
    <col min="6401" max="6401" width="18" style="134" customWidth="1"/>
    <col min="6402" max="6402" width="10.42578125" style="134" customWidth="1"/>
    <col min="6403" max="6403" width="11.42578125" style="134" customWidth="1"/>
    <col min="6404" max="6404" width="15.5703125" style="134" customWidth="1"/>
    <col min="6405" max="6405" width="11.5703125" style="134" customWidth="1"/>
    <col min="6406" max="6406" width="10.28515625" style="134" customWidth="1"/>
    <col min="6407" max="6407" width="17.7109375" style="134" customWidth="1"/>
    <col min="6408" max="6408" width="14.42578125" style="134" customWidth="1"/>
    <col min="6409" max="6411" width="11.42578125" style="134" customWidth="1"/>
    <col min="6412" max="6656" width="9" style="134"/>
    <col min="6657" max="6657" width="18" style="134" customWidth="1"/>
    <col min="6658" max="6658" width="10.42578125" style="134" customWidth="1"/>
    <col min="6659" max="6659" width="11.42578125" style="134" customWidth="1"/>
    <col min="6660" max="6660" width="15.5703125" style="134" customWidth="1"/>
    <col min="6661" max="6661" width="11.5703125" style="134" customWidth="1"/>
    <col min="6662" max="6662" width="10.28515625" style="134" customWidth="1"/>
    <col min="6663" max="6663" width="17.7109375" style="134" customWidth="1"/>
    <col min="6664" max="6664" width="14.42578125" style="134" customWidth="1"/>
    <col min="6665" max="6667" width="11.42578125" style="134" customWidth="1"/>
    <col min="6668" max="6912" width="9" style="134"/>
    <col min="6913" max="6913" width="18" style="134" customWidth="1"/>
    <col min="6914" max="6914" width="10.42578125" style="134" customWidth="1"/>
    <col min="6915" max="6915" width="11.42578125" style="134" customWidth="1"/>
    <col min="6916" max="6916" width="15.5703125" style="134" customWidth="1"/>
    <col min="6917" max="6917" width="11.5703125" style="134" customWidth="1"/>
    <col min="6918" max="6918" width="10.28515625" style="134" customWidth="1"/>
    <col min="6919" max="6919" width="17.7109375" style="134" customWidth="1"/>
    <col min="6920" max="6920" width="14.42578125" style="134" customWidth="1"/>
    <col min="6921" max="6923" width="11.42578125" style="134" customWidth="1"/>
    <col min="6924" max="7168" width="9" style="134"/>
    <col min="7169" max="7169" width="18" style="134" customWidth="1"/>
    <col min="7170" max="7170" width="10.42578125" style="134" customWidth="1"/>
    <col min="7171" max="7171" width="11.42578125" style="134" customWidth="1"/>
    <col min="7172" max="7172" width="15.5703125" style="134" customWidth="1"/>
    <col min="7173" max="7173" width="11.5703125" style="134" customWidth="1"/>
    <col min="7174" max="7174" width="10.28515625" style="134" customWidth="1"/>
    <col min="7175" max="7175" width="17.7109375" style="134" customWidth="1"/>
    <col min="7176" max="7176" width="14.42578125" style="134" customWidth="1"/>
    <col min="7177" max="7179" width="11.42578125" style="134" customWidth="1"/>
    <col min="7180" max="7424" width="9" style="134"/>
    <col min="7425" max="7425" width="18" style="134" customWidth="1"/>
    <col min="7426" max="7426" width="10.42578125" style="134" customWidth="1"/>
    <col min="7427" max="7427" width="11.42578125" style="134" customWidth="1"/>
    <col min="7428" max="7428" width="15.5703125" style="134" customWidth="1"/>
    <col min="7429" max="7429" width="11.5703125" style="134" customWidth="1"/>
    <col min="7430" max="7430" width="10.28515625" style="134" customWidth="1"/>
    <col min="7431" max="7431" width="17.7109375" style="134" customWidth="1"/>
    <col min="7432" max="7432" width="14.42578125" style="134" customWidth="1"/>
    <col min="7433" max="7435" width="11.42578125" style="134" customWidth="1"/>
    <col min="7436" max="7680" width="9" style="134"/>
    <col min="7681" max="7681" width="18" style="134" customWidth="1"/>
    <col min="7682" max="7682" width="10.42578125" style="134" customWidth="1"/>
    <col min="7683" max="7683" width="11.42578125" style="134" customWidth="1"/>
    <col min="7684" max="7684" width="15.5703125" style="134" customWidth="1"/>
    <col min="7685" max="7685" width="11.5703125" style="134" customWidth="1"/>
    <col min="7686" max="7686" width="10.28515625" style="134" customWidth="1"/>
    <col min="7687" max="7687" width="17.7109375" style="134" customWidth="1"/>
    <col min="7688" max="7688" width="14.42578125" style="134" customWidth="1"/>
    <col min="7689" max="7691" width="11.42578125" style="134" customWidth="1"/>
    <col min="7692" max="7936" width="9" style="134"/>
    <col min="7937" max="7937" width="18" style="134" customWidth="1"/>
    <col min="7938" max="7938" width="10.42578125" style="134" customWidth="1"/>
    <col min="7939" max="7939" width="11.42578125" style="134" customWidth="1"/>
    <col min="7940" max="7940" width="15.5703125" style="134" customWidth="1"/>
    <col min="7941" max="7941" width="11.5703125" style="134" customWidth="1"/>
    <col min="7942" max="7942" width="10.28515625" style="134" customWidth="1"/>
    <col min="7943" max="7943" width="17.7109375" style="134" customWidth="1"/>
    <col min="7944" max="7944" width="14.42578125" style="134" customWidth="1"/>
    <col min="7945" max="7947" width="11.42578125" style="134" customWidth="1"/>
    <col min="7948" max="8192" width="9" style="134"/>
    <col min="8193" max="8193" width="18" style="134" customWidth="1"/>
    <col min="8194" max="8194" width="10.42578125" style="134" customWidth="1"/>
    <col min="8195" max="8195" width="11.42578125" style="134" customWidth="1"/>
    <col min="8196" max="8196" width="15.5703125" style="134" customWidth="1"/>
    <col min="8197" max="8197" width="11.5703125" style="134" customWidth="1"/>
    <col min="8198" max="8198" width="10.28515625" style="134" customWidth="1"/>
    <col min="8199" max="8199" width="17.7109375" style="134" customWidth="1"/>
    <col min="8200" max="8200" width="14.42578125" style="134" customWidth="1"/>
    <col min="8201" max="8203" width="11.42578125" style="134" customWidth="1"/>
    <col min="8204" max="8448" width="9" style="134"/>
    <col min="8449" max="8449" width="18" style="134" customWidth="1"/>
    <col min="8450" max="8450" width="10.42578125" style="134" customWidth="1"/>
    <col min="8451" max="8451" width="11.42578125" style="134" customWidth="1"/>
    <col min="8452" max="8452" width="15.5703125" style="134" customWidth="1"/>
    <col min="8453" max="8453" width="11.5703125" style="134" customWidth="1"/>
    <col min="8454" max="8454" width="10.28515625" style="134" customWidth="1"/>
    <col min="8455" max="8455" width="17.7109375" style="134" customWidth="1"/>
    <col min="8456" max="8456" width="14.42578125" style="134" customWidth="1"/>
    <col min="8457" max="8459" width="11.42578125" style="134" customWidth="1"/>
    <col min="8460" max="8704" width="9" style="134"/>
    <col min="8705" max="8705" width="18" style="134" customWidth="1"/>
    <col min="8706" max="8706" width="10.42578125" style="134" customWidth="1"/>
    <col min="8707" max="8707" width="11.42578125" style="134" customWidth="1"/>
    <col min="8708" max="8708" width="15.5703125" style="134" customWidth="1"/>
    <col min="8709" max="8709" width="11.5703125" style="134" customWidth="1"/>
    <col min="8710" max="8710" width="10.28515625" style="134" customWidth="1"/>
    <col min="8711" max="8711" width="17.7109375" style="134" customWidth="1"/>
    <col min="8712" max="8712" width="14.42578125" style="134" customWidth="1"/>
    <col min="8713" max="8715" width="11.42578125" style="134" customWidth="1"/>
    <col min="8716" max="8960" width="9" style="134"/>
    <col min="8961" max="8961" width="18" style="134" customWidth="1"/>
    <col min="8962" max="8962" width="10.42578125" style="134" customWidth="1"/>
    <col min="8963" max="8963" width="11.42578125" style="134" customWidth="1"/>
    <col min="8964" max="8964" width="15.5703125" style="134" customWidth="1"/>
    <col min="8965" max="8965" width="11.5703125" style="134" customWidth="1"/>
    <col min="8966" max="8966" width="10.28515625" style="134" customWidth="1"/>
    <col min="8967" max="8967" width="17.7109375" style="134" customWidth="1"/>
    <col min="8968" max="8968" width="14.42578125" style="134" customWidth="1"/>
    <col min="8969" max="8971" width="11.42578125" style="134" customWidth="1"/>
    <col min="8972" max="9216" width="9" style="134"/>
    <col min="9217" max="9217" width="18" style="134" customWidth="1"/>
    <col min="9218" max="9218" width="10.42578125" style="134" customWidth="1"/>
    <col min="9219" max="9219" width="11.42578125" style="134" customWidth="1"/>
    <col min="9220" max="9220" width="15.5703125" style="134" customWidth="1"/>
    <col min="9221" max="9221" width="11.5703125" style="134" customWidth="1"/>
    <col min="9222" max="9222" width="10.28515625" style="134" customWidth="1"/>
    <col min="9223" max="9223" width="17.7109375" style="134" customWidth="1"/>
    <col min="9224" max="9224" width="14.42578125" style="134" customWidth="1"/>
    <col min="9225" max="9227" width="11.42578125" style="134" customWidth="1"/>
    <col min="9228" max="9472" width="9" style="134"/>
    <col min="9473" max="9473" width="18" style="134" customWidth="1"/>
    <col min="9474" max="9474" width="10.42578125" style="134" customWidth="1"/>
    <col min="9475" max="9475" width="11.42578125" style="134" customWidth="1"/>
    <col min="9476" max="9476" width="15.5703125" style="134" customWidth="1"/>
    <col min="9477" max="9477" width="11.5703125" style="134" customWidth="1"/>
    <col min="9478" max="9478" width="10.28515625" style="134" customWidth="1"/>
    <col min="9479" max="9479" width="17.7109375" style="134" customWidth="1"/>
    <col min="9480" max="9480" width="14.42578125" style="134" customWidth="1"/>
    <col min="9481" max="9483" width="11.42578125" style="134" customWidth="1"/>
    <col min="9484" max="9728" width="9" style="134"/>
    <col min="9729" max="9729" width="18" style="134" customWidth="1"/>
    <col min="9730" max="9730" width="10.42578125" style="134" customWidth="1"/>
    <col min="9731" max="9731" width="11.42578125" style="134" customWidth="1"/>
    <col min="9732" max="9732" width="15.5703125" style="134" customWidth="1"/>
    <col min="9733" max="9733" width="11.5703125" style="134" customWidth="1"/>
    <col min="9734" max="9734" width="10.28515625" style="134" customWidth="1"/>
    <col min="9735" max="9735" width="17.7109375" style="134" customWidth="1"/>
    <col min="9736" max="9736" width="14.42578125" style="134" customWidth="1"/>
    <col min="9737" max="9739" width="11.42578125" style="134" customWidth="1"/>
    <col min="9740" max="9984" width="9" style="134"/>
    <col min="9985" max="9985" width="18" style="134" customWidth="1"/>
    <col min="9986" max="9986" width="10.42578125" style="134" customWidth="1"/>
    <col min="9987" max="9987" width="11.42578125" style="134" customWidth="1"/>
    <col min="9988" max="9988" width="15.5703125" style="134" customWidth="1"/>
    <col min="9989" max="9989" width="11.5703125" style="134" customWidth="1"/>
    <col min="9990" max="9990" width="10.28515625" style="134" customWidth="1"/>
    <col min="9991" max="9991" width="17.7109375" style="134" customWidth="1"/>
    <col min="9992" max="9992" width="14.42578125" style="134" customWidth="1"/>
    <col min="9993" max="9995" width="11.42578125" style="134" customWidth="1"/>
    <col min="9996" max="10240" width="9" style="134"/>
    <col min="10241" max="10241" width="18" style="134" customWidth="1"/>
    <col min="10242" max="10242" width="10.42578125" style="134" customWidth="1"/>
    <col min="10243" max="10243" width="11.42578125" style="134" customWidth="1"/>
    <col min="10244" max="10244" width="15.5703125" style="134" customWidth="1"/>
    <col min="10245" max="10245" width="11.5703125" style="134" customWidth="1"/>
    <col min="10246" max="10246" width="10.28515625" style="134" customWidth="1"/>
    <col min="10247" max="10247" width="17.7109375" style="134" customWidth="1"/>
    <col min="10248" max="10248" width="14.42578125" style="134" customWidth="1"/>
    <col min="10249" max="10251" width="11.42578125" style="134" customWidth="1"/>
    <col min="10252" max="10496" width="9" style="134"/>
    <col min="10497" max="10497" width="18" style="134" customWidth="1"/>
    <col min="10498" max="10498" width="10.42578125" style="134" customWidth="1"/>
    <col min="10499" max="10499" width="11.42578125" style="134" customWidth="1"/>
    <col min="10500" max="10500" width="15.5703125" style="134" customWidth="1"/>
    <col min="10501" max="10501" width="11.5703125" style="134" customWidth="1"/>
    <col min="10502" max="10502" width="10.28515625" style="134" customWidth="1"/>
    <col min="10503" max="10503" width="17.7109375" style="134" customWidth="1"/>
    <col min="10504" max="10504" width="14.42578125" style="134" customWidth="1"/>
    <col min="10505" max="10507" width="11.42578125" style="134" customWidth="1"/>
    <col min="10508" max="10752" width="9" style="134"/>
    <col min="10753" max="10753" width="18" style="134" customWidth="1"/>
    <col min="10754" max="10754" width="10.42578125" style="134" customWidth="1"/>
    <col min="10755" max="10755" width="11.42578125" style="134" customWidth="1"/>
    <col min="10756" max="10756" width="15.5703125" style="134" customWidth="1"/>
    <col min="10757" max="10757" width="11.5703125" style="134" customWidth="1"/>
    <col min="10758" max="10758" width="10.28515625" style="134" customWidth="1"/>
    <col min="10759" max="10759" width="17.7109375" style="134" customWidth="1"/>
    <col min="10760" max="10760" width="14.42578125" style="134" customWidth="1"/>
    <col min="10761" max="10763" width="11.42578125" style="134" customWidth="1"/>
    <col min="10764" max="11008" width="9" style="134"/>
    <col min="11009" max="11009" width="18" style="134" customWidth="1"/>
    <col min="11010" max="11010" width="10.42578125" style="134" customWidth="1"/>
    <col min="11011" max="11011" width="11.42578125" style="134" customWidth="1"/>
    <col min="11012" max="11012" width="15.5703125" style="134" customWidth="1"/>
    <col min="11013" max="11013" width="11.5703125" style="134" customWidth="1"/>
    <col min="11014" max="11014" width="10.28515625" style="134" customWidth="1"/>
    <col min="11015" max="11015" width="17.7109375" style="134" customWidth="1"/>
    <col min="11016" max="11016" width="14.42578125" style="134" customWidth="1"/>
    <col min="11017" max="11019" width="11.42578125" style="134" customWidth="1"/>
    <col min="11020" max="11264" width="9" style="134"/>
    <col min="11265" max="11265" width="18" style="134" customWidth="1"/>
    <col min="11266" max="11266" width="10.42578125" style="134" customWidth="1"/>
    <col min="11267" max="11267" width="11.42578125" style="134" customWidth="1"/>
    <col min="11268" max="11268" width="15.5703125" style="134" customWidth="1"/>
    <col min="11269" max="11269" width="11.5703125" style="134" customWidth="1"/>
    <col min="11270" max="11270" width="10.28515625" style="134" customWidth="1"/>
    <col min="11271" max="11271" width="17.7109375" style="134" customWidth="1"/>
    <col min="11272" max="11272" width="14.42578125" style="134" customWidth="1"/>
    <col min="11273" max="11275" width="11.42578125" style="134" customWidth="1"/>
    <col min="11276" max="11520" width="9" style="134"/>
    <col min="11521" max="11521" width="18" style="134" customWidth="1"/>
    <col min="11522" max="11522" width="10.42578125" style="134" customWidth="1"/>
    <col min="11523" max="11523" width="11.42578125" style="134" customWidth="1"/>
    <col min="11524" max="11524" width="15.5703125" style="134" customWidth="1"/>
    <col min="11525" max="11525" width="11.5703125" style="134" customWidth="1"/>
    <col min="11526" max="11526" width="10.28515625" style="134" customWidth="1"/>
    <col min="11527" max="11527" width="17.7109375" style="134" customWidth="1"/>
    <col min="11528" max="11528" width="14.42578125" style="134" customWidth="1"/>
    <col min="11529" max="11531" width="11.42578125" style="134" customWidth="1"/>
    <col min="11532" max="11776" width="9" style="134"/>
    <col min="11777" max="11777" width="18" style="134" customWidth="1"/>
    <col min="11778" max="11778" width="10.42578125" style="134" customWidth="1"/>
    <col min="11779" max="11779" width="11.42578125" style="134" customWidth="1"/>
    <col min="11780" max="11780" width="15.5703125" style="134" customWidth="1"/>
    <col min="11781" max="11781" width="11.5703125" style="134" customWidth="1"/>
    <col min="11782" max="11782" width="10.28515625" style="134" customWidth="1"/>
    <col min="11783" max="11783" width="17.7109375" style="134" customWidth="1"/>
    <col min="11784" max="11784" width="14.42578125" style="134" customWidth="1"/>
    <col min="11785" max="11787" width="11.42578125" style="134" customWidth="1"/>
    <col min="11788" max="12032" width="9" style="134"/>
    <col min="12033" max="12033" width="18" style="134" customWidth="1"/>
    <col min="12034" max="12034" width="10.42578125" style="134" customWidth="1"/>
    <col min="12035" max="12035" width="11.42578125" style="134" customWidth="1"/>
    <col min="12036" max="12036" width="15.5703125" style="134" customWidth="1"/>
    <col min="12037" max="12037" width="11.5703125" style="134" customWidth="1"/>
    <col min="12038" max="12038" width="10.28515625" style="134" customWidth="1"/>
    <col min="12039" max="12039" width="17.7109375" style="134" customWidth="1"/>
    <col min="12040" max="12040" width="14.42578125" style="134" customWidth="1"/>
    <col min="12041" max="12043" width="11.42578125" style="134" customWidth="1"/>
    <col min="12044" max="12288" width="9" style="134"/>
    <col min="12289" max="12289" width="18" style="134" customWidth="1"/>
    <col min="12290" max="12290" width="10.42578125" style="134" customWidth="1"/>
    <col min="12291" max="12291" width="11.42578125" style="134" customWidth="1"/>
    <col min="12292" max="12292" width="15.5703125" style="134" customWidth="1"/>
    <col min="12293" max="12293" width="11.5703125" style="134" customWidth="1"/>
    <col min="12294" max="12294" width="10.28515625" style="134" customWidth="1"/>
    <col min="12295" max="12295" width="17.7109375" style="134" customWidth="1"/>
    <col min="12296" max="12296" width="14.42578125" style="134" customWidth="1"/>
    <col min="12297" max="12299" width="11.42578125" style="134" customWidth="1"/>
    <col min="12300" max="12544" width="9" style="134"/>
    <col min="12545" max="12545" width="18" style="134" customWidth="1"/>
    <col min="12546" max="12546" width="10.42578125" style="134" customWidth="1"/>
    <col min="12547" max="12547" width="11.42578125" style="134" customWidth="1"/>
    <col min="12548" max="12548" width="15.5703125" style="134" customWidth="1"/>
    <col min="12549" max="12549" width="11.5703125" style="134" customWidth="1"/>
    <col min="12550" max="12550" width="10.28515625" style="134" customWidth="1"/>
    <col min="12551" max="12551" width="17.7109375" style="134" customWidth="1"/>
    <col min="12552" max="12552" width="14.42578125" style="134" customWidth="1"/>
    <col min="12553" max="12555" width="11.42578125" style="134" customWidth="1"/>
    <col min="12556" max="12800" width="9" style="134"/>
    <col min="12801" max="12801" width="18" style="134" customWidth="1"/>
    <col min="12802" max="12802" width="10.42578125" style="134" customWidth="1"/>
    <col min="12803" max="12803" width="11.42578125" style="134" customWidth="1"/>
    <col min="12804" max="12804" width="15.5703125" style="134" customWidth="1"/>
    <col min="12805" max="12805" width="11.5703125" style="134" customWidth="1"/>
    <col min="12806" max="12806" width="10.28515625" style="134" customWidth="1"/>
    <col min="12807" max="12807" width="17.7109375" style="134" customWidth="1"/>
    <col min="12808" max="12808" width="14.42578125" style="134" customWidth="1"/>
    <col min="12809" max="12811" width="11.42578125" style="134" customWidth="1"/>
    <col min="12812" max="13056" width="9" style="134"/>
    <col min="13057" max="13057" width="18" style="134" customWidth="1"/>
    <col min="13058" max="13058" width="10.42578125" style="134" customWidth="1"/>
    <col min="13059" max="13059" width="11.42578125" style="134" customWidth="1"/>
    <col min="13060" max="13060" width="15.5703125" style="134" customWidth="1"/>
    <col min="13061" max="13061" width="11.5703125" style="134" customWidth="1"/>
    <col min="13062" max="13062" width="10.28515625" style="134" customWidth="1"/>
    <col min="13063" max="13063" width="17.7109375" style="134" customWidth="1"/>
    <col min="13064" max="13064" width="14.42578125" style="134" customWidth="1"/>
    <col min="13065" max="13067" width="11.42578125" style="134" customWidth="1"/>
    <col min="13068" max="13312" width="9" style="134"/>
    <col min="13313" max="13313" width="18" style="134" customWidth="1"/>
    <col min="13314" max="13314" width="10.42578125" style="134" customWidth="1"/>
    <col min="13315" max="13315" width="11.42578125" style="134" customWidth="1"/>
    <col min="13316" max="13316" width="15.5703125" style="134" customWidth="1"/>
    <col min="13317" max="13317" width="11.5703125" style="134" customWidth="1"/>
    <col min="13318" max="13318" width="10.28515625" style="134" customWidth="1"/>
    <col min="13319" max="13319" width="17.7109375" style="134" customWidth="1"/>
    <col min="13320" max="13320" width="14.42578125" style="134" customWidth="1"/>
    <col min="13321" max="13323" width="11.42578125" style="134" customWidth="1"/>
    <col min="13324" max="13568" width="9" style="134"/>
    <col min="13569" max="13569" width="18" style="134" customWidth="1"/>
    <col min="13570" max="13570" width="10.42578125" style="134" customWidth="1"/>
    <col min="13571" max="13571" width="11.42578125" style="134" customWidth="1"/>
    <col min="13572" max="13572" width="15.5703125" style="134" customWidth="1"/>
    <col min="13573" max="13573" width="11.5703125" style="134" customWidth="1"/>
    <col min="13574" max="13574" width="10.28515625" style="134" customWidth="1"/>
    <col min="13575" max="13575" width="17.7109375" style="134" customWidth="1"/>
    <col min="13576" max="13576" width="14.42578125" style="134" customWidth="1"/>
    <col min="13577" max="13579" width="11.42578125" style="134" customWidth="1"/>
    <col min="13580" max="13824" width="9" style="134"/>
    <col min="13825" max="13825" width="18" style="134" customWidth="1"/>
    <col min="13826" max="13826" width="10.42578125" style="134" customWidth="1"/>
    <col min="13827" max="13827" width="11.42578125" style="134" customWidth="1"/>
    <col min="13828" max="13828" width="15.5703125" style="134" customWidth="1"/>
    <col min="13829" max="13829" width="11.5703125" style="134" customWidth="1"/>
    <col min="13830" max="13830" width="10.28515625" style="134" customWidth="1"/>
    <col min="13831" max="13831" width="17.7109375" style="134" customWidth="1"/>
    <col min="13832" max="13832" width="14.42578125" style="134" customWidth="1"/>
    <col min="13833" max="13835" width="11.42578125" style="134" customWidth="1"/>
    <col min="13836" max="14080" width="9" style="134"/>
    <col min="14081" max="14081" width="18" style="134" customWidth="1"/>
    <col min="14082" max="14082" width="10.42578125" style="134" customWidth="1"/>
    <col min="14083" max="14083" width="11.42578125" style="134" customWidth="1"/>
    <col min="14084" max="14084" width="15.5703125" style="134" customWidth="1"/>
    <col min="14085" max="14085" width="11.5703125" style="134" customWidth="1"/>
    <col min="14086" max="14086" width="10.28515625" style="134" customWidth="1"/>
    <col min="14087" max="14087" width="17.7109375" style="134" customWidth="1"/>
    <col min="14088" max="14088" width="14.42578125" style="134" customWidth="1"/>
    <col min="14089" max="14091" width="11.42578125" style="134" customWidth="1"/>
    <col min="14092" max="14336" width="9" style="134"/>
    <col min="14337" max="14337" width="18" style="134" customWidth="1"/>
    <col min="14338" max="14338" width="10.42578125" style="134" customWidth="1"/>
    <col min="14339" max="14339" width="11.42578125" style="134" customWidth="1"/>
    <col min="14340" max="14340" width="15.5703125" style="134" customWidth="1"/>
    <col min="14341" max="14341" width="11.5703125" style="134" customWidth="1"/>
    <col min="14342" max="14342" width="10.28515625" style="134" customWidth="1"/>
    <col min="14343" max="14343" width="17.7109375" style="134" customWidth="1"/>
    <col min="14344" max="14344" width="14.42578125" style="134" customWidth="1"/>
    <col min="14345" max="14347" width="11.42578125" style="134" customWidth="1"/>
    <col min="14348" max="14592" width="9" style="134"/>
    <col min="14593" max="14593" width="18" style="134" customWidth="1"/>
    <col min="14594" max="14594" width="10.42578125" style="134" customWidth="1"/>
    <col min="14595" max="14595" width="11.42578125" style="134" customWidth="1"/>
    <col min="14596" max="14596" width="15.5703125" style="134" customWidth="1"/>
    <col min="14597" max="14597" width="11.5703125" style="134" customWidth="1"/>
    <col min="14598" max="14598" width="10.28515625" style="134" customWidth="1"/>
    <col min="14599" max="14599" width="17.7109375" style="134" customWidth="1"/>
    <col min="14600" max="14600" width="14.42578125" style="134" customWidth="1"/>
    <col min="14601" max="14603" width="11.42578125" style="134" customWidth="1"/>
    <col min="14604" max="14848" width="9" style="134"/>
    <col min="14849" max="14849" width="18" style="134" customWidth="1"/>
    <col min="14850" max="14850" width="10.42578125" style="134" customWidth="1"/>
    <col min="14851" max="14851" width="11.42578125" style="134" customWidth="1"/>
    <col min="14852" max="14852" width="15.5703125" style="134" customWidth="1"/>
    <col min="14853" max="14853" width="11.5703125" style="134" customWidth="1"/>
    <col min="14854" max="14854" width="10.28515625" style="134" customWidth="1"/>
    <col min="14855" max="14855" width="17.7109375" style="134" customWidth="1"/>
    <col min="14856" max="14856" width="14.42578125" style="134" customWidth="1"/>
    <col min="14857" max="14859" width="11.42578125" style="134" customWidth="1"/>
    <col min="14860" max="15104" width="9" style="134"/>
    <col min="15105" max="15105" width="18" style="134" customWidth="1"/>
    <col min="15106" max="15106" width="10.42578125" style="134" customWidth="1"/>
    <col min="15107" max="15107" width="11.42578125" style="134" customWidth="1"/>
    <col min="15108" max="15108" width="15.5703125" style="134" customWidth="1"/>
    <col min="15109" max="15109" width="11.5703125" style="134" customWidth="1"/>
    <col min="15110" max="15110" width="10.28515625" style="134" customWidth="1"/>
    <col min="15111" max="15111" width="17.7109375" style="134" customWidth="1"/>
    <col min="15112" max="15112" width="14.42578125" style="134" customWidth="1"/>
    <col min="15113" max="15115" width="11.42578125" style="134" customWidth="1"/>
    <col min="15116" max="15360" width="9" style="134"/>
    <col min="15361" max="15361" width="18" style="134" customWidth="1"/>
    <col min="15362" max="15362" width="10.42578125" style="134" customWidth="1"/>
    <col min="15363" max="15363" width="11.42578125" style="134" customWidth="1"/>
    <col min="15364" max="15364" width="15.5703125" style="134" customWidth="1"/>
    <col min="15365" max="15365" width="11.5703125" style="134" customWidth="1"/>
    <col min="15366" max="15366" width="10.28515625" style="134" customWidth="1"/>
    <col min="15367" max="15367" width="17.7109375" style="134" customWidth="1"/>
    <col min="15368" max="15368" width="14.42578125" style="134" customWidth="1"/>
    <col min="15369" max="15371" width="11.42578125" style="134" customWidth="1"/>
    <col min="15372" max="15616" width="9" style="134"/>
    <col min="15617" max="15617" width="18" style="134" customWidth="1"/>
    <col min="15618" max="15618" width="10.42578125" style="134" customWidth="1"/>
    <col min="15619" max="15619" width="11.42578125" style="134" customWidth="1"/>
    <col min="15620" max="15620" width="15.5703125" style="134" customWidth="1"/>
    <col min="15621" max="15621" width="11.5703125" style="134" customWidth="1"/>
    <col min="15622" max="15622" width="10.28515625" style="134" customWidth="1"/>
    <col min="15623" max="15623" width="17.7109375" style="134" customWidth="1"/>
    <col min="15624" max="15624" width="14.42578125" style="134" customWidth="1"/>
    <col min="15625" max="15627" width="11.42578125" style="134" customWidth="1"/>
    <col min="15628" max="15872" width="9" style="134"/>
    <col min="15873" max="15873" width="18" style="134" customWidth="1"/>
    <col min="15874" max="15874" width="10.42578125" style="134" customWidth="1"/>
    <col min="15875" max="15875" width="11.42578125" style="134" customWidth="1"/>
    <col min="15876" max="15876" width="15.5703125" style="134" customWidth="1"/>
    <col min="15877" max="15877" width="11.5703125" style="134" customWidth="1"/>
    <col min="15878" max="15878" width="10.28515625" style="134" customWidth="1"/>
    <col min="15879" max="15879" width="17.7109375" style="134" customWidth="1"/>
    <col min="15880" max="15880" width="14.42578125" style="134" customWidth="1"/>
    <col min="15881" max="15883" width="11.42578125" style="134" customWidth="1"/>
    <col min="15884" max="16128" width="9" style="134"/>
    <col min="16129" max="16129" width="18" style="134" customWidth="1"/>
    <col min="16130" max="16130" width="10.42578125" style="134" customWidth="1"/>
    <col min="16131" max="16131" width="11.42578125" style="134" customWidth="1"/>
    <col min="16132" max="16132" width="15.5703125" style="134" customWidth="1"/>
    <col min="16133" max="16133" width="11.5703125" style="134" customWidth="1"/>
    <col min="16134" max="16134" width="10.28515625" style="134" customWidth="1"/>
    <col min="16135" max="16135" width="17.7109375" style="134" customWidth="1"/>
    <col min="16136" max="16136" width="14.42578125" style="134" customWidth="1"/>
    <col min="16137" max="16139" width="11.42578125" style="134" customWidth="1"/>
    <col min="16140" max="16384" width="9" style="134"/>
  </cols>
  <sheetData>
    <row r="1" spans="1:11" s="123" customFormat="1" ht="46.35" customHeight="1" x14ac:dyDescent="0.2">
      <c r="A1" s="276" t="s">
        <v>114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123" customFormat="1" ht="11.65" customHeight="1" x14ac:dyDescent="0.25">
      <c r="C2" s="124"/>
      <c r="D2" s="124"/>
      <c r="E2" s="124"/>
      <c r="G2" s="124"/>
      <c r="H2" s="124"/>
      <c r="I2" s="124"/>
      <c r="J2" s="125"/>
      <c r="K2" s="126" t="s">
        <v>76</v>
      </c>
    </row>
    <row r="3" spans="1:11" s="127" customFormat="1" ht="21.75" customHeight="1" x14ac:dyDescent="0.2">
      <c r="A3" s="277"/>
      <c r="B3" s="270" t="s">
        <v>21</v>
      </c>
      <c r="C3" s="282" t="s">
        <v>77</v>
      </c>
      <c r="D3" s="282" t="s">
        <v>78</v>
      </c>
      <c r="E3" s="282" t="s">
        <v>79</v>
      </c>
      <c r="F3" s="282" t="s">
        <v>80</v>
      </c>
      <c r="G3" s="282" t="s">
        <v>81</v>
      </c>
      <c r="H3" s="282" t="s">
        <v>8</v>
      </c>
      <c r="I3" s="283" t="s">
        <v>16</v>
      </c>
      <c r="J3" s="281" t="s">
        <v>82</v>
      </c>
      <c r="K3" s="282" t="s">
        <v>12</v>
      </c>
    </row>
    <row r="4" spans="1:11" s="128" customFormat="1" ht="9" customHeight="1" x14ac:dyDescent="0.2">
      <c r="A4" s="278"/>
      <c r="B4" s="271"/>
      <c r="C4" s="282"/>
      <c r="D4" s="282"/>
      <c r="E4" s="282"/>
      <c r="F4" s="282"/>
      <c r="G4" s="282"/>
      <c r="H4" s="282"/>
      <c r="I4" s="284"/>
      <c r="J4" s="281"/>
      <c r="K4" s="282"/>
    </row>
    <row r="5" spans="1:11" s="128" customFormat="1" ht="54.75" customHeight="1" x14ac:dyDescent="0.2">
      <c r="A5" s="278"/>
      <c r="B5" s="272"/>
      <c r="C5" s="282"/>
      <c r="D5" s="282"/>
      <c r="E5" s="282"/>
      <c r="F5" s="282"/>
      <c r="G5" s="282"/>
      <c r="H5" s="282"/>
      <c r="I5" s="285"/>
      <c r="J5" s="281"/>
      <c r="K5" s="282"/>
    </row>
    <row r="6" spans="1:11" s="130" customFormat="1" ht="12.75" customHeight="1" x14ac:dyDescent="0.2">
      <c r="A6" s="129" t="s">
        <v>3</v>
      </c>
      <c r="B6" s="129">
        <v>1</v>
      </c>
      <c r="C6" s="129">
        <v>2</v>
      </c>
      <c r="D6" s="129">
        <v>3</v>
      </c>
      <c r="E6" s="129">
        <v>4</v>
      </c>
      <c r="F6" s="129">
        <v>5</v>
      </c>
      <c r="G6" s="129">
        <v>6</v>
      </c>
      <c r="H6" s="129">
        <v>7</v>
      </c>
      <c r="I6" s="129">
        <v>8</v>
      </c>
      <c r="J6" s="129">
        <v>9</v>
      </c>
      <c r="K6" s="129">
        <v>10</v>
      </c>
    </row>
    <row r="7" spans="1:11" s="132" customFormat="1" ht="17.850000000000001" customHeight="1" x14ac:dyDescent="0.25">
      <c r="A7" s="131" t="s">
        <v>72</v>
      </c>
      <c r="B7" s="188">
        <f>SUM(B8:B35)</f>
        <v>14151</v>
      </c>
      <c r="C7" s="188">
        <f t="shared" ref="C7:K7" si="0">SUM(C8:C35)</f>
        <v>11584</v>
      </c>
      <c r="D7" s="188">
        <f t="shared" si="0"/>
        <v>3520</v>
      </c>
      <c r="E7" s="188">
        <f t="shared" si="0"/>
        <v>2805</v>
      </c>
      <c r="F7" s="188">
        <f t="shared" si="0"/>
        <v>470</v>
      </c>
      <c r="G7" s="188">
        <f t="shared" si="0"/>
        <v>114</v>
      </c>
      <c r="H7" s="188">
        <f t="shared" si="0"/>
        <v>9070</v>
      </c>
      <c r="I7" s="188">
        <f t="shared" si="0"/>
        <v>4973</v>
      </c>
      <c r="J7" s="188">
        <f t="shared" si="0"/>
        <v>3941</v>
      </c>
      <c r="K7" s="188">
        <f t="shared" si="0"/>
        <v>3413</v>
      </c>
    </row>
    <row r="8" spans="1:11" ht="15" customHeight="1" x14ac:dyDescent="0.25">
      <c r="A8" s="133" t="s">
        <v>34</v>
      </c>
      <c r="B8" s="189">
        <f>УСЬОГО!C8-'!!12-жінки'!B8</f>
        <v>3891</v>
      </c>
      <c r="C8" s="189">
        <f>УСЬОГО!F8-'!!12-жінки'!C8</f>
        <v>3080</v>
      </c>
      <c r="D8" s="189">
        <f>УСЬОГО!I8-'!!12-жінки'!D8</f>
        <v>498</v>
      </c>
      <c r="E8" s="189">
        <f>УСЬОГО!L8-'!!12-жінки'!E8</f>
        <v>453</v>
      </c>
      <c r="F8" s="189">
        <f>УСЬОГО!O8-'!!12-жінки'!F8</f>
        <v>165</v>
      </c>
      <c r="G8" s="189">
        <f>УСЬОГО!R8-'!!12-жінки'!G8</f>
        <v>0</v>
      </c>
      <c r="H8" s="189">
        <f>УСЬОГО!U8-'!!12-жінки'!H8</f>
        <v>1867</v>
      </c>
      <c r="I8" s="189">
        <f>УСЬОГО!X8-'!!12-жінки'!I8</f>
        <v>1436</v>
      </c>
      <c r="J8" s="189">
        <f>УСЬОГО!AA8-'!!12-жінки'!J8</f>
        <v>1056</v>
      </c>
      <c r="K8" s="189">
        <f>УСЬОГО!AD8-'!!12-жінки'!K8</f>
        <v>889</v>
      </c>
    </row>
    <row r="9" spans="1:11" ht="15" customHeight="1" x14ac:dyDescent="0.25">
      <c r="A9" s="133" t="s">
        <v>35</v>
      </c>
      <c r="B9" s="189">
        <f>УСЬОГО!C9-'!!12-жінки'!B9</f>
        <v>501</v>
      </c>
      <c r="C9" s="189">
        <f>УСЬОГО!F9-'!!12-жінки'!C9</f>
        <v>416</v>
      </c>
      <c r="D9" s="189">
        <f>УСЬОГО!I9-'!!12-жінки'!D9</f>
        <v>119</v>
      </c>
      <c r="E9" s="189">
        <f>УСЬОГО!L9-'!!12-жінки'!E9</f>
        <v>98</v>
      </c>
      <c r="F9" s="189">
        <f>УСЬОГО!O9-'!!12-жінки'!F9</f>
        <v>5</v>
      </c>
      <c r="G9" s="189">
        <f>УСЬОГО!R9-'!!12-жінки'!G9</f>
        <v>29</v>
      </c>
      <c r="H9" s="189">
        <f>УСЬОГО!U9-'!!12-жінки'!H9</f>
        <v>322</v>
      </c>
      <c r="I9" s="189">
        <f>УСЬОГО!X9-'!!12-жінки'!I9</f>
        <v>162</v>
      </c>
      <c r="J9" s="189">
        <f>УСЬОГО!AA9-'!!12-жінки'!J9</f>
        <v>140</v>
      </c>
      <c r="K9" s="189">
        <f>УСЬОГО!AD9-'!!12-жінки'!K9</f>
        <v>100</v>
      </c>
    </row>
    <row r="10" spans="1:11" ht="15" customHeight="1" x14ac:dyDescent="0.25">
      <c r="A10" s="133" t="s">
        <v>36</v>
      </c>
      <c r="B10" s="189">
        <f>УСЬОГО!C10-'!!12-жінки'!B10</f>
        <v>78</v>
      </c>
      <c r="C10" s="189">
        <f>УСЬОГО!F10-'!!12-жінки'!C10</f>
        <v>68</v>
      </c>
      <c r="D10" s="189">
        <f>УСЬОГО!I10-'!!12-жінки'!D10</f>
        <v>12</v>
      </c>
      <c r="E10" s="189">
        <f>УСЬОГО!L10-'!!12-жінки'!E10</f>
        <v>10</v>
      </c>
      <c r="F10" s="189">
        <f>УСЬОГО!O10-'!!12-жінки'!F10</f>
        <v>2</v>
      </c>
      <c r="G10" s="189">
        <f>УСЬОГО!R10-'!!12-жінки'!G10</f>
        <v>1</v>
      </c>
      <c r="H10" s="189">
        <f>УСЬОГО!U10-'!!12-жінки'!H10</f>
        <v>56</v>
      </c>
      <c r="I10" s="189">
        <f>УСЬОГО!X10-'!!12-жінки'!I10</f>
        <v>32</v>
      </c>
      <c r="J10" s="189">
        <f>УСЬОГО!AA10-'!!12-жінки'!J10</f>
        <v>29</v>
      </c>
      <c r="K10" s="189">
        <f>УСЬОГО!AD10-'!!12-жінки'!K10</f>
        <v>19</v>
      </c>
    </row>
    <row r="11" spans="1:11" ht="15" customHeight="1" x14ac:dyDescent="0.25">
      <c r="A11" s="133" t="s">
        <v>37</v>
      </c>
      <c r="B11" s="189">
        <f>УСЬОГО!C11-'!!12-жінки'!B11</f>
        <v>342</v>
      </c>
      <c r="C11" s="189">
        <f>УСЬОГО!F11-'!!12-жінки'!C11</f>
        <v>256</v>
      </c>
      <c r="D11" s="189">
        <f>УСЬОГО!I11-'!!12-жінки'!D11</f>
        <v>93</v>
      </c>
      <c r="E11" s="189">
        <f>УСЬОГО!L11-'!!12-жінки'!E11</f>
        <v>79</v>
      </c>
      <c r="F11" s="189">
        <f>УСЬОГО!O11-'!!12-жінки'!F11</f>
        <v>7</v>
      </c>
      <c r="G11" s="189">
        <f>УСЬОГО!R11-'!!12-жінки'!G11</f>
        <v>0</v>
      </c>
      <c r="H11" s="189">
        <f>УСЬОГО!U11-'!!12-жінки'!H11</f>
        <v>206</v>
      </c>
      <c r="I11" s="189">
        <f>УСЬОГО!X11-'!!12-жінки'!I11</f>
        <v>129</v>
      </c>
      <c r="J11" s="189">
        <f>УСЬОГО!AA11-'!!12-жінки'!J11</f>
        <v>89</v>
      </c>
      <c r="K11" s="189">
        <f>УСЬОГО!AD11-'!!12-жінки'!K11</f>
        <v>74</v>
      </c>
    </row>
    <row r="12" spans="1:11" ht="15" customHeight="1" x14ac:dyDescent="0.25">
      <c r="A12" s="133" t="s">
        <v>38</v>
      </c>
      <c r="B12" s="189">
        <f>УСЬОГО!C12-'!!12-жінки'!B12</f>
        <v>291</v>
      </c>
      <c r="C12" s="189">
        <f>УСЬОГО!F12-'!!12-жінки'!C12</f>
        <v>213</v>
      </c>
      <c r="D12" s="189">
        <f>УСЬОГО!I12-'!!12-жінки'!D12</f>
        <v>111</v>
      </c>
      <c r="E12" s="189">
        <f>УСЬОГО!L12-'!!12-жінки'!E12</f>
        <v>69</v>
      </c>
      <c r="F12" s="189">
        <f>УСЬОГО!O12-'!!12-жінки'!F12</f>
        <v>10</v>
      </c>
      <c r="G12" s="189">
        <f>УСЬОГО!R12-'!!12-жінки'!G12</f>
        <v>7</v>
      </c>
      <c r="H12" s="189">
        <f>УСЬОГО!U12-'!!12-жінки'!H12</f>
        <v>191</v>
      </c>
      <c r="I12" s="189">
        <f>УСЬОГО!X12-'!!12-жінки'!I12</f>
        <v>98</v>
      </c>
      <c r="J12" s="189">
        <f>УСЬОГО!AA12-'!!12-жінки'!J12</f>
        <v>68</v>
      </c>
      <c r="K12" s="189">
        <f>УСЬОГО!AD12-'!!12-жінки'!K12</f>
        <v>59</v>
      </c>
    </row>
    <row r="13" spans="1:11" ht="15" customHeight="1" x14ac:dyDescent="0.25">
      <c r="A13" s="133" t="s">
        <v>39</v>
      </c>
      <c r="B13" s="189">
        <f>УСЬОГО!C13-'!!12-жінки'!B13</f>
        <v>155</v>
      </c>
      <c r="C13" s="189">
        <f>УСЬОГО!F13-'!!12-жінки'!C13</f>
        <v>143</v>
      </c>
      <c r="D13" s="189">
        <f>УСЬОГО!I13-'!!12-жінки'!D13</f>
        <v>55</v>
      </c>
      <c r="E13" s="189">
        <f>УСЬОГО!L13-'!!12-жінки'!E13</f>
        <v>52</v>
      </c>
      <c r="F13" s="189">
        <f>УСЬОГО!O13-'!!12-жінки'!F13</f>
        <v>8</v>
      </c>
      <c r="G13" s="189">
        <f>УСЬОГО!R13-'!!12-жінки'!G13</f>
        <v>0</v>
      </c>
      <c r="H13" s="189">
        <f>УСЬОГО!U13-'!!12-жінки'!H13</f>
        <v>135</v>
      </c>
      <c r="I13" s="189">
        <f>УСЬОГО!X13-'!!12-жінки'!I13</f>
        <v>46</v>
      </c>
      <c r="J13" s="189">
        <f>УСЬОГО!AA13-'!!12-жінки'!J13</f>
        <v>45</v>
      </c>
      <c r="K13" s="189">
        <f>УСЬОГО!AD13-'!!12-жінки'!K13</f>
        <v>38</v>
      </c>
    </row>
    <row r="14" spans="1:11" ht="15" customHeight="1" x14ac:dyDescent="0.25">
      <c r="A14" s="133" t="s">
        <v>40</v>
      </c>
      <c r="B14" s="189">
        <f>УСЬОГО!C14-'!!12-жінки'!B14</f>
        <v>94</v>
      </c>
      <c r="C14" s="189">
        <f>УСЬОГО!F14-'!!12-жінки'!C14</f>
        <v>87</v>
      </c>
      <c r="D14" s="189">
        <f>УСЬОГО!I14-'!!12-жінки'!D14</f>
        <v>20</v>
      </c>
      <c r="E14" s="189">
        <f>УСЬОГО!L14-'!!12-жінки'!E14</f>
        <v>17</v>
      </c>
      <c r="F14" s="189">
        <f>УСЬОГО!O14-'!!12-жінки'!F14</f>
        <v>1</v>
      </c>
      <c r="G14" s="189">
        <f>УСЬОГО!R14-'!!12-жінки'!G14</f>
        <v>0</v>
      </c>
      <c r="H14" s="189">
        <f>УСЬОГО!U14-'!!12-жінки'!H14</f>
        <v>81</v>
      </c>
      <c r="I14" s="189">
        <f>УСЬОГО!X14-'!!12-жінки'!I14</f>
        <v>26</v>
      </c>
      <c r="J14" s="189">
        <f>УСЬОГО!AA14-'!!12-жінки'!J14</f>
        <v>26</v>
      </c>
      <c r="K14" s="189">
        <f>УСЬОГО!AD14-'!!12-жінки'!K14</f>
        <v>21</v>
      </c>
    </row>
    <row r="15" spans="1:11" ht="15" customHeight="1" x14ac:dyDescent="0.25">
      <c r="A15" s="133" t="s">
        <v>41</v>
      </c>
      <c r="B15" s="189">
        <f>УСЬОГО!C15-'!!12-жінки'!B15</f>
        <v>552</v>
      </c>
      <c r="C15" s="189">
        <f>УСЬОГО!F15-'!!12-жінки'!C15</f>
        <v>453</v>
      </c>
      <c r="D15" s="189">
        <f>УСЬОГО!I15-'!!12-жінки'!D15</f>
        <v>189</v>
      </c>
      <c r="E15" s="189">
        <f>УСЬОГО!L15-'!!12-жінки'!E15</f>
        <v>153</v>
      </c>
      <c r="F15" s="189">
        <f>УСЬОГО!O15-'!!12-жінки'!F15</f>
        <v>7</v>
      </c>
      <c r="G15" s="189">
        <f>УСЬОГО!R15-'!!12-жінки'!G15</f>
        <v>2</v>
      </c>
      <c r="H15" s="189">
        <f>УСЬОГО!U15-'!!12-жінки'!H15</f>
        <v>370</v>
      </c>
      <c r="I15" s="189">
        <f>УСЬОГО!X15-'!!12-жінки'!I15</f>
        <v>103</v>
      </c>
      <c r="J15" s="189">
        <f>УСЬОГО!AA15-'!!12-жінки'!J15</f>
        <v>62</v>
      </c>
      <c r="K15" s="189">
        <f>УСЬОГО!AD15-'!!12-жінки'!K15</f>
        <v>40</v>
      </c>
    </row>
    <row r="16" spans="1:11" ht="15" customHeight="1" x14ac:dyDescent="0.25">
      <c r="A16" s="133" t="s">
        <v>42</v>
      </c>
      <c r="B16" s="189">
        <f>УСЬОГО!C16-'!!12-жінки'!B16</f>
        <v>754</v>
      </c>
      <c r="C16" s="189">
        <f>УСЬОГО!F16-'!!12-жінки'!C16</f>
        <v>632</v>
      </c>
      <c r="D16" s="189">
        <f>УСЬОГО!I16-'!!12-жінки'!D16</f>
        <v>310</v>
      </c>
      <c r="E16" s="189">
        <f>УСЬОГО!L16-'!!12-жінки'!E16</f>
        <v>258</v>
      </c>
      <c r="F16" s="189">
        <f>УСЬОГО!O16-'!!12-жінки'!F16</f>
        <v>15</v>
      </c>
      <c r="G16" s="189">
        <f>УСЬОГО!R16-'!!12-жінки'!G16</f>
        <v>22</v>
      </c>
      <c r="H16" s="189">
        <f>УСЬОГО!U16-'!!12-жінки'!H16</f>
        <v>573</v>
      </c>
      <c r="I16" s="189">
        <f>УСЬОГО!X16-'!!12-жінки'!I16</f>
        <v>183</v>
      </c>
      <c r="J16" s="189">
        <f>УСЬОГО!AA16-'!!12-жінки'!J16</f>
        <v>119</v>
      </c>
      <c r="K16" s="189">
        <f>УСЬОГО!AD16-'!!12-жінки'!K16</f>
        <v>95</v>
      </c>
    </row>
    <row r="17" spans="1:20" ht="15" customHeight="1" x14ac:dyDescent="0.25">
      <c r="A17" s="133" t="s">
        <v>43</v>
      </c>
      <c r="B17" s="189">
        <f>УСЬОГО!C17-'!!12-жінки'!B17</f>
        <v>711</v>
      </c>
      <c r="C17" s="189">
        <f>УСЬОГО!F17-'!!12-жінки'!C17</f>
        <v>616</v>
      </c>
      <c r="D17" s="189">
        <f>УСЬОГО!I17-'!!12-жінки'!D17</f>
        <v>172</v>
      </c>
      <c r="E17" s="189">
        <f>УСЬОГО!L17-'!!12-жінки'!E17</f>
        <v>140</v>
      </c>
      <c r="F17" s="189">
        <f>УСЬОГО!O17-'!!12-жінки'!F17</f>
        <v>15</v>
      </c>
      <c r="G17" s="189">
        <f>УСЬОГО!R17-'!!12-жінки'!G17</f>
        <v>0</v>
      </c>
      <c r="H17" s="189">
        <f>УСЬОГО!U17-'!!12-жінки'!H17</f>
        <v>464</v>
      </c>
      <c r="I17" s="189">
        <f>УСЬОГО!X17-'!!12-жінки'!I17</f>
        <v>237</v>
      </c>
      <c r="J17" s="189">
        <f>УСЬОГО!AA17-'!!12-жінки'!J17</f>
        <v>209</v>
      </c>
      <c r="K17" s="189">
        <f>УСЬОГО!AD17-'!!12-жінки'!K17</f>
        <v>185</v>
      </c>
    </row>
    <row r="18" spans="1:20" ht="15" customHeight="1" x14ac:dyDescent="0.25">
      <c r="A18" s="133" t="s">
        <v>44</v>
      </c>
      <c r="B18" s="189">
        <f>УСЬОГО!C18-'!!12-жінки'!B18</f>
        <v>492</v>
      </c>
      <c r="C18" s="189">
        <f>УСЬОГО!F18-'!!12-жінки'!C18</f>
        <v>409</v>
      </c>
      <c r="D18" s="189">
        <f>УСЬОГО!I18-'!!12-жінки'!D18</f>
        <v>127</v>
      </c>
      <c r="E18" s="189">
        <f>УСЬОГО!L18-'!!12-жінки'!E18</f>
        <v>107</v>
      </c>
      <c r="F18" s="189">
        <f>УСЬОГО!O18-'!!12-жінки'!F18</f>
        <v>2</v>
      </c>
      <c r="G18" s="189">
        <f>УСЬОГО!R18-'!!12-жінки'!G18</f>
        <v>0</v>
      </c>
      <c r="H18" s="189">
        <f>УСЬОГО!U18-'!!12-жінки'!H18</f>
        <v>328</v>
      </c>
      <c r="I18" s="189">
        <f>УСЬОГО!X18-'!!12-жінки'!I18</f>
        <v>167</v>
      </c>
      <c r="J18" s="189">
        <f>УСЬОГО!AA18-'!!12-жінки'!J18</f>
        <v>136</v>
      </c>
      <c r="K18" s="189">
        <f>УСЬОГО!AD18-'!!12-жінки'!K18</f>
        <v>127</v>
      </c>
    </row>
    <row r="19" spans="1:20" ht="15" customHeight="1" x14ac:dyDescent="0.25">
      <c r="A19" s="133" t="s">
        <v>45</v>
      </c>
      <c r="B19" s="189">
        <f>УСЬОГО!C19-'!!12-жінки'!B19</f>
        <v>538</v>
      </c>
      <c r="C19" s="189">
        <f>УСЬОГО!F19-'!!12-жінки'!C19</f>
        <v>450</v>
      </c>
      <c r="D19" s="189">
        <f>УСЬОГО!I19-'!!12-жінки'!D19</f>
        <v>207</v>
      </c>
      <c r="E19" s="189">
        <f>УСЬОГО!L19-'!!12-жінки'!E19</f>
        <v>165</v>
      </c>
      <c r="F19" s="189">
        <f>УСЬОГО!O19-'!!12-жінки'!F19</f>
        <v>39</v>
      </c>
      <c r="G19" s="189">
        <f>УСЬОГО!R19-'!!12-жінки'!G19</f>
        <v>3</v>
      </c>
      <c r="H19" s="189">
        <f>УСЬОГО!U19-'!!12-жінки'!H19</f>
        <v>389</v>
      </c>
      <c r="I19" s="189">
        <f>УСЬОГО!X19-'!!12-жінки'!I19</f>
        <v>194</v>
      </c>
      <c r="J19" s="189">
        <f>УСЬОГО!AA19-'!!12-жінки'!J19</f>
        <v>160</v>
      </c>
      <c r="K19" s="189">
        <f>УСЬОГО!AD19-'!!12-жінки'!K19</f>
        <v>152</v>
      </c>
    </row>
    <row r="20" spans="1:20" ht="15" customHeight="1" x14ac:dyDescent="0.25">
      <c r="A20" s="133" t="s">
        <v>46</v>
      </c>
      <c r="B20" s="189">
        <f>УСЬОГО!C20-'!!12-жінки'!B20</f>
        <v>291</v>
      </c>
      <c r="C20" s="189">
        <f>УСЬОГО!F20-'!!12-жінки'!C20</f>
        <v>229</v>
      </c>
      <c r="D20" s="189">
        <f>УСЬОГО!I20-'!!12-жінки'!D20</f>
        <v>87</v>
      </c>
      <c r="E20" s="189">
        <f>УСЬОГО!L20-'!!12-жінки'!E20</f>
        <v>63</v>
      </c>
      <c r="F20" s="189">
        <f>УСЬОГО!O20-'!!12-жінки'!F20</f>
        <v>5</v>
      </c>
      <c r="G20" s="189">
        <f>УСЬОГО!R20-'!!12-жінки'!G20</f>
        <v>0</v>
      </c>
      <c r="H20" s="189">
        <f>УСЬОГО!U20-'!!12-жінки'!H20</f>
        <v>181</v>
      </c>
      <c r="I20" s="189">
        <f>УСЬОГО!X20-'!!12-жінки'!I20</f>
        <v>110</v>
      </c>
      <c r="J20" s="189">
        <f>УСЬОГО!AA20-'!!12-жінки'!J20</f>
        <v>87</v>
      </c>
      <c r="K20" s="189">
        <f>УСЬОГО!AD20-'!!12-жінки'!K20</f>
        <v>80</v>
      </c>
    </row>
    <row r="21" spans="1:20" ht="15" customHeight="1" x14ac:dyDescent="0.25">
      <c r="A21" s="133" t="s">
        <v>47</v>
      </c>
      <c r="B21" s="189">
        <f>УСЬОГО!C21-'!!12-жінки'!B21</f>
        <v>191</v>
      </c>
      <c r="C21" s="189">
        <f>УСЬОГО!F21-'!!12-жінки'!C21</f>
        <v>176</v>
      </c>
      <c r="D21" s="189">
        <f>УСЬОГО!I21-'!!12-жінки'!D21</f>
        <v>49</v>
      </c>
      <c r="E21" s="189">
        <f>УСЬОГО!L21-'!!12-жінки'!E21</f>
        <v>43</v>
      </c>
      <c r="F21" s="189">
        <f>УСЬОГО!O21-'!!12-жінки'!F21</f>
        <v>15</v>
      </c>
      <c r="G21" s="189">
        <f>УСЬОГО!R21-'!!12-жінки'!G21</f>
        <v>0</v>
      </c>
      <c r="H21" s="189">
        <f>УСЬОГО!U21-'!!12-жінки'!H21</f>
        <v>145</v>
      </c>
      <c r="I21" s="189">
        <f>УСЬОГО!X21-'!!12-жінки'!I21</f>
        <v>65</v>
      </c>
      <c r="J21" s="189">
        <f>УСЬОГО!AA21-'!!12-жінки'!J21</f>
        <v>63</v>
      </c>
      <c r="K21" s="189">
        <f>УСЬОГО!AD21-'!!12-жінки'!K21</f>
        <v>59</v>
      </c>
    </row>
    <row r="22" spans="1:20" ht="15" customHeight="1" x14ac:dyDescent="0.25">
      <c r="A22" s="133" t="s">
        <v>48</v>
      </c>
      <c r="B22" s="189">
        <f>УСЬОГО!C22-'!!12-жінки'!B22</f>
        <v>616</v>
      </c>
      <c r="C22" s="189">
        <f>УСЬОГО!F22-'!!12-жінки'!C22</f>
        <v>506</v>
      </c>
      <c r="D22" s="189">
        <f>УСЬОГО!I22-'!!12-жінки'!D22</f>
        <v>198</v>
      </c>
      <c r="E22" s="189">
        <f>УСЬОГО!L22-'!!12-жінки'!E22</f>
        <v>159</v>
      </c>
      <c r="F22" s="189">
        <f>УСЬОГО!O22-'!!12-жінки'!F22</f>
        <v>0</v>
      </c>
      <c r="G22" s="189">
        <f>УСЬОГО!R22-'!!12-жінки'!G22</f>
        <v>3</v>
      </c>
      <c r="H22" s="189">
        <f>УСЬОГО!U22-'!!12-жінки'!H22</f>
        <v>438</v>
      </c>
      <c r="I22" s="189">
        <f>УСЬОГО!X22-'!!12-жінки'!I22</f>
        <v>248</v>
      </c>
      <c r="J22" s="189">
        <f>УСЬОГО!AA22-'!!12-жінки'!J22</f>
        <v>213</v>
      </c>
      <c r="K22" s="189">
        <f>УСЬОГО!AD22-'!!12-жінки'!K22</f>
        <v>179</v>
      </c>
    </row>
    <row r="23" spans="1:20" ht="15" customHeight="1" x14ac:dyDescent="0.25">
      <c r="A23" s="133" t="s">
        <v>49</v>
      </c>
      <c r="B23" s="189">
        <f>УСЬОГО!C23-'!!12-жінки'!B23</f>
        <v>431</v>
      </c>
      <c r="C23" s="189">
        <f>УСЬОГО!F23-'!!12-жінки'!C23</f>
        <v>408</v>
      </c>
      <c r="D23" s="189">
        <f>УСЬОГО!I23-'!!12-жінки'!D23</f>
        <v>83</v>
      </c>
      <c r="E23" s="189">
        <f>УСЬОГО!L23-'!!12-жінки'!E23</f>
        <v>80</v>
      </c>
      <c r="F23" s="189">
        <f>УСЬОГО!O23-'!!12-жінки'!F23</f>
        <v>20</v>
      </c>
      <c r="G23" s="189">
        <f>УСЬОГО!R23-'!!12-жінки'!G23</f>
        <v>0</v>
      </c>
      <c r="H23" s="189">
        <f>УСЬОГО!U23-'!!12-жінки'!H23</f>
        <v>332</v>
      </c>
      <c r="I23" s="189">
        <f>УСЬОГО!X23-'!!12-жінки'!I23</f>
        <v>160</v>
      </c>
      <c r="J23" s="189">
        <f>УСЬОГО!AA23-'!!12-жінки'!J23</f>
        <v>154</v>
      </c>
      <c r="K23" s="189">
        <f>УСЬОГО!AD23-'!!12-жінки'!K23</f>
        <v>134</v>
      </c>
    </row>
    <row r="24" spans="1:20" ht="15" customHeight="1" x14ac:dyDescent="0.25">
      <c r="A24" s="133" t="s">
        <v>50</v>
      </c>
      <c r="B24" s="189">
        <f>УСЬОГО!C24-'!!12-жінки'!B24</f>
        <v>515</v>
      </c>
      <c r="C24" s="189">
        <f>УСЬОГО!F24-'!!12-жінки'!C24</f>
        <v>361</v>
      </c>
      <c r="D24" s="189">
        <f>УСЬОГО!I24-'!!12-жінки'!D24</f>
        <v>167</v>
      </c>
      <c r="E24" s="189">
        <f>УСЬОГО!L24-'!!12-жінки'!E24</f>
        <v>98</v>
      </c>
      <c r="F24" s="189">
        <f>УСЬОГО!O24-'!!12-жінки'!F24</f>
        <v>32</v>
      </c>
      <c r="G24" s="189">
        <f>УСЬОГО!R24-'!!12-жінки'!G24</f>
        <v>0</v>
      </c>
      <c r="H24" s="189">
        <f>УСЬОГО!U24-'!!12-жінки'!H24</f>
        <v>319</v>
      </c>
      <c r="I24" s="189">
        <f>УСЬОГО!X24-'!!12-жінки'!I24</f>
        <v>166</v>
      </c>
      <c r="J24" s="189">
        <f>УСЬОГО!AA24-'!!12-жінки'!J24</f>
        <v>97</v>
      </c>
      <c r="K24" s="189">
        <f>УСЬОГО!AD24-'!!12-жінки'!K24</f>
        <v>92</v>
      </c>
    </row>
    <row r="25" spans="1:20" ht="15" customHeight="1" x14ac:dyDescent="0.25">
      <c r="A25" s="133" t="s">
        <v>51</v>
      </c>
      <c r="B25" s="189">
        <f>УСЬОГО!C25-'!!12-жінки'!B25</f>
        <v>273</v>
      </c>
      <c r="C25" s="189">
        <f>УСЬОГО!F25-'!!12-жінки'!C25</f>
        <v>246</v>
      </c>
      <c r="D25" s="189">
        <f>УСЬОГО!I25-'!!12-жінки'!D25</f>
        <v>115</v>
      </c>
      <c r="E25" s="189">
        <f>УСЬОГО!L25-'!!12-жінки'!E25</f>
        <v>97</v>
      </c>
      <c r="F25" s="189">
        <f>УСЬОГО!O25-'!!12-жінки'!F25</f>
        <v>5</v>
      </c>
      <c r="G25" s="189">
        <f>УСЬОГО!R25-'!!12-жінки'!G25</f>
        <v>9</v>
      </c>
      <c r="H25" s="189">
        <f>УСЬОГО!U25-'!!12-жінки'!H25</f>
        <v>217</v>
      </c>
      <c r="I25" s="189">
        <f>УСЬОГО!X25-'!!12-жінки'!I25</f>
        <v>100</v>
      </c>
      <c r="J25" s="189">
        <f>УСЬОГО!AA25-'!!12-жінки'!J25</f>
        <v>81</v>
      </c>
      <c r="K25" s="189">
        <f>УСЬОГО!AD25-'!!12-жінки'!K25</f>
        <v>59</v>
      </c>
    </row>
    <row r="26" spans="1:20" ht="15" customHeight="1" x14ac:dyDescent="0.25">
      <c r="A26" s="133" t="s">
        <v>52</v>
      </c>
      <c r="B26" s="189">
        <f>УСЬОГО!C26-'!!12-жінки'!B26</f>
        <v>467</v>
      </c>
      <c r="C26" s="189">
        <f>УСЬОГО!F26-'!!12-жінки'!C26</f>
        <v>413</v>
      </c>
      <c r="D26" s="189">
        <f>УСЬОГО!I26-'!!12-жінки'!D26</f>
        <v>135</v>
      </c>
      <c r="E26" s="189">
        <f>УСЬОГО!L26-'!!12-жінки'!E26</f>
        <v>117</v>
      </c>
      <c r="F26" s="189">
        <f>УСЬОГО!O26-'!!12-жінки'!F26</f>
        <v>5</v>
      </c>
      <c r="G26" s="189">
        <f>УСЬОГО!R26-'!!12-жінки'!G26</f>
        <v>5</v>
      </c>
      <c r="H26" s="189">
        <f>УСЬОГО!U26-'!!12-жінки'!H26</f>
        <v>321</v>
      </c>
      <c r="I26" s="189">
        <f>УСЬОГО!X26-'!!12-жінки'!I26</f>
        <v>176</v>
      </c>
      <c r="J26" s="189">
        <f>УСЬОГО!AA26-'!!12-жінки'!J26</f>
        <v>155</v>
      </c>
      <c r="K26" s="189">
        <f>УСЬОГО!AD26-'!!12-жінки'!K26</f>
        <v>133</v>
      </c>
    </row>
    <row r="27" spans="1:20" ht="15" customHeight="1" x14ac:dyDescent="0.25">
      <c r="A27" s="133" t="s">
        <v>53</v>
      </c>
      <c r="B27" s="189">
        <f>УСЬОГО!C27-'!!12-жінки'!B27</f>
        <v>214</v>
      </c>
      <c r="C27" s="189">
        <f>УСЬОГО!F27-'!!12-жінки'!C27</f>
        <v>198</v>
      </c>
      <c r="D27" s="189">
        <f>УСЬОГО!I27-'!!12-жінки'!D27</f>
        <v>62</v>
      </c>
      <c r="E27" s="189">
        <f>УСЬОГО!L27-'!!12-жінки'!E27</f>
        <v>59</v>
      </c>
      <c r="F27" s="189">
        <f>УСЬОГО!O27-'!!12-жінки'!F27</f>
        <v>21</v>
      </c>
      <c r="G27" s="189">
        <f>УСЬОГО!R27-'!!12-жінки'!G27</f>
        <v>29</v>
      </c>
      <c r="H27" s="189">
        <f>УСЬОГО!U27-'!!12-жінки'!H27</f>
        <v>184</v>
      </c>
      <c r="I27" s="189">
        <f>УСЬОГО!X27-'!!12-жінки'!I27</f>
        <v>63</v>
      </c>
      <c r="J27" s="189">
        <f>УСЬОГО!AA27-'!!12-жінки'!J27</f>
        <v>60</v>
      </c>
      <c r="K27" s="189">
        <f>УСЬОГО!AD27-'!!12-жінки'!K27</f>
        <v>58</v>
      </c>
      <c r="T27" s="134" t="s">
        <v>101</v>
      </c>
    </row>
    <row r="28" spans="1:20" ht="15" customHeight="1" x14ac:dyDescent="0.25">
      <c r="A28" s="133" t="s">
        <v>54</v>
      </c>
      <c r="B28" s="189">
        <f>УСЬОГО!C28-'!!12-жінки'!B28</f>
        <v>249</v>
      </c>
      <c r="C28" s="189">
        <f>УСЬОГО!F28-'!!12-жінки'!C28</f>
        <v>206</v>
      </c>
      <c r="D28" s="189">
        <f>УСЬОГО!I28-'!!12-жінки'!D28</f>
        <v>72</v>
      </c>
      <c r="E28" s="189">
        <f>УСЬОГО!L28-'!!12-жінки'!E28</f>
        <v>52</v>
      </c>
      <c r="F28" s="189">
        <f>УСЬОГО!O28-'!!12-жінки'!F28</f>
        <v>21</v>
      </c>
      <c r="G28" s="189">
        <f>УСЬОГО!R28-'!!12-жінки'!G28</f>
        <v>0</v>
      </c>
      <c r="H28" s="189">
        <f>УСЬОГО!U28-'!!12-жінки'!H28</f>
        <v>200</v>
      </c>
      <c r="I28" s="189">
        <f>УСЬОГО!X28-'!!12-жінки'!I28</f>
        <v>87</v>
      </c>
      <c r="J28" s="189">
        <f>УСЬОГО!AA28-'!!12-жінки'!J28</f>
        <v>84</v>
      </c>
      <c r="K28" s="189">
        <f>УСЬОГО!AD28-'!!12-жінки'!K28</f>
        <v>82</v>
      </c>
    </row>
    <row r="29" spans="1:20" ht="15" customHeight="1" x14ac:dyDescent="0.25">
      <c r="A29" s="133" t="s">
        <v>55</v>
      </c>
      <c r="B29" s="189">
        <f>УСЬОГО!C29-'!!12-жінки'!B29</f>
        <v>282</v>
      </c>
      <c r="C29" s="189">
        <f>УСЬОГО!F29-'!!12-жінки'!C29</f>
        <v>250</v>
      </c>
      <c r="D29" s="189">
        <f>УСЬОГО!I29-'!!12-жінки'!D29</f>
        <v>41</v>
      </c>
      <c r="E29" s="189">
        <f>УСЬОГО!L29-'!!12-жінки'!E29</f>
        <v>40</v>
      </c>
      <c r="F29" s="189">
        <f>УСЬОГО!O29-'!!12-жінки'!F29</f>
        <v>21</v>
      </c>
      <c r="G29" s="189">
        <f>УСЬОГО!R29-'!!12-жінки'!G29</f>
        <v>0</v>
      </c>
      <c r="H29" s="189">
        <f>УСЬОГО!U29-'!!12-жінки'!H29</f>
        <v>201</v>
      </c>
      <c r="I29" s="189">
        <f>УСЬОГО!X29-'!!12-жінки'!I29</f>
        <v>87</v>
      </c>
      <c r="J29" s="189">
        <f>УСЬОГО!AA29-'!!12-жінки'!J29</f>
        <v>77</v>
      </c>
      <c r="K29" s="189">
        <f>УСЬОГО!AD29-'!!12-жінки'!K29</f>
        <v>69</v>
      </c>
    </row>
    <row r="30" spans="1:20" ht="15" customHeight="1" x14ac:dyDescent="0.25">
      <c r="A30" s="135" t="s">
        <v>56</v>
      </c>
      <c r="B30" s="189">
        <f>УСЬОГО!C30-'!!12-жінки'!B30</f>
        <v>289</v>
      </c>
      <c r="C30" s="189">
        <f>УСЬОГО!F30-'!!12-жінки'!C30</f>
        <v>238</v>
      </c>
      <c r="D30" s="189">
        <f>УСЬОГО!I30-'!!12-жінки'!D30</f>
        <v>109</v>
      </c>
      <c r="E30" s="189">
        <f>УСЬОГО!L30-'!!12-жінки'!E30</f>
        <v>88</v>
      </c>
      <c r="F30" s="189">
        <f>УСЬОГО!O30-'!!12-жінки'!F30</f>
        <v>3</v>
      </c>
      <c r="G30" s="189">
        <f>УСЬОГО!R30-'!!12-жінки'!G30</f>
        <v>0</v>
      </c>
      <c r="H30" s="189">
        <f>УСЬОГО!U30-'!!12-жінки'!H30</f>
        <v>207</v>
      </c>
      <c r="I30" s="189">
        <f>УСЬОГО!X30-'!!12-жінки'!I30</f>
        <v>98</v>
      </c>
      <c r="J30" s="189">
        <f>УСЬОГО!AA30-'!!12-жінки'!J30</f>
        <v>76</v>
      </c>
      <c r="K30" s="189">
        <f>УСЬОГО!AD30-'!!12-жінки'!K30</f>
        <v>70</v>
      </c>
    </row>
    <row r="31" spans="1:20" ht="15" customHeight="1" x14ac:dyDescent="0.25">
      <c r="A31" s="136" t="s">
        <v>57</v>
      </c>
      <c r="B31" s="189">
        <f>УСЬОГО!C31-'!!12-жінки'!B31</f>
        <v>371</v>
      </c>
      <c r="C31" s="189">
        <f>УСЬОГО!F31-'!!12-жінки'!C31</f>
        <v>246</v>
      </c>
      <c r="D31" s="189">
        <f>УСЬОГО!I31-'!!12-жінки'!D31</f>
        <v>92</v>
      </c>
      <c r="E31" s="189">
        <f>УСЬОГО!L31-'!!12-жінки'!E31</f>
        <v>61</v>
      </c>
      <c r="F31" s="189">
        <f>УСЬОГО!O31-'!!12-жінки'!F31</f>
        <v>0</v>
      </c>
      <c r="G31" s="189">
        <f>УСЬОГО!R31-'!!12-жінки'!G31</f>
        <v>0</v>
      </c>
      <c r="H31" s="189">
        <f>УСЬОГО!U31-'!!12-жінки'!H31</f>
        <v>218</v>
      </c>
      <c r="I31" s="189">
        <f>УСЬОГО!X31-'!!12-жінки'!I31</f>
        <v>138</v>
      </c>
      <c r="J31" s="189">
        <f>УСЬОГО!AA31-'!!12-жінки'!J31</f>
        <v>85</v>
      </c>
      <c r="K31" s="189">
        <f>УСЬОГО!AD31-'!!12-жінки'!K31</f>
        <v>72</v>
      </c>
    </row>
    <row r="32" spans="1:20" ht="15" customHeight="1" x14ac:dyDescent="0.25">
      <c r="A32" s="136" t="s">
        <v>58</v>
      </c>
      <c r="B32" s="189">
        <f>УСЬОГО!C32-'!!12-жінки'!B32</f>
        <v>327</v>
      </c>
      <c r="C32" s="189">
        <f>УСЬОГО!F32-'!!12-жінки'!C32</f>
        <v>217</v>
      </c>
      <c r="D32" s="189">
        <f>УСЬОГО!I32-'!!12-жінки'!D32</f>
        <v>134</v>
      </c>
      <c r="E32" s="189">
        <f>УСЬОГО!L32-'!!12-жінки'!E32</f>
        <v>86</v>
      </c>
      <c r="F32" s="189">
        <f>УСЬОГО!O32-'!!12-жінки'!F32</f>
        <v>10</v>
      </c>
      <c r="G32" s="189">
        <f>УСЬОГО!R32-'!!12-жінки'!G32</f>
        <v>0</v>
      </c>
      <c r="H32" s="189">
        <f>УСЬОГО!U32-'!!12-жінки'!H32</f>
        <v>208</v>
      </c>
      <c r="I32" s="189">
        <f>УСЬОГО!X32-'!!12-жінки'!I32</f>
        <v>122</v>
      </c>
      <c r="J32" s="189">
        <f>УСЬОГО!AA32-'!!12-жінки'!J32</f>
        <v>72</v>
      </c>
      <c r="K32" s="189">
        <f>УСЬОГО!AD32-'!!12-жінки'!K32</f>
        <v>64</v>
      </c>
    </row>
    <row r="33" spans="1:11" ht="15" customHeight="1" x14ac:dyDescent="0.25">
      <c r="A33" s="136" t="s">
        <v>59</v>
      </c>
      <c r="B33" s="189">
        <f>УСЬОГО!C33-'!!12-жінки'!B33</f>
        <v>538</v>
      </c>
      <c r="C33" s="189">
        <f>УСЬОГО!F33-'!!12-жінки'!C33</f>
        <v>492</v>
      </c>
      <c r="D33" s="189">
        <f>УСЬОГО!I33-'!!12-жінки'!D33</f>
        <v>113</v>
      </c>
      <c r="E33" s="189">
        <f>УСЬОГО!L33-'!!12-жінки'!E33</f>
        <v>89</v>
      </c>
      <c r="F33" s="189">
        <f>УСЬОГО!O33-'!!12-жінки'!F33</f>
        <v>17</v>
      </c>
      <c r="G33" s="189">
        <f>УСЬОГО!R33-'!!12-жінки'!G33</f>
        <v>0</v>
      </c>
      <c r="H33" s="189">
        <f>УСЬОГО!U33-'!!12-жінки'!H33</f>
        <v>435</v>
      </c>
      <c r="I33" s="189">
        <f>УСЬОГО!X33-'!!12-жінки'!I33</f>
        <v>234</v>
      </c>
      <c r="J33" s="189">
        <f>УСЬОГО!AA33-'!!12-жінки'!J33</f>
        <v>218</v>
      </c>
      <c r="K33" s="189">
        <f>УСЬОГО!AD33-'!!12-жінки'!K33</f>
        <v>205</v>
      </c>
    </row>
    <row r="34" spans="1:11" ht="15" customHeight="1" x14ac:dyDescent="0.25">
      <c r="A34" s="136" t="s">
        <v>60</v>
      </c>
      <c r="B34" s="189">
        <f>УСЬОГО!C34-'!!12-жінки'!B34</f>
        <v>449</v>
      </c>
      <c r="C34" s="189">
        <f>УСЬОГО!F34-'!!12-жінки'!C34</f>
        <v>366</v>
      </c>
      <c r="D34" s="189">
        <f>УСЬОГО!I34-'!!12-жінки'!D34</f>
        <v>83</v>
      </c>
      <c r="E34" s="189">
        <f>УСЬОГО!L34-'!!12-жінки'!E34</f>
        <v>28</v>
      </c>
      <c r="F34" s="189">
        <f>УСЬОГО!O34-'!!12-жінки'!F34</f>
        <v>1</v>
      </c>
      <c r="G34" s="189">
        <f>УСЬОГО!R34-'!!12-жінки'!G34</f>
        <v>0</v>
      </c>
      <c r="H34" s="189">
        <f>УСЬОГО!U34-'!!12-жінки'!H34</f>
        <v>295</v>
      </c>
      <c r="I34" s="189">
        <f>УСЬОГО!X34-'!!12-жінки'!I34</f>
        <v>228</v>
      </c>
      <c r="J34" s="189">
        <f>УСЬОГО!AA34-'!!12-жінки'!J34</f>
        <v>213</v>
      </c>
      <c r="K34" s="189">
        <f>УСЬОГО!AD34-'!!12-жінки'!K34</f>
        <v>203</v>
      </c>
    </row>
    <row r="35" spans="1:11" ht="15" customHeight="1" x14ac:dyDescent="0.25">
      <c r="A35" s="136" t="s">
        <v>61</v>
      </c>
      <c r="B35" s="189">
        <f>УСЬОГО!C35-'!!12-жінки'!B35</f>
        <v>249</v>
      </c>
      <c r="C35" s="189">
        <f>УСЬОГО!F35-'!!12-жінки'!C35</f>
        <v>209</v>
      </c>
      <c r="D35" s="189">
        <f>УСЬОГО!I35-'!!12-жінки'!D35</f>
        <v>67</v>
      </c>
      <c r="E35" s="189">
        <f>УСЬОГО!L35-'!!12-жінки'!E35</f>
        <v>44</v>
      </c>
      <c r="F35" s="189">
        <f>УСЬОГО!O35-'!!12-жінки'!F35</f>
        <v>18</v>
      </c>
      <c r="G35" s="189">
        <f>УСЬОГО!R35-'!!12-жінки'!G35</f>
        <v>4</v>
      </c>
      <c r="H35" s="189">
        <f>УСЬОГО!U35-'!!12-жінки'!H35</f>
        <v>187</v>
      </c>
      <c r="I35" s="189">
        <f>УСЬОГО!X35-'!!12-жінки'!I35</f>
        <v>78</v>
      </c>
      <c r="J35" s="189">
        <f>УСЬОГО!AA35-'!!12-жінки'!J35</f>
        <v>67</v>
      </c>
      <c r="K35" s="189">
        <f>УСЬОГО!AD35-'!!12-жінки'!K35</f>
        <v>55</v>
      </c>
    </row>
  </sheetData>
  <mergeCells count="12">
    <mergeCell ref="J3:J5"/>
    <mergeCell ref="K3:K5"/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CFF"/>
  </sheetPr>
  <dimension ref="A1:K21"/>
  <sheetViews>
    <sheetView view="pageBreakPreview" zoomScale="80" zoomScaleNormal="70" zoomScaleSheetLayoutView="80" workbookViewId="0">
      <selection activeCell="G9" sqref="G9"/>
    </sheetView>
  </sheetViews>
  <sheetFormatPr defaultColWidth="8" defaultRowHeight="12.75" x14ac:dyDescent="0.2"/>
  <cols>
    <col min="1" max="1" width="52.5703125" style="3" customWidth="1"/>
    <col min="2" max="2" width="14.42578125" style="18" customWidth="1"/>
    <col min="3" max="3" width="14.5703125" style="18" customWidth="1"/>
    <col min="4" max="4" width="9.5703125" style="3" customWidth="1"/>
    <col min="5" max="5" width="12.28515625" style="3" customWidth="1"/>
    <col min="6" max="7" width="14.42578125" style="3" customWidth="1"/>
    <col min="8" max="8" width="10" style="3" customWidth="1"/>
    <col min="9" max="9" width="12.28515625" style="3" customWidth="1"/>
    <col min="10" max="10" width="13.28515625" style="3" bestFit="1" customWidth="1"/>
    <col min="11" max="11" width="11.42578125" style="3" bestFit="1" customWidth="1"/>
    <col min="12" max="16384" width="8" style="3"/>
  </cols>
  <sheetData>
    <row r="1" spans="1:11" ht="27" customHeight="1" x14ac:dyDescent="0.2">
      <c r="A1" s="207" t="s">
        <v>65</v>
      </c>
      <c r="B1" s="207"/>
      <c r="C1" s="207"/>
      <c r="D1" s="207"/>
      <c r="E1" s="207"/>
      <c r="F1" s="207"/>
      <c r="G1" s="207"/>
      <c r="H1" s="207"/>
      <c r="I1" s="207"/>
    </row>
    <row r="2" spans="1:11" ht="23.25" customHeight="1" x14ac:dyDescent="0.2">
      <c r="A2" s="207" t="s">
        <v>66</v>
      </c>
      <c r="B2" s="207"/>
      <c r="C2" s="207"/>
      <c r="D2" s="207"/>
      <c r="E2" s="207"/>
      <c r="F2" s="207"/>
      <c r="G2" s="207"/>
      <c r="H2" s="207"/>
      <c r="I2" s="207"/>
    </row>
    <row r="3" spans="1:11" ht="3.6" customHeight="1" x14ac:dyDescent="0.2">
      <c r="A3" s="286"/>
      <c r="B3" s="286"/>
      <c r="C3" s="286"/>
      <c r="D3" s="286"/>
      <c r="E3" s="286"/>
    </row>
    <row r="4" spans="1:11" s="4" customFormat="1" ht="25.5" customHeight="1" x14ac:dyDescent="0.25">
      <c r="A4" s="212" t="s">
        <v>0</v>
      </c>
      <c r="B4" s="288" t="s">
        <v>5</v>
      </c>
      <c r="C4" s="288"/>
      <c r="D4" s="288"/>
      <c r="E4" s="288"/>
      <c r="F4" s="288" t="s">
        <v>6</v>
      </c>
      <c r="G4" s="288"/>
      <c r="H4" s="288"/>
      <c r="I4" s="288"/>
    </row>
    <row r="5" spans="1:11" s="4" customFormat="1" ht="23.25" customHeight="1" x14ac:dyDescent="0.25">
      <c r="A5" s="287"/>
      <c r="B5" s="208" t="s">
        <v>102</v>
      </c>
      <c r="C5" s="208" t="s">
        <v>103</v>
      </c>
      <c r="D5" s="250" t="s">
        <v>1</v>
      </c>
      <c r="E5" s="251"/>
      <c r="F5" s="208" t="s">
        <v>102</v>
      </c>
      <c r="G5" s="208" t="s">
        <v>103</v>
      </c>
      <c r="H5" s="250" t="s">
        <v>1</v>
      </c>
      <c r="I5" s="251"/>
    </row>
    <row r="6" spans="1:11" s="4" customFormat="1" ht="31.35" customHeight="1" x14ac:dyDescent="0.25">
      <c r="A6" s="213"/>
      <c r="B6" s="209"/>
      <c r="C6" s="209"/>
      <c r="D6" s="5" t="s">
        <v>2</v>
      </c>
      <c r="E6" s="6" t="s">
        <v>25</v>
      </c>
      <c r="F6" s="209"/>
      <c r="G6" s="209"/>
      <c r="H6" s="5" t="s">
        <v>2</v>
      </c>
      <c r="I6" s="6" t="s">
        <v>25</v>
      </c>
    </row>
    <row r="7" spans="1:11" s="9" customFormat="1" ht="15.75" customHeight="1" x14ac:dyDescent="0.25">
      <c r="A7" s="7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</row>
    <row r="8" spans="1:11" s="9" customFormat="1" ht="28.5" customHeight="1" x14ac:dyDescent="0.25">
      <c r="A8" s="10" t="s">
        <v>26</v>
      </c>
      <c r="B8" s="82" t="s">
        <v>91</v>
      </c>
      <c r="C8" s="82">
        <f>'12-жінки-ЦЗ'!C7</f>
        <v>21299</v>
      </c>
      <c r="D8" s="82" t="s">
        <v>91</v>
      </c>
      <c r="E8" s="82" t="s">
        <v>91</v>
      </c>
      <c r="F8" s="82" t="s">
        <v>91</v>
      </c>
      <c r="G8" s="82">
        <f>'13-чоловіки-ЦЗ'!C7</f>
        <v>14151</v>
      </c>
      <c r="H8" s="82" t="s">
        <v>91</v>
      </c>
      <c r="I8" s="82" t="s">
        <v>91</v>
      </c>
      <c r="J8" s="25"/>
      <c r="K8" s="23"/>
    </row>
    <row r="9" spans="1:11" s="4" customFormat="1" ht="28.5" customHeight="1" x14ac:dyDescent="0.25">
      <c r="A9" s="10" t="s">
        <v>27</v>
      </c>
      <c r="B9" s="98">
        <f>'12-жінки-ЦЗ'!E7</f>
        <v>31572</v>
      </c>
      <c r="C9" s="74">
        <f>'12-жінки-ЦЗ'!F7</f>
        <v>18688</v>
      </c>
      <c r="D9" s="11">
        <f t="shared" ref="D9:D13" si="0">C9*100/B9</f>
        <v>59.191688838211071</v>
      </c>
      <c r="E9" s="90">
        <f t="shared" ref="E9:E13" si="1">C9-B9</f>
        <v>-12884</v>
      </c>
      <c r="F9" s="74">
        <f>'13-чоловіки-ЦЗ'!E7</f>
        <v>20893</v>
      </c>
      <c r="G9" s="74">
        <f>'13-чоловіки-ЦЗ'!F7</f>
        <v>11584</v>
      </c>
      <c r="H9" s="11">
        <f t="shared" ref="H9:H13" si="2">G9*100/F9</f>
        <v>55.444407217728426</v>
      </c>
      <c r="I9" s="90">
        <f t="shared" ref="I9:I13" si="3">G9-F9</f>
        <v>-9309</v>
      </c>
      <c r="J9" s="23"/>
      <c r="K9" s="23"/>
    </row>
    <row r="10" spans="1:11" s="4" customFormat="1" ht="52.5" customHeight="1" x14ac:dyDescent="0.25">
      <c r="A10" s="14" t="s">
        <v>28</v>
      </c>
      <c r="B10" s="98">
        <f>'12-жінки-ЦЗ'!H7</f>
        <v>8464</v>
      </c>
      <c r="C10" s="74">
        <f>'12-жінки-ЦЗ'!I7</f>
        <v>4084</v>
      </c>
      <c r="D10" s="11">
        <f t="shared" si="0"/>
        <v>48.251417769376182</v>
      </c>
      <c r="E10" s="90">
        <f t="shared" si="1"/>
        <v>-4380</v>
      </c>
      <c r="F10" s="74">
        <f>'13-чоловіки-ЦЗ'!H7</f>
        <v>7063</v>
      </c>
      <c r="G10" s="74">
        <f>'13-чоловіки-ЦЗ'!I7</f>
        <v>3520</v>
      </c>
      <c r="H10" s="11">
        <f t="shared" si="2"/>
        <v>49.837179668696024</v>
      </c>
      <c r="I10" s="90">
        <f t="shared" si="3"/>
        <v>-3543</v>
      </c>
      <c r="J10" s="23"/>
      <c r="K10" s="23"/>
    </row>
    <row r="11" spans="1:11" s="4" customFormat="1" ht="31.9" customHeight="1" x14ac:dyDescent="0.25">
      <c r="A11" s="15" t="s">
        <v>29</v>
      </c>
      <c r="B11" s="98">
        <f>'12-жінки-ЦЗ'!K7</f>
        <v>1629</v>
      </c>
      <c r="C11" s="74">
        <f>'12-жінки-ЦЗ'!L7</f>
        <v>992</v>
      </c>
      <c r="D11" s="11">
        <f t="shared" si="0"/>
        <v>60.896255371393494</v>
      </c>
      <c r="E11" s="90">
        <f t="shared" si="1"/>
        <v>-637</v>
      </c>
      <c r="F11" s="74">
        <f>'13-чоловіки-ЦЗ'!K7</f>
        <v>849</v>
      </c>
      <c r="G11" s="74">
        <f>'13-чоловіки-ЦЗ'!L7</f>
        <v>470</v>
      </c>
      <c r="H11" s="11">
        <f t="shared" si="2"/>
        <v>55.359246171967023</v>
      </c>
      <c r="I11" s="90">
        <f t="shared" si="3"/>
        <v>-379</v>
      </c>
      <c r="J11" s="23"/>
      <c r="K11" s="23"/>
    </row>
    <row r="12" spans="1:11" s="4" customFormat="1" ht="45.75" customHeight="1" x14ac:dyDescent="0.25">
      <c r="A12" s="15" t="s">
        <v>20</v>
      </c>
      <c r="B12" s="98">
        <f>'12-жінки-ЦЗ'!N7</f>
        <v>179</v>
      </c>
      <c r="C12" s="74">
        <f>'12-жінки-ЦЗ'!O7</f>
        <v>49</v>
      </c>
      <c r="D12" s="11">
        <f t="shared" si="0"/>
        <v>27.374301675977655</v>
      </c>
      <c r="E12" s="90">
        <f t="shared" si="1"/>
        <v>-130</v>
      </c>
      <c r="F12" s="74">
        <f>'13-чоловіки-ЦЗ'!N7</f>
        <v>174</v>
      </c>
      <c r="G12" s="74">
        <f>'13-чоловіки-ЦЗ'!O7</f>
        <v>114</v>
      </c>
      <c r="H12" s="11">
        <f t="shared" si="2"/>
        <v>65.517241379310349</v>
      </c>
      <c r="I12" s="90">
        <f t="shared" si="3"/>
        <v>-60</v>
      </c>
      <c r="J12" s="23"/>
      <c r="K12" s="23"/>
    </row>
    <row r="13" spans="1:11" s="4" customFormat="1" ht="55.5" customHeight="1" x14ac:dyDescent="0.25">
      <c r="A13" s="15" t="s">
        <v>30</v>
      </c>
      <c r="B13" s="98">
        <f>'12-жінки-ЦЗ'!Q7</f>
        <v>22541</v>
      </c>
      <c r="C13" s="74">
        <f>'12-жінки-ЦЗ'!R7</f>
        <v>14513</v>
      </c>
      <c r="D13" s="11">
        <f t="shared" si="0"/>
        <v>64.384898629164638</v>
      </c>
      <c r="E13" s="90">
        <f t="shared" si="1"/>
        <v>-8028</v>
      </c>
      <c r="F13" s="74">
        <f>'13-чоловіки-ЦЗ'!Q7</f>
        <v>15130</v>
      </c>
      <c r="G13" s="74">
        <f>'13-чоловіки-ЦЗ'!R7</f>
        <v>9070</v>
      </c>
      <c r="H13" s="11">
        <f t="shared" si="2"/>
        <v>59.947124917382681</v>
      </c>
      <c r="I13" s="90">
        <f t="shared" si="3"/>
        <v>-6060</v>
      </c>
      <c r="J13" s="23"/>
      <c r="K13" s="23"/>
    </row>
    <row r="14" spans="1:11" s="4" customFormat="1" ht="12.75" customHeight="1" x14ac:dyDescent="0.25">
      <c r="A14" s="214" t="s">
        <v>4</v>
      </c>
      <c r="B14" s="215"/>
      <c r="C14" s="215"/>
      <c r="D14" s="215"/>
      <c r="E14" s="215"/>
      <c r="F14" s="215"/>
      <c r="G14" s="215"/>
      <c r="H14" s="215"/>
      <c r="I14" s="215"/>
      <c r="J14" s="23"/>
      <c r="K14" s="23"/>
    </row>
    <row r="15" spans="1:11" s="4" customFormat="1" ht="18" customHeight="1" x14ac:dyDescent="0.25">
      <c r="A15" s="216"/>
      <c r="B15" s="217"/>
      <c r="C15" s="217"/>
      <c r="D15" s="217"/>
      <c r="E15" s="217"/>
      <c r="F15" s="217"/>
      <c r="G15" s="217"/>
      <c r="H15" s="217"/>
      <c r="I15" s="217"/>
      <c r="J15" s="23"/>
      <c r="K15" s="23"/>
    </row>
    <row r="16" spans="1:11" s="4" customFormat="1" ht="20.25" customHeight="1" x14ac:dyDescent="0.25">
      <c r="A16" s="212" t="s">
        <v>0</v>
      </c>
      <c r="B16" s="218" t="s">
        <v>104</v>
      </c>
      <c r="C16" s="218" t="s">
        <v>105</v>
      </c>
      <c r="D16" s="250" t="s">
        <v>1</v>
      </c>
      <c r="E16" s="251"/>
      <c r="F16" s="218" t="s">
        <v>104</v>
      </c>
      <c r="G16" s="218" t="s">
        <v>105</v>
      </c>
      <c r="H16" s="250" t="s">
        <v>1</v>
      </c>
      <c r="I16" s="251"/>
      <c r="J16" s="23"/>
      <c r="K16" s="23"/>
    </row>
    <row r="17" spans="1:11" ht="35.65" customHeight="1" x14ac:dyDescent="0.3">
      <c r="A17" s="213"/>
      <c r="B17" s="218"/>
      <c r="C17" s="218"/>
      <c r="D17" s="21" t="s">
        <v>2</v>
      </c>
      <c r="E17" s="6" t="s">
        <v>25</v>
      </c>
      <c r="F17" s="218"/>
      <c r="G17" s="218"/>
      <c r="H17" s="21" t="s">
        <v>2</v>
      </c>
      <c r="I17" s="6" t="s">
        <v>25</v>
      </c>
      <c r="J17" s="24"/>
      <c r="K17" s="24"/>
    </row>
    <row r="18" spans="1:11" ht="24" customHeight="1" x14ac:dyDescent="0.3">
      <c r="A18" s="10" t="s">
        <v>31</v>
      </c>
      <c r="B18" s="82" t="s">
        <v>91</v>
      </c>
      <c r="C18" s="82">
        <f>'12-жінки-ЦЗ'!U7</f>
        <v>7942</v>
      </c>
      <c r="D18" s="82" t="s">
        <v>91</v>
      </c>
      <c r="E18" s="82" t="s">
        <v>91</v>
      </c>
      <c r="F18" s="82" t="s">
        <v>91</v>
      </c>
      <c r="G18" s="83">
        <f>'13-чоловіки-ЦЗ'!U7</f>
        <v>4973</v>
      </c>
      <c r="H18" s="82" t="s">
        <v>91</v>
      </c>
      <c r="I18" s="82" t="s">
        <v>91</v>
      </c>
      <c r="J18" s="24"/>
      <c r="K18" s="24"/>
    </row>
    <row r="19" spans="1:11" ht="25.5" customHeight="1" x14ac:dyDescent="0.3">
      <c r="A19" s="1" t="s">
        <v>27</v>
      </c>
      <c r="B19" s="99">
        <f>'12-жінки-ЦЗ'!W7</f>
        <v>13168</v>
      </c>
      <c r="C19" s="82">
        <f>'12-жінки-ЦЗ'!X7</f>
        <v>6843</v>
      </c>
      <c r="D19" s="17">
        <f t="shared" ref="D19:D20" si="4">C19*100/B19</f>
        <v>51.966889428918591</v>
      </c>
      <c r="E19" s="90">
        <f t="shared" ref="E19:E20" si="5">C19-B19</f>
        <v>-6325</v>
      </c>
      <c r="F19" s="83">
        <f>'13-чоловіки-ЦЗ'!W7</f>
        <v>8316</v>
      </c>
      <c r="G19" s="83">
        <f>'13-чоловіки-ЦЗ'!X7</f>
        <v>3941</v>
      </c>
      <c r="H19" s="16">
        <f t="shared" ref="H19:H20" si="6">G19*100/F19</f>
        <v>47.390572390572387</v>
      </c>
      <c r="I19" s="90">
        <f t="shared" ref="I19:I20" si="7">G19-F19</f>
        <v>-4375</v>
      </c>
      <c r="J19" s="24"/>
      <c r="K19" s="24"/>
    </row>
    <row r="20" spans="1:11" ht="20.25" x14ac:dyDescent="0.3">
      <c r="A20" s="1" t="s">
        <v>32</v>
      </c>
      <c r="B20" s="99">
        <f>'12-жінки-ЦЗ'!Z7</f>
        <v>11272</v>
      </c>
      <c r="C20" s="82">
        <f>'12-жінки-ЦЗ'!AA7</f>
        <v>5959</v>
      </c>
      <c r="D20" s="17">
        <f t="shared" si="4"/>
        <v>52.865507452093681</v>
      </c>
      <c r="E20" s="90">
        <f t="shared" si="5"/>
        <v>-5313</v>
      </c>
      <c r="F20" s="83">
        <f>'13-чоловіки-ЦЗ'!Z7</f>
        <v>7218</v>
      </c>
      <c r="G20" s="83">
        <f>'13-чоловіки-ЦЗ'!AA7</f>
        <v>3413</v>
      </c>
      <c r="H20" s="16">
        <f t="shared" si="6"/>
        <v>47.284566361873097</v>
      </c>
      <c r="I20" s="90">
        <f t="shared" si="7"/>
        <v>-3805</v>
      </c>
      <c r="J20" s="24"/>
      <c r="K20" s="24"/>
    </row>
    <row r="21" spans="1:11" ht="20.25" x14ac:dyDescent="0.3">
      <c r="C21" s="19"/>
      <c r="J21" s="24"/>
      <c r="K21" s="24"/>
    </row>
  </sheetData>
  <mergeCells count="20"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CC0066"/>
  </sheetPr>
  <dimension ref="A1:AF88"/>
  <sheetViews>
    <sheetView view="pageBreakPreview" zoomScale="83" zoomScaleNormal="75" zoomScaleSheetLayoutView="83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Z8" sqref="Z8:Z35"/>
    </sheetView>
  </sheetViews>
  <sheetFormatPr defaultColWidth="9.28515625" defaultRowHeight="14.25" x14ac:dyDescent="0.2"/>
  <cols>
    <col min="1" max="1" width="25.7109375" style="44" customWidth="1"/>
    <col min="2" max="2" width="11" style="44" hidden="1" customWidth="1"/>
    <col min="3" max="3" width="26.5703125" style="44" customWidth="1"/>
    <col min="4" max="4" width="8.28515625" style="44" hidden="1" customWidth="1"/>
    <col min="5" max="6" width="11.7109375" style="44" customWidth="1"/>
    <col min="7" max="7" width="7.42578125" style="44" customWidth="1"/>
    <col min="8" max="8" width="11.7109375" style="44" customWidth="1"/>
    <col min="9" max="9" width="11" style="44" customWidth="1"/>
    <col min="10" max="10" width="7.42578125" style="44" customWidth="1"/>
    <col min="11" max="12" width="9.42578125" style="44" customWidth="1"/>
    <col min="13" max="13" width="9" style="44" customWidth="1"/>
    <col min="14" max="14" width="10" style="44" customWidth="1"/>
    <col min="15" max="15" width="9.28515625" style="44" customWidth="1"/>
    <col min="16" max="16" width="8.28515625" style="44" customWidth="1"/>
    <col min="17" max="18" width="9.5703125" style="44" customWidth="1"/>
    <col min="19" max="19" width="8.28515625" style="44" customWidth="1"/>
    <col min="20" max="20" width="10.5703125" style="44" hidden="1" customWidth="1"/>
    <col min="21" max="21" width="24.28515625" style="44" customWidth="1"/>
    <col min="22" max="22" width="13.5703125" style="44" hidden="1" customWidth="1"/>
    <col min="23" max="24" width="9.7109375" style="44" customWidth="1"/>
    <col min="25" max="25" width="8.28515625" style="44" customWidth="1"/>
    <col min="26" max="16384" width="9.28515625" style="44"/>
  </cols>
  <sheetData>
    <row r="1" spans="1:32" s="28" customFormat="1" ht="41.25" customHeight="1" x14ac:dyDescent="0.35">
      <c r="B1" s="219" t="s">
        <v>115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7"/>
      <c r="O1" s="27"/>
      <c r="P1" s="27"/>
      <c r="Q1" s="27"/>
      <c r="R1" s="27"/>
      <c r="S1" s="27"/>
      <c r="T1" s="27"/>
      <c r="U1" s="27"/>
      <c r="V1" s="27"/>
      <c r="W1" s="27"/>
      <c r="X1" s="228"/>
      <c r="Y1" s="228"/>
      <c r="Z1" s="48"/>
      <c r="AB1" s="73" t="s">
        <v>14</v>
      </c>
    </row>
    <row r="2" spans="1:32" s="31" customFormat="1" ht="14.2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220"/>
      <c r="Y2" s="220"/>
      <c r="Z2" s="227"/>
      <c r="AA2" s="227"/>
      <c r="AB2" s="59" t="s">
        <v>7</v>
      </c>
      <c r="AC2" s="59"/>
    </row>
    <row r="3" spans="1:32" s="32" customFormat="1" ht="67.900000000000006" customHeight="1" x14ac:dyDescent="0.25">
      <c r="A3" s="221"/>
      <c r="B3" s="166"/>
      <c r="C3" s="162" t="s">
        <v>95</v>
      </c>
      <c r="D3" s="166"/>
      <c r="E3" s="254" t="s">
        <v>22</v>
      </c>
      <c r="F3" s="254"/>
      <c r="G3" s="254"/>
      <c r="H3" s="254" t="s">
        <v>13</v>
      </c>
      <c r="I3" s="254"/>
      <c r="J3" s="254"/>
      <c r="K3" s="254" t="s">
        <v>9</v>
      </c>
      <c r="L3" s="254"/>
      <c r="M3" s="254"/>
      <c r="N3" s="254" t="s">
        <v>10</v>
      </c>
      <c r="O3" s="254"/>
      <c r="P3" s="254"/>
      <c r="Q3" s="255" t="s">
        <v>8</v>
      </c>
      <c r="R3" s="256"/>
      <c r="S3" s="257"/>
      <c r="T3" s="166" t="s">
        <v>16</v>
      </c>
      <c r="U3" s="162" t="s">
        <v>98</v>
      </c>
      <c r="V3" s="166"/>
      <c r="W3" s="254" t="s">
        <v>11</v>
      </c>
      <c r="X3" s="254"/>
      <c r="Y3" s="254"/>
      <c r="Z3" s="254" t="s">
        <v>12</v>
      </c>
      <c r="AA3" s="254"/>
      <c r="AB3" s="254"/>
    </row>
    <row r="4" spans="1:32" s="33" customFormat="1" ht="19.5" customHeight="1" x14ac:dyDescent="0.25">
      <c r="A4" s="221"/>
      <c r="B4" s="258" t="s">
        <v>62</v>
      </c>
      <c r="C4" s="258" t="s">
        <v>93</v>
      </c>
      <c r="D4" s="226" t="s">
        <v>2</v>
      </c>
      <c r="E4" s="258" t="s">
        <v>62</v>
      </c>
      <c r="F4" s="258" t="s">
        <v>93</v>
      </c>
      <c r="G4" s="226" t="s">
        <v>2</v>
      </c>
      <c r="H4" s="258" t="s">
        <v>62</v>
      </c>
      <c r="I4" s="258" t="s">
        <v>93</v>
      </c>
      <c r="J4" s="226" t="s">
        <v>2</v>
      </c>
      <c r="K4" s="258" t="s">
        <v>62</v>
      </c>
      <c r="L4" s="258" t="s">
        <v>93</v>
      </c>
      <c r="M4" s="226" t="s">
        <v>2</v>
      </c>
      <c r="N4" s="258" t="s">
        <v>62</v>
      </c>
      <c r="O4" s="258" t="s">
        <v>93</v>
      </c>
      <c r="P4" s="226" t="s">
        <v>2</v>
      </c>
      <c r="Q4" s="258" t="s">
        <v>62</v>
      </c>
      <c r="R4" s="258" t="s">
        <v>93</v>
      </c>
      <c r="S4" s="226" t="s">
        <v>2</v>
      </c>
      <c r="T4" s="289" t="s">
        <v>62</v>
      </c>
      <c r="U4" s="258" t="s">
        <v>93</v>
      </c>
      <c r="V4" s="226" t="s">
        <v>2</v>
      </c>
      <c r="W4" s="258" t="s">
        <v>62</v>
      </c>
      <c r="X4" s="258" t="s">
        <v>93</v>
      </c>
      <c r="Y4" s="226" t="s">
        <v>2</v>
      </c>
      <c r="Z4" s="258" t="s">
        <v>62</v>
      </c>
      <c r="AA4" s="258" t="s">
        <v>93</v>
      </c>
      <c r="AB4" s="226" t="s">
        <v>2</v>
      </c>
    </row>
    <row r="5" spans="1:32" s="33" customFormat="1" ht="4.5" customHeight="1" x14ac:dyDescent="0.25">
      <c r="A5" s="221"/>
      <c r="B5" s="258"/>
      <c r="C5" s="258"/>
      <c r="D5" s="226"/>
      <c r="E5" s="258"/>
      <c r="F5" s="258"/>
      <c r="G5" s="226"/>
      <c r="H5" s="258"/>
      <c r="I5" s="258"/>
      <c r="J5" s="226"/>
      <c r="K5" s="258"/>
      <c r="L5" s="258"/>
      <c r="M5" s="226"/>
      <c r="N5" s="258"/>
      <c r="O5" s="258"/>
      <c r="P5" s="226"/>
      <c r="Q5" s="258"/>
      <c r="R5" s="258"/>
      <c r="S5" s="226"/>
      <c r="T5" s="289"/>
      <c r="U5" s="258"/>
      <c r="V5" s="226"/>
      <c r="W5" s="258"/>
      <c r="X5" s="258"/>
      <c r="Y5" s="226"/>
      <c r="Z5" s="258"/>
      <c r="AA5" s="258"/>
      <c r="AB5" s="226"/>
    </row>
    <row r="6" spans="1:32" s="51" customFormat="1" ht="11.25" customHeight="1" x14ac:dyDescent="0.2">
      <c r="A6" s="49" t="s">
        <v>3</v>
      </c>
      <c r="B6" s="50">
        <v>1</v>
      </c>
      <c r="C6" s="50">
        <v>1</v>
      </c>
      <c r="D6" s="50">
        <v>3</v>
      </c>
      <c r="E6" s="50">
        <v>2</v>
      </c>
      <c r="F6" s="50">
        <v>3</v>
      </c>
      <c r="G6" s="50">
        <v>4</v>
      </c>
      <c r="H6" s="50">
        <v>5</v>
      </c>
      <c r="I6" s="50">
        <v>6</v>
      </c>
      <c r="J6" s="50">
        <v>7</v>
      </c>
      <c r="K6" s="50">
        <v>8</v>
      </c>
      <c r="L6" s="50">
        <v>9</v>
      </c>
      <c r="M6" s="50">
        <v>10</v>
      </c>
      <c r="N6" s="50">
        <v>11</v>
      </c>
      <c r="O6" s="50">
        <v>12</v>
      </c>
      <c r="P6" s="50">
        <v>13</v>
      </c>
      <c r="Q6" s="50">
        <v>14</v>
      </c>
      <c r="R6" s="50">
        <v>15</v>
      </c>
      <c r="S6" s="50">
        <v>16</v>
      </c>
      <c r="T6" s="158">
        <v>19</v>
      </c>
      <c r="U6" s="50">
        <v>17</v>
      </c>
      <c r="V6" s="50">
        <v>21</v>
      </c>
      <c r="W6" s="50">
        <v>18</v>
      </c>
      <c r="X6" s="50">
        <v>19</v>
      </c>
      <c r="Y6" s="50">
        <v>20</v>
      </c>
      <c r="Z6" s="50">
        <v>21</v>
      </c>
      <c r="AA6" s="50">
        <v>22</v>
      </c>
      <c r="AB6" s="50">
        <v>23</v>
      </c>
    </row>
    <row r="7" spans="1:32" s="38" customFormat="1" ht="18" customHeight="1" x14ac:dyDescent="0.25">
      <c r="A7" s="34" t="s">
        <v>33</v>
      </c>
      <c r="B7" s="35">
        <f>SUM(B8:B35)</f>
        <v>52192</v>
      </c>
      <c r="C7" s="35">
        <f>SUM(C8:C35)</f>
        <v>21299</v>
      </c>
      <c r="D7" s="36">
        <f>C7*100/B7</f>
        <v>40.808936235438381</v>
      </c>
      <c r="E7" s="35">
        <f>SUM(E8:E35)</f>
        <v>31572</v>
      </c>
      <c r="F7" s="35">
        <f>SUM(F8:F35)</f>
        <v>18688</v>
      </c>
      <c r="G7" s="36">
        <f>F7*100/E7</f>
        <v>59.191688838211071</v>
      </c>
      <c r="H7" s="35">
        <f>SUM(H8:H35)</f>
        <v>8464</v>
      </c>
      <c r="I7" s="35">
        <f>SUM(I8:I35)</f>
        <v>4084</v>
      </c>
      <c r="J7" s="36">
        <f>I7*100/H7</f>
        <v>48.251417769376182</v>
      </c>
      <c r="K7" s="35">
        <f>SUM(K8:K35)</f>
        <v>1629</v>
      </c>
      <c r="L7" s="35">
        <f>SUM(L8:L35)</f>
        <v>992</v>
      </c>
      <c r="M7" s="36">
        <f>L7*100/K7</f>
        <v>60.896255371393494</v>
      </c>
      <c r="N7" s="35">
        <f>SUM(N8:N35)</f>
        <v>179</v>
      </c>
      <c r="O7" s="35">
        <f>SUM(O8:O35)</f>
        <v>49</v>
      </c>
      <c r="P7" s="36">
        <f>O7*100/N7</f>
        <v>27.374301675977655</v>
      </c>
      <c r="Q7" s="35">
        <f>SUM(Q8:Q35)</f>
        <v>22541</v>
      </c>
      <c r="R7" s="35">
        <f>SUM(R8:R35)</f>
        <v>14513</v>
      </c>
      <c r="S7" s="36">
        <f>R7*100/Q7</f>
        <v>64.384898629164638</v>
      </c>
      <c r="T7" s="159">
        <f>SUM(T8:T35)</f>
        <v>0</v>
      </c>
      <c r="U7" s="35">
        <f>SUM(U8:U35)</f>
        <v>7942</v>
      </c>
      <c r="V7" s="36" t="e">
        <f>U7*100/T7</f>
        <v>#DIV/0!</v>
      </c>
      <c r="W7" s="35">
        <f>SUM(W8:W35)</f>
        <v>13168</v>
      </c>
      <c r="X7" s="35">
        <f>SUM(X8:X35)</f>
        <v>6843</v>
      </c>
      <c r="Y7" s="36">
        <f>X7*100/W7</f>
        <v>51.966889428918591</v>
      </c>
      <c r="Z7" s="35">
        <f>SUM(Z8:Z35)</f>
        <v>11272</v>
      </c>
      <c r="AA7" s="35">
        <f>SUM(AA8:AA35)</f>
        <v>5959</v>
      </c>
      <c r="AB7" s="36">
        <f>AA7*100/Z7</f>
        <v>52.865507452093681</v>
      </c>
      <c r="AC7" s="37"/>
      <c r="AF7" s="42"/>
    </row>
    <row r="8" spans="1:32" s="42" customFormat="1" ht="17.100000000000001" customHeight="1" x14ac:dyDescent="0.25">
      <c r="A8" s="61" t="s">
        <v>34</v>
      </c>
      <c r="B8" s="39">
        <v>13636</v>
      </c>
      <c r="C8" s="39">
        <f>'!!12-жінки'!B8</f>
        <v>6083</v>
      </c>
      <c r="D8" s="40">
        <f t="shared" ref="D8:D35" si="0">C8*100/B8</f>
        <v>44.609856262833674</v>
      </c>
      <c r="E8" s="39">
        <v>8733</v>
      </c>
      <c r="F8" s="39">
        <f>'!!12-жінки'!C8</f>
        <v>5145</v>
      </c>
      <c r="G8" s="40">
        <f t="shared" ref="G8:G35" si="1">F8*100/E8</f>
        <v>58.914462384060464</v>
      </c>
      <c r="H8" s="192">
        <v>1381</v>
      </c>
      <c r="I8" s="39">
        <f>'!!12-жінки'!D8</f>
        <v>857</v>
      </c>
      <c r="J8" s="40">
        <f t="shared" ref="J8:J35" si="2">I8*100/H8</f>
        <v>62.056480811006516</v>
      </c>
      <c r="K8" s="39">
        <v>420</v>
      </c>
      <c r="L8" s="39">
        <f>'!!12-жінки'!F8</f>
        <v>337</v>
      </c>
      <c r="M8" s="40">
        <f t="shared" ref="M8" si="3">L8*100/K8</f>
        <v>80.238095238095241</v>
      </c>
      <c r="N8" s="39">
        <v>57</v>
      </c>
      <c r="O8" s="39">
        <f>'!!12-жінки'!G8</f>
        <v>0</v>
      </c>
      <c r="P8" s="91">
        <f>IF(ISERROR(O8*100/N8),"-",(O8*100/N8))</f>
        <v>0</v>
      </c>
      <c r="Q8" s="39">
        <v>4362</v>
      </c>
      <c r="R8" s="60">
        <f>'!!12-жінки'!H8</f>
        <v>3247</v>
      </c>
      <c r="S8" s="40">
        <f t="shared" ref="S8:S35" si="4">R8*100/Q8</f>
        <v>74.438331040806972</v>
      </c>
      <c r="T8" s="39"/>
      <c r="U8" s="60">
        <f>'!!12-жінки'!I8</f>
        <v>2362</v>
      </c>
      <c r="V8" s="40" t="e">
        <f t="shared" ref="V8:V35" si="5">U8*100/T8</f>
        <v>#DIV/0!</v>
      </c>
      <c r="W8" s="39">
        <v>3736</v>
      </c>
      <c r="X8" s="60">
        <f>'!!12-жінки'!J8</f>
        <v>1903</v>
      </c>
      <c r="Y8" s="40">
        <f t="shared" ref="Y8:Y35" si="6">X8*100/W8</f>
        <v>50.936830835117775</v>
      </c>
      <c r="Z8" s="39">
        <v>3133</v>
      </c>
      <c r="AA8" s="60">
        <f>'!!12-жінки'!K8</f>
        <v>1637</v>
      </c>
      <c r="AB8" s="40">
        <f t="shared" ref="AB8:AB35" si="7">AA8*100/Z8</f>
        <v>52.250239387168847</v>
      </c>
      <c r="AC8" s="37"/>
      <c r="AD8" s="41"/>
    </row>
    <row r="9" spans="1:32" s="43" customFormat="1" ht="17.100000000000001" customHeight="1" x14ac:dyDescent="0.25">
      <c r="A9" s="61" t="s">
        <v>35</v>
      </c>
      <c r="B9" s="39">
        <v>2055</v>
      </c>
      <c r="C9" s="39">
        <f>'!!12-жінки'!B9</f>
        <v>729</v>
      </c>
      <c r="D9" s="40">
        <f t="shared" si="0"/>
        <v>35.474452554744524</v>
      </c>
      <c r="E9" s="39">
        <v>1208</v>
      </c>
      <c r="F9" s="39">
        <f>'!!12-жінки'!C9</f>
        <v>648</v>
      </c>
      <c r="G9" s="40">
        <f t="shared" si="1"/>
        <v>53.642384105960268</v>
      </c>
      <c r="H9" s="192">
        <v>298</v>
      </c>
      <c r="I9" s="39">
        <f>'!!12-жінки'!D9</f>
        <v>163</v>
      </c>
      <c r="J9" s="40">
        <f t="shared" si="2"/>
        <v>54.697986577181211</v>
      </c>
      <c r="K9" s="39">
        <v>52</v>
      </c>
      <c r="L9" s="39">
        <f>'!!12-жінки'!F9</f>
        <v>39</v>
      </c>
      <c r="M9" s="40">
        <f t="shared" ref="M9:M35" si="8">IF(ISERROR(L9*100/K9),"-",(L9*100/K9))</f>
        <v>75</v>
      </c>
      <c r="N9" s="39">
        <v>1</v>
      </c>
      <c r="O9" s="39">
        <f>'!!12-жінки'!G9</f>
        <v>1</v>
      </c>
      <c r="P9" s="40">
        <f t="shared" ref="P9:P35" si="9">IF(ISERROR(O9*100/N9),"-",(O9*100/N9))</f>
        <v>100</v>
      </c>
      <c r="Q9" s="39">
        <v>925</v>
      </c>
      <c r="R9" s="60">
        <f>'!!12-жінки'!H9</f>
        <v>505</v>
      </c>
      <c r="S9" s="40">
        <f t="shared" si="4"/>
        <v>54.594594594594597</v>
      </c>
      <c r="T9" s="39"/>
      <c r="U9" s="60">
        <f>'!!12-жінки'!I9</f>
        <v>289</v>
      </c>
      <c r="V9" s="40" t="e">
        <f t="shared" si="5"/>
        <v>#DIV/0!</v>
      </c>
      <c r="W9" s="39">
        <v>468</v>
      </c>
      <c r="X9" s="60">
        <f>'!!12-жінки'!J9</f>
        <v>256</v>
      </c>
      <c r="Y9" s="40">
        <f t="shared" si="6"/>
        <v>54.700854700854698</v>
      </c>
      <c r="Z9" s="39">
        <v>302</v>
      </c>
      <c r="AA9" s="60">
        <f>'!!12-жінки'!K9</f>
        <v>197</v>
      </c>
      <c r="AB9" s="40">
        <f t="shared" si="7"/>
        <v>65.231788079470192</v>
      </c>
      <c r="AC9" s="37"/>
      <c r="AD9" s="41"/>
    </row>
    <row r="10" spans="1:32" s="42" customFormat="1" ht="17.100000000000001" customHeight="1" x14ac:dyDescent="0.25">
      <c r="A10" s="61" t="s">
        <v>36</v>
      </c>
      <c r="B10" s="39">
        <v>225</v>
      </c>
      <c r="C10" s="39">
        <f>'!!12-жінки'!B10</f>
        <v>115</v>
      </c>
      <c r="D10" s="40">
        <f t="shared" si="0"/>
        <v>51.111111111111114</v>
      </c>
      <c r="E10" s="39">
        <v>202</v>
      </c>
      <c r="F10" s="39">
        <f>'!!12-жінки'!C10</f>
        <v>109</v>
      </c>
      <c r="G10" s="40">
        <f t="shared" si="1"/>
        <v>53.960396039603964</v>
      </c>
      <c r="H10" s="192">
        <v>36</v>
      </c>
      <c r="I10" s="39">
        <f>'!!12-жінки'!D10</f>
        <v>12</v>
      </c>
      <c r="J10" s="40">
        <f t="shared" si="2"/>
        <v>33.333333333333336</v>
      </c>
      <c r="K10" s="39">
        <v>8</v>
      </c>
      <c r="L10" s="39">
        <f>'!!12-жінки'!F10</f>
        <v>5</v>
      </c>
      <c r="M10" s="40">
        <f t="shared" si="8"/>
        <v>62.5</v>
      </c>
      <c r="N10" s="39">
        <v>15</v>
      </c>
      <c r="O10" s="39">
        <f>'!!12-жінки'!G10</f>
        <v>0</v>
      </c>
      <c r="P10" s="91">
        <f t="shared" si="9"/>
        <v>0</v>
      </c>
      <c r="Q10" s="39">
        <v>164</v>
      </c>
      <c r="R10" s="60">
        <f>'!!12-жінки'!H10</f>
        <v>97</v>
      </c>
      <c r="S10" s="40">
        <f t="shared" si="4"/>
        <v>59.146341463414636</v>
      </c>
      <c r="T10" s="39"/>
      <c r="U10" s="60">
        <f>'!!12-жінки'!I10</f>
        <v>57</v>
      </c>
      <c r="V10" s="40" t="e">
        <f t="shared" si="5"/>
        <v>#DIV/0!</v>
      </c>
      <c r="W10" s="39">
        <v>56</v>
      </c>
      <c r="X10" s="60">
        <f>'!!12-жінки'!J10</f>
        <v>53</v>
      </c>
      <c r="Y10" s="40">
        <f t="shared" si="6"/>
        <v>94.642857142857139</v>
      </c>
      <c r="Z10" s="39">
        <v>49</v>
      </c>
      <c r="AA10" s="60">
        <f>'!!12-жінки'!K10</f>
        <v>35</v>
      </c>
      <c r="AB10" s="40">
        <f t="shared" si="7"/>
        <v>71.428571428571431</v>
      </c>
      <c r="AC10" s="37"/>
      <c r="AD10" s="41"/>
    </row>
    <row r="11" spans="1:32" s="42" customFormat="1" ht="17.100000000000001" customHeight="1" x14ac:dyDescent="0.25">
      <c r="A11" s="61" t="s">
        <v>37</v>
      </c>
      <c r="B11" s="39">
        <v>964</v>
      </c>
      <c r="C11" s="39">
        <f>'!!12-жінки'!B11</f>
        <v>547</v>
      </c>
      <c r="D11" s="40">
        <f t="shared" si="0"/>
        <v>56.742738589211619</v>
      </c>
      <c r="E11" s="39">
        <v>545</v>
      </c>
      <c r="F11" s="39">
        <f>'!!12-жінки'!C11</f>
        <v>462</v>
      </c>
      <c r="G11" s="40">
        <f t="shared" si="1"/>
        <v>84.77064220183486</v>
      </c>
      <c r="H11" s="192">
        <v>159</v>
      </c>
      <c r="I11" s="39">
        <f>'!!12-жінки'!D11</f>
        <v>90</v>
      </c>
      <c r="J11" s="40">
        <f t="shared" si="2"/>
        <v>56.60377358490566</v>
      </c>
      <c r="K11" s="39">
        <v>23</v>
      </c>
      <c r="L11" s="39">
        <f>'!!12-жінки'!F11</f>
        <v>17</v>
      </c>
      <c r="M11" s="40">
        <f t="shared" si="8"/>
        <v>73.913043478260875</v>
      </c>
      <c r="N11" s="39">
        <v>2</v>
      </c>
      <c r="O11" s="39">
        <f>'!!12-жінки'!G11</f>
        <v>0</v>
      </c>
      <c r="P11" s="40">
        <f t="shared" si="9"/>
        <v>0</v>
      </c>
      <c r="Q11" s="39">
        <v>481</v>
      </c>
      <c r="R11" s="60">
        <f>'!!12-жінки'!H11</f>
        <v>363</v>
      </c>
      <c r="S11" s="40">
        <f t="shared" si="4"/>
        <v>75.467775467775468</v>
      </c>
      <c r="T11" s="39"/>
      <c r="U11" s="60">
        <f>'!!12-жінки'!I11</f>
        <v>235</v>
      </c>
      <c r="V11" s="40" t="e">
        <f t="shared" si="5"/>
        <v>#DIV/0!</v>
      </c>
      <c r="W11" s="39">
        <v>225</v>
      </c>
      <c r="X11" s="60">
        <f>'!!12-жінки'!J11</f>
        <v>183</v>
      </c>
      <c r="Y11" s="40">
        <f t="shared" si="6"/>
        <v>81.333333333333329</v>
      </c>
      <c r="Z11" s="39">
        <v>182</v>
      </c>
      <c r="AA11" s="60">
        <f>'!!12-жінки'!K11</f>
        <v>147</v>
      </c>
      <c r="AB11" s="40">
        <f t="shared" si="7"/>
        <v>80.769230769230774</v>
      </c>
      <c r="AC11" s="37"/>
      <c r="AD11" s="41"/>
    </row>
    <row r="12" spans="1:32" s="42" customFormat="1" ht="17.100000000000001" customHeight="1" x14ac:dyDescent="0.25">
      <c r="A12" s="61" t="s">
        <v>38</v>
      </c>
      <c r="B12" s="39">
        <v>2066</v>
      </c>
      <c r="C12" s="39">
        <f>'!!12-жінки'!B12</f>
        <v>563</v>
      </c>
      <c r="D12" s="40">
        <f t="shared" si="0"/>
        <v>27.250726040658275</v>
      </c>
      <c r="E12" s="39">
        <v>920</v>
      </c>
      <c r="F12" s="39">
        <f>'!!12-жінки'!C12</f>
        <v>504</v>
      </c>
      <c r="G12" s="40">
        <f t="shared" si="1"/>
        <v>54.782608695652172</v>
      </c>
      <c r="H12" s="192">
        <v>340</v>
      </c>
      <c r="I12" s="39">
        <f>'!!12-жінки'!D12</f>
        <v>164</v>
      </c>
      <c r="J12" s="40">
        <f t="shared" si="2"/>
        <v>48.235294117647058</v>
      </c>
      <c r="K12" s="39">
        <v>115</v>
      </c>
      <c r="L12" s="39">
        <f>'!!12-жінки'!F12</f>
        <v>60</v>
      </c>
      <c r="M12" s="40">
        <f t="shared" si="8"/>
        <v>52.173913043478258</v>
      </c>
      <c r="N12" s="39">
        <v>4</v>
      </c>
      <c r="O12" s="39">
        <f>'!!12-жінки'!G12</f>
        <v>2</v>
      </c>
      <c r="P12" s="91">
        <f t="shared" si="9"/>
        <v>50</v>
      </c>
      <c r="Q12" s="39">
        <v>779</v>
      </c>
      <c r="R12" s="60">
        <f>'!!12-жінки'!H12</f>
        <v>454</v>
      </c>
      <c r="S12" s="40">
        <f t="shared" si="4"/>
        <v>58.279845956354301</v>
      </c>
      <c r="T12" s="39"/>
      <c r="U12" s="60">
        <f>'!!12-жінки'!I12</f>
        <v>200</v>
      </c>
      <c r="V12" s="40" t="e">
        <f t="shared" si="5"/>
        <v>#DIV/0!</v>
      </c>
      <c r="W12" s="39">
        <v>319</v>
      </c>
      <c r="X12" s="60">
        <f>'!!12-жінки'!J12</f>
        <v>179</v>
      </c>
      <c r="Y12" s="40">
        <f t="shared" si="6"/>
        <v>56.112852664576799</v>
      </c>
      <c r="Z12" s="39">
        <v>266</v>
      </c>
      <c r="AA12" s="60">
        <f>'!!12-жінки'!K12</f>
        <v>153</v>
      </c>
      <c r="AB12" s="40">
        <f t="shared" si="7"/>
        <v>57.518796992481199</v>
      </c>
      <c r="AC12" s="37"/>
      <c r="AD12" s="41"/>
    </row>
    <row r="13" spans="1:32" s="42" customFormat="1" ht="17.100000000000001" customHeight="1" x14ac:dyDescent="0.25">
      <c r="A13" s="61" t="s">
        <v>39</v>
      </c>
      <c r="B13" s="39">
        <v>778</v>
      </c>
      <c r="C13" s="39">
        <f>'!!12-жінки'!B13</f>
        <v>250</v>
      </c>
      <c r="D13" s="40">
        <f t="shared" si="0"/>
        <v>32.133676092544988</v>
      </c>
      <c r="E13" s="39">
        <v>468</v>
      </c>
      <c r="F13" s="39">
        <f>'!!12-жінки'!C13</f>
        <v>230</v>
      </c>
      <c r="G13" s="40">
        <f t="shared" si="1"/>
        <v>49.145299145299148</v>
      </c>
      <c r="H13" s="192">
        <v>128</v>
      </c>
      <c r="I13" s="39">
        <f>'!!12-жінки'!D13</f>
        <v>75</v>
      </c>
      <c r="J13" s="40">
        <f t="shared" si="2"/>
        <v>58.59375</v>
      </c>
      <c r="K13" s="39">
        <v>20</v>
      </c>
      <c r="L13" s="39">
        <f>'!!12-жінки'!F13</f>
        <v>7</v>
      </c>
      <c r="M13" s="40">
        <f t="shared" si="8"/>
        <v>35</v>
      </c>
      <c r="N13" s="39">
        <v>2</v>
      </c>
      <c r="O13" s="39">
        <f>'!!12-жінки'!G13</f>
        <v>0</v>
      </c>
      <c r="P13" s="91">
        <f t="shared" si="9"/>
        <v>0</v>
      </c>
      <c r="Q13" s="39">
        <v>399</v>
      </c>
      <c r="R13" s="60">
        <f>'!!12-жінки'!H13</f>
        <v>212</v>
      </c>
      <c r="S13" s="40">
        <f t="shared" si="4"/>
        <v>53.132832080200501</v>
      </c>
      <c r="T13" s="39"/>
      <c r="U13" s="60">
        <f>'!!12-жінки'!I13</f>
        <v>75</v>
      </c>
      <c r="V13" s="40" t="e">
        <f t="shared" si="5"/>
        <v>#DIV/0!</v>
      </c>
      <c r="W13" s="39">
        <v>144</v>
      </c>
      <c r="X13" s="60">
        <f>'!!12-жінки'!J13</f>
        <v>71</v>
      </c>
      <c r="Y13" s="40">
        <f t="shared" si="6"/>
        <v>49.305555555555557</v>
      </c>
      <c r="Z13" s="39">
        <v>122</v>
      </c>
      <c r="AA13" s="60">
        <f>'!!12-жінки'!K13</f>
        <v>63</v>
      </c>
      <c r="AB13" s="40">
        <f t="shared" si="7"/>
        <v>51.639344262295083</v>
      </c>
      <c r="AC13" s="37"/>
      <c r="AD13" s="41"/>
    </row>
    <row r="14" spans="1:32" s="42" customFormat="1" ht="17.100000000000001" customHeight="1" x14ac:dyDescent="0.25">
      <c r="A14" s="61" t="s">
        <v>40</v>
      </c>
      <c r="B14" s="39">
        <v>555</v>
      </c>
      <c r="C14" s="39">
        <f>'!!12-жінки'!B14</f>
        <v>257</v>
      </c>
      <c r="D14" s="40">
        <f t="shared" si="0"/>
        <v>46.306306306306304</v>
      </c>
      <c r="E14" s="39">
        <v>419</v>
      </c>
      <c r="F14" s="39">
        <f>'!!12-жінки'!C14</f>
        <v>236</v>
      </c>
      <c r="G14" s="40">
        <f t="shared" si="1"/>
        <v>56.324582338902147</v>
      </c>
      <c r="H14" s="192">
        <v>112</v>
      </c>
      <c r="I14" s="39">
        <f>'!!12-жінки'!D14</f>
        <v>44</v>
      </c>
      <c r="J14" s="40">
        <f t="shared" si="2"/>
        <v>39.285714285714285</v>
      </c>
      <c r="K14" s="39">
        <v>10</v>
      </c>
      <c r="L14" s="39">
        <f>'!!12-жінки'!F14</f>
        <v>6</v>
      </c>
      <c r="M14" s="40">
        <f t="shared" si="8"/>
        <v>60</v>
      </c>
      <c r="N14" s="39">
        <v>0</v>
      </c>
      <c r="O14" s="39">
        <f>'!!12-жінки'!G14</f>
        <v>0</v>
      </c>
      <c r="P14" s="40" t="str">
        <f t="shared" si="9"/>
        <v>-</v>
      </c>
      <c r="Q14" s="39">
        <v>366</v>
      </c>
      <c r="R14" s="60">
        <f>'!!12-жінки'!H14</f>
        <v>218</v>
      </c>
      <c r="S14" s="40">
        <f t="shared" si="4"/>
        <v>59.562841530054648</v>
      </c>
      <c r="T14" s="39"/>
      <c r="U14" s="60">
        <f>'!!12-жінки'!I14</f>
        <v>97</v>
      </c>
      <c r="V14" s="40" t="e">
        <f t="shared" si="5"/>
        <v>#DIV/0!</v>
      </c>
      <c r="W14" s="39">
        <v>131</v>
      </c>
      <c r="X14" s="60">
        <f>'!!12-жінки'!J14</f>
        <v>92</v>
      </c>
      <c r="Y14" s="40">
        <f t="shared" si="6"/>
        <v>70.229007633587784</v>
      </c>
      <c r="Z14" s="39">
        <v>101</v>
      </c>
      <c r="AA14" s="60">
        <f>'!!12-жінки'!K14</f>
        <v>68</v>
      </c>
      <c r="AB14" s="40">
        <f t="shared" si="7"/>
        <v>67.32673267326733</v>
      </c>
      <c r="AC14" s="37"/>
      <c r="AD14" s="41"/>
    </row>
    <row r="15" spans="1:32" s="42" customFormat="1" ht="17.100000000000001" customHeight="1" x14ac:dyDescent="0.25">
      <c r="A15" s="61" t="s">
        <v>41</v>
      </c>
      <c r="B15" s="39">
        <v>3730</v>
      </c>
      <c r="C15" s="39">
        <f>'!!12-жінки'!B15</f>
        <v>945</v>
      </c>
      <c r="D15" s="40">
        <f t="shared" si="0"/>
        <v>25.335120643431637</v>
      </c>
      <c r="E15" s="39">
        <v>1208</v>
      </c>
      <c r="F15" s="39">
        <f>'!!12-жінки'!C15</f>
        <v>813</v>
      </c>
      <c r="G15" s="40">
        <f t="shared" si="1"/>
        <v>67.301324503311264</v>
      </c>
      <c r="H15" s="192">
        <v>354</v>
      </c>
      <c r="I15" s="39">
        <f>'!!12-жінки'!D15</f>
        <v>254</v>
      </c>
      <c r="J15" s="40">
        <f t="shared" si="2"/>
        <v>71.751412429378533</v>
      </c>
      <c r="K15" s="39">
        <v>82</v>
      </c>
      <c r="L15" s="39">
        <f>'!!12-жінки'!F15</f>
        <v>41</v>
      </c>
      <c r="M15" s="40">
        <f t="shared" si="8"/>
        <v>50</v>
      </c>
      <c r="N15" s="39">
        <v>1</v>
      </c>
      <c r="O15" s="39">
        <f>'!!12-жінки'!G15</f>
        <v>0</v>
      </c>
      <c r="P15" s="91">
        <f t="shared" si="9"/>
        <v>0</v>
      </c>
      <c r="Q15" s="39">
        <v>880</v>
      </c>
      <c r="R15" s="60">
        <f>'!!12-жінки'!H15</f>
        <v>686</v>
      </c>
      <c r="S15" s="40">
        <f t="shared" si="4"/>
        <v>77.954545454545453</v>
      </c>
      <c r="T15" s="39"/>
      <c r="U15" s="60">
        <f>'!!12-жінки'!I15</f>
        <v>195</v>
      </c>
      <c r="V15" s="40" t="e">
        <f t="shared" si="5"/>
        <v>#DIV/0!</v>
      </c>
      <c r="W15" s="39">
        <v>395</v>
      </c>
      <c r="X15" s="60">
        <f>'!!12-жінки'!J15</f>
        <v>131</v>
      </c>
      <c r="Y15" s="40">
        <f t="shared" si="6"/>
        <v>33.164556962025316</v>
      </c>
      <c r="Z15" s="39">
        <v>309</v>
      </c>
      <c r="AA15" s="60">
        <f>'!!12-жінки'!K15</f>
        <v>102</v>
      </c>
      <c r="AB15" s="40">
        <f t="shared" si="7"/>
        <v>33.009708737864081</v>
      </c>
      <c r="AC15" s="37"/>
      <c r="AD15" s="41"/>
    </row>
    <row r="16" spans="1:32" s="42" customFormat="1" ht="17.100000000000001" customHeight="1" x14ac:dyDescent="0.25">
      <c r="A16" s="61" t="s">
        <v>42</v>
      </c>
      <c r="B16" s="39">
        <v>1827</v>
      </c>
      <c r="C16" s="39">
        <f>'!!12-жінки'!B16</f>
        <v>919</v>
      </c>
      <c r="D16" s="40">
        <f t="shared" si="0"/>
        <v>50.301039956212371</v>
      </c>
      <c r="E16" s="39">
        <v>1379</v>
      </c>
      <c r="F16" s="39">
        <f>'!!12-жінки'!C16</f>
        <v>829</v>
      </c>
      <c r="G16" s="40">
        <f t="shared" si="1"/>
        <v>60.116026105873821</v>
      </c>
      <c r="H16" s="192">
        <v>512</v>
      </c>
      <c r="I16" s="39">
        <f>'!!12-жінки'!D16</f>
        <v>230</v>
      </c>
      <c r="J16" s="40">
        <f t="shared" si="2"/>
        <v>44.921875</v>
      </c>
      <c r="K16" s="39">
        <v>110</v>
      </c>
      <c r="L16" s="39">
        <f>'!!12-жінки'!F16</f>
        <v>29</v>
      </c>
      <c r="M16" s="40">
        <f t="shared" si="8"/>
        <v>26.363636363636363</v>
      </c>
      <c r="N16" s="39">
        <v>37</v>
      </c>
      <c r="O16" s="39">
        <f>'!!12-жінки'!G16</f>
        <v>30</v>
      </c>
      <c r="P16" s="40">
        <f t="shared" si="9"/>
        <v>81.081081081081081</v>
      </c>
      <c r="Q16" s="39">
        <v>1150</v>
      </c>
      <c r="R16" s="60">
        <f>'!!12-жінки'!H16</f>
        <v>740</v>
      </c>
      <c r="S16" s="40">
        <f t="shared" si="4"/>
        <v>64.347826086956516</v>
      </c>
      <c r="T16" s="39"/>
      <c r="U16" s="60">
        <f>'!!12-жінки'!I16</f>
        <v>254</v>
      </c>
      <c r="V16" s="40" t="e">
        <f t="shared" si="5"/>
        <v>#DIV/0!</v>
      </c>
      <c r="W16" s="39">
        <v>385</v>
      </c>
      <c r="X16" s="60">
        <f>'!!12-жінки'!J16</f>
        <v>216</v>
      </c>
      <c r="Y16" s="40">
        <f t="shared" si="6"/>
        <v>56.103896103896105</v>
      </c>
      <c r="Z16" s="39">
        <v>325</v>
      </c>
      <c r="AA16" s="60">
        <f>'!!12-жінки'!K16</f>
        <v>182</v>
      </c>
      <c r="AB16" s="40">
        <f t="shared" si="7"/>
        <v>56</v>
      </c>
      <c r="AC16" s="37"/>
      <c r="AD16" s="41"/>
    </row>
    <row r="17" spans="1:30" s="42" customFormat="1" ht="17.100000000000001" customHeight="1" x14ac:dyDescent="0.25">
      <c r="A17" s="61" t="s">
        <v>43</v>
      </c>
      <c r="B17" s="39">
        <v>3954</v>
      </c>
      <c r="C17" s="39">
        <f>'!!12-жінки'!B17</f>
        <v>1117</v>
      </c>
      <c r="D17" s="40">
        <f t="shared" si="0"/>
        <v>28.249873545776428</v>
      </c>
      <c r="E17" s="39">
        <v>1559</v>
      </c>
      <c r="F17" s="39">
        <f>'!!12-жінки'!C17</f>
        <v>1025</v>
      </c>
      <c r="G17" s="40">
        <f t="shared" si="1"/>
        <v>65.747273893521495</v>
      </c>
      <c r="H17" s="192">
        <v>354</v>
      </c>
      <c r="I17" s="39">
        <f>'!!12-жінки'!D17</f>
        <v>178</v>
      </c>
      <c r="J17" s="40">
        <f t="shared" si="2"/>
        <v>50.282485875706215</v>
      </c>
      <c r="K17" s="39">
        <v>67</v>
      </c>
      <c r="L17" s="39">
        <f>'!!12-жінки'!F17</f>
        <v>21</v>
      </c>
      <c r="M17" s="40">
        <f t="shared" si="8"/>
        <v>31.343283582089551</v>
      </c>
      <c r="N17" s="39">
        <v>2</v>
      </c>
      <c r="O17" s="39">
        <f>'!!12-жінки'!G17</f>
        <v>0</v>
      </c>
      <c r="P17" s="91">
        <f t="shared" si="9"/>
        <v>0</v>
      </c>
      <c r="Q17" s="39">
        <v>881</v>
      </c>
      <c r="R17" s="60">
        <f>'!!12-жінки'!H17</f>
        <v>752</v>
      </c>
      <c r="S17" s="40">
        <f t="shared" si="4"/>
        <v>85.357548240635637</v>
      </c>
      <c r="T17" s="39"/>
      <c r="U17" s="60">
        <f>'!!12-жінки'!I17</f>
        <v>426</v>
      </c>
      <c r="V17" s="40" t="e">
        <f t="shared" si="5"/>
        <v>#DIV/0!</v>
      </c>
      <c r="W17" s="39">
        <v>785</v>
      </c>
      <c r="X17" s="60">
        <f>'!!12-жінки'!J17</f>
        <v>401</v>
      </c>
      <c r="Y17" s="40">
        <f t="shared" si="6"/>
        <v>51.082802547770697</v>
      </c>
      <c r="Z17" s="39">
        <v>706</v>
      </c>
      <c r="AA17" s="60">
        <f>'!!12-жінки'!K17</f>
        <v>362</v>
      </c>
      <c r="AB17" s="40">
        <f t="shared" si="7"/>
        <v>51.274787535410766</v>
      </c>
      <c r="AC17" s="37"/>
      <c r="AD17" s="41"/>
    </row>
    <row r="18" spans="1:30" s="42" customFormat="1" ht="17.100000000000001" customHeight="1" x14ac:dyDescent="0.25">
      <c r="A18" s="61" t="s">
        <v>44</v>
      </c>
      <c r="B18" s="39">
        <v>1127</v>
      </c>
      <c r="C18" s="39">
        <f>'!!12-жінки'!B18</f>
        <v>875</v>
      </c>
      <c r="D18" s="40">
        <f t="shared" si="0"/>
        <v>77.639751552795033</v>
      </c>
      <c r="E18" s="39">
        <v>1184</v>
      </c>
      <c r="F18" s="39">
        <f>'!!12-жінки'!C18</f>
        <v>776</v>
      </c>
      <c r="G18" s="40">
        <f t="shared" si="1"/>
        <v>65.540540540540547</v>
      </c>
      <c r="H18" s="192">
        <v>468</v>
      </c>
      <c r="I18" s="39">
        <f>'!!12-жінки'!D18</f>
        <v>205</v>
      </c>
      <c r="J18" s="40">
        <f t="shared" si="2"/>
        <v>43.803418803418801</v>
      </c>
      <c r="K18" s="39">
        <v>53</v>
      </c>
      <c r="L18" s="39">
        <f>'!!12-жінки'!F18</f>
        <v>21</v>
      </c>
      <c r="M18" s="40">
        <f t="shared" si="8"/>
        <v>39.622641509433961</v>
      </c>
      <c r="N18" s="39">
        <v>5</v>
      </c>
      <c r="O18" s="39">
        <f>'!!12-жінки'!G18</f>
        <v>1</v>
      </c>
      <c r="P18" s="40">
        <f t="shared" si="9"/>
        <v>20</v>
      </c>
      <c r="Q18" s="39">
        <v>843</v>
      </c>
      <c r="R18" s="60">
        <f>'!!12-жінки'!H18</f>
        <v>629</v>
      </c>
      <c r="S18" s="40">
        <f t="shared" si="4"/>
        <v>74.614472123368927</v>
      </c>
      <c r="T18" s="39"/>
      <c r="U18" s="60">
        <f>'!!12-жінки'!I18</f>
        <v>291</v>
      </c>
      <c r="V18" s="40" t="e">
        <f t="shared" si="5"/>
        <v>#DIV/0!</v>
      </c>
      <c r="W18" s="39">
        <v>377</v>
      </c>
      <c r="X18" s="60">
        <f>'!!12-жінки'!J18</f>
        <v>240</v>
      </c>
      <c r="Y18" s="40">
        <f t="shared" si="6"/>
        <v>63.660477453580903</v>
      </c>
      <c r="Z18" s="39">
        <v>343</v>
      </c>
      <c r="AA18" s="60">
        <f>'!!12-жінки'!K18</f>
        <v>223</v>
      </c>
      <c r="AB18" s="40">
        <f t="shared" si="7"/>
        <v>65.014577259475217</v>
      </c>
      <c r="AC18" s="37"/>
      <c r="AD18" s="41"/>
    </row>
    <row r="19" spans="1:30" s="42" customFormat="1" ht="17.100000000000001" customHeight="1" x14ac:dyDescent="0.25">
      <c r="A19" s="61" t="s">
        <v>45</v>
      </c>
      <c r="B19" s="39">
        <v>2020</v>
      </c>
      <c r="C19" s="39">
        <f>'!!12-жінки'!B19</f>
        <v>610</v>
      </c>
      <c r="D19" s="40">
        <f t="shared" si="0"/>
        <v>30.198019801980198</v>
      </c>
      <c r="E19" s="39">
        <v>999</v>
      </c>
      <c r="F19" s="39">
        <f>'!!12-жінки'!C19</f>
        <v>521</v>
      </c>
      <c r="G19" s="40">
        <f t="shared" si="1"/>
        <v>52.152152152152155</v>
      </c>
      <c r="H19" s="192">
        <v>470</v>
      </c>
      <c r="I19" s="39">
        <f>'!!12-жінки'!D19</f>
        <v>165</v>
      </c>
      <c r="J19" s="40">
        <f t="shared" si="2"/>
        <v>35.106382978723403</v>
      </c>
      <c r="K19" s="39">
        <v>73</v>
      </c>
      <c r="L19" s="39">
        <f>'!!12-жінки'!F19</f>
        <v>38</v>
      </c>
      <c r="M19" s="40">
        <f t="shared" si="8"/>
        <v>52.054794520547944</v>
      </c>
      <c r="N19" s="39">
        <v>16</v>
      </c>
      <c r="O19" s="39">
        <f>'!!12-жінки'!G19</f>
        <v>7</v>
      </c>
      <c r="P19" s="40">
        <f t="shared" si="9"/>
        <v>43.75</v>
      </c>
      <c r="Q19" s="39">
        <v>836</v>
      </c>
      <c r="R19" s="60">
        <f>'!!12-жінки'!H19</f>
        <v>429</v>
      </c>
      <c r="S19" s="40">
        <f t="shared" si="4"/>
        <v>51.315789473684212</v>
      </c>
      <c r="T19" s="39"/>
      <c r="U19" s="60">
        <f>'!!12-жінки'!I19</f>
        <v>205</v>
      </c>
      <c r="V19" s="40" t="e">
        <f t="shared" si="5"/>
        <v>#DIV/0!</v>
      </c>
      <c r="W19" s="39">
        <v>422</v>
      </c>
      <c r="X19" s="60">
        <f>'!!12-жінки'!J19</f>
        <v>173</v>
      </c>
      <c r="Y19" s="40">
        <f t="shared" si="6"/>
        <v>40.995260663507111</v>
      </c>
      <c r="Z19" s="39">
        <v>367</v>
      </c>
      <c r="AA19" s="60">
        <f>'!!12-жінки'!K19</f>
        <v>158</v>
      </c>
      <c r="AB19" s="40">
        <f t="shared" si="7"/>
        <v>43.051771117166211</v>
      </c>
      <c r="AC19" s="37"/>
      <c r="AD19" s="41"/>
    </row>
    <row r="20" spans="1:30" s="42" customFormat="1" ht="17.100000000000001" customHeight="1" x14ac:dyDescent="0.25">
      <c r="A20" s="61" t="s">
        <v>46</v>
      </c>
      <c r="B20" s="39">
        <v>1136</v>
      </c>
      <c r="C20" s="39">
        <f>'!!12-жінки'!B20</f>
        <v>348</v>
      </c>
      <c r="D20" s="40">
        <f t="shared" si="0"/>
        <v>30.633802816901408</v>
      </c>
      <c r="E20" s="39">
        <v>573</v>
      </c>
      <c r="F20" s="39">
        <f>'!!12-жінки'!C20</f>
        <v>311</v>
      </c>
      <c r="G20" s="40">
        <f t="shared" si="1"/>
        <v>54.275741710296685</v>
      </c>
      <c r="H20" s="192">
        <v>126</v>
      </c>
      <c r="I20" s="39">
        <f>'!!12-жінки'!D20</f>
        <v>74</v>
      </c>
      <c r="J20" s="40">
        <f t="shared" si="2"/>
        <v>58.730158730158728</v>
      </c>
      <c r="K20" s="39">
        <v>16</v>
      </c>
      <c r="L20" s="39">
        <f>'!!12-жінки'!F20</f>
        <v>17</v>
      </c>
      <c r="M20" s="40">
        <f t="shared" si="8"/>
        <v>106.25</v>
      </c>
      <c r="N20" s="39">
        <v>2</v>
      </c>
      <c r="O20" s="39">
        <f>'!!12-жінки'!G20</f>
        <v>0</v>
      </c>
      <c r="P20" s="40">
        <f t="shared" si="9"/>
        <v>0</v>
      </c>
      <c r="Q20" s="39">
        <v>397</v>
      </c>
      <c r="R20" s="60">
        <f>'!!12-жінки'!H20</f>
        <v>238</v>
      </c>
      <c r="S20" s="40">
        <f t="shared" si="4"/>
        <v>59.949622166246854</v>
      </c>
      <c r="T20" s="39"/>
      <c r="U20" s="60">
        <f>'!!12-жінки'!I20</f>
        <v>134</v>
      </c>
      <c r="V20" s="40" t="e">
        <f t="shared" si="5"/>
        <v>#DIV/0!</v>
      </c>
      <c r="W20" s="39">
        <v>307</v>
      </c>
      <c r="X20" s="60">
        <f>'!!12-жінки'!J20</f>
        <v>126</v>
      </c>
      <c r="Y20" s="40">
        <f t="shared" si="6"/>
        <v>41.042345276872965</v>
      </c>
      <c r="Z20" s="39">
        <v>274</v>
      </c>
      <c r="AA20" s="60">
        <f>'!!12-жінки'!K20</f>
        <v>119</v>
      </c>
      <c r="AB20" s="40">
        <f t="shared" si="7"/>
        <v>43.430656934306569</v>
      </c>
      <c r="AC20" s="37"/>
      <c r="AD20" s="41"/>
    </row>
    <row r="21" spans="1:30" s="42" customFormat="1" ht="17.100000000000001" customHeight="1" x14ac:dyDescent="0.25">
      <c r="A21" s="61" t="s">
        <v>47</v>
      </c>
      <c r="B21" s="39">
        <v>759</v>
      </c>
      <c r="C21" s="39">
        <f>'!!12-жінки'!B21</f>
        <v>330</v>
      </c>
      <c r="D21" s="40">
        <f t="shared" si="0"/>
        <v>43.478260869565219</v>
      </c>
      <c r="E21" s="39">
        <v>654</v>
      </c>
      <c r="F21" s="39">
        <f>'!!12-жінки'!C21</f>
        <v>283</v>
      </c>
      <c r="G21" s="40">
        <f t="shared" si="1"/>
        <v>43.272171253822627</v>
      </c>
      <c r="H21" s="192">
        <v>197</v>
      </c>
      <c r="I21" s="39">
        <f>'!!12-жінки'!D21</f>
        <v>94</v>
      </c>
      <c r="J21" s="40">
        <f t="shared" si="2"/>
        <v>47.715736040609137</v>
      </c>
      <c r="K21" s="39">
        <v>23</v>
      </c>
      <c r="L21" s="39">
        <f>'!!12-жінки'!F21</f>
        <v>28</v>
      </c>
      <c r="M21" s="40">
        <f t="shared" si="8"/>
        <v>121.73913043478261</v>
      </c>
      <c r="N21" s="39">
        <v>0</v>
      </c>
      <c r="O21" s="39">
        <f>'!!12-жінки'!G21</f>
        <v>0</v>
      </c>
      <c r="P21" s="91" t="str">
        <f t="shared" si="9"/>
        <v>-</v>
      </c>
      <c r="Q21" s="39">
        <v>570</v>
      </c>
      <c r="R21" s="60">
        <f>'!!12-жінки'!H21</f>
        <v>227</v>
      </c>
      <c r="S21" s="40">
        <f t="shared" si="4"/>
        <v>39.824561403508774</v>
      </c>
      <c r="T21" s="39"/>
      <c r="U21" s="60">
        <f>'!!12-жінки'!I21</f>
        <v>88</v>
      </c>
      <c r="V21" s="40" t="e">
        <f t="shared" si="5"/>
        <v>#DIV/0!</v>
      </c>
      <c r="W21" s="39">
        <v>319</v>
      </c>
      <c r="X21" s="60">
        <f>'!!12-жінки'!J21</f>
        <v>86</v>
      </c>
      <c r="Y21" s="40">
        <f t="shared" si="6"/>
        <v>26.959247648902821</v>
      </c>
      <c r="Z21" s="39">
        <v>275</v>
      </c>
      <c r="AA21" s="60">
        <f>'!!12-жінки'!K21</f>
        <v>77</v>
      </c>
      <c r="AB21" s="40">
        <f t="shared" si="7"/>
        <v>28</v>
      </c>
      <c r="AC21" s="37"/>
      <c r="AD21" s="41"/>
    </row>
    <row r="22" spans="1:30" s="42" customFormat="1" ht="17.100000000000001" customHeight="1" x14ac:dyDescent="0.25">
      <c r="A22" s="61" t="s">
        <v>48</v>
      </c>
      <c r="B22" s="39">
        <v>1912</v>
      </c>
      <c r="C22" s="39">
        <f>'!!12-жінки'!B22</f>
        <v>780</v>
      </c>
      <c r="D22" s="40">
        <f t="shared" si="0"/>
        <v>40.794979079497907</v>
      </c>
      <c r="E22" s="39">
        <v>1087</v>
      </c>
      <c r="F22" s="39">
        <f>'!!12-жінки'!C22</f>
        <v>697</v>
      </c>
      <c r="G22" s="40">
        <f t="shared" si="1"/>
        <v>64.121435142594294</v>
      </c>
      <c r="H22" s="192">
        <v>412</v>
      </c>
      <c r="I22" s="39">
        <f>'!!12-жінки'!D22</f>
        <v>202</v>
      </c>
      <c r="J22" s="40">
        <f t="shared" si="2"/>
        <v>49.029126213592235</v>
      </c>
      <c r="K22" s="39">
        <v>47</v>
      </c>
      <c r="L22" s="39">
        <f>'!!12-жінки'!F22</f>
        <v>8</v>
      </c>
      <c r="M22" s="40">
        <f t="shared" si="8"/>
        <v>17.021276595744681</v>
      </c>
      <c r="N22" s="39">
        <v>2</v>
      </c>
      <c r="O22" s="39">
        <f>'!!12-жінки'!G22</f>
        <v>4</v>
      </c>
      <c r="P22" s="91">
        <f t="shared" si="9"/>
        <v>200</v>
      </c>
      <c r="Q22" s="39">
        <v>906</v>
      </c>
      <c r="R22" s="60">
        <f>'!!12-жінки'!H22</f>
        <v>601</v>
      </c>
      <c r="S22" s="40">
        <f t="shared" si="4"/>
        <v>66.335540838852097</v>
      </c>
      <c r="T22" s="39"/>
      <c r="U22" s="60">
        <f>'!!12-жінки'!I22</f>
        <v>297</v>
      </c>
      <c r="V22" s="40" t="e">
        <f t="shared" si="5"/>
        <v>#DIV/0!</v>
      </c>
      <c r="W22" s="39">
        <v>443</v>
      </c>
      <c r="X22" s="60">
        <f>'!!12-жінки'!J22</f>
        <v>267</v>
      </c>
      <c r="Y22" s="40">
        <f t="shared" si="6"/>
        <v>60.270880361173816</v>
      </c>
      <c r="Z22" s="39">
        <v>381</v>
      </c>
      <c r="AA22" s="60">
        <f>'!!12-жінки'!K22</f>
        <v>226</v>
      </c>
      <c r="AB22" s="40">
        <f t="shared" si="7"/>
        <v>59.317585301837269</v>
      </c>
      <c r="AC22" s="37"/>
      <c r="AD22" s="41"/>
    </row>
    <row r="23" spans="1:30" s="42" customFormat="1" ht="17.100000000000001" customHeight="1" x14ac:dyDescent="0.25">
      <c r="A23" s="61" t="s">
        <v>49</v>
      </c>
      <c r="B23" s="39">
        <v>1216</v>
      </c>
      <c r="C23" s="39">
        <f>'!!12-жінки'!B23</f>
        <v>801</v>
      </c>
      <c r="D23" s="40">
        <f t="shared" si="0"/>
        <v>65.871710526315795</v>
      </c>
      <c r="E23" s="39">
        <v>1370</v>
      </c>
      <c r="F23" s="39">
        <f>'!!12-жінки'!C23</f>
        <v>763</v>
      </c>
      <c r="G23" s="40">
        <f t="shared" si="1"/>
        <v>55.693430656934304</v>
      </c>
      <c r="H23" s="192">
        <v>303</v>
      </c>
      <c r="I23" s="39">
        <f>'!!12-жінки'!D23</f>
        <v>166</v>
      </c>
      <c r="J23" s="40">
        <f t="shared" si="2"/>
        <v>54.785478547854787</v>
      </c>
      <c r="K23" s="39">
        <v>66</v>
      </c>
      <c r="L23" s="39">
        <f>'!!12-жінки'!F23</f>
        <v>53</v>
      </c>
      <c r="M23" s="40">
        <f t="shared" si="8"/>
        <v>80.303030303030297</v>
      </c>
      <c r="N23" s="39">
        <v>0</v>
      </c>
      <c r="O23" s="39">
        <f>'!!12-жінки'!G23</f>
        <v>0</v>
      </c>
      <c r="P23" s="40" t="str">
        <f t="shared" si="9"/>
        <v>-</v>
      </c>
      <c r="Q23" s="39">
        <v>1132</v>
      </c>
      <c r="R23" s="60">
        <f>'!!12-жінки'!H23</f>
        <v>639</v>
      </c>
      <c r="S23" s="40">
        <f t="shared" si="4"/>
        <v>56.448763250883395</v>
      </c>
      <c r="T23" s="39"/>
      <c r="U23" s="60">
        <f>'!!12-жінки'!I23</f>
        <v>262</v>
      </c>
      <c r="V23" s="40" t="e">
        <f t="shared" si="5"/>
        <v>#DIV/0!</v>
      </c>
      <c r="W23" s="39">
        <v>618</v>
      </c>
      <c r="X23" s="60">
        <f>'!!12-жінки'!J23</f>
        <v>256</v>
      </c>
      <c r="Y23" s="40">
        <f t="shared" si="6"/>
        <v>41.423948220064723</v>
      </c>
      <c r="Z23" s="39">
        <v>529</v>
      </c>
      <c r="AA23" s="60">
        <f>'!!12-жінки'!K23</f>
        <v>219</v>
      </c>
      <c r="AB23" s="40">
        <f t="shared" si="7"/>
        <v>41.398865784499051</v>
      </c>
      <c r="AC23" s="37"/>
      <c r="AD23" s="41"/>
    </row>
    <row r="24" spans="1:30" s="42" customFormat="1" ht="17.100000000000001" customHeight="1" x14ac:dyDescent="0.25">
      <c r="A24" s="61" t="s">
        <v>50</v>
      </c>
      <c r="B24" s="39">
        <v>901</v>
      </c>
      <c r="C24" s="39">
        <f>'!!12-жінки'!B24</f>
        <v>783</v>
      </c>
      <c r="D24" s="40">
        <f t="shared" si="0"/>
        <v>86.90344062153163</v>
      </c>
      <c r="E24" s="39">
        <v>1070</v>
      </c>
      <c r="F24" s="39">
        <f>'!!12-жінки'!C24</f>
        <v>649</v>
      </c>
      <c r="G24" s="40">
        <f t="shared" si="1"/>
        <v>60.654205607476634</v>
      </c>
      <c r="H24" s="192">
        <v>285</v>
      </c>
      <c r="I24" s="39">
        <f>'!!12-жінки'!D24</f>
        <v>111</v>
      </c>
      <c r="J24" s="40">
        <f t="shared" si="2"/>
        <v>38.94736842105263</v>
      </c>
      <c r="K24" s="39">
        <v>48</v>
      </c>
      <c r="L24" s="39">
        <f>'!!12-жінки'!F24</f>
        <v>22</v>
      </c>
      <c r="M24" s="40">
        <f t="shared" si="8"/>
        <v>45.833333333333336</v>
      </c>
      <c r="N24" s="39">
        <v>2</v>
      </c>
      <c r="O24" s="39">
        <f>'!!12-жінки'!G24</f>
        <v>0</v>
      </c>
      <c r="P24" s="91">
        <f t="shared" si="9"/>
        <v>0</v>
      </c>
      <c r="Q24" s="39">
        <v>954</v>
      </c>
      <c r="R24" s="60">
        <f>'!!12-жінки'!H24</f>
        <v>577</v>
      </c>
      <c r="S24" s="40">
        <f t="shared" si="4"/>
        <v>60.482180293501045</v>
      </c>
      <c r="T24" s="39"/>
      <c r="U24" s="60">
        <f>'!!12-жінки'!I24</f>
        <v>313</v>
      </c>
      <c r="V24" s="40" t="e">
        <f t="shared" si="5"/>
        <v>#DIV/0!</v>
      </c>
      <c r="W24" s="39">
        <v>443</v>
      </c>
      <c r="X24" s="60">
        <f>'!!12-жінки'!J24</f>
        <v>268</v>
      </c>
      <c r="Y24" s="40">
        <f t="shared" si="6"/>
        <v>60.496613995485326</v>
      </c>
      <c r="Z24" s="39">
        <v>419</v>
      </c>
      <c r="AA24" s="60">
        <f>'!!12-жінки'!K24</f>
        <v>250</v>
      </c>
      <c r="AB24" s="40">
        <f t="shared" si="7"/>
        <v>59.665871121718375</v>
      </c>
      <c r="AC24" s="37"/>
      <c r="AD24" s="41"/>
    </row>
    <row r="25" spans="1:30" s="42" customFormat="1" ht="17.100000000000001" customHeight="1" x14ac:dyDescent="0.25">
      <c r="A25" s="61" t="s">
        <v>51</v>
      </c>
      <c r="B25" s="39">
        <v>2130</v>
      </c>
      <c r="C25" s="39">
        <f>'!!12-жінки'!B25</f>
        <v>350</v>
      </c>
      <c r="D25" s="40">
        <f t="shared" si="0"/>
        <v>16.431924882629108</v>
      </c>
      <c r="E25" s="39">
        <v>555</v>
      </c>
      <c r="F25" s="39">
        <f>'!!12-жінки'!C25</f>
        <v>318</v>
      </c>
      <c r="G25" s="40">
        <f t="shared" si="1"/>
        <v>57.297297297297298</v>
      </c>
      <c r="H25" s="192">
        <v>241</v>
      </c>
      <c r="I25" s="39">
        <f>'!!12-жінки'!D25</f>
        <v>89</v>
      </c>
      <c r="J25" s="40">
        <f t="shared" si="2"/>
        <v>36.92946058091286</v>
      </c>
      <c r="K25" s="39">
        <v>25</v>
      </c>
      <c r="L25" s="39">
        <f>'!!12-жінки'!F25</f>
        <v>12</v>
      </c>
      <c r="M25" s="40">
        <f t="shared" si="8"/>
        <v>48</v>
      </c>
      <c r="N25" s="39">
        <v>0</v>
      </c>
      <c r="O25" s="39">
        <f>'!!12-жінки'!G25</f>
        <v>0</v>
      </c>
      <c r="P25" s="91" t="str">
        <f t="shared" si="9"/>
        <v>-</v>
      </c>
      <c r="Q25" s="39">
        <v>436</v>
      </c>
      <c r="R25" s="60">
        <f>'!!12-жінки'!H25</f>
        <v>252</v>
      </c>
      <c r="S25" s="40">
        <f t="shared" si="4"/>
        <v>57.798165137614681</v>
      </c>
      <c r="T25" s="39"/>
      <c r="U25" s="60">
        <f>'!!12-жінки'!I25</f>
        <v>140</v>
      </c>
      <c r="V25" s="40" t="e">
        <f t="shared" si="5"/>
        <v>#DIV/0!</v>
      </c>
      <c r="W25" s="39">
        <v>247</v>
      </c>
      <c r="X25" s="60">
        <f>'!!12-жінки'!J25</f>
        <v>118</v>
      </c>
      <c r="Y25" s="40">
        <f t="shared" si="6"/>
        <v>47.773279352226723</v>
      </c>
      <c r="Z25" s="39">
        <v>214</v>
      </c>
      <c r="AA25" s="60">
        <f>'!!12-жінки'!K25</f>
        <v>92</v>
      </c>
      <c r="AB25" s="40">
        <f t="shared" si="7"/>
        <v>42.990654205607477</v>
      </c>
      <c r="AC25" s="37"/>
      <c r="AD25" s="41"/>
    </row>
    <row r="26" spans="1:30" s="42" customFormat="1" ht="17.100000000000001" customHeight="1" x14ac:dyDescent="0.25">
      <c r="A26" s="61" t="s">
        <v>52</v>
      </c>
      <c r="B26" s="39">
        <v>1034</v>
      </c>
      <c r="C26" s="39">
        <f>'!!12-жінки'!B26</f>
        <v>621</v>
      </c>
      <c r="D26" s="40">
        <f t="shared" si="0"/>
        <v>60.058027079303677</v>
      </c>
      <c r="E26" s="39">
        <v>718</v>
      </c>
      <c r="F26" s="39">
        <f>'!!12-жінки'!C26</f>
        <v>545</v>
      </c>
      <c r="G26" s="40">
        <f t="shared" si="1"/>
        <v>75.905292479108638</v>
      </c>
      <c r="H26" s="192">
        <v>165</v>
      </c>
      <c r="I26" s="39">
        <f>'!!12-жінки'!D26</f>
        <v>120</v>
      </c>
      <c r="J26" s="40">
        <f t="shared" si="2"/>
        <v>72.727272727272734</v>
      </c>
      <c r="K26" s="39">
        <v>23</v>
      </c>
      <c r="L26" s="39">
        <f>'!!12-жінки'!F26</f>
        <v>35</v>
      </c>
      <c r="M26" s="40">
        <f t="shared" si="8"/>
        <v>152.17391304347825</v>
      </c>
      <c r="N26" s="39">
        <v>0</v>
      </c>
      <c r="O26" s="39">
        <f>'!!12-жінки'!G26</f>
        <v>1</v>
      </c>
      <c r="P26" s="91" t="str">
        <f t="shared" si="9"/>
        <v>-</v>
      </c>
      <c r="Q26" s="39">
        <v>562</v>
      </c>
      <c r="R26" s="60">
        <f>'!!12-жінки'!H26</f>
        <v>378</v>
      </c>
      <c r="S26" s="40">
        <f t="shared" si="4"/>
        <v>67.259786476868328</v>
      </c>
      <c r="T26" s="39"/>
      <c r="U26" s="60">
        <f>'!!12-жінки'!I26</f>
        <v>268</v>
      </c>
      <c r="V26" s="40" t="e">
        <f t="shared" si="5"/>
        <v>#DIV/0!</v>
      </c>
      <c r="W26" s="39">
        <v>351</v>
      </c>
      <c r="X26" s="60">
        <f>'!!12-жінки'!J26</f>
        <v>233</v>
      </c>
      <c r="Y26" s="40">
        <f t="shared" si="6"/>
        <v>66.381766381766383</v>
      </c>
      <c r="Z26" s="39">
        <v>302</v>
      </c>
      <c r="AA26" s="60">
        <f>'!!12-жінки'!K26</f>
        <v>204</v>
      </c>
      <c r="AB26" s="40">
        <f t="shared" si="7"/>
        <v>67.549668874172184</v>
      </c>
      <c r="AC26" s="37"/>
      <c r="AD26" s="41"/>
    </row>
    <row r="27" spans="1:30" s="42" customFormat="1" ht="17.100000000000001" customHeight="1" x14ac:dyDescent="0.25">
      <c r="A27" s="61" t="s">
        <v>53</v>
      </c>
      <c r="B27" s="39">
        <v>1019</v>
      </c>
      <c r="C27" s="39">
        <f>'!!12-жінки'!B27</f>
        <v>313</v>
      </c>
      <c r="D27" s="40">
        <f t="shared" si="0"/>
        <v>30.71638861629048</v>
      </c>
      <c r="E27" s="39">
        <v>659</v>
      </c>
      <c r="F27" s="39">
        <f>'!!12-жінки'!C27</f>
        <v>301</v>
      </c>
      <c r="G27" s="40">
        <f t="shared" si="1"/>
        <v>45.675265553869501</v>
      </c>
      <c r="H27" s="192">
        <v>198</v>
      </c>
      <c r="I27" s="39">
        <f>'!!12-жінки'!D27</f>
        <v>76</v>
      </c>
      <c r="J27" s="40">
        <f t="shared" si="2"/>
        <v>38.383838383838381</v>
      </c>
      <c r="K27" s="39">
        <v>76</v>
      </c>
      <c r="L27" s="39">
        <f>'!!12-жінки'!F27</f>
        <v>49</v>
      </c>
      <c r="M27" s="40">
        <f t="shared" si="8"/>
        <v>64.473684210526315</v>
      </c>
      <c r="N27" s="39">
        <v>3</v>
      </c>
      <c r="O27" s="39">
        <f>'!!12-жінки'!G27</f>
        <v>0</v>
      </c>
      <c r="P27" s="91">
        <f t="shared" si="9"/>
        <v>0</v>
      </c>
      <c r="Q27" s="39">
        <v>492</v>
      </c>
      <c r="R27" s="60">
        <f>'!!12-жінки'!H27</f>
        <v>261</v>
      </c>
      <c r="S27" s="40">
        <f t="shared" si="4"/>
        <v>53.048780487804876</v>
      </c>
      <c r="T27" s="39"/>
      <c r="U27" s="60">
        <f>'!!12-жінки'!I27</f>
        <v>109</v>
      </c>
      <c r="V27" s="40" t="e">
        <f t="shared" si="5"/>
        <v>#DIV/0!</v>
      </c>
      <c r="W27" s="39">
        <v>262</v>
      </c>
      <c r="X27" s="60">
        <f>'!!12-жінки'!J27</f>
        <v>105</v>
      </c>
      <c r="Y27" s="40">
        <f t="shared" si="6"/>
        <v>40.076335877862597</v>
      </c>
      <c r="Z27" s="39">
        <v>242</v>
      </c>
      <c r="AA27" s="60">
        <f>'!!12-жінки'!K27</f>
        <v>98</v>
      </c>
      <c r="AB27" s="40">
        <f t="shared" si="7"/>
        <v>40.495867768595041</v>
      </c>
      <c r="AC27" s="37"/>
      <c r="AD27" s="41"/>
    </row>
    <row r="28" spans="1:30" s="42" customFormat="1" ht="17.100000000000001" customHeight="1" x14ac:dyDescent="0.25">
      <c r="A28" s="61" t="s">
        <v>54</v>
      </c>
      <c r="B28" s="39">
        <v>725</v>
      </c>
      <c r="C28" s="39">
        <f>'!!12-жінки'!B28</f>
        <v>392</v>
      </c>
      <c r="D28" s="40">
        <f t="shared" si="0"/>
        <v>54.068965517241381</v>
      </c>
      <c r="E28" s="39">
        <v>504</v>
      </c>
      <c r="F28" s="39">
        <f>'!!12-жінки'!C28</f>
        <v>352</v>
      </c>
      <c r="G28" s="40">
        <f t="shared" si="1"/>
        <v>69.841269841269835</v>
      </c>
      <c r="H28" s="192">
        <v>221</v>
      </c>
      <c r="I28" s="39">
        <f>'!!12-жінки'!D28</f>
        <v>79</v>
      </c>
      <c r="J28" s="40">
        <f t="shared" si="2"/>
        <v>35.74660633484163</v>
      </c>
      <c r="K28" s="39">
        <v>23</v>
      </c>
      <c r="L28" s="39">
        <f>'!!12-жінки'!F28</f>
        <v>10</v>
      </c>
      <c r="M28" s="40">
        <f t="shared" si="8"/>
        <v>43.478260869565219</v>
      </c>
      <c r="N28" s="39">
        <v>1</v>
      </c>
      <c r="O28" s="39">
        <f>'!!12-жінки'!G28</f>
        <v>0</v>
      </c>
      <c r="P28" s="40">
        <f t="shared" si="9"/>
        <v>0</v>
      </c>
      <c r="Q28" s="39">
        <v>465</v>
      </c>
      <c r="R28" s="60">
        <f>'!!12-жінки'!H28</f>
        <v>333</v>
      </c>
      <c r="S28" s="40">
        <f t="shared" si="4"/>
        <v>71.612903225806448</v>
      </c>
      <c r="T28" s="39"/>
      <c r="U28" s="60">
        <f>'!!12-жінки'!I28</f>
        <v>157</v>
      </c>
      <c r="V28" s="40" t="e">
        <f t="shared" si="5"/>
        <v>#DIV/0!</v>
      </c>
      <c r="W28" s="39">
        <v>243</v>
      </c>
      <c r="X28" s="60">
        <f>'!!12-жінки'!J28</f>
        <v>153</v>
      </c>
      <c r="Y28" s="40">
        <f t="shared" si="6"/>
        <v>62.962962962962962</v>
      </c>
      <c r="Z28" s="39">
        <v>232</v>
      </c>
      <c r="AA28" s="60">
        <f>'!!12-жінки'!K28</f>
        <v>146</v>
      </c>
      <c r="AB28" s="40">
        <f t="shared" si="7"/>
        <v>62.931034482758619</v>
      </c>
      <c r="AC28" s="37"/>
      <c r="AD28" s="41"/>
    </row>
    <row r="29" spans="1:30" s="42" customFormat="1" ht="17.100000000000001" customHeight="1" x14ac:dyDescent="0.25">
      <c r="A29" s="61" t="s">
        <v>55</v>
      </c>
      <c r="B29" s="39">
        <v>1099</v>
      </c>
      <c r="C29" s="39">
        <f>'!!12-жінки'!B29</f>
        <v>487</v>
      </c>
      <c r="D29" s="40">
        <f t="shared" si="0"/>
        <v>44.313011828935394</v>
      </c>
      <c r="E29" s="39">
        <v>1017</v>
      </c>
      <c r="F29" s="39">
        <f>'!!12-жінки'!C29</f>
        <v>454</v>
      </c>
      <c r="G29" s="40">
        <f t="shared" si="1"/>
        <v>44.641101278269417</v>
      </c>
      <c r="H29" s="192">
        <v>233</v>
      </c>
      <c r="I29" s="39">
        <f>'!!12-жінки'!D29</f>
        <v>84</v>
      </c>
      <c r="J29" s="40">
        <f t="shared" si="2"/>
        <v>36.051502145922747</v>
      </c>
      <c r="K29" s="39">
        <v>67</v>
      </c>
      <c r="L29" s="39">
        <f>'!!12-жінки'!F29</f>
        <v>54</v>
      </c>
      <c r="M29" s="40">
        <f t="shared" si="8"/>
        <v>80.597014925373131</v>
      </c>
      <c r="N29" s="39">
        <v>1</v>
      </c>
      <c r="O29" s="39">
        <f>'!!12-жінки'!G29</f>
        <v>0</v>
      </c>
      <c r="P29" s="40">
        <f t="shared" si="9"/>
        <v>0</v>
      </c>
      <c r="Q29" s="39">
        <v>789</v>
      </c>
      <c r="R29" s="60">
        <f>'!!12-жінки'!H29</f>
        <v>351</v>
      </c>
      <c r="S29" s="40">
        <f t="shared" si="4"/>
        <v>44.486692015209123</v>
      </c>
      <c r="T29" s="39"/>
      <c r="U29" s="60">
        <f>'!!12-жінки'!I29</f>
        <v>221</v>
      </c>
      <c r="V29" s="40" t="e">
        <f t="shared" si="5"/>
        <v>#DIV/0!</v>
      </c>
      <c r="W29" s="39">
        <v>409</v>
      </c>
      <c r="X29" s="60">
        <f>'!!12-жінки'!J29</f>
        <v>208</v>
      </c>
      <c r="Y29" s="40">
        <f t="shared" si="6"/>
        <v>50.855745721271397</v>
      </c>
      <c r="Z29" s="39">
        <v>370</v>
      </c>
      <c r="AA29" s="60">
        <f>'!!12-жінки'!K29</f>
        <v>193</v>
      </c>
      <c r="AB29" s="40">
        <f t="shared" si="7"/>
        <v>52.162162162162161</v>
      </c>
      <c r="AC29" s="37"/>
      <c r="AD29" s="41"/>
    </row>
    <row r="30" spans="1:30" s="42" customFormat="1" ht="17.100000000000001" customHeight="1" x14ac:dyDescent="0.25">
      <c r="A30" s="61" t="s">
        <v>56</v>
      </c>
      <c r="B30" s="39">
        <v>1360</v>
      </c>
      <c r="C30" s="39">
        <f>'!!12-жінки'!B30</f>
        <v>378</v>
      </c>
      <c r="D30" s="40">
        <f t="shared" si="0"/>
        <v>27.794117647058822</v>
      </c>
      <c r="E30" s="39">
        <v>468</v>
      </c>
      <c r="F30" s="39">
        <f>'!!12-жінки'!C30</f>
        <v>345</v>
      </c>
      <c r="G30" s="40">
        <f t="shared" si="1"/>
        <v>73.717948717948715</v>
      </c>
      <c r="H30" s="192">
        <v>154</v>
      </c>
      <c r="I30" s="39">
        <f>'!!12-жінки'!D30</f>
        <v>52</v>
      </c>
      <c r="J30" s="40">
        <f t="shared" si="2"/>
        <v>33.766233766233768</v>
      </c>
      <c r="K30" s="39">
        <v>12</v>
      </c>
      <c r="L30" s="39">
        <f>'!!12-жінки'!F30</f>
        <v>10</v>
      </c>
      <c r="M30" s="40">
        <f t="shared" si="8"/>
        <v>83.333333333333329</v>
      </c>
      <c r="N30" s="39">
        <v>0</v>
      </c>
      <c r="O30" s="39">
        <f>'!!12-жінки'!G30</f>
        <v>0</v>
      </c>
      <c r="P30" s="91" t="str">
        <f t="shared" si="9"/>
        <v>-</v>
      </c>
      <c r="Q30" s="39">
        <v>428</v>
      </c>
      <c r="R30" s="60">
        <f>'!!12-жінки'!H30</f>
        <v>300</v>
      </c>
      <c r="S30" s="40">
        <f t="shared" si="4"/>
        <v>70.09345794392523</v>
      </c>
      <c r="T30" s="39"/>
      <c r="U30" s="60">
        <f>'!!12-жінки'!I30</f>
        <v>168</v>
      </c>
      <c r="V30" s="40" t="e">
        <f t="shared" si="5"/>
        <v>#DIV/0!</v>
      </c>
      <c r="W30" s="39">
        <v>245</v>
      </c>
      <c r="X30" s="60">
        <f>'!!12-жінки'!J30</f>
        <v>155</v>
      </c>
      <c r="Y30" s="40">
        <f t="shared" si="6"/>
        <v>63.265306122448976</v>
      </c>
      <c r="Z30" s="39">
        <v>217</v>
      </c>
      <c r="AA30" s="60">
        <f>'!!12-жінки'!K30</f>
        <v>133</v>
      </c>
      <c r="AB30" s="40">
        <f t="shared" si="7"/>
        <v>61.29032258064516</v>
      </c>
      <c r="AC30" s="37"/>
      <c r="AD30" s="41"/>
    </row>
    <row r="31" spans="1:30" s="42" customFormat="1" ht="17.100000000000001" customHeight="1" x14ac:dyDescent="0.25">
      <c r="A31" s="61" t="s">
        <v>57</v>
      </c>
      <c r="B31" s="39">
        <v>1278</v>
      </c>
      <c r="C31" s="39">
        <f>'!!12-жінки'!B31</f>
        <v>571</v>
      </c>
      <c r="D31" s="40">
        <f t="shared" si="0"/>
        <v>44.679186228482003</v>
      </c>
      <c r="E31" s="39">
        <v>628</v>
      </c>
      <c r="F31" s="39">
        <f>'!!12-жінки'!C31</f>
        <v>410</v>
      </c>
      <c r="G31" s="40">
        <f t="shared" si="1"/>
        <v>65.28662420382166</v>
      </c>
      <c r="H31" s="192">
        <v>296</v>
      </c>
      <c r="I31" s="39">
        <f>'!!12-жінки'!D31</f>
        <v>106</v>
      </c>
      <c r="J31" s="40">
        <f t="shared" si="2"/>
        <v>35.810810810810814</v>
      </c>
      <c r="K31" s="39">
        <v>23</v>
      </c>
      <c r="L31" s="39">
        <f>'!!12-жінки'!F31</f>
        <v>9</v>
      </c>
      <c r="M31" s="40">
        <f t="shared" si="8"/>
        <v>39.130434782608695</v>
      </c>
      <c r="N31" s="39">
        <v>8</v>
      </c>
      <c r="O31" s="39">
        <f>'!!12-жінки'!G31</f>
        <v>0</v>
      </c>
      <c r="P31" s="91">
        <f t="shared" si="9"/>
        <v>0</v>
      </c>
      <c r="Q31" s="39">
        <v>572</v>
      </c>
      <c r="R31" s="60">
        <f>'!!12-жінки'!H31</f>
        <v>330</v>
      </c>
      <c r="S31" s="40">
        <f t="shared" si="4"/>
        <v>57.692307692307693</v>
      </c>
      <c r="T31" s="39"/>
      <c r="U31" s="60">
        <f>'!!12-жінки'!I31</f>
        <v>210</v>
      </c>
      <c r="V31" s="40" t="e">
        <f t="shared" si="5"/>
        <v>#DIV/0!</v>
      </c>
      <c r="W31" s="39">
        <v>321</v>
      </c>
      <c r="X31" s="60">
        <f>'!!12-жінки'!J31</f>
        <v>141</v>
      </c>
      <c r="Y31" s="40">
        <f t="shared" si="6"/>
        <v>43.925233644859816</v>
      </c>
      <c r="Z31" s="39">
        <v>269</v>
      </c>
      <c r="AA31" s="60">
        <f>'!!12-жінки'!K31</f>
        <v>112</v>
      </c>
      <c r="AB31" s="40">
        <f t="shared" si="7"/>
        <v>41.635687732342006</v>
      </c>
      <c r="AC31" s="37"/>
      <c r="AD31" s="41"/>
    </row>
    <row r="32" spans="1:30" s="42" customFormat="1" ht="17.100000000000001" customHeight="1" x14ac:dyDescent="0.25">
      <c r="A32" s="61" t="s">
        <v>58</v>
      </c>
      <c r="B32" s="39">
        <v>1702</v>
      </c>
      <c r="C32" s="39">
        <f>'!!12-жінки'!B32</f>
        <v>434</v>
      </c>
      <c r="D32" s="40">
        <f t="shared" si="0"/>
        <v>25.499412455934195</v>
      </c>
      <c r="E32" s="39">
        <v>672</v>
      </c>
      <c r="F32" s="39">
        <f>'!!12-жінки'!C32</f>
        <v>353</v>
      </c>
      <c r="G32" s="40">
        <f t="shared" si="1"/>
        <v>52.529761904761905</v>
      </c>
      <c r="H32" s="192">
        <v>263</v>
      </c>
      <c r="I32" s="39">
        <f>'!!12-жінки'!D32</f>
        <v>135</v>
      </c>
      <c r="J32" s="40">
        <f t="shared" si="2"/>
        <v>51.330798479087456</v>
      </c>
      <c r="K32" s="39">
        <v>73</v>
      </c>
      <c r="L32" s="39">
        <f>'!!12-жінки'!F32</f>
        <v>23</v>
      </c>
      <c r="M32" s="40">
        <f t="shared" si="8"/>
        <v>31.506849315068493</v>
      </c>
      <c r="N32" s="39">
        <v>12</v>
      </c>
      <c r="O32" s="39">
        <f>'!!12-жінки'!G32</f>
        <v>0</v>
      </c>
      <c r="P32" s="91">
        <f t="shared" si="9"/>
        <v>0</v>
      </c>
      <c r="Q32" s="39">
        <v>522</v>
      </c>
      <c r="R32" s="60">
        <f>'!!12-жінки'!H32</f>
        <v>326</v>
      </c>
      <c r="S32" s="40">
        <f t="shared" si="4"/>
        <v>62.452107279693486</v>
      </c>
      <c r="T32" s="39"/>
      <c r="U32" s="60">
        <f>'!!12-жінки'!I32</f>
        <v>154</v>
      </c>
      <c r="V32" s="40" t="e">
        <f t="shared" si="5"/>
        <v>#DIV/0!</v>
      </c>
      <c r="W32" s="39">
        <v>204</v>
      </c>
      <c r="X32" s="60">
        <f>'!!12-жінки'!J32</f>
        <v>127</v>
      </c>
      <c r="Y32" s="40">
        <f t="shared" si="6"/>
        <v>62.254901960784316</v>
      </c>
      <c r="Z32" s="39">
        <v>181</v>
      </c>
      <c r="AA32" s="60">
        <f>'!!12-жінки'!K32</f>
        <v>123</v>
      </c>
      <c r="AB32" s="40">
        <f t="shared" si="7"/>
        <v>67.95580110497238</v>
      </c>
      <c r="AC32" s="37"/>
      <c r="AD32" s="41"/>
    </row>
    <row r="33" spans="1:30" s="42" customFormat="1" ht="17.100000000000001" customHeight="1" x14ac:dyDescent="0.25">
      <c r="A33" s="61" t="s">
        <v>59</v>
      </c>
      <c r="B33" s="39">
        <v>1270</v>
      </c>
      <c r="C33" s="39">
        <f>'!!12-жінки'!B33</f>
        <v>817</v>
      </c>
      <c r="D33" s="40">
        <f t="shared" si="0"/>
        <v>64.330708661417319</v>
      </c>
      <c r="E33" s="39">
        <v>1153</v>
      </c>
      <c r="F33" s="39">
        <f>'!!12-жінки'!C33</f>
        <v>785</v>
      </c>
      <c r="G33" s="40">
        <f t="shared" si="1"/>
        <v>68.083261058109287</v>
      </c>
      <c r="H33" s="192">
        <v>285</v>
      </c>
      <c r="I33" s="39">
        <f>'!!12-жінки'!D33</f>
        <v>116</v>
      </c>
      <c r="J33" s="40">
        <f t="shared" si="2"/>
        <v>40.701754385964911</v>
      </c>
      <c r="K33" s="39">
        <v>23</v>
      </c>
      <c r="L33" s="39">
        <f>'!!12-жінки'!F33</f>
        <v>9</v>
      </c>
      <c r="M33" s="40">
        <f t="shared" si="8"/>
        <v>39.130434782608695</v>
      </c>
      <c r="N33" s="39">
        <v>1</v>
      </c>
      <c r="O33" s="39">
        <f>'!!12-жінки'!G33</f>
        <v>0</v>
      </c>
      <c r="P33" s="40">
        <f t="shared" si="9"/>
        <v>0</v>
      </c>
      <c r="Q33" s="39">
        <v>1021</v>
      </c>
      <c r="R33" s="60">
        <f>'!!12-жінки'!H33</f>
        <v>709</v>
      </c>
      <c r="S33" s="40">
        <f t="shared" si="4"/>
        <v>69.441723800195888</v>
      </c>
      <c r="T33" s="39"/>
      <c r="U33" s="60">
        <f>'!!12-жінки'!I33</f>
        <v>381</v>
      </c>
      <c r="V33" s="40" t="e">
        <f t="shared" si="5"/>
        <v>#DIV/0!</v>
      </c>
      <c r="W33" s="39">
        <v>543</v>
      </c>
      <c r="X33" s="60">
        <f>'!!12-жінки'!J33</f>
        <v>376</v>
      </c>
      <c r="Y33" s="40">
        <f t="shared" si="6"/>
        <v>69.244935543278089</v>
      </c>
      <c r="Z33" s="39">
        <v>499</v>
      </c>
      <c r="AA33" s="60">
        <f>'!!12-жінки'!K33</f>
        <v>348</v>
      </c>
      <c r="AB33" s="40">
        <f t="shared" si="7"/>
        <v>69.739478957915836</v>
      </c>
      <c r="AC33" s="37"/>
      <c r="AD33" s="41"/>
    </row>
    <row r="34" spans="1:30" s="42" customFormat="1" ht="17.100000000000001" customHeight="1" x14ac:dyDescent="0.25">
      <c r="A34" s="61" t="s">
        <v>60</v>
      </c>
      <c r="B34" s="39">
        <v>970</v>
      </c>
      <c r="C34" s="39">
        <f>'!!12-жінки'!B34</f>
        <v>563</v>
      </c>
      <c r="D34" s="40">
        <f t="shared" si="0"/>
        <v>58.041237113402062</v>
      </c>
      <c r="E34" s="39">
        <v>981</v>
      </c>
      <c r="F34" s="39">
        <f>'!!12-жінки'!C34</f>
        <v>518</v>
      </c>
      <c r="G34" s="40">
        <f t="shared" si="1"/>
        <v>52.803261977573904</v>
      </c>
      <c r="H34" s="192">
        <v>291</v>
      </c>
      <c r="I34" s="39">
        <f>'!!12-жінки'!D34</f>
        <v>87</v>
      </c>
      <c r="J34" s="40">
        <f t="shared" si="2"/>
        <v>29.896907216494846</v>
      </c>
      <c r="K34" s="39">
        <v>13</v>
      </c>
      <c r="L34" s="39">
        <f>'!!12-жінки'!F34</f>
        <v>3</v>
      </c>
      <c r="M34" s="40">
        <f t="shared" si="8"/>
        <v>23.076923076923077</v>
      </c>
      <c r="N34" s="39">
        <v>3</v>
      </c>
      <c r="O34" s="39">
        <f>'!!12-жінки'!G34</f>
        <v>3</v>
      </c>
      <c r="P34" s="91">
        <f t="shared" si="9"/>
        <v>100</v>
      </c>
      <c r="Q34" s="39">
        <v>824</v>
      </c>
      <c r="R34" s="60">
        <f>'!!12-жінки'!H34</f>
        <v>409</v>
      </c>
      <c r="S34" s="40">
        <f t="shared" si="4"/>
        <v>49.635922330097088</v>
      </c>
      <c r="T34" s="39"/>
      <c r="U34" s="60">
        <f>'!!12-жінки'!I34</f>
        <v>245</v>
      </c>
      <c r="V34" s="40" t="e">
        <f t="shared" si="5"/>
        <v>#DIV/0!</v>
      </c>
      <c r="W34" s="39">
        <v>563</v>
      </c>
      <c r="X34" s="60">
        <f>'!!12-жінки'!J34</f>
        <v>225</v>
      </c>
      <c r="Y34" s="40">
        <f t="shared" si="6"/>
        <v>39.96447602131439</v>
      </c>
      <c r="Z34" s="39">
        <v>472</v>
      </c>
      <c r="AA34" s="60">
        <f>'!!12-жінки'!K34</f>
        <v>203</v>
      </c>
      <c r="AB34" s="40">
        <f t="shared" si="7"/>
        <v>43.008474576271183</v>
      </c>
      <c r="AC34" s="37"/>
      <c r="AD34" s="41"/>
    </row>
    <row r="35" spans="1:30" s="42" customFormat="1" ht="17.100000000000001" customHeight="1" x14ac:dyDescent="0.25">
      <c r="A35" s="61" t="s">
        <v>61</v>
      </c>
      <c r="B35" s="39">
        <v>744</v>
      </c>
      <c r="C35" s="39">
        <f>'!!12-жінки'!B35</f>
        <v>321</v>
      </c>
      <c r="D35" s="40">
        <f t="shared" si="0"/>
        <v>43.145161290322584</v>
      </c>
      <c r="E35" s="39">
        <v>639</v>
      </c>
      <c r="F35" s="39">
        <f>'!!12-жінки'!C35</f>
        <v>306</v>
      </c>
      <c r="G35" s="40">
        <f t="shared" si="1"/>
        <v>47.887323943661968</v>
      </c>
      <c r="H35" s="192">
        <v>182</v>
      </c>
      <c r="I35" s="39">
        <f>'!!12-жінки'!D35</f>
        <v>56</v>
      </c>
      <c r="J35" s="40">
        <f t="shared" si="2"/>
        <v>30.76923076923077</v>
      </c>
      <c r="K35" s="39">
        <v>38</v>
      </c>
      <c r="L35" s="39">
        <f>'!!12-жінки'!F35</f>
        <v>29</v>
      </c>
      <c r="M35" s="40">
        <f t="shared" si="8"/>
        <v>76.315789473684205</v>
      </c>
      <c r="N35" s="39">
        <v>2</v>
      </c>
      <c r="O35" s="39">
        <f>'!!12-жінки'!G35</f>
        <v>0</v>
      </c>
      <c r="P35" s="40">
        <f t="shared" si="9"/>
        <v>0</v>
      </c>
      <c r="Q35" s="39">
        <v>405</v>
      </c>
      <c r="R35" s="60">
        <f>'!!12-жінки'!H35</f>
        <v>250</v>
      </c>
      <c r="S35" s="40">
        <f t="shared" si="4"/>
        <v>61.728395061728392</v>
      </c>
      <c r="T35" s="39"/>
      <c r="U35" s="60">
        <f>'!!12-жінки'!I35</f>
        <v>109</v>
      </c>
      <c r="V35" s="40" t="e">
        <f t="shared" si="5"/>
        <v>#DIV/0!</v>
      </c>
      <c r="W35" s="39">
        <v>207</v>
      </c>
      <c r="X35" s="60">
        <f>'!!12-жінки'!J35</f>
        <v>101</v>
      </c>
      <c r="Y35" s="40">
        <f t="shared" si="6"/>
        <v>48.792270531400966</v>
      </c>
      <c r="Z35" s="39">
        <v>191</v>
      </c>
      <c r="AA35" s="60">
        <f>'!!12-жінки'!K35</f>
        <v>89</v>
      </c>
      <c r="AB35" s="40">
        <f t="shared" si="7"/>
        <v>46.596858638743456</v>
      </c>
      <c r="AC35" s="37"/>
      <c r="AD35" s="41"/>
    </row>
    <row r="36" spans="1:30" ht="15" customHeight="1" x14ac:dyDescent="0.2">
      <c r="A36" s="45"/>
      <c r="B36" s="45"/>
      <c r="C36" s="234" t="s">
        <v>96</v>
      </c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x14ac:dyDescent="0.2"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x14ac:dyDescent="0.2"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0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2"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2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2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0">
    <mergeCell ref="C36:M39"/>
    <mergeCell ref="B1:M1"/>
    <mergeCell ref="X1:Y1"/>
    <mergeCell ref="X2:Y2"/>
    <mergeCell ref="Z2:AA2"/>
    <mergeCell ref="Q3:S3"/>
    <mergeCell ref="W3:Y3"/>
    <mergeCell ref="Z3:AB3"/>
    <mergeCell ref="S4:S5"/>
    <mergeCell ref="M4:M5"/>
    <mergeCell ref="N4:N5"/>
    <mergeCell ref="O4:O5"/>
    <mergeCell ref="P4:P5"/>
    <mergeCell ref="Q4:Q5"/>
    <mergeCell ref="R4:R5"/>
    <mergeCell ref="Z4:Z5"/>
    <mergeCell ref="A3:A5"/>
    <mergeCell ref="E3:G3"/>
    <mergeCell ref="H3:J3"/>
    <mergeCell ref="K3:M3"/>
    <mergeCell ref="N3:P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AA4:AA5"/>
    <mergeCell ref="AB4:AB5"/>
    <mergeCell ref="T4:T5"/>
    <mergeCell ref="U4:U5"/>
    <mergeCell ref="V4:V5"/>
    <mergeCell ref="W4:W5"/>
    <mergeCell ref="X4:X5"/>
    <mergeCell ref="Y4:Y5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3333FF"/>
  </sheetPr>
  <dimension ref="A1:AF85"/>
  <sheetViews>
    <sheetView view="pageBreakPreview" zoomScaleNormal="75" zoomScaleSheetLayoutView="100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B1" sqref="B1:M1"/>
    </sheetView>
  </sheetViews>
  <sheetFormatPr defaultColWidth="9.28515625" defaultRowHeight="14.25" x14ac:dyDescent="0.2"/>
  <cols>
    <col min="1" max="1" width="25.7109375" style="44" customWidth="1"/>
    <col min="2" max="2" width="11" style="44" hidden="1" customWidth="1"/>
    <col min="3" max="3" width="24.5703125" style="44" customWidth="1"/>
    <col min="4" max="4" width="8.28515625" style="44" hidden="1" customWidth="1"/>
    <col min="5" max="6" width="11.7109375" style="44" customWidth="1"/>
    <col min="7" max="7" width="7.42578125" style="44" customWidth="1"/>
    <col min="8" max="8" width="11.7109375" style="44" customWidth="1"/>
    <col min="9" max="9" width="11" style="44" customWidth="1"/>
    <col min="10" max="10" width="7.42578125" style="44" customWidth="1"/>
    <col min="11" max="12" width="9.42578125" style="44" customWidth="1"/>
    <col min="13" max="13" width="9" style="44" customWidth="1"/>
    <col min="14" max="14" width="10" style="44" customWidth="1"/>
    <col min="15" max="15" width="9.28515625" style="44" customWidth="1"/>
    <col min="16" max="16" width="8.28515625" style="44" customWidth="1"/>
    <col min="17" max="18" width="9.5703125" style="44" customWidth="1"/>
    <col min="19" max="19" width="8.28515625" style="44" customWidth="1"/>
    <col min="20" max="20" width="10.5703125" style="44" hidden="1" customWidth="1"/>
    <col min="21" max="21" width="23.28515625" style="44" customWidth="1"/>
    <col min="22" max="22" width="8.28515625" style="44" hidden="1" customWidth="1"/>
    <col min="23" max="24" width="9.7109375" style="44" customWidth="1"/>
    <col min="25" max="25" width="8.28515625" style="44" customWidth="1"/>
    <col min="26" max="16384" width="9.28515625" style="44"/>
  </cols>
  <sheetData>
    <row r="1" spans="1:32" s="28" customFormat="1" ht="40.5" customHeight="1" x14ac:dyDescent="0.35">
      <c r="B1" s="219" t="s">
        <v>116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7"/>
      <c r="O1" s="27"/>
      <c r="P1" s="27"/>
      <c r="Q1" s="27"/>
      <c r="R1" s="27"/>
      <c r="S1" s="27"/>
      <c r="T1" s="27"/>
      <c r="U1" s="27"/>
      <c r="V1" s="27"/>
      <c r="W1" s="27"/>
      <c r="X1" s="228"/>
      <c r="Y1" s="228"/>
      <c r="Z1" s="48"/>
      <c r="AB1" s="73" t="s">
        <v>14</v>
      </c>
    </row>
    <row r="2" spans="1:32" s="31" customFormat="1" ht="14.2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220"/>
      <c r="Y2" s="220"/>
      <c r="Z2" s="227"/>
      <c r="AA2" s="227"/>
      <c r="AB2" s="59" t="s">
        <v>7</v>
      </c>
      <c r="AC2" s="59"/>
    </row>
    <row r="3" spans="1:32" s="32" customFormat="1" ht="67.900000000000006" customHeight="1" x14ac:dyDescent="0.25">
      <c r="A3" s="221"/>
      <c r="B3" s="166"/>
      <c r="C3" s="162" t="s">
        <v>95</v>
      </c>
      <c r="D3" s="166"/>
      <c r="E3" s="254" t="s">
        <v>22</v>
      </c>
      <c r="F3" s="254"/>
      <c r="G3" s="254"/>
      <c r="H3" s="254" t="s">
        <v>13</v>
      </c>
      <c r="I3" s="254"/>
      <c r="J3" s="254"/>
      <c r="K3" s="254" t="s">
        <v>9</v>
      </c>
      <c r="L3" s="254"/>
      <c r="M3" s="254"/>
      <c r="N3" s="254" t="s">
        <v>10</v>
      </c>
      <c r="O3" s="254"/>
      <c r="P3" s="254"/>
      <c r="Q3" s="255" t="s">
        <v>8</v>
      </c>
      <c r="R3" s="256"/>
      <c r="S3" s="257"/>
      <c r="T3" s="166" t="s">
        <v>16</v>
      </c>
      <c r="U3" s="162" t="s">
        <v>98</v>
      </c>
      <c r="V3" s="166"/>
      <c r="W3" s="254" t="s">
        <v>11</v>
      </c>
      <c r="X3" s="254"/>
      <c r="Y3" s="254"/>
      <c r="Z3" s="254" t="s">
        <v>12</v>
      </c>
      <c r="AA3" s="254"/>
      <c r="AB3" s="254"/>
    </row>
    <row r="4" spans="1:32" s="33" customFormat="1" ht="18.75" customHeight="1" x14ac:dyDescent="0.25">
      <c r="A4" s="221"/>
      <c r="B4" s="258" t="s">
        <v>62</v>
      </c>
      <c r="C4" s="258" t="s">
        <v>93</v>
      </c>
      <c r="D4" s="226" t="s">
        <v>2</v>
      </c>
      <c r="E4" s="258" t="s">
        <v>62</v>
      </c>
      <c r="F4" s="258" t="s">
        <v>93</v>
      </c>
      <c r="G4" s="226" t="s">
        <v>2</v>
      </c>
      <c r="H4" s="258" t="s">
        <v>62</v>
      </c>
      <c r="I4" s="258" t="s">
        <v>93</v>
      </c>
      <c r="J4" s="226" t="s">
        <v>2</v>
      </c>
      <c r="K4" s="258" t="s">
        <v>62</v>
      </c>
      <c r="L4" s="258" t="s">
        <v>93</v>
      </c>
      <c r="M4" s="226" t="s">
        <v>2</v>
      </c>
      <c r="N4" s="258" t="s">
        <v>62</v>
      </c>
      <c r="O4" s="258" t="s">
        <v>93</v>
      </c>
      <c r="P4" s="226" t="s">
        <v>2</v>
      </c>
      <c r="Q4" s="258" t="s">
        <v>62</v>
      </c>
      <c r="R4" s="258" t="s">
        <v>93</v>
      </c>
      <c r="S4" s="226" t="s">
        <v>2</v>
      </c>
      <c r="T4" s="258" t="s">
        <v>62</v>
      </c>
      <c r="U4" s="258" t="s">
        <v>93</v>
      </c>
      <c r="V4" s="226" t="s">
        <v>2</v>
      </c>
      <c r="W4" s="258" t="s">
        <v>62</v>
      </c>
      <c r="X4" s="258" t="s">
        <v>93</v>
      </c>
      <c r="Y4" s="226" t="s">
        <v>2</v>
      </c>
      <c r="Z4" s="258" t="s">
        <v>62</v>
      </c>
      <c r="AA4" s="258" t="s">
        <v>93</v>
      </c>
      <c r="AB4" s="226" t="s">
        <v>2</v>
      </c>
    </row>
    <row r="5" spans="1:32" s="33" customFormat="1" ht="15.75" hidden="1" customHeight="1" x14ac:dyDescent="0.25">
      <c r="A5" s="221"/>
      <c r="B5" s="258"/>
      <c r="C5" s="258"/>
      <c r="D5" s="226"/>
      <c r="E5" s="258"/>
      <c r="F5" s="258"/>
      <c r="G5" s="226"/>
      <c r="H5" s="258"/>
      <c r="I5" s="258"/>
      <c r="J5" s="226"/>
      <c r="K5" s="258"/>
      <c r="L5" s="258"/>
      <c r="M5" s="226"/>
      <c r="N5" s="258"/>
      <c r="O5" s="258"/>
      <c r="P5" s="226"/>
      <c r="Q5" s="258"/>
      <c r="R5" s="258"/>
      <c r="S5" s="226"/>
      <c r="T5" s="258"/>
      <c r="U5" s="258"/>
      <c r="V5" s="226"/>
      <c r="W5" s="258"/>
      <c r="X5" s="258"/>
      <c r="Y5" s="226"/>
      <c r="Z5" s="258"/>
      <c r="AA5" s="258"/>
      <c r="AB5" s="226"/>
    </row>
    <row r="6" spans="1:32" s="51" customFormat="1" ht="11.25" customHeight="1" x14ac:dyDescent="0.2">
      <c r="A6" s="49" t="s">
        <v>3</v>
      </c>
      <c r="B6" s="50">
        <v>1</v>
      </c>
      <c r="C6" s="50">
        <v>1</v>
      </c>
      <c r="D6" s="50">
        <v>3</v>
      </c>
      <c r="E6" s="50">
        <v>2</v>
      </c>
      <c r="F6" s="50">
        <v>3</v>
      </c>
      <c r="G6" s="50">
        <v>4</v>
      </c>
      <c r="H6" s="50">
        <v>5</v>
      </c>
      <c r="I6" s="50">
        <v>6</v>
      </c>
      <c r="J6" s="50">
        <v>7</v>
      </c>
      <c r="K6" s="50">
        <v>8</v>
      </c>
      <c r="L6" s="50">
        <v>9</v>
      </c>
      <c r="M6" s="50">
        <v>10</v>
      </c>
      <c r="N6" s="50">
        <v>11</v>
      </c>
      <c r="O6" s="50">
        <v>12</v>
      </c>
      <c r="P6" s="50">
        <v>13</v>
      </c>
      <c r="Q6" s="50">
        <v>14</v>
      </c>
      <c r="R6" s="50">
        <v>15</v>
      </c>
      <c r="S6" s="50">
        <v>16</v>
      </c>
      <c r="T6" s="50">
        <v>19</v>
      </c>
      <c r="U6" s="50">
        <v>17</v>
      </c>
      <c r="V6" s="50">
        <v>21</v>
      </c>
      <c r="W6" s="50">
        <v>18</v>
      </c>
      <c r="X6" s="50">
        <v>19</v>
      </c>
      <c r="Y6" s="50">
        <v>20</v>
      </c>
      <c r="Z6" s="50">
        <v>21</v>
      </c>
      <c r="AA6" s="50">
        <v>22</v>
      </c>
      <c r="AB6" s="50">
        <v>23</v>
      </c>
    </row>
    <row r="7" spans="1:32" s="38" customFormat="1" ht="18" customHeight="1" x14ac:dyDescent="0.25">
      <c r="A7" s="34" t="s">
        <v>33</v>
      </c>
      <c r="B7" s="96">
        <f>SUM(B8:B35)</f>
        <v>73927</v>
      </c>
      <c r="C7" s="96">
        <f>SUM(C8:C35)</f>
        <v>14151</v>
      </c>
      <c r="D7" s="36">
        <f>C7*100/B7</f>
        <v>19.141856155396539</v>
      </c>
      <c r="E7" s="96">
        <f>SUM(E8:E35)</f>
        <v>20893</v>
      </c>
      <c r="F7" s="96">
        <f>SUM(F8:F35)</f>
        <v>11584</v>
      </c>
      <c r="G7" s="36">
        <f>F7*100/E7</f>
        <v>55.444407217728426</v>
      </c>
      <c r="H7" s="96">
        <f>SUM(H8:H35)</f>
        <v>7063</v>
      </c>
      <c r="I7" s="96">
        <f>SUM(I8:I35)</f>
        <v>3520</v>
      </c>
      <c r="J7" s="36">
        <f>I7*100/H7</f>
        <v>49.837179668696024</v>
      </c>
      <c r="K7" s="96">
        <f>SUM(K8:K35)</f>
        <v>849</v>
      </c>
      <c r="L7" s="96">
        <f>SUM(L8:L35)</f>
        <v>470</v>
      </c>
      <c r="M7" s="36">
        <f>L7*100/K7</f>
        <v>55.359246171967023</v>
      </c>
      <c r="N7" s="96">
        <f>SUM(N8:N35)</f>
        <v>174</v>
      </c>
      <c r="O7" s="96">
        <f>SUM(O8:O35)</f>
        <v>114</v>
      </c>
      <c r="P7" s="36">
        <f>O7*100/N7</f>
        <v>65.517241379310349</v>
      </c>
      <c r="Q7" s="96">
        <f>SUM(Q8:Q35)</f>
        <v>15130</v>
      </c>
      <c r="R7" s="96">
        <f>SUM(R8:R35)</f>
        <v>9070</v>
      </c>
      <c r="S7" s="36">
        <f>R7*100/Q7</f>
        <v>59.947124917382681</v>
      </c>
      <c r="T7" s="96">
        <f>SUM(T8:T35)</f>
        <v>61195</v>
      </c>
      <c r="U7" s="96">
        <f>SUM(U8:U35)</f>
        <v>4973</v>
      </c>
      <c r="V7" s="36">
        <f>U7*100/T7</f>
        <v>8.1264809216439247</v>
      </c>
      <c r="W7" s="96">
        <f>SUM(W8:W35)</f>
        <v>8316</v>
      </c>
      <c r="X7" s="96">
        <f>SUM(X8:X35)</f>
        <v>3941</v>
      </c>
      <c r="Y7" s="36">
        <f>X7*100/W7</f>
        <v>47.390572390572387</v>
      </c>
      <c r="Z7" s="96">
        <f>SUM(Z8:Z35)</f>
        <v>7218</v>
      </c>
      <c r="AA7" s="96">
        <f>SUM(AA8:AA35)</f>
        <v>3413</v>
      </c>
      <c r="AB7" s="36">
        <f>AA7*100/Z7</f>
        <v>47.284566361873097</v>
      </c>
      <c r="AC7" s="37"/>
      <c r="AF7" s="42"/>
    </row>
    <row r="8" spans="1:32" s="42" customFormat="1" ht="15.75" customHeight="1" x14ac:dyDescent="0.25">
      <c r="A8" s="61" t="s">
        <v>34</v>
      </c>
      <c r="B8" s="100">
        <f>УСЬОГО!B8-'12-жінки-ЦЗ'!B8</f>
        <v>16276</v>
      </c>
      <c r="C8" s="100">
        <f>УСЬОГО!C8-'12-жінки-ЦЗ'!C8</f>
        <v>3891</v>
      </c>
      <c r="D8" s="101">
        <f t="shared" ref="D8:D35" si="0">C8*100/B8</f>
        <v>23.906365200294914</v>
      </c>
      <c r="E8" s="100">
        <f>УСЬОГО!E8-'12-жінки-ЦЗ'!E8</f>
        <v>5465</v>
      </c>
      <c r="F8" s="100">
        <f>УСЬОГО!F8-'12-жінки-ЦЗ'!F8</f>
        <v>3080</v>
      </c>
      <c r="G8" s="102">
        <f t="shared" ref="G8:G35" si="1">F8*100/E8</f>
        <v>56.358645928636783</v>
      </c>
      <c r="H8" s="100">
        <f>УСЬОГО!H8-'12-жінки-ЦЗ'!H8</f>
        <v>901</v>
      </c>
      <c r="I8" s="100">
        <f>УСЬОГО!I8-'12-жінки-ЦЗ'!I8</f>
        <v>498</v>
      </c>
      <c r="J8" s="102">
        <f t="shared" ref="J8:J35" si="2">I8*100/H8</f>
        <v>55.271920088790232</v>
      </c>
      <c r="K8" s="100">
        <f>УСЬОГО!N8-'12-жінки-ЦЗ'!K8</f>
        <v>196</v>
      </c>
      <c r="L8" s="100">
        <f>УСЬОГО!O8-'12-жінки-ЦЗ'!L8</f>
        <v>165</v>
      </c>
      <c r="M8" s="102">
        <f t="shared" ref="M8:M35" si="3">L8*100/K8</f>
        <v>84.183673469387756</v>
      </c>
      <c r="N8" s="100">
        <f>УСЬОГО!Q8-'12-жінки-ЦЗ'!N8</f>
        <v>33</v>
      </c>
      <c r="O8" s="100">
        <f>УСЬОГО!R8-'12-жінки-ЦЗ'!O8</f>
        <v>0</v>
      </c>
      <c r="P8" s="102">
        <f>IF(ISERROR(O8*100/N8),"-",(O8*100/N8))</f>
        <v>0</v>
      </c>
      <c r="Q8" s="100">
        <f>УСЬОГО!T8-'12-жінки-ЦЗ'!Q8</f>
        <v>2850</v>
      </c>
      <c r="R8" s="103">
        <f>УСЬОГО!U8-'12-жінки-ЦЗ'!R8</f>
        <v>1867</v>
      </c>
      <c r="S8" s="102">
        <f t="shared" ref="S8:S35" si="4">R8*100/Q8</f>
        <v>65.508771929824562</v>
      </c>
      <c r="T8" s="100">
        <f>УСЬОГО!W8-'12-жінки-ЦЗ'!T8</f>
        <v>16458</v>
      </c>
      <c r="U8" s="103">
        <f>УСЬОГО!X8-'12-жінки-ЦЗ'!U8</f>
        <v>1436</v>
      </c>
      <c r="V8" s="102">
        <f t="shared" ref="V8:V35" si="5">U8*100/T8</f>
        <v>8.7252400048608578</v>
      </c>
      <c r="W8" s="100">
        <f>УСЬОГО!Z8-'12-жінки-ЦЗ'!W8</f>
        <v>2323</v>
      </c>
      <c r="X8" s="103">
        <f>УСЬОГО!AA8-'12-жінки-ЦЗ'!X8</f>
        <v>1056</v>
      </c>
      <c r="Y8" s="102">
        <f t="shared" ref="Y8:Y35" si="6">X8*100/W8</f>
        <v>45.458458889367201</v>
      </c>
      <c r="Z8" s="100">
        <f>УСЬОГО!AC8-'12-жінки-ЦЗ'!Z8</f>
        <v>1957</v>
      </c>
      <c r="AA8" s="103">
        <f>УСЬОГО!AD8-'12-жінки-ЦЗ'!AA8</f>
        <v>889</v>
      </c>
      <c r="AB8" s="102">
        <f t="shared" ref="AB8:AB35" si="7">AA8*100/Z8</f>
        <v>45.426673479816046</v>
      </c>
      <c r="AC8" s="37"/>
      <c r="AD8" s="41"/>
    </row>
    <row r="9" spans="1:32" s="43" customFormat="1" ht="15.75" customHeight="1" x14ac:dyDescent="0.25">
      <c r="A9" s="61" t="s">
        <v>35</v>
      </c>
      <c r="B9" s="100">
        <f>УСЬОГО!B9-'12-жінки-ЦЗ'!B9</f>
        <v>2714</v>
      </c>
      <c r="C9" s="100">
        <f>УСЬОГО!C9-'12-жінки-ЦЗ'!C9</f>
        <v>501</v>
      </c>
      <c r="D9" s="101">
        <f t="shared" si="0"/>
        <v>18.459837877671333</v>
      </c>
      <c r="E9" s="100">
        <f>УСЬОГО!E9-'12-жінки-ЦЗ'!E9</f>
        <v>766</v>
      </c>
      <c r="F9" s="100">
        <f>УСЬОГО!F9-'12-жінки-ЦЗ'!F9</f>
        <v>416</v>
      </c>
      <c r="G9" s="102">
        <f t="shared" si="1"/>
        <v>54.308093994778069</v>
      </c>
      <c r="H9" s="100">
        <f>УСЬОГО!H9-'12-жінки-ЦЗ'!H9</f>
        <v>216</v>
      </c>
      <c r="I9" s="100">
        <f>УСЬОГО!I9-'12-жінки-ЦЗ'!I9</f>
        <v>119</v>
      </c>
      <c r="J9" s="102">
        <f t="shared" si="2"/>
        <v>55.092592592592595</v>
      </c>
      <c r="K9" s="100">
        <f>УСЬОГО!N9-'12-жінки-ЦЗ'!K9</f>
        <v>5</v>
      </c>
      <c r="L9" s="100">
        <f>УСЬОГО!O9-'12-жінки-ЦЗ'!L9</f>
        <v>5</v>
      </c>
      <c r="M9" s="102" t="s">
        <v>67</v>
      </c>
      <c r="N9" s="100">
        <f>УСЬОГО!Q9-'12-жінки-ЦЗ'!N9</f>
        <v>4</v>
      </c>
      <c r="O9" s="100">
        <f>УСЬОГО!R9-'12-жінки-ЦЗ'!O9</f>
        <v>29</v>
      </c>
      <c r="P9" s="102">
        <f t="shared" ref="P9:P35" si="8">IF(ISERROR(O9*100/N9),"-",(O9*100/N9))</f>
        <v>725</v>
      </c>
      <c r="Q9" s="100">
        <f>УСЬОГО!T9-'12-жінки-ЦЗ'!Q9</f>
        <v>556</v>
      </c>
      <c r="R9" s="103">
        <f>УСЬОГО!U9-'12-жінки-ЦЗ'!R9</f>
        <v>322</v>
      </c>
      <c r="S9" s="102">
        <f t="shared" si="4"/>
        <v>57.913669064748198</v>
      </c>
      <c r="T9" s="100">
        <f>УСЬОГО!W9-'12-жінки-ЦЗ'!T9</f>
        <v>800</v>
      </c>
      <c r="U9" s="103">
        <f>УСЬОГО!X9-'12-жінки-ЦЗ'!U9</f>
        <v>162</v>
      </c>
      <c r="V9" s="102">
        <f t="shared" si="5"/>
        <v>20.25</v>
      </c>
      <c r="W9" s="100">
        <f>УСЬОГО!Z9-'12-жінки-ЦЗ'!W9</f>
        <v>257</v>
      </c>
      <c r="X9" s="103">
        <f>УСЬОГО!AA9-'12-жінки-ЦЗ'!X9</f>
        <v>140</v>
      </c>
      <c r="Y9" s="102">
        <f t="shared" si="6"/>
        <v>54.474708171206224</v>
      </c>
      <c r="Z9" s="100">
        <f>УСЬОГО!AC9-'12-жінки-ЦЗ'!Z9</f>
        <v>168</v>
      </c>
      <c r="AA9" s="103">
        <f>УСЬОГО!AD9-'12-жінки-ЦЗ'!AA9</f>
        <v>100</v>
      </c>
      <c r="AB9" s="102">
        <f t="shared" si="7"/>
        <v>59.523809523809526</v>
      </c>
      <c r="AC9" s="37"/>
      <c r="AD9" s="41"/>
    </row>
    <row r="10" spans="1:32" s="42" customFormat="1" ht="15.75" customHeight="1" x14ac:dyDescent="0.25">
      <c r="A10" s="61" t="s">
        <v>36</v>
      </c>
      <c r="B10" s="100">
        <f>УСЬОГО!B10-'12-жінки-ЦЗ'!B10</f>
        <v>350</v>
      </c>
      <c r="C10" s="100">
        <f>УСЬОГО!C10-'12-жінки-ЦЗ'!C10</f>
        <v>78</v>
      </c>
      <c r="D10" s="101">
        <f t="shared" si="0"/>
        <v>22.285714285714285</v>
      </c>
      <c r="E10" s="100">
        <f>УСЬОГО!E10-'12-жінки-ЦЗ'!E10</f>
        <v>141</v>
      </c>
      <c r="F10" s="100">
        <f>УСЬОГО!F10-'12-жінки-ЦЗ'!F10</f>
        <v>68</v>
      </c>
      <c r="G10" s="102">
        <f t="shared" si="1"/>
        <v>48.226950354609926</v>
      </c>
      <c r="H10" s="100">
        <f>УСЬОГО!H10-'12-жінки-ЦЗ'!H10</f>
        <v>42</v>
      </c>
      <c r="I10" s="100">
        <f>УСЬОГО!I10-'12-жінки-ЦЗ'!I10</f>
        <v>12</v>
      </c>
      <c r="J10" s="102">
        <f t="shared" si="2"/>
        <v>28.571428571428573</v>
      </c>
      <c r="K10" s="100">
        <f>УСЬОГО!N10-'12-жінки-ЦЗ'!K10</f>
        <v>2</v>
      </c>
      <c r="L10" s="100">
        <f>УСЬОГО!O10-'12-жінки-ЦЗ'!L10</f>
        <v>2</v>
      </c>
      <c r="M10" s="102" t="s">
        <v>67</v>
      </c>
      <c r="N10" s="100">
        <f>УСЬОГО!Q10-'12-жінки-ЦЗ'!N10</f>
        <v>7</v>
      </c>
      <c r="O10" s="100">
        <f>УСЬОГО!R10-'12-жінки-ЦЗ'!O10</f>
        <v>1</v>
      </c>
      <c r="P10" s="104">
        <f t="shared" si="8"/>
        <v>14.285714285714286</v>
      </c>
      <c r="Q10" s="100">
        <f>УСЬОГО!T10-'12-жінки-ЦЗ'!Q10</f>
        <v>118</v>
      </c>
      <c r="R10" s="103">
        <f>УСЬОГО!U10-'12-жінки-ЦЗ'!R10</f>
        <v>56</v>
      </c>
      <c r="S10" s="102">
        <f t="shared" si="4"/>
        <v>47.457627118644069</v>
      </c>
      <c r="T10" s="100">
        <f>УСЬОГО!W10-'12-жінки-ЦЗ'!T10</f>
        <v>102</v>
      </c>
      <c r="U10" s="103">
        <f>УСЬОГО!X10-'12-жінки-ЦЗ'!U10</f>
        <v>32</v>
      </c>
      <c r="V10" s="102">
        <f t="shared" si="5"/>
        <v>31.372549019607842</v>
      </c>
      <c r="W10" s="100">
        <f>УСЬОГО!Z10-'12-жінки-ЦЗ'!W10</f>
        <v>41</v>
      </c>
      <c r="X10" s="103">
        <f>УСЬОГО!AA10-'12-жінки-ЦЗ'!X10</f>
        <v>29</v>
      </c>
      <c r="Y10" s="102">
        <f t="shared" si="6"/>
        <v>70.731707317073173</v>
      </c>
      <c r="Z10" s="100">
        <f>УСЬОГО!AC10-'12-жінки-ЦЗ'!Z10</f>
        <v>39</v>
      </c>
      <c r="AA10" s="103">
        <f>УСЬОГО!AD10-'12-жінки-ЦЗ'!AA10</f>
        <v>19</v>
      </c>
      <c r="AB10" s="102">
        <f t="shared" si="7"/>
        <v>48.717948717948715</v>
      </c>
      <c r="AC10" s="37"/>
      <c r="AD10" s="41"/>
    </row>
    <row r="11" spans="1:32" s="42" customFormat="1" ht="15.75" customHeight="1" x14ac:dyDescent="0.25">
      <c r="A11" s="61" t="s">
        <v>37</v>
      </c>
      <c r="B11" s="100">
        <f>УСЬОГО!B11-'12-жінки-ЦЗ'!B11</f>
        <v>1297</v>
      </c>
      <c r="C11" s="100">
        <f>УСЬОГО!C11-'12-жінки-ЦЗ'!C11</f>
        <v>342</v>
      </c>
      <c r="D11" s="101">
        <f t="shared" si="0"/>
        <v>26.368542791056285</v>
      </c>
      <c r="E11" s="100">
        <f>УСЬОГО!E11-'12-жінки-ЦЗ'!E11</f>
        <v>441</v>
      </c>
      <c r="F11" s="100">
        <f>УСЬОГО!F11-'12-жінки-ЦЗ'!F11</f>
        <v>256</v>
      </c>
      <c r="G11" s="102">
        <f t="shared" si="1"/>
        <v>58.049886621315196</v>
      </c>
      <c r="H11" s="100">
        <f>УСЬОГО!H11-'12-жінки-ЦЗ'!H11</f>
        <v>104</v>
      </c>
      <c r="I11" s="100">
        <f>УСЬОГО!I11-'12-жінки-ЦЗ'!I11</f>
        <v>93</v>
      </c>
      <c r="J11" s="102">
        <f t="shared" si="2"/>
        <v>89.42307692307692</v>
      </c>
      <c r="K11" s="100">
        <f>УСЬОГО!N11-'12-жінки-ЦЗ'!K11</f>
        <v>2</v>
      </c>
      <c r="L11" s="100">
        <f>УСЬОГО!O11-'12-жінки-ЦЗ'!L11</f>
        <v>7</v>
      </c>
      <c r="M11" s="102">
        <f t="shared" si="3"/>
        <v>350</v>
      </c>
      <c r="N11" s="100">
        <f>УСЬОГО!Q11-'12-жінки-ЦЗ'!N11</f>
        <v>0</v>
      </c>
      <c r="O11" s="100">
        <f>УСЬОГО!R11-'12-жінки-ЦЗ'!O11</f>
        <v>0</v>
      </c>
      <c r="P11" s="104" t="str">
        <f t="shared" si="8"/>
        <v>-</v>
      </c>
      <c r="Q11" s="100">
        <f>УСЬОГО!T11-'12-жінки-ЦЗ'!Q11</f>
        <v>352</v>
      </c>
      <c r="R11" s="103">
        <f>УСЬОГО!U11-'12-жінки-ЦЗ'!R11</f>
        <v>206</v>
      </c>
      <c r="S11" s="102">
        <f t="shared" si="4"/>
        <v>58.522727272727273</v>
      </c>
      <c r="T11" s="100">
        <f>УСЬОГО!W11-'12-жінки-ЦЗ'!T11</f>
        <v>506</v>
      </c>
      <c r="U11" s="103">
        <f>УСЬОГО!X11-'12-жінки-ЦЗ'!U11</f>
        <v>129</v>
      </c>
      <c r="V11" s="102">
        <f t="shared" si="5"/>
        <v>25.494071146245059</v>
      </c>
      <c r="W11" s="100">
        <f>УСЬОГО!Z11-'12-жінки-ЦЗ'!W11</f>
        <v>137</v>
      </c>
      <c r="X11" s="103">
        <f>УСЬОГО!AA11-'12-жінки-ЦЗ'!X11</f>
        <v>89</v>
      </c>
      <c r="Y11" s="102">
        <f t="shared" si="6"/>
        <v>64.96350364963503</v>
      </c>
      <c r="Z11" s="100">
        <f>УСЬОГО!AC11-'12-жінки-ЦЗ'!Z11</f>
        <v>109</v>
      </c>
      <c r="AA11" s="103">
        <f>УСЬОГО!AD11-'12-жінки-ЦЗ'!AA11</f>
        <v>74</v>
      </c>
      <c r="AB11" s="102">
        <f t="shared" si="7"/>
        <v>67.88990825688073</v>
      </c>
      <c r="AC11" s="37"/>
      <c r="AD11" s="41"/>
    </row>
    <row r="12" spans="1:32" s="42" customFormat="1" ht="15.75" customHeight="1" x14ac:dyDescent="0.25">
      <c r="A12" s="61" t="s">
        <v>38</v>
      </c>
      <c r="B12" s="100">
        <f>УСЬОГО!B12-'12-жінки-ЦЗ'!B12</f>
        <v>2727</v>
      </c>
      <c r="C12" s="100">
        <f>УСЬОГО!C12-'12-жінки-ЦЗ'!C12</f>
        <v>291</v>
      </c>
      <c r="D12" s="101">
        <f t="shared" si="0"/>
        <v>10.671067106710671</v>
      </c>
      <c r="E12" s="100">
        <f>УСЬОГО!E12-'12-жінки-ЦЗ'!E12</f>
        <v>432</v>
      </c>
      <c r="F12" s="100">
        <f>УСЬОГО!F12-'12-жінки-ЦЗ'!F12</f>
        <v>213</v>
      </c>
      <c r="G12" s="102">
        <f t="shared" si="1"/>
        <v>49.305555555555557</v>
      </c>
      <c r="H12" s="100">
        <f>УСЬОГО!H12-'12-жінки-ЦЗ'!H12</f>
        <v>193</v>
      </c>
      <c r="I12" s="100">
        <f>УСЬОГО!I12-'12-жінки-ЦЗ'!I12</f>
        <v>111</v>
      </c>
      <c r="J12" s="102">
        <f t="shared" si="2"/>
        <v>57.512953367875646</v>
      </c>
      <c r="K12" s="100">
        <f>УСЬОГО!N12-'12-жінки-ЦЗ'!K12</f>
        <v>24</v>
      </c>
      <c r="L12" s="100">
        <f>УСЬОГО!O12-'12-жінки-ЦЗ'!L12</f>
        <v>10</v>
      </c>
      <c r="M12" s="102">
        <f t="shared" si="3"/>
        <v>41.666666666666664</v>
      </c>
      <c r="N12" s="100">
        <f>УСЬОГО!Q12-'12-жінки-ЦЗ'!N12</f>
        <v>6</v>
      </c>
      <c r="O12" s="100">
        <f>УСЬОГО!R12-'12-жінки-ЦЗ'!O12</f>
        <v>7</v>
      </c>
      <c r="P12" s="102">
        <f t="shared" si="8"/>
        <v>116.66666666666667</v>
      </c>
      <c r="Q12" s="100">
        <f>УСЬОГО!T12-'12-жінки-ЦЗ'!Q12</f>
        <v>346</v>
      </c>
      <c r="R12" s="103">
        <f>УСЬОГО!U12-'12-жінки-ЦЗ'!R12</f>
        <v>191</v>
      </c>
      <c r="S12" s="102">
        <f t="shared" si="4"/>
        <v>55.202312138728324</v>
      </c>
      <c r="T12" s="100">
        <f>УСЬОГО!W12-'12-жінки-ЦЗ'!T12</f>
        <v>3537</v>
      </c>
      <c r="U12" s="103">
        <f>УСЬОГО!X12-'12-жінки-ЦЗ'!U12</f>
        <v>98</v>
      </c>
      <c r="V12" s="102">
        <f t="shared" si="5"/>
        <v>2.7707096409386485</v>
      </c>
      <c r="W12" s="100">
        <f>УСЬОГО!Z12-'12-жінки-ЦЗ'!W12</f>
        <v>151</v>
      </c>
      <c r="X12" s="103">
        <f>УСЬОГО!AA12-'12-жінки-ЦЗ'!X12</f>
        <v>68</v>
      </c>
      <c r="Y12" s="102">
        <f t="shared" si="6"/>
        <v>45.033112582781456</v>
      </c>
      <c r="Z12" s="100">
        <f>УСЬОГО!AC12-'12-жінки-ЦЗ'!Z12</f>
        <v>123</v>
      </c>
      <c r="AA12" s="103">
        <f>УСЬОГО!AD12-'12-жінки-ЦЗ'!AA12</f>
        <v>59</v>
      </c>
      <c r="AB12" s="102">
        <f t="shared" si="7"/>
        <v>47.967479674796749</v>
      </c>
      <c r="AC12" s="37"/>
      <c r="AD12" s="41"/>
    </row>
    <row r="13" spans="1:32" s="42" customFormat="1" ht="15.75" customHeight="1" x14ac:dyDescent="0.25">
      <c r="A13" s="61" t="s">
        <v>39</v>
      </c>
      <c r="B13" s="100">
        <f>УСЬОГО!B13-'12-жінки-ЦЗ'!B13</f>
        <v>912</v>
      </c>
      <c r="C13" s="100">
        <f>УСЬОГО!C13-'12-жінки-ЦЗ'!C13</f>
        <v>155</v>
      </c>
      <c r="D13" s="101">
        <f t="shared" si="0"/>
        <v>16.995614035087719</v>
      </c>
      <c r="E13" s="100">
        <f>УСЬОГО!E13-'12-жінки-ЦЗ'!E13</f>
        <v>309</v>
      </c>
      <c r="F13" s="100">
        <f>УСЬОГО!F13-'12-жінки-ЦЗ'!F13</f>
        <v>143</v>
      </c>
      <c r="G13" s="102">
        <f t="shared" si="1"/>
        <v>46.278317152103561</v>
      </c>
      <c r="H13" s="100">
        <f>УСЬОГО!H13-'12-жінки-ЦЗ'!H13</f>
        <v>107</v>
      </c>
      <c r="I13" s="100">
        <f>УСЬОГО!I13-'12-жінки-ЦЗ'!I13</f>
        <v>55</v>
      </c>
      <c r="J13" s="102">
        <f t="shared" si="2"/>
        <v>51.401869158878505</v>
      </c>
      <c r="K13" s="100">
        <f>УСЬОГО!N13-'12-жінки-ЦЗ'!K13</f>
        <v>15</v>
      </c>
      <c r="L13" s="100">
        <f>УСЬОГО!O13-'12-жінки-ЦЗ'!L13</f>
        <v>8</v>
      </c>
      <c r="M13" s="102">
        <f t="shared" si="3"/>
        <v>53.333333333333336</v>
      </c>
      <c r="N13" s="100">
        <f>УСЬОГО!Q13-'12-жінки-ЦЗ'!N13</f>
        <v>2</v>
      </c>
      <c r="O13" s="100">
        <f>УСЬОГО!R13-'12-жінки-ЦЗ'!O13</f>
        <v>0</v>
      </c>
      <c r="P13" s="104">
        <f t="shared" si="8"/>
        <v>0</v>
      </c>
      <c r="Q13" s="100">
        <f>УСЬОГО!T13-'12-жінки-ЦЗ'!Q13</f>
        <v>266</v>
      </c>
      <c r="R13" s="103">
        <f>УСЬОГО!U13-'12-жінки-ЦЗ'!R13</f>
        <v>135</v>
      </c>
      <c r="S13" s="102">
        <f t="shared" si="4"/>
        <v>50.751879699248121</v>
      </c>
      <c r="T13" s="100">
        <f>УСЬОГО!W13-'12-жінки-ЦЗ'!T13</f>
        <v>973</v>
      </c>
      <c r="U13" s="103">
        <f>УСЬОГО!X13-'12-жінки-ЦЗ'!U13</f>
        <v>46</v>
      </c>
      <c r="V13" s="102">
        <f t="shared" si="5"/>
        <v>4.7276464542651597</v>
      </c>
      <c r="W13" s="100">
        <f>УСЬОГО!Z13-'12-жінки-ЦЗ'!W13</f>
        <v>79</v>
      </c>
      <c r="X13" s="103">
        <f>УСЬОГО!AA13-'12-жінки-ЦЗ'!X13</f>
        <v>45</v>
      </c>
      <c r="Y13" s="102">
        <f t="shared" si="6"/>
        <v>56.962025316455694</v>
      </c>
      <c r="Z13" s="100">
        <f>УСЬОГО!AC13-'12-жінки-ЦЗ'!Z13</f>
        <v>64</v>
      </c>
      <c r="AA13" s="103">
        <f>УСЬОГО!AD13-'12-жінки-ЦЗ'!AA13</f>
        <v>38</v>
      </c>
      <c r="AB13" s="102">
        <f t="shared" si="7"/>
        <v>59.375</v>
      </c>
      <c r="AC13" s="37"/>
      <c r="AD13" s="41"/>
    </row>
    <row r="14" spans="1:32" s="42" customFormat="1" ht="15.75" customHeight="1" x14ac:dyDescent="0.25">
      <c r="A14" s="61" t="s">
        <v>40</v>
      </c>
      <c r="B14" s="100">
        <f>УСЬОГО!B14-'12-жінки-ЦЗ'!B14</f>
        <v>740</v>
      </c>
      <c r="C14" s="100">
        <f>УСЬОГО!C14-'12-жінки-ЦЗ'!C14</f>
        <v>94</v>
      </c>
      <c r="D14" s="101">
        <f t="shared" si="0"/>
        <v>12.702702702702704</v>
      </c>
      <c r="E14" s="100">
        <f>УСЬОГО!E14-'12-жінки-ЦЗ'!E14</f>
        <v>311</v>
      </c>
      <c r="F14" s="100">
        <f>УСЬОГО!F14-'12-жінки-ЦЗ'!F14</f>
        <v>87</v>
      </c>
      <c r="G14" s="102">
        <f t="shared" si="1"/>
        <v>27.974276527331188</v>
      </c>
      <c r="H14" s="100">
        <f>УСЬОГО!H14-'12-жінки-ЦЗ'!H14</f>
        <v>66</v>
      </c>
      <c r="I14" s="100">
        <f>УСЬОГО!I14-'12-жінки-ЦЗ'!I14</f>
        <v>20</v>
      </c>
      <c r="J14" s="102">
        <f t="shared" si="2"/>
        <v>30.303030303030305</v>
      </c>
      <c r="K14" s="100">
        <f>УСЬОГО!N14-'12-жінки-ЦЗ'!K14</f>
        <v>3</v>
      </c>
      <c r="L14" s="100">
        <f>УСЬОГО!O14-'12-жінки-ЦЗ'!L14</f>
        <v>1</v>
      </c>
      <c r="M14" s="102">
        <f t="shared" si="3"/>
        <v>33.333333333333336</v>
      </c>
      <c r="N14" s="100">
        <f>УСЬОГО!Q14-'12-жінки-ЦЗ'!N14</f>
        <v>2</v>
      </c>
      <c r="O14" s="100">
        <f>УСЬОГО!R14-'12-жінки-ЦЗ'!O14</f>
        <v>0</v>
      </c>
      <c r="P14" s="104">
        <f t="shared" si="8"/>
        <v>0</v>
      </c>
      <c r="Q14" s="100">
        <f>УСЬОГО!T14-'12-жінки-ЦЗ'!Q14</f>
        <v>278</v>
      </c>
      <c r="R14" s="103">
        <f>УСЬОГО!U14-'12-жінки-ЦЗ'!R14</f>
        <v>81</v>
      </c>
      <c r="S14" s="102">
        <f t="shared" si="4"/>
        <v>29.136690647482013</v>
      </c>
      <c r="T14" s="100">
        <f>УСЬОГО!W14-'12-жінки-ЦЗ'!T14</f>
        <v>331</v>
      </c>
      <c r="U14" s="103">
        <f>УСЬОГО!X14-'12-жінки-ЦЗ'!U14</f>
        <v>26</v>
      </c>
      <c r="V14" s="102">
        <f t="shared" si="5"/>
        <v>7.8549848942598191</v>
      </c>
      <c r="W14" s="100">
        <f>УСЬОГО!Z14-'12-жінки-ЦЗ'!W14</f>
        <v>91</v>
      </c>
      <c r="X14" s="103">
        <f>УСЬОГО!AA14-'12-жінки-ЦЗ'!X14</f>
        <v>26</v>
      </c>
      <c r="Y14" s="102">
        <f t="shared" si="6"/>
        <v>28.571428571428573</v>
      </c>
      <c r="Z14" s="100">
        <f>УСЬОГО!AC14-'12-жінки-ЦЗ'!Z14</f>
        <v>68</v>
      </c>
      <c r="AA14" s="103">
        <f>УСЬОГО!AD14-'12-жінки-ЦЗ'!AA14</f>
        <v>21</v>
      </c>
      <c r="AB14" s="102">
        <f t="shared" si="7"/>
        <v>30.882352941176471</v>
      </c>
      <c r="AC14" s="37"/>
      <c r="AD14" s="41"/>
    </row>
    <row r="15" spans="1:32" s="42" customFormat="1" ht="15.75" customHeight="1" x14ac:dyDescent="0.25">
      <c r="A15" s="61" t="s">
        <v>41</v>
      </c>
      <c r="B15" s="100">
        <f>УСЬОГО!B15-'12-жінки-ЦЗ'!B15</f>
        <v>5346</v>
      </c>
      <c r="C15" s="100">
        <f>УСЬОГО!C15-'12-жінки-ЦЗ'!C15</f>
        <v>552</v>
      </c>
      <c r="D15" s="101">
        <f t="shared" si="0"/>
        <v>10.325476992143658</v>
      </c>
      <c r="E15" s="100">
        <f>УСЬОГО!E15-'12-жінки-ЦЗ'!E15</f>
        <v>540</v>
      </c>
      <c r="F15" s="100">
        <f>УСЬОГО!F15-'12-жінки-ЦЗ'!F15</f>
        <v>453</v>
      </c>
      <c r="G15" s="102">
        <f t="shared" si="1"/>
        <v>83.888888888888886</v>
      </c>
      <c r="H15" s="100">
        <f>УСЬОГО!H15-'12-жінки-ЦЗ'!H15</f>
        <v>370</v>
      </c>
      <c r="I15" s="100">
        <f>УСЬОГО!I15-'12-жінки-ЦЗ'!I15</f>
        <v>189</v>
      </c>
      <c r="J15" s="102">
        <f t="shared" si="2"/>
        <v>51.081081081081081</v>
      </c>
      <c r="K15" s="100">
        <f>УСЬОГО!N15-'12-жінки-ЦЗ'!K15</f>
        <v>13</v>
      </c>
      <c r="L15" s="100">
        <f>УСЬОГО!O15-'12-жінки-ЦЗ'!L15</f>
        <v>7</v>
      </c>
      <c r="M15" s="102">
        <f t="shared" si="3"/>
        <v>53.846153846153847</v>
      </c>
      <c r="N15" s="100">
        <f>УСЬОГО!Q15-'12-жінки-ЦЗ'!N15</f>
        <v>5</v>
      </c>
      <c r="O15" s="100">
        <f>УСЬОГО!R15-'12-жінки-ЦЗ'!O15</f>
        <v>2</v>
      </c>
      <c r="P15" s="104">
        <f t="shared" si="8"/>
        <v>40</v>
      </c>
      <c r="Q15" s="100">
        <f>УСЬОГО!T15-'12-жінки-ЦЗ'!Q15</f>
        <v>392</v>
      </c>
      <c r="R15" s="103">
        <f>УСЬОГО!U15-'12-жінки-ЦЗ'!R15</f>
        <v>370</v>
      </c>
      <c r="S15" s="102">
        <f t="shared" si="4"/>
        <v>94.387755102040813</v>
      </c>
      <c r="T15" s="100">
        <f>УСЬОГО!W15-'12-жінки-ЦЗ'!T15</f>
        <v>6495</v>
      </c>
      <c r="U15" s="103">
        <f>УСЬОГО!X15-'12-жінки-ЦЗ'!U15</f>
        <v>103</v>
      </c>
      <c r="V15" s="102">
        <f t="shared" si="5"/>
        <v>1.5858352578906851</v>
      </c>
      <c r="W15" s="100">
        <f>УСЬОГО!Z15-'12-жінки-ЦЗ'!W15</f>
        <v>186</v>
      </c>
      <c r="X15" s="103">
        <f>УСЬОГО!AA15-'12-жінки-ЦЗ'!X15</f>
        <v>62</v>
      </c>
      <c r="Y15" s="102">
        <f t="shared" si="6"/>
        <v>33.333333333333336</v>
      </c>
      <c r="Z15" s="100">
        <f>УСЬОГО!AC15-'12-жінки-ЦЗ'!Z15</f>
        <v>162</v>
      </c>
      <c r="AA15" s="103">
        <f>УСЬОГО!AD15-'12-жінки-ЦЗ'!AA15</f>
        <v>40</v>
      </c>
      <c r="AB15" s="102">
        <f t="shared" si="7"/>
        <v>24.691358024691358</v>
      </c>
      <c r="AC15" s="37"/>
      <c r="AD15" s="41"/>
    </row>
    <row r="16" spans="1:32" s="42" customFormat="1" ht="15.75" customHeight="1" x14ac:dyDescent="0.25">
      <c r="A16" s="61" t="s">
        <v>42</v>
      </c>
      <c r="B16" s="100">
        <f>УСЬОГО!B16-'12-жінки-ЦЗ'!B16</f>
        <v>3101</v>
      </c>
      <c r="C16" s="100">
        <f>УСЬОГО!C16-'12-жінки-ЦЗ'!C16</f>
        <v>754</v>
      </c>
      <c r="D16" s="101">
        <f t="shared" si="0"/>
        <v>24.314737181554339</v>
      </c>
      <c r="E16" s="100">
        <f>УСЬОГО!E16-'12-жінки-ЦЗ'!E16</f>
        <v>896</v>
      </c>
      <c r="F16" s="100">
        <f>УСЬОГО!F16-'12-жінки-ЦЗ'!F16</f>
        <v>632</v>
      </c>
      <c r="G16" s="102">
        <f t="shared" si="1"/>
        <v>70.535714285714292</v>
      </c>
      <c r="H16" s="100">
        <f>УСЬОГО!H16-'12-жінки-ЦЗ'!H16</f>
        <v>508</v>
      </c>
      <c r="I16" s="100">
        <f>УСЬОГО!I16-'12-жінки-ЦЗ'!I16</f>
        <v>310</v>
      </c>
      <c r="J16" s="102">
        <f t="shared" si="2"/>
        <v>61.023622047244096</v>
      </c>
      <c r="K16" s="100">
        <f>УСЬОГО!N16-'12-жінки-ЦЗ'!K16</f>
        <v>53</v>
      </c>
      <c r="L16" s="100">
        <f>УСЬОГО!O16-'12-жінки-ЦЗ'!L16</f>
        <v>15</v>
      </c>
      <c r="M16" s="102">
        <f t="shared" si="3"/>
        <v>28.30188679245283</v>
      </c>
      <c r="N16" s="100">
        <f>УСЬОГО!Q16-'12-жінки-ЦЗ'!N16</f>
        <v>20</v>
      </c>
      <c r="O16" s="100">
        <f>УСЬОГО!R16-'12-жінки-ЦЗ'!O16</f>
        <v>22</v>
      </c>
      <c r="P16" s="102">
        <f t="shared" si="8"/>
        <v>110</v>
      </c>
      <c r="Q16" s="100">
        <f>УСЬОГО!T16-'12-жінки-ЦЗ'!Q16</f>
        <v>743</v>
      </c>
      <c r="R16" s="103">
        <f>УСЬОГО!U16-'12-жінки-ЦЗ'!R16</f>
        <v>573</v>
      </c>
      <c r="S16" s="102">
        <f t="shared" si="4"/>
        <v>77.119784656796767</v>
      </c>
      <c r="T16" s="100">
        <f>УСЬОГО!W16-'12-жінки-ЦЗ'!T16</f>
        <v>1250</v>
      </c>
      <c r="U16" s="103">
        <f>УСЬОГО!X16-'12-жінки-ЦЗ'!U16</f>
        <v>183</v>
      </c>
      <c r="V16" s="102">
        <f t="shared" si="5"/>
        <v>14.64</v>
      </c>
      <c r="W16" s="100">
        <f>УСЬОГО!Z16-'12-жінки-ЦЗ'!W16</f>
        <v>230</v>
      </c>
      <c r="X16" s="103">
        <f>УСЬОГО!AA16-'12-жінки-ЦЗ'!X16</f>
        <v>119</v>
      </c>
      <c r="Y16" s="102">
        <f t="shared" si="6"/>
        <v>51.739130434782609</v>
      </c>
      <c r="Z16" s="100">
        <f>УСЬОГО!AC16-'12-жінки-ЦЗ'!Z16</f>
        <v>183</v>
      </c>
      <c r="AA16" s="103">
        <f>УСЬОГО!AD16-'12-жінки-ЦЗ'!AA16</f>
        <v>95</v>
      </c>
      <c r="AB16" s="102">
        <f t="shared" si="7"/>
        <v>51.912568306010932</v>
      </c>
      <c r="AC16" s="37"/>
      <c r="AD16" s="41"/>
    </row>
    <row r="17" spans="1:30" s="42" customFormat="1" ht="15.75" customHeight="1" x14ac:dyDescent="0.25">
      <c r="A17" s="61" t="s">
        <v>43</v>
      </c>
      <c r="B17" s="100">
        <f>УСЬОГО!B17-'12-жінки-ЦЗ'!B17</f>
        <v>4851</v>
      </c>
      <c r="C17" s="100">
        <f>УСЬОГО!C17-'12-жінки-ЦЗ'!C17</f>
        <v>711</v>
      </c>
      <c r="D17" s="101">
        <f t="shared" si="0"/>
        <v>14.656771799628942</v>
      </c>
      <c r="E17" s="100">
        <f>УСЬОГО!E17-'12-жінки-ЦЗ'!E17</f>
        <v>1010</v>
      </c>
      <c r="F17" s="100">
        <f>УСЬОГО!F17-'12-жінки-ЦЗ'!F17</f>
        <v>616</v>
      </c>
      <c r="G17" s="102">
        <f t="shared" si="1"/>
        <v>60.990099009900987</v>
      </c>
      <c r="H17" s="100">
        <f>УСЬОГО!H17-'12-жінки-ЦЗ'!H17</f>
        <v>337</v>
      </c>
      <c r="I17" s="100">
        <f>УСЬОГО!I17-'12-жінки-ЦЗ'!I17</f>
        <v>172</v>
      </c>
      <c r="J17" s="102">
        <f t="shared" si="2"/>
        <v>51.038575667655785</v>
      </c>
      <c r="K17" s="100">
        <f>УСЬОГО!N17-'12-жінки-ЦЗ'!K17</f>
        <v>44</v>
      </c>
      <c r="L17" s="100">
        <f>УСЬОГО!O17-'12-жінки-ЦЗ'!L17</f>
        <v>15</v>
      </c>
      <c r="M17" s="102">
        <f t="shared" si="3"/>
        <v>34.090909090909093</v>
      </c>
      <c r="N17" s="100">
        <f>УСЬОГО!Q17-'12-жінки-ЦЗ'!N17</f>
        <v>6</v>
      </c>
      <c r="O17" s="100">
        <f>УСЬОГО!R17-'12-жінки-ЦЗ'!O17</f>
        <v>0</v>
      </c>
      <c r="P17" s="104">
        <f t="shared" si="8"/>
        <v>0</v>
      </c>
      <c r="Q17" s="100">
        <f>УСЬОГО!T17-'12-жінки-ЦЗ'!Q17</f>
        <v>579</v>
      </c>
      <c r="R17" s="103">
        <f>УСЬОГО!U17-'12-жінки-ЦЗ'!R17</f>
        <v>464</v>
      </c>
      <c r="S17" s="102">
        <f t="shared" si="4"/>
        <v>80.138169257340238</v>
      </c>
      <c r="T17" s="100">
        <f>УСЬОГО!W17-'12-жінки-ЦЗ'!T17</f>
        <v>6435</v>
      </c>
      <c r="U17" s="103">
        <f>УСЬОГО!X17-'12-жінки-ЦЗ'!U17</f>
        <v>237</v>
      </c>
      <c r="V17" s="102">
        <f t="shared" si="5"/>
        <v>3.6829836829836831</v>
      </c>
      <c r="W17" s="100">
        <f>УСЬОГО!Z17-'12-жінки-ЦЗ'!W17</f>
        <v>418</v>
      </c>
      <c r="X17" s="103">
        <f>УСЬОГО!AA17-'12-жінки-ЦЗ'!X17</f>
        <v>209</v>
      </c>
      <c r="Y17" s="102">
        <f t="shared" si="6"/>
        <v>50</v>
      </c>
      <c r="Z17" s="100">
        <f>УСЬОГО!AC17-'12-жінки-ЦЗ'!Z17</f>
        <v>370</v>
      </c>
      <c r="AA17" s="103">
        <f>УСЬОГО!AD17-'12-жінки-ЦЗ'!AA17</f>
        <v>185</v>
      </c>
      <c r="AB17" s="102">
        <f t="shared" si="7"/>
        <v>50</v>
      </c>
      <c r="AC17" s="37"/>
      <c r="AD17" s="41"/>
    </row>
    <row r="18" spans="1:30" s="42" customFormat="1" ht="15.75" customHeight="1" x14ac:dyDescent="0.25">
      <c r="A18" s="61" t="s">
        <v>44</v>
      </c>
      <c r="B18" s="100">
        <f>УСЬОГО!B18-'12-жінки-ЦЗ'!B18</f>
        <v>2291</v>
      </c>
      <c r="C18" s="100">
        <f>УСЬОГО!C18-'12-жінки-ЦЗ'!C18</f>
        <v>492</v>
      </c>
      <c r="D18" s="101">
        <f t="shared" si="0"/>
        <v>21.475338280226975</v>
      </c>
      <c r="E18" s="100">
        <f>УСЬОГО!E18-'12-жінки-ЦЗ'!E18</f>
        <v>902</v>
      </c>
      <c r="F18" s="100">
        <f>УСЬОГО!F18-'12-жінки-ЦЗ'!F18</f>
        <v>409</v>
      </c>
      <c r="G18" s="102">
        <f t="shared" si="1"/>
        <v>45.343680709534368</v>
      </c>
      <c r="H18" s="100">
        <f>УСЬОГО!H18-'12-жінки-ЦЗ'!H18</f>
        <v>358</v>
      </c>
      <c r="I18" s="100">
        <f>УСЬОГО!I18-'12-жінки-ЦЗ'!I18</f>
        <v>127</v>
      </c>
      <c r="J18" s="102">
        <f t="shared" si="2"/>
        <v>35.47486033519553</v>
      </c>
      <c r="K18" s="100">
        <f>УСЬОГО!N18-'12-жінки-ЦЗ'!K18</f>
        <v>21</v>
      </c>
      <c r="L18" s="100">
        <f>УСЬОГО!O18-'12-жінки-ЦЗ'!L18</f>
        <v>2</v>
      </c>
      <c r="M18" s="102">
        <f t="shared" si="3"/>
        <v>9.5238095238095237</v>
      </c>
      <c r="N18" s="100">
        <f>УСЬОГО!Q18-'12-жінки-ЦЗ'!N18</f>
        <v>6</v>
      </c>
      <c r="O18" s="100">
        <f>УСЬОГО!R18-'12-жінки-ЦЗ'!O18</f>
        <v>0</v>
      </c>
      <c r="P18" s="102">
        <f t="shared" si="8"/>
        <v>0</v>
      </c>
      <c r="Q18" s="100">
        <f>УСЬОГО!T18-'12-жінки-ЦЗ'!Q18</f>
        <v>598</v>
      </c>
      <c r="R18" s="103">
        <f>УСЬОГО!U18-'12-жінки-ЦЗ'!R18</f>
        <v>328</v>
      </c>
      <c r="S18" s="102">
        <f t="shared" si="4"/>
        <v>54.8494983277592</v>
      </c>
      <c r="T18" s="100">
        <f>УСЬОГО!W18-'12-жінки-ЦЗ'!T18</f>
        <v>767</v>
      </c>
      <c r="U18" s="103">
        <f>УСЬОГО!X18-'12-жінки-ЦЗ'!U18</f>
        <v>167</v>
      </c>
      <c r="V18" s="102">
        <f t="shared" si="5"/>
        <v>21.773142112125164</v>
      </c>
      <c r="W18" s="100">
        <f>УСЬОГО!Z18-'12-жінки-ЦЗ'!W18</f>
        <v>271</v>
      </c>
      <c r="X18" s="103">
        <f>УСЬОГО!AA18-'12-жінки-ЦЗ'!X18</f>
        <v>136</v>
      </c>
      <c r="Y18" s="102">
        <f t="shared" si="6"/>
        <v>50.184501845018453</v>
      </c>
      <c r="Z18" s="100">
        <f>УСЬОГО!AC18-'12-жінки-ЦЗ'!Z18</f>
        <v>253</v>
      </c>
      <c r="AA18" s="103">
        <f>УСЬОГО!AD18-'12-жінки-ЦЗ'!AA18</f>
        <v>127</v>
      </c>
      <c r="AB18" s="102">
        <f t="shared" si="7"/>
        <v>50.197628458498023</v>
      </c>
      <c r="AC18" s="37"/>
      <c r="AD18" s="41"/>
    </row>
    <row r="19" spans="1:30" s="42" customFormat="1" ht="15.75" customHeight="1" x14ac:dyDescent="0.25">
      <c r="A19" s="61" t="s">
        <v>45</v>
      </c>
      <c r="B19" s="100">
        <f>УСЬОГО!B19-'12-жінки-ЦЗ'!B19</f>
        <v>3012</v>
      </c>
      <c r="C19" s="100">
        <f>УСЬОГО!C19-'12-жінки-ЦЗ'!C19</f>
        <v>538</v>
      </c>
      <c r="D19" s="101">
        <f t="shared" si="0"/>
        <v>17.861885790172643</v>
      </c>
      <c r="E19" s="100">
        <f>УСЬОГО!E19-'12-жінки-ЦЗ'!E19</f>
        <v>801</v>
      </c>
      <c r="F19" s="100">
        <f>УСЬОГО!F19-'12-жінки-ЦЗ'!F19</f>
        <v>450</v>
      </c>
      <c r="G19" s="102">
        <f t="shared" si="1"/>
        <v>56.179775280898873</v>
      </c>
      <c r="H19" s="100">
        <f>УСЬОГО!H19-'12-жінки-ЦЗ'!H19</f>
        <v>447</v>
      </c>
      <c r="I19" s="100">
        <f>УСЬОГО!I19-'12-жінки-ЦЗ'!I19</f>
        <v>207</v>
      </c>
      <c r="J19" s="102">
        <f t="shared" si="2"/>
        <v>46.308724832214764</v>
      </c>
      <c r="K19" s="100">
        <f>УСЬОГО!N19-'12-жінки-ЦЗ'!K19</f>
        <v>51</v>
      </c>
      <c r="L19" s="100">
        <f>УСЬОГО!O19-'12-жінки-ЦЗ'!L19</f>
        <v>39</v>
      </c>
      <c r="M19" s="102">
        <f t="shared" si="3"/>
        <v>76.470588235294116</v>
      </c>
      <c r="N19" s="100">
        <f>УСЬОГО!Q19-'12-жінки-ЦЗ'!N19</f>
        <v>0</v>
      </c>
      <c r="O19" s="100">
        <f>УСЬОГО!R19-'12-жінки-ЦЗ'!O19</f>
        <v>3</v>
      </c>
      <c r="P19" s="102" t="str">
        <f t="shared" si="8"/>
        <v>-</v>
      </c>
      <c r="Q19" s="100">
        <f>УСЬОГО!T19-'12-жінки-ЦЗ'!Q19</f>
        <v>697</v>
      </c>
      <c r="R19" s="103">
        <f>УСЬОГО!U19-'12-жінки-ЦЗ'!R19</f>
        <v>389</v>
      </c>
      <c r="S19" s="102">
        <f t="shared" si="4"/>
        <v>55.81061692969871</v>
      </c>
      <c r="T19" s="100">
        <f>УСЬОГО!W19-'12-жінки-ЦЗ'!T19</f>
        <v>3633</v>
      </c>
      <c r="U19" s="103">
        <f>УСЬОГО!X19-'12-жінки-ЦЗ'!U19</f>
        <v>194</v>
      </c>
      <c r="V19" s="102">
        <f t="shared" si="5"/>
        <v>5.3399394439856867</v>
      </c>
      <c r="W19" s="100">
        <f>УСЬОГО!Z19-'12-жінки-ЦЗ'!W19</f>
        <v>343</v>
      </c>
      <c r="X19" s="103">
        <f>УСЬОГО!AA19-'12-жінки-ЦЗ'!X19</f>
        <v>160</v>
      </c>
      <c r="Y19" s="102">
        <f t="shared" si="6"/>
        <v>46.647230320699705</v>
      </c>
      <c r="Z19" s="100">
        <f>УСЬОГО!AC19-'12-жінки-ЦЗ'!Z19</f>
        <v>321</v>
      </c>
      <c r="AA19" s="103">
        <f>УСЬОГО!AD19-'12-жінки-ЦЗ'!AA19</f>
        <v>152</v>
      </c>
      <c r="AB19" s="102">
        <f t="shared" si="7"/>
        <v>47.352024922118382</v>
      </c>
      <c r="AC19" s="37"/>
      <c r="AD19" s="41"/>
    </row>
    <row r="20" spans="1:30" s="42" customFormat="1" ht="15.75" customHeight="1" x14ac:dyDescent="0.25">
      <c r="A20" s="61" t="s">
        <v>46</v>
      </c>
      <c r="B20" s="100">
        <f>УСЬОГО!B20-'12-жінки-ЦЗ'!B20</f>
        <v>1746</v>
      </c>
      <c r="C20" s="100">
        <f>УСЬОГО!C20-'12-жінки-ЦЗ'!C20</f>
        <v>291</v>
      </c>
      <c r="D20" s="101">
        <f t="shared" si="0"/>
        <v>16.666666666666668</v>
      </c>
      <c r="E20" s="100">
        <f>УСЬОГО!E20-'12-жінки-ЦЗ'!E20</f>
        <v>444</v>
      </c>
      <c r="F20" s="100">
        <f>УСЬОГО!F20-'12-жінки-ЦЗ'!F20</f>
        <v>229</v>
      </c>
      <c r="G20" s="102">
        <f t="shared" si="1"/>
        <v>51.576576576576578</v>
      </c>
      <c r="H20" s="100">
        <f>УСЬОГО!H20-'12-жінки-ЦЗ'!H20</f>
        <v>210</v>
      </c>
      <c r="I20" s="100">
        <f>УСЬОГО!I20-'12-жінки-ЦЗ'!I20</f>
        <v>87</v>
      </c>
      <c r="J20" s="102">
        <f t="shared" si="2"/>
        <v>41.428571428571431</v>
      </c>
      <c r="K20" s="100">
        <f>УСЬОГО!N20-'12-жінки-ЦЗ'!K20</f>
        <v>48</v>
      </c>
      <c r="L20" s="100">
        <f>УСЬОГО!O20-'12-жінки-ЦЗ'!L20</f>
        <v>5</v>
      </c>
      <c r="M20" s="102">
        <f t="shared" si="3"/>
        <v>10.416666666666666</v>
      </c>
      <c r="N20" s="100">
        <f>УСЬОГО!Q20-'12-жінки-ЦЗ'!N20</f>
        <v>1</v>
      </c>
      <c r="O20" s="100">
        <f>УСЬОГО!R20-'12-жінки-ЦЗ'!O20</f>
        <v>0</v>
      </c>
      <c r="P20" s="102">
        <f t="shared" si="8"/>
        <v>0</v>
      </c>
      <c r="Q20" s="100">
        <f>УСЬОГО!T20-'12-жінки-ЦЗ'!Q20</f>
        <v>320</v>
      </c>
      <c r="R20" s="103">
        <f>УСЬОГО!U20-'12-жінки-ЦЗ'!R20</f>
        <v>181</v>
      </c>
      <c r="S20" s="102">
        <f t="shared" si="4"/>
        <v>56.5625</v>
      </c>
      <c r="T20" s="100">
        <f>УСЬОГО!W20-'12-жінки-ЦЗ'!T20</f>
        <v>1681</v>
      </c>
      <c r="U20" s="103">
        <f>УСЬОГО!X20-'12-жінки-ЦЗ'!U20</f>
        <v>110</v>
      </c>
      <c r="V20" s="102">
        <f t="shared" si="5"/>
        <v>6.5437239738251041</v>
      </c>
      <c r="W20" s="100">
        <f>УСЬОГО!Z20-'12-жінки-ЦЗ'!W20</f>
        <v>202</v>
      </c>
      <c r="X20" s="103">
        <f>УСЬОГО!AA20-'12-жінки-ЦЗ'!X20</f>
        <v>87</v>
      </c>
      <c r="Y20" s="102">
        <f t="shared" si="6"/>
        <v>43.069306930693067</v>
      </c>
      <c r="Z20" s="100">
        <f>УСЬОГО!AC20-'12-жінки-ЦЗ'!Z20</f>
        <v>189</v>
      </c>
      <c r="AA20" s="103">
        <f>УСЬОГО!AD20-'12-жінки-ЦЗ'!AA20</f>
        <v>80</v>
      </c>
      <c r="AB20" s="102">
        <f t="shared" si="7"/>
        <v>42.328042328042329</v>
      </c>
      <c r="AC20" s="37"/>
      <c r="AD20" s="41"/>
    </row>
    <row r="21" spans="1:30" s="42" customFormat="1" ht="15.75" customHeight="1" x14ac:dyDescent="0.25">
      <c r="A21" s="61" t="s">
        <v>47</v>
      </c>
      <c r="B21" s="100">
        <f>УСЬОГО!B21-'12-жінки-ЦЗ'!B21</f>
        <v>1274</v>
      </c>
      <c r="C21" s="100">
        <f>УСЬОГО!C21-'12-жінки-ЦЗ'!C21</f>
        <v>191</v>
      </c>
      <c r="D21" s="101">
        <f t="shared" si="0"/>
        <v>14.992150706436421</v>
      </c>
      <c r="E21" s="100">
        <f>УСЬОГО!E21-'12-жінки-ЦЗ'!E21</f>
        <v>454</v>
      </c>
      <c r="F21" s="100">
        <f>УСЬОГО!F21-'12-жінки-ЦЗ'!F21</f>
        <v>176</v>
      </c>
      <c r="G21" s="102">
        <f t="shared" si="1"/>
        <v>38.766519823788549</v>
      </c>
      <c r="H21" s="100">
        <f>УСЬОГО!H21-'12-жінки-ЦЗ'!H21</f>
        <v>159</v>
      </c>
      <c r="I21" s="100">
        <f>УСЬОГО!I21-'12-жінки-ЦЗ'!I21</f>
        <v>49</v>
      </c>
      <c r="J21" s="102">
        <f t="shared" si="2"/>
        <v>30.817610062893081</v>
      </c>
      <c r="K21" s="100">
        <f>УСЬОГО!N21-'12-жінки-ЦЗ'!K21</f>
        <v>20</v>
      </c>
      <c r="L21" s="100">
        <f>УСЬОГО!O21-'12-жінки-ЦЗ'!L21</f>
        <v>15</v>
      </c>
      <c r="M21" s="102">
        <f t="shared" si="3"/>
        <v>75</v>
      </c>
      <c r="N21" s="100">
        <f>УСЬОГО!Q21-'12-жінки-ЦЗ'!N21</f>
        <v>0</v>
      </c>
      <c r="O21" s="100">
        <f>УСЬОГО!R21-'12-жінки-ЦЗ'!O21</f>
        <v>0</v>
      </c>
      <c r="P21" s="104" t="str">
        <f t="shared" si="8"/>
        <v>-</v>
      </c>
      <c r="Q21" s="100">
        <f>УСЬОГО!T21-'12-жінки-ЦЗ'!Q21</f>
        <v>397</v>
      </c>
      <c r="R21" s="103">
        <f>УСЬОГО!U21-'12-жінки-ЦЗ'!R21</f>
        <v>145</v>
      </c>
      <c r="S21" s="102">
        <f t="shared" si="4"/>
        <v>36.523929471032744</v>
      </c>
      <c r="T21" s="100">
        <f>УСЬОГО!W21-'12-жінки-ЦЗ'!T21</f>
        <v>1308</v>
      </c>
      <c r="U21" s="103">
        <f>УСЬОГО!X21-'12-жінки-ЦЗ'!U21</f>
        <v>65</v>
      </c>
      <c r="V21" s="102">
        <f t="shared" si="5"/>
        <v>4.9694189602446484</v>
      </c>
      <c r="W21" s="100">
        <f>УСЬОГО!Z21-'12-жінки-ЦЗ'!W21</f>
        <v>210</v>
      </c>
      <c r="X21" s="103">
        <f>УСЬОГО!AA21-'12-жінки-ЦЗ'!X21</f>
        <v>63</v>
      </c>
      <c r="Y21" s="102">
        <f t="shared" si="6"/>
        <v>30</v>
      </c>
      <c r="Z21" s="100">
        <f>УСЬОГО!AC21-'12-жінки-ЦЗ'!Z21</f>
        <v>183</v>
      </c>
      <c r="AA21" s="103">
        <f>УСЬОГО!AD21-'12-жінки-ЦЗ'!AA21</f>
        <v>59</v>
      </c>
      <c r="AB21" s="102">
        <f t="shared" si="7"/>
        <v>32.240437158469945</v>
      </c>
      <c r="AC21" s="37"/>
      <c r="AD21" s="41"/>
    </row>
    <row r="22" spans="1:30" s="42" customFormat="1" ht="15.75" customHeight="1" x14ac:dyDescent="0.25">
      <c r="A22" s="61" t="s">
        <v>48</v>
      </c>
      <c r="B22" s="100">
        <f>УСЬОГО!B22-'12-жінки-ЦЗ'!B22</f>
        <v>3191</v>
      </c>
      <c r="C22" s="100">
        <f>УСЬОГО!C22-'12-жінки-ЦЗ'!C22</f>
        <v>616</v>
      </c>
      <c r="D22" s="101">
        <f t="shared" si="0"/>
        <v>19.304293324976495</v>
      </c>
      <c r="E22" s="100">
        <f>УСЬОГО!E22-'12-жінки-ЦЗ'!E22</f>
        <v>880</v>
      </c>
      <c r="F22" s="100">
        <f>УСЬОГО!F22-'12-жінки-ЦЗ'!F22</f>
        <v>506</v>
      </c>
      <c r="G22" s="102">
        <f t="shared" si="1"/>
        <v>57.5</v>
      </c>
      <c r="H22" s="100">
        <f>УСЬОГО!H22-'12-жінки-ЦЗ'!H22</f>
        <v>447</v>
      </c>
      <c r="I22" s="100">
        <f>УСЬОГО!I22-'12-жінки-ЦЗ'!I22</f>
        <v>198</v>
      </c>
      <c r="J22" s="102">
        <f t="shared" si="2"/>
        <v>44.29530201342282</v>
      </c>
      <c r="K22" s="100">
        <f>УСЬОГО!N22-'12-жінки-ЦЗ'!K22</f>
        <v>28</v>
      </c>
      <c r="L22" s="100">
        <f>УСЬОГО!O22-'12-жінки-ЦЗ'!L22</f>
        <v>0</v>
      </c>
      <c r="M22" s="102">
        <f t="shared" si="3"/>
        <v>0</v>
      </c>
      <c r="N22" s="100">
        <f>УСЬОГО!Q22-'12-жінки-ЦЗ'!N22</f>
        <v>2</v>
      </c>
      <c r="O22" s="100">
        <f>УСЬОГО!R22-'12-жінки-ЦЗ'!O22</f>
        <v>3</v>
      </c>
      <c r="P22" s="102">
        <f t="shared" si="8"/>
        <v>150</v>
      </c>
      <c r="Q22" s="100">
        <f>УСЬОГО!T22-'12-жінки-ЦЗ'!Q22</f>
        <v>732</v>
      </c>
      <c r="R22" s="103">
        <f>УСЬОГО!U22-'12-жінки-ЦЗ'!R22</f>
        <v>438</v>
      </c>
      <c r="S22" s="102">
        <f t="shared" si="4"/>
        <v>59.83606557377049</v>
      </c>
      <c r="T22" s="100">
        <f>УСЬОГО!W22-'12-жінки-ЦЗ'!T22</f>
        <v>1199</v>
      </c>
      <c r="U22" s="103">
        <f>УСЬОГО!X22-'12-жінки-ЦЗ'!U22</f>
        <v>248</v>
      </c>
      <c r="V22" s="102">
        <f t="shared" si="5"/>
        <v>20.683903252710593</v>
      </c>
      <c r="W22" s="100">
        <f>УСЬОГО!Z22-'12-жінки-ЦЗ'!W22</f>
        <v>330</v>
      </c>
      <c r="X22" s="103">
        <f>УСЬОГО!AA22-'12-жінки-ЦЗ'!X22</f>
        <v>213</v>
      </c>
      <c r="Y22" s="102">
        <f t="shared" si="6"/>
        <v>64.545454545454547</v>
      </c>
      <c r="Z22" s="100">
        <f>УСЬОГО!AC22-'12-жінки-ЦЗ'!Z22</f>
        <v>280</v>
      </c>
      <c r="AA22" s="103">
        <f>УСЬОГО!AD22-'12-жінки-ЦЗ'!AA22</f>
        <v>179</v>
      </c>
      <c r="AB22" s="102">
        <f t="shared" si="7"/>
        <v>63.928571428571431</v>
      </c>
      <c r="AC22" s="37"/>
      <c r="AD22" s="41"/>
    </row>
    <row r="23" spans="1:30" s="42" customFormat="1" ht="15.75" customHeight="1" x14ac:dyDescent="0.25">
      <c r="A23" s="61" t="s">
        <v>49</v>
      </c>
      <c r="B23" s="100">
        <f>УСЬОГО!B23-'12-жінки-ЦЗ'!B23</f>
        <v>1735</v>
      </c>
      <c r="C23" s="100">
        <f>УСЬОГО!C23-'12-жінки-ЦЗ'!C23</f>
        <v>431</v>
      </c>
      <c r="D23" s="101">
        <f t="shared" si="0"/>
        <v>24.841498559077809</v>
      </c>
      <c r="E23" s="100">
        <f>УСЬОГО!E23-'12-жінки-ЦЗ'!E23</f>
        <v>868</v>
      </c>
      <c r="F23" s="100">
        <f>УСЬОГО!F23-'12-жінки-ЦЗ'!F23</f>
        <v>408</v>
      </c>
      <c r="G23" s="102">
        <f t="shared" si="1"/>
        <v>47.004608294930875</v>
      </c>
      <c r="H23" s="100">
        <f>УСЬОГО!H23-'12-жінки-ЦЗ'!H23</f>
        <v>181</v>
      </c>
      <c r="I23" s="100">
        <f>УСЬОГО!I23-'12-жінки-ЦЗ'!I23</f>
        <v>83</v>
      </c>
      <c r="J23" s="102">
        <f t="shared" si="2"/>
        <v>45.856353591160222</v>
      </c>
      <c r="K23" s="100">
        <f>УСЬОГО!N23-'12-жінки-ЦЗ'!K23</f>
        <v>23</v>
      </c>
      <c r="L23" s="100">
        <f>УСЬОГО!O23-'12-жінки-ЦЗ'!L23</f>
        <v>20</v>
      </c>
      <c r="M23" s="102">
        <f t="shared" si="3"/>
        <v>86.956521739130437</v>
      </c>
      <c r="N23" s="100">
        <f>УСЬОГО!Q23-'12-жінки-ЦЗ'!N23</f>
        <v>3</v>
      </c>
      <c r="O23" s="100">
        <f>УСЬОГО!R23-'12-жінки-ЦЗ'!O23</f>
        <v>0</v>
      </c>
      <c r="P23" s="102">
        <f t="shared" si="8"/>
        <v>0</v>
      </c>
      <c r="Q23" s="100">
        <f>УСЬОГО!T23-'12-жінки-ЦЗ'!Q23</f>
        <v>687</v>
      </c>
      <c r="R23" s="103">
        <f>УСЬОГО!U23-'12-жінки-ЦЗ'!R23</f>
        <v>332</v>
      </c>
      <c r="S23" s="102">
        <f t="shared" si="4"/>
        <v>48.326055312954878</v>
      </c>
      <c r="T23" s="100">
        <f>УСЬОГО!W23-'12-жінки-ЦЗ'!T23</f>
        <v>1399</v>
      </c>
      <c r="U23" s="103">
        <f>УСЬОГО!X23-'12-жінки-ЦЗ'!U23</f>
        <v>160</v>
      </c>
      <c r="V23" s="102">
        <f t="shared" si="5"/>
        <v>11.436740528949249</v>
      </c>
      <c r="W23" s="100">
        <f>УСЬОГО!Z23-'12-жінки-ЦЗ'!W23</f>
        <v>394</v>
      </c>
      <c r="X23" s="103">
        <f>УСЬОГО!AA23-'12-жінки-ЦЗ'!X23</f>
        <v>154</v>
      </c>
      <c r="Y23" s="102">
        <f t="shared" si="6"/>
        <v>39.086294416243653</v>
      </c>
      <c r="Z23" s="100">
        <f>УСЬОГО!AC23-'12-жінки-ЦЗ'!Z23</f>
        <v>344</v>
      </c>
      <c r="AA23" s="103">
        <f>УСЬОГО!AD23-'12-жінки-ЦЗ'!AA23</f>
        <v>134</v>
      </c>
      <c r="AB23" s="102">
        <f t="shared" si="7"/>
        <v>38.953488372093027</v>
      </c>
      <c r="AC23" s="37"/>
      <c r="AD23" s="41"/>
    </row>
    <row r="24" spans="1:30" s="42" customFormat="1" ht="15.75" customHeight="1" x14ac:dyDescent="0.25">
      <c r="A24" s="61" t="s">
        <v>50</v>
      </c>
      <c r="B24" s="100">
        <f>УСЬОГО!B24-'12-жінки-ЦЗ'!B24</f>
        <v>1783</v>
      </c>
      <c r="C24" s="100">
        <f>УСЬОГО!C24-'12-жінки-ЦЗ'!C24</f>
        <v>515</v>
      </c>
      <c r="D24" s="101">
        <f t="shared" si="0"/>
        <v>28.883903533370724</v>
      </c>
      <c r="E24" s="100">
        <f>УСЬОГО!E24-'12-жінки-ЦЗ'!E24</f>
        <v>734</v>
      </c>
      <c r="F24" s="100">
        <f>УСЬОГО!F24-'12-жінки-ЦЗ'!F24</f>
        <v>361</v>
      </c>
      <c r="G24" s="102">
        <f t="shared" si="1"/>
        <v>49.182561307901906</v>
      </c>
      <c r="H24" s="100">
        <f>УСЬОГО!H24-'12-жінки-ЦЗ'!H24</f>
        <v>296</v>
      </c>
      <c r="I24" s="100">
        <f>УСЬОГО!I24-'12-жінки-ЦЗ'!I24</f>
        <v>167</v>
      </c>
      <c r="J24" s="102">
        <f t="shared" si="2"/>
        <v>56.418918918918919</v>
      </c>
      <c r="K24" s="100">
        <f>УСЬОГО!N24-'12-жінки-ЦЗ'!K24</f>
        <v>37</v>
      </c>
      <c r="L24" s="100">
        <f>УСЬОГО!O24-'12-жінки-ЦЗ'!L24</f>
        <v>32</v>
      </c>
      <c r="M24" s="102">
        <f t="shared" si="3"/>
        <v>86.486486486486484</v>
      </c>
      <c r="N24" s="100">
        <f>УСЬОГО!Q24-'12-жінки-ЦЗ'!N24</f>
        <v>3</v>
      </c>
      <c r="O24" s="100">
        <f>УСЬОГО!R24-'12-жінки-ЦЗ'!O24</f>
        <v>0</v>
      </c>
      <c r="P24" s="104">
        <f t="shared" si="8"/>
        <v>0</v>
      </c>
      <c r="Q24" s="100">
        <f>УСЬОГО!T24-'12-жінки-ЦЗ'!Q24</f>
        <v>667</v>
      </c>
      <c r="R24" s="103">
        <f>УСЬОГО!U24-'12-жінки-ЦЗ'!R24</f>
        <v>319</v>
      </c>
      <c r="S24" s="102">
        <f t="shared" si="4"/>
        <v>47.826086956521742</v>
      </c>
      <c r="T24" s="100">
        <f>УСЬОГО!W24-'12-жінки-ЦЗ'!T24</f>
        <v>841</v>
      </c>
      <c r="U24" s="103">
        <f>УСЬОГО!X24-'12-жінки-ЦЗ'!U24</f>
        <v>166</v>
      </c>
      <c r="V24" s="102">
        <f t="shared" si="5"/>
        <v>19.738406658739596</v>
      </c>
      <c r="W24" s="100">
        <f>УСЬОГО!Z24-'12-жінки-ЦЗ'!W24</f>
        <v>293</v>
      </c>
      <c r="X24" s="103">
        <f>УСЬОГО!AA24-'12-жінки-ЦЗ'!X24</f>
        <v>97</v>
      </c>
      <c r="Y24" s="102">
        <f t="shared" si="6"/>
        <v>33.105802047781573</v>
      </c>
      <c r="Z24" s="100">
        <f>УСЬОГО!AC24-'12-жінки-ЦЗ'!Z24</f>
        <v>286</v>
      </c>
      <c r="AA24" s="103">
        <f>УСЬОГО!AD24-'12-жінки-ЦЗ'!AA24</f>
        <v>92</v>
      </c>
      <c r="AB24" s="102">
        <f t="shared" si="7"/>
        <v>32.167832167832167</v>
      </c>
      <c r="AC24" s="37"/>
      <c r="AD24" s="41"/>
    </row>
    <row r="25" spans="1:30" s="42" customFormat="1" ht="15.75" customHeight="1" x14ac:dyDescent="0.25">
      <c r="A25" s="61" t="s">
        <v>51</v>
      </c>
      <c r="B25" s="100">
        <f>УСЬОГО!B25-'12-жінки-ЦЗ'!B25</f>
        <v>3418</v>
      </c>
      <c r="C25" s="100">
        <f>УСЬОГО!C25-'12-жінки-ЦЗ'!C25</f>
        <v>273</v>
      </c>
      <c r="D25" s="101">
        <f t="shared" si="0"/>
        <v>7.9871269748390876</v>
      </c>
      <c r="E25" s="100">
        <f>УСЬОГО!E25-'12-жінки-ЦЗ'!E25</f>
        <v>362</v>
      </c>
      <c r="F25" s="100">
        <f>УСЬОГО!F25-'12-жінки-ЦЗ'!F25</f>
        <v>246</v>
      </c>
      <c r="G25" s="102">
        <f t="shared" si="1"/>
        <v>67.95580110497238</v>
      </c>
      <c r="H25" s="100">
        <f>УСЬОГО!H25-'12-жінки-ЦЗ'!H25</f>
        <v>196</v>
      </c>
      <c r="I25" s="100">
        <f>УСЬОГО!I25-'12-жінки-ЦЗ'!I25</f>
        <v>115</v>
      </c>
      <c r="J25" s="102">
        <f t="shared" si="2"/>
        <v>58.673469387755105</v>
      </c>
      <c r="K25" s="100">
        <f>УСЬОГО!N25-'12-жінки-ЦЗ'!K25</f>
        <v>12</v>
      </c>
      <c r="L25" s="100">
        <f>УСЬОГО!O25-'12-жінки-ЦЗ'!L25</f>
        <v>5</v>
      </c>
      <c r="M25" s="102">
        <f t="shared" si="3"/>
        <v>41.666666666666664</v>
      </c>
      <c r="N25" s="100">
        <f>УСЬОГО!Q25-'12-жінки-ЦЗ'!N25</f>
        <v>2</v>
      </c>
      <c r="O25" s="100">
        <f>УСЬОГО!R25-'12-жінки-ЦЗ'!O25</f>
        <v>9</v>
      </c>
      <c r="P25" s="104">
        <f t="shared" si="8"/>
        <v>450</v>
      </c>
      <c r="Q25" s="100">
        <f>УСЬОГО!T25-'12-жінки-ЦЗ'!Q25</f>
        <v>284</v>
      </c>
      <c r="R25" s="103">
        <f>УСЬОГО!U25-'12-жінки-ЦЗ'!R25</f>
        <v>217</v>
      </c>
      <c r="S25" s="102">
        <f t="shared" si="4"/>
        <v>76.408450704225359</v>
      </c>
      <c r="T25" s="100">
        <f>УСЬОГО!W25-'12-жінки-ЦЗ'!T25</f>
        <v>415</v>
      </c>
      <c r="U25" s="103">
        <f>УСЬОГО!X25-'12-жінки-ЦЗ'!U25</f>
        <v>100</v>
      </c>
      <c r="V25" s="102">
        <f t="shared" si="5"/>
        <v>24.096385542168676</v>
      </c>
      <c r="W25" s="100">
        <f>УСЬОГО!Z25-'12-жінки-ЦЗ'!W25</f>
        <v>145</v>
      </c>
      <c r="X25" s="103">
        <f>УСЬОГО!AA25-'12-жінки-ЦЗ'!X25</f>
        <v>81</v>
      </c>
      <c r="Y25" s="102">
        <f t="shared" si="6"/>
        <v>55.862068965517238</v>
      </c>
      <c r="Z25" s="100">
        <f>УСЬОГО!AC25-'12-жінки-ЦЗ'!Z25</f>
        <v>125</v>
      </c>
      <c r="AA25" s="103">
        <f>УСЬОГО!AD25-'12-жінки-ЦЗ'!AA25</f>
        <v>59</v>
      </c>
      <c r="AB25" s="102">
        <f t="shared" si="7"/>
        <v>47.2</v>
      </c>
      <c r="AC25" s="37"/>
      <c r="AD25" s="41"/>
    </row>
    <row r="26" spans="1:30" s="42" customFormat="1" ht="15.75" customHeight="1" x14ac:dyDescent="0.25">
      <c r="A26" s="61" t="s">
        <v>52</v>
      </c>
      <c r="B26" s="100">
        <f>УСЬОГО!B26-'12-жінки-ЦЗ'!B26</f>
        <v>1839</v>
      </c>
      <c r="C26" s="100">
        <f>УСЬОГО!C26-'12-жінки-ЦЗ'!C26</f>
        <v>467</v>
      </c>
      <c r="D26" s="101">
        <f t="shared" si="0"/>
        <v>25.394235997824904</v>
      </c>
      <c r="E26" s="100">
        <f>УСЬОГО!E26-'12-жінки-ЦЗ'!E26</f>
        <v>674</v>
      </c>
      <c r="F26" s="100">
        <f>УСЬОГО!F26-'12-жінки-ЦЗ'!F26</f>
        <v>413</v>
      </c>
      <c r="G26" s="102">
        <f t="shared" si="1"/>
        <v>61.275964391691396</v>
      </c>
      <c r="H26" s="100">
        <f>УСЬОГО!H26-'12-жінки-ЦЗ'!H26</f>
        <v>236</v>
      </c>
      <c r="I26" s="100">
        <f>УСЬОГО!I26-'12-жінки-ЦЗ'!I26</f>
        <v>135</v>
      </c>
      <c r="J26" s="102">
        <f t="shared" si="2"/>
        <v>57.203389830508478</v>
      </c>
      <c r="K26" s="100">
        <f>УСЬОГО!N26-'12-жінки-ЦЗ'!K26</f>
        <v>11</v>
      </c>
      <c r="L26" s="100">
        <f>УСЬОГО!O26-'12-жінки-ЦЗ'!L26</f>
        <v>5</v>
      </c>
      <c r="M26" s="102">
        <f t="shared" si="3"/>
        <v>45.454545454545453</v>
      </c>
      <c r="N26" s="100">
        <f>УСЬОГО!Q26-'12-жінки-ЦЗ'!N26</f>
        <v>0</v>
      </c>
      <c r="O26" s="100">
        <f>УСЬОГО!R26-'12-жінки-ЦЗ'!O26</f>
        <v>5</v>
      </c>
      <c r="P26" s="102" t="str">
        <f t="shared" si="8"/>
        <v>-</v>
      </c>
      <c r="Q26" s="100">
        <f>УСЬОГО!T26-'12-жінки-ЦЗ'!Q26</f>
        <v>539</v>
      </c>
      <c r="R26" s="103">
        <f>УСЬОГО!U26-'12-жінки-ЦЗ'!R26</f>
        <v>321</v>
      </c>
      <c r="S26" s="102">
        <f t="shared" si="4"/>
        <v>59.554730983302413</v>
      </c>
      <c r="T26" s="100">
        <f>УСЬОГО!W26-'12-жінки-ЦЗ'!T26</f>
        <v>673</v>
      </c>
      <c r="U26" s="103">
        <f>УСЬОГО!X26-'12-жінки-ЦЗ'!U26</f>
        <v>176</v>
      </c>
      <c r="V26" s="102">
        <f t="shared" si="5"/>
        <v>26.151560178306092</v>
      </c>
      <c r="W26" s="100">
        <f>УСЬОГО!Z26-'12-жінки-ЦЗ'!W26</f>
        <v>282</v>
      </c>
      <c r="X26" s="103">
        <f>УСЬОГО!AA26-'12-жінки-ЦЗ'!X26</f>
        <v>155</v>
      </c>
      <c r="Y26" s="102">
        <f t="shared" si="6"/>
        <v>54.964539007092199</v>
      </c>
      <c r="Z26" s="100">
        <f>УСЬОГО!AC26-'12-жінки-ЦЗ'!Z26</f>
        <v>233</v>
      </c>
      <c r="AA26" s="103">
        <f>УСЬОГО!AD26-'12-жінки-ЦЗ'!AA26</f>
        <v>133</v>
      </c>
      <c r="AB26" s="102">
        <f t="shared" si="7"/>
        <v>57.081545064377686</v>
      </c>
      <c r="AC26" s="37"/>
      <c r="AD26" s="41"/>
    </row>
    <row r="27" spans="1:30" s="42" customFormat="1" ht="15.75" customHeight="1" x14ac:dyDescent="0.25">
      <c r="A27" s="61" t="s">
        <v>53</v>
      </c>
      <c r="B27" s="100">
        <f>УСЬОГО!B27-'12-жінки-ЦЗ'!B27</f>
        <v>1237</v>
      </c>
      <c r="C27" s="100">
        <f>УСЬОГО!C27-'12-жінки-ЦЗ'!C27</f>
        <v>214</v>
      </c>
      <c r="D27" s="101">
        <f t="shared" si="0"/>
        <v>17.299919159256266</v>
      </c>
      <c r="E27" s="100">
        <f>УСЬОГО!E27-'12-жінки-ЦЗ'!E27</f>
        <v>379</v>
      </c>
      <c r="F27" s="100">
        <f>УСЬОГО!F27-'12-жінки-ЦЗ'!F27</f>
        <v>198</v>
      </c>
      <c r="G27" s="102">
        <f t="shared" si="1"/>
        <v>52.242744063324537</v>
      </c>
      <c r="H27" s="100">
        <f>УСЬОГО!H27-'12-жінки-ЦЗ'!H27</f>
        <v>142</v>
      </c>
      <c r="I27" s="100">
        <f>УСЬОГО!I27-'12-жінки-ЦЗ'!I27</f>
        <v>62</v>
      </c>
      <c r="J27" s="102">
        <f t="shared" si="2"/>
        <v>43.661971830985912</v>
      </c>
      <c r="K27" s="100">
        <f>УСЬОГО!N27-'12-жінки-ЦЗ'!K27</f>
        <v>36</v>
      </c>
      <c r="L27" s="100">
        <f>УСЬОГО!O27-'12-жінки-ЦЗ'!L27</f>
        <v>21</v>
      </c>
      <c r="M27" s="102">
        <f t="shared" si="3"/>
        <v>58.333333333333336</v>
      </c>
      <c r="N27" s="100">
        <f>УСЬОГО!Q27-'12-жінки-ЦЗ'!N27</f>
        <v>39</v>
      </c>
      <c r="O27" s="100">
        <f>УСЬОГО!R27-'12-жінки-ЦЗ'!O27</f>
        <v>29</v>
      </c>
      <c r="P27" s="102">
        <f t="shared" si="8"/>
        <v>74.358974358974365</v>
      </c>
      <c r="Q27" s="100">
        <f>УСЬОГО!T27-'12-жінки-ЦЗ'!Q27</f>
        <v>304</v>
      </c>
      <c r="R27" s="103">
        <f>УСЬОГО!U27-'12-жінки-ЦЗ'!R27</f>
        <v>184</v>
      </c>
      <c r="S27" s="102">
        <f t="shared" si="4"/>
        <v>60.526315789473685</v>
      </c>
      <c r="T27" s="100">
        <f>УСЬОГО!W27-'12-жінки-ЦЗ'!T27</f>
        <v>1533</v>
      </c>
      <c r="U27" s="103">
        <f>УСЬОГО!X27-'12-жінки-ЦЗ'!U27</f>
        <v>63</v>
      </c>
      <c r="V27" s="102">
        <f t="shared" si="5"/>
        <v>4.1095890410958908</v>
      </c>
      <c r="W27" s="100">
        <f>УСЬОГО!Z27-'12-жінки-ЦЗ'!W27</f>
        <v>137</v>
      </c>
      <c r="X27" s="103">
        <f>УСЬОГО!AA27-'12-жінки-ЦЗ'!X27</f>
        <v>60</v>
      </c>
      <c r="Y27" s="102">
        <f t="shared" si="6"/>
        <v>43.795620437956202</v>
      </c>
      <c r="Z27" s="100">
        <f>УСЬОГО!AC27-'12-жінки-ЦЗ'!Z27</f>
        <v>126</v>
      </c>
      <c r="AA27" s="103">
        <f>УСЬОГО!AD27-'12-жінки-ЦЗ'!AA27</f>
        <v>58</v>
      </c>
      <c r="AB27" s="102">
        <f t="shared" si="7"/>
        <v>46.031746031746032</v>
      </c>
      <c r="AC27" s="37"/>
      <c r="AD27" s="41"/>
    </row>
    <row r="28" spans="1:30" s="42" customFormat="1" ht="15.75" customHeight="1" x14ac:dyDescent="0.25">
      <c r="A28" s="61" t="s">
        <v>54</v>
      </c>
      <c r="B28" s="100">
        <f>УСЬОГО!B28-'12-жінки-ЦЗ'!B28</f>
        <v>1141</v>
      </c>
      <c r="C28" s="100">
        <f>УСЬОГО!C28-'12-жінки-ЦЗ'!C28</f>
        <v>249</v>
      </c>
      <c r="D28" s="101">
        <f t="shared" si="0"/>
        <v>21.822962313759859</v>
      </c>
      <c r="E28" s="100">
        <f>УСЬОГО!E28-'12-жінки-ЦЗ'!E28</f>
        <v>378</v>
      </c>
      <c r="F28" s="100">
        <f>УСЬОГО!F28-'12-жінки-ЦЗ'!F28</f>
        <v>206</v>
      </c>
      <c r="G28" s="102">
        <f t="shared" si="1"/>
        <v>54.4973544973545</v>
      </c>
      <c r="H28" s="100">
        <f>УСЬОГО!H28-'12-жінки-ЦЗ'!H28</f>
        <v>167</v>
      </c>
      <c r="I28" s="100">
        <f>УСЬОГО!I28-'12-жінки-ЦЗ'!I28</f>
        <v>72</v>
      </c>
      <c r="J28" s="102">
        <f t="shared" si="2"/>
        <v>43.113772455089823</v>
      </c>
      <c r="K28" s="100">
        <f>УСЬОГО!N28-'12-жінки-ЦЗ'!K28</f>
        <v>15</v>
      </c>
      <c r="L28" s="100">
        <f>УСЬОГО!O28-'12-жінки-ЦЗ'!L28</f>
        <v>21</v>
      </c>
      <c r="M28" s="102">
        <f t="shared" si="3"/>
        <v>140</v>
      </c>
      <c r="N28" s="100">
        <f>УСЬОГО!Q28-'12-жінки-ЦЗ'!N28</f>
        <v>5</v>
      </c>
      <c r="O28" s="100">
        <f>УСЬОГО!R28-'12-жінки-ЦЗ'!O28</f>
        <v>0</v>
      </c>
      <c r="P28" s="102">
        <f t="shared" si="8"/>
        <v>0</v>
      </c>
      <c r="Q28" s="100">
        <f>УСЬОГО!T28-'12-жінки-ЦЗ'!Q28</f>
        <v>357</v>
      </c>
      <c r="R28" s="103">
        <f>УСЬОГО!U28-'12-жінки-ЦЗ'!R28</f>
        <v>200</v>
      </c>
      <c r="S28" s="102">
        <f t="shared" si="4"/>
        <v>56.022408963585434</v>
      </c>
      <c r="T28" s="100">
        <f>УСЬОГО!W28-'12-жінки-ЦЗ'!T28</f>
        <v>993</v>
      </c>
      <c r="U28" s="103">
        <f>УСЬОГО!X28-'12-жінки-ЦЗ'!U28</f>
        <v>87</v>
      </c>
      <c r="V28" s="102">
        <f t="shared" si="5"/>
        <v>8.761329305135952</v>
      </c>
      <c r="W28" s="100">
        <f>УСЬОГО!Z28-'12-жінки-ЦЗ'!W28</f>
        <v>192</v>
      </c>
      <c r="X28" s="103">
        <f>УСЬОГО!AA28-'12-жінки-ЦЗ'!X28</f>
        <v>84</v>
      </c>
      <c r="Y28" s="102">
        <f t="shared" si="6"/>
        <v>43.75</v>
      </c>
      <c r="Z28" s="100">
        <f>УСЬОГО!AC28-'12-жінки-ЦЗ'!Z28</f>
        <v>186</v>
      </c>
      <c r="AA28" s="103">
        <f>УСЬОГО!AD28-'12-жінки-ЦЗ'!AA28</f>
        <v>82</v>
      </c>
      <c r="AB28" s="102">
        <f t="shared" si="7"/>
        <v>44.086021505376344</v>
      </c>
      <c r="AC28" s="37"/>
      <c r="AD28" s="41"/>
    </row>
    <row r="29" spans="1:30" s="42" customFormat="1" ht="15.75" customHeight="1" x14ac:dyDescent="0.25">
      <c r="A29" s="61" t="s">
        <v>55</v>
      </c>
      <c r="B29" s="100">
        <f>УСЬОГО!B29-'12-жінки-ЦЗ'!B29</f>
        <v>1599</v>
      </c>
      <c r="C29" s="100">
        <f>УСЬОГО!C29-'12-жінки-ЦЗ'!C29</f>
        <v>282</v>
      </c>
      <c r="D29" s="101">
        <f t="shared" si="0"/>
        <v>17.636022514071296</v>
      </c>
      <c r="E29" s="100">
        <f>УСЬОГО!E29-'12-жінки-ЦЗ'!E29</f>
        <v>551</v>
      </c>
      <c r="F29" s="100">
        <f>УСЬОГО!F29-'12-жінки-ЦЗ'!F29</f>
        <v>250</v>
      </c>
      <c r="G29" s="102">
        <f t="shared" si="1"/>
        <v>45.372050816696913</v>
      </c>
      <c r="H29" s="100">
        <f>УСЬОГО!H29-'12-жінки-ЦЗ'!H29</f>
        <v>157</v>
      </c>
      <c r="I29" s="100">
        <f>УСЬОГО!I29-'12-жінки-ЦЗ'!I29</f>
        <v>41</v>
      </c>
      <c r="J29" s="102">
        <f t="shared" si="2"/>
        <v>26.114649681528661</v>
      </c>
      <c r="K29" s="100">
        <f>УСЬОГО!N29-'12-жінки-ЦЗ'!K29</f>
        <v>27</v>
      </c>
      <c r="L29" s="100">
        <f>УСЬОГО!O29-'12-жінки-ЦЗ'!L29</f>
        <v>21</v>
      </c>
      <c r="M29" s="102">
        <f t="shared" si="3"/>
        <v>77.777777777777771</v>
      </c>
      <c r="N29" s="100">
        <f>УСЬОГО!Q29-'12-жінки-ЦЗ'!N29</f>
        <v>0</v>
      </c>
      <c r="O29" s="100">
        <f>УСЬОГО!R29-'12-жінки-ЦЗ'!O29</f>
        <v>0</v>
      </c>
      <c r="P29" s="102" t="str">
        <f t="shared" si="8"/>
        <v>-</v>
      </c>
      <c r="Q29" s="100">
        <f>УСЬОГО!T29-'12-жінки-ЦЗ'!Q29</f>
        <v>428</v>
      </c>
      <c r="R29" s="103">
        <f>УСЬОГО!U29-'12-жінки-ЦЗ'!R29</f>
        <v>201</v>
      </c>
      <c r="S29" s="102">
        <f t="shared" si="4"/>
        <v>46.962616822429908</v>
      </c>
      <c r="T29" s="100">
        <f>УСЬОГО!W29-'12-жінки-ЦЗ'!T29</f>
        <v>919</v>
      </c>
      <c r="U29" s="103">
        <f>УСЬОГО!X29-'12-жінки-ЦЗ'!U29</f>
        <v>87</v>
      </c>
      <c r="V29" s="102">
        <f t="shared" si="5"/>
        <v>9.4668117519042436</v>
      </c>
      <c r="W29" s="100">
        <f>УСЬОГО!Z29-'12-жінки-ЦЗ'!W29</f>
        <v>213</v>
      </c>
      <c r="X29" s="103">
        <f>УСЬОГО!AA29-'12-жінки-ЦЗ'!X29</f>
        <v>77</v>
      </c>
      <c r="Y29" s="102">
        <f t="shared" si="6"/>
        <v>36.15023474178404</v>
      </c>
      <c r="Z29" s="100">
        <f>УСЬОГО!AC29-'12-жінки-ЦЗ'!Z29</f>
        <v>196</v>
      </c>
      <c r="AA29" s="103">
        <f>УСЬОГО!AD29-'12-жінки-ЦЗ'!AA29</f>
        <v>69</v>
      </c>
      <c r="AB29" s="102">
        <f t="shared" si="7"/>
        <v>35.204081632653065</v>
      </c>
      <c r="AC29" s="37"/>
      <c r="AD29" s="41"/>
    </row>
    <row r="30" spans="1:30" s="42" customFormat="1" ht="15.75" customHeight="1" x14ac:dyDescent="0.25">
      <c r="A30" s="61" t="s">
        <v>56</v>
      </c>
      <c r="B30" s="100">
        <f>УСЬОГО!B30-'12-жінки-ЦЗ'!B30</f>
        <v>2091</v>
      </c>
      <c r="C30" s="100">
        <f>УСЬОГО!C30-'12-жінки-ЦЗ'!C30</f>
        <v>289</v>
      </c>
      <c r="D30" s="101">
        <f t="shared" si="0"/>
        <v>13.821138211382113</v>
      </c>
      <c r="E30" s="100">
        <f>УСЬОГО!E30-'12-жінки-ЦЗ'!E30</f>
        <v>437</v>
      </c>
      <c r="F30" s="100">
        <f>УСЬОГО!F30-'12-жінки-ЦЗ'!F30</f>
        <v>238</v>
      </c>
      <c r="G30" s="102">
        <f t="shared" si="1"/>
        <v>54.462242562929063</v>
      </c>
      <c r="H30" s="100">
        <f>УСЬОГО!H30-'12-жінки-ЦЗ'!H30</f>
        <v>216</v>
      </c>
      <c r="I30" s="100">
        <f>УСЬОГО!I30-'12-жінки-ЦЗ'!I30</f>
        <v>109</v>
      </c>
      <c r="J30" s="102">
        <f t="shared" si="2"/>
        <v>50.462962962962962</v>
      </c>
      <c r="K30" s="100">
        <f>УСЬОГО!N30-'12-жінки-ЦЗ'!K30</f>
        <v>70</v>
      </c>
      <c r="L30" s="100">
        <f>УСЬОГО!O30-'12-жінки-ЦЗ'!L30</f>
        <v>3</v>
      </c>
      <c r="M30" s="104" t="s">
        <v>67</v>
      </c>
      <c r="N30" s="100">
        <f>УСЬОГО!Q30-'12-жінки-ЦЗ'!N30</f>
        <v>8</v>
      </c>
      <c r="O30" s="100">
        <f>УСЬОГО!R30-'12-жінки-ЦЗ'!O30</f>
        <v>0</v>
      </c>
      <c r="P30" s="102">
        <f t="shared" si="8"/>
        <v>0</v>
      </c>
      <c r="Q30" s="100">
        <f>УСЬОГО!T30-'12-жінки-ЦЗ'!Q30</f>
        <v>388</v>
      </c>
      <c r="R30" s="103">
        <f>УСЬОГО!U30-'12-жінки-ЦЗ'!R30</f>
        <v>207</v>
      </c>
      <c r="S30" s="102">
        <f t="shared" si="4"/>
        <v>53.350515463917525</v>
      </c>
      <c r="T30" s="100">
        <f>УСЬОГО!W30-'12-жінки-ЦЗ'!T30</f>
        <v>431</v>
      </c>
      <c r="U30" s="103">
        <f>УСЬОГО!X30-'12-жінки-ЦЗ'!U30</f>
        <v>98</v>
      </c>
      <c r="V30" s="102">
        <f t="shared" si="5"/>
        <v>22.737819025522043</v>
      </c>
      <c r="W30" s="100">
        <f>УСЬОГО!Z30-'12-жінки-ЦЗ'!W30</f>
        <v>174</v>
      </c>
      <c r="X30" s="103">
        <f>УСЬОГО!AA30-'12-жінки-ЦЗ'!X30</f>
        <v>76</v>
      </c>
      <c r="Y30" s="102">
        <f t="shared" si="6"/>
        <v>43.678160919540232</v>
      </c>
      <c r="Z30" s="100">
        <f>УСЬОГО!AC30-'12-жінки-ЦЗ'!Z30</f>
        <v>155</v>
      </c>
      <c r="AA30" s="103">
        <f>УСЬОГО!AD30-'12-жінки-ЦЗ'!AA30</f>
        <v>70</v>
      </c>
      <c r="AB30" s="102">
        <f t="shared" si="7"/>
        <v>45.161290322580648</v>
      </c>
      <c r="AC30" s="37"/>
      <c r="AD30" s="41"/>
    </row>
    <row r="31" spans="1:30" s="42" customFormat="1" ht="15.75" customHeight="1" x14ac:dyDescent="0.25">
      <c r="A31" s="61" t="s">
        <v>57</v>
      </c>
      <c r="B31" s="100">
        <f>УСЬОГО!B31-'12-жінки-ЦЗ'!B31</f>
        <v>2028</v>
      </c>
      <c r="C31" s="100">
        <f>УСЬОГО!C31-'12-жінки-ЦЗ'!C31</f>
        <v>371</v>
      </c>
      <c r="D31" s="101">
        <f t="shared" si="0"/>
        <v>18.293885601577909</v>
      </c>
      <c r="E31" s="100">
        <f>УСЬОГО!E31-'12-жінки-ЦЗ'!E31</f>
        <v>433</v>
      </c>
      <c r="F31" s="100">
        <f>УСЬОГО!F31-'12-жінки-ЦЗ'!F31</f>
        <v>246</v>
      </c>
      <c r="G31" s="102">
        <f t="shared" si="1"/>
        <v>56.812933025404156</v>
      </c>
      <c r="H31" s="100">
        <f>УСЬОГО!H31-'12-жінки-ЦЗ'!H31</f>
        <v>255</v>
      </c>
      <c r="I31" s="100">
        <f>УСЬОГО!I31-'12-жінки-ЦЗ'!I31</f>
        <v>92</v>
      </c>
      <c r="J31" s="102">
        <f t="shared" si="2"/>
        <v>36.078431372549019</v>
      </c>
      <c r="K31" s="100">
        <f>УСЬОГО!N31-'12-жінки-ЦЗ'!K31</f>
        <v>6</v>
      </c>
      <c r="L31" s="100">
        <f>УСЬОГО!O31-'12-жінки-ЦЗ'!L31</f>
        <v>0</v>
      </c>
      <c r="M31" s="102">
        <f t="shared" si="3"/>
        <v>0</v>
      </c>
      <c r="N31" s="100">
        <f>УСЬОГО!Q31-'12-жінки-ЦЗ'!N31</f>
        <v>9</v>
      </c>
      <c r="O31" s="100">
        <f>УСЬОГО!R31-'12-жінки-ЦЗ'!O31</f>
        <v>0</v>
      </c>
      <c r="P31" s="104">
        <f t="shared" si="8"/>
        <v>0</v>
      </c>
      <c r="Q31" s="100">
        <f>УСЬОГО!T31-'12-жінки-ЦЗ'!Q31</f>
        <v>385</v>
      </c>
      <c r="R31" s="103">
        <f>УСЬОГО!U31-'12-жінки-ЦЗ'!R31</f>
        <v>218</v>
      </c>
      <c r="S31" s="102">
        <f t="shared" si="4"/>
        <v>56.623376623376622</v>
      </c>
      <c r="T31" s="100">
        <f>УСЬОГО!W31-'12-жінки-ЦЗ'!T31</f>
        <v>2198</v>
      </c>
      <c r="U31" s="103">
        <f>УСЬОГО!X31-'12-жінки-ЦЗ'!U31</f>
        <v>138</v>
      </c>
      <c r="V31" s="102">
        <f t="shared" si="5"/>
        <v>6.2784349408553233</v>
      </c>
      <c r="W31" s="100">
        <f>УСЬОГО!Z31-'12-жінки-ЦЗ'!W31</f>
        <v>194</v>
      </c>
      <c r="X31" s="103">
        <f>УСЬОГО!AA31-'12-жінки-ЦЗ'!X31</f>
        <v>85</v>
      </c>
      <c r="Y31" s="102">
        <f t="shared" si="6"/>
        <v>43.814432989690722</v>
      </c>
      <c r="Z31" s="100">
        <f>УСЬОГО!AC31-'12-жінки-ЦЗ'!Z31</f>
        <v>165</v>
      </c>
      <c r="AA31" s="103">
        <f>УСЬОГО!AD31-'12-жінки-ЦЗ'!AA31</f>
        <v>72</v>
      </c>
      <c r="AB31" s="102">
        <f t="shared" si="7"/>
        <v>43.636363636363633</v>
      </c>
      <c r="AC31" s="37"/>
      <c r="AD31" s="41"/>
    </row>
    <row r="32" spans="1:30" s="42" customFormat="1" ht="15.75" customHeight="1" x14ac:dyDescent="0.25">
      <c r="A32" s="61" t="s">
        <v>58</v>
      </c>
      <c r="B32" s="100">
        <f>УСЬОГО!B32-'12-жінки-ЦЗ'!B32</f>
        <v>2332</v>
      </c>
      <c r="C32" s="100">
        <f>УСЬОГО!C32-'12-жінки-ЦЗ'!C32</f>
        <v>327</v>
      </c>
      <c r="D32" s="101">
        <f t="shared" si="0"/>
        <v>14.022298456260721</v>
      </c>
      <c r="E32" s="100">
        <f>УСЬОГО!E32-'12-жінки-ЦЗ'!E32</f>
        <v>411</v>
      </c>
      <c r="F32" s="100">
        <f>УСЬОГО!F32-'12-жінки-ЦЗ'!F32</f>
        <v>217</v>
      </c>
      <c r="G32" s="102">
        <f t="shared" si="1"/>
        <v>52.798053527980535</v>
      </c>
      <c r="H32" s="100">
        <f>УСЬОГО!H32-'12-жінки-ЦЗ'!H32</f>
        <v>200</v>
      </c>
      <c r="I32" s="100">
        <f>УСЬОГО!I32-'12-жінки-ЦЗ'!I32</f>
        <v>134</v>
      </c>
      <c r="J32" s="102">
        <f t="shared" si="2"/>
        <v>67</v>
      </c>
      <c r="K32" s="100">
        <f>УСЬОГО!N32-'12-жінки-ЦЗ'!K32</f>
        <v>36</v>
      </c>
      <c r="L32" s="100">
        <f>УСЬОГО!O32-'12-жінки-ЦЗ'!L32</f>
        <v>10</v>
      </c>
      <c r="M32" s="102">
        <f t="shared" si="3"/>
        <v>27.777777777777779</v>
      </c>
      <c r="N32" s="100">
        <f>УСЬОГО!Q32-'12-жінки-ЦЗ'!N32</f>
        <v>10</v>
      </c>
      <c r="O32" s="100">
        <f>УСЬОГО!R32-'12-жінки-ЦЗ'!O32</f>
        <v>0</v>
      </c>
      <c r="P32" s="104">
        <f t="shared" si="8"/>
        <v>0</v>
      </c>
      <c r="Q32" s="100">
        <f>УСЬОГО!T32-'12-жінки-ЦЗ'!Q32</f>
        <v>322</v>
      </c>
      <c r="R32" s="103">
        <f>УСЬОГО!U32-'12-жінки-ЦЗ'!R32</f>
        <v>208</v>
      </c>
      <c r="S32" s="102">
        <f t="shared" si="4"/>
        <v>64.596273291925471</v>
      </c>
      <c r="T32" s="100">
        <f>УСЬОГО!W32-'12-жінки-ЦЗ'!T32</f>
        <v>3024</v>
      </c>
      <c r="U32" s="103">
        <f>УСЬОГО!X32-'12-жінки-ЦЗ'!U32</f>
        <v>122</v>
      </c>
      <c r="V32" s="102">
        <f t="shared" si="5"/>
        <v>4.034391534391534</v>
      </c>
      <c r="W32" s="100">
        <f>УСЬОГО!Z32-'12-жінки-ЦЗ'!W32</f>
        <v>98</v>
      </c>
      <c r="X32" s="103">
        <f>УСЬОГО!AA32-'12-жінки-ЦЗ'!X32</f>
        <v>72</v>
      </c>
      <c r="Y32" s="102">
        <f t="shared" si="6"/>
        <v>73.469387755102048</v>
      </c>
      <c r="Z32" s="100">
        <f>УСЬОГО!AC32-'12-жінки-ЦЗ'!Z32</f>
        <v>84</v>
      </c>
      <c r="AA32" s="103">
        <f>УСЬОГО!AD32-'12-жінки-ЦЗ'!AA32</f>
        <v>64</v>
      </c>
      <c r="AB32" s="102">
        <f t="shared" si="7"/>
        <v>76.19047619047619</v>
      </c>
      <c r="AC32" s="37"/>
      <c r="AD32" s="41"/>
    </row>
    <row r="33" spans="1:30" s="42" customFormat="1" ht="15.75" customHeight="1" x14ac:dyDescent="0.25">
      <c r="A33" s="61" t="s">
        <v>59</v>
      </c>
      <c r="B33" s="100">
        <f>УСЬОГО!B33-'12-жінки-ЦЗ'!B33</f>
        <v>1854</v>
      </c>
      <c r="C33" s="100">
        <f>УСЬОГО!C33-'12-жінки-ЦЗ'!C33</f>
        <v>538</v>
      </c>
      <c r="D33" s="101">
        <f t="shared" si="0"/>
        <v>29.018338727076593</v>
      </c>
      <c r="E33" s="100">
        <f>УСЬОГО!E33-'12-жінки-ЦЗ'!E33</f>
        <v>774</v>
      </c>
      <c r="F33" s="100">
        <f>УСЬОГО!F33-'12-жінки-ЦЗ'!F33</f>
        <v>492</v>
      </c>
      <c r="G33" s="102">
        <f t="shared" si="1"/>
        <v>63.565891472868216</v>
      </c>
      <c r="H33" s="100">
        <f>УСЬОГО!H33-'12-жінки-ЦЗ'!H33</f>
        <v>196</v>
      </c>
      <c r="I33" s="100">
        <f>УСЬОГО!I33-'12-жінки-ЦЗ'!I33</f>
        <v>113</v>
      </c>
      <c r="J33" s="102">
        <f t="shared" si="2"/>
        <v>57.653061224489797</v>
      </c>
      <c r="K33" s="100">
        <f>УСЬОГО!N33-'12-жінки-ЦЗ'!K33</f>
        <v>40</v>
      </c>
      <c r="L33" s="100">
        <f>УСЬОГО!O33-'12-жінки-ЦЗ'!L33</f>
        <v>17</v>
      </c>
      <c r="M33" s="102">
        <f t="shared" si="3"/>
        <v>42.5</v>
      </c>
      <c r="N33" s="100">
        <f>УСЬОГО!Q33-'12-жінки-ЦЗ'!N33</f>
        <v>1</v>
      </c>
      <c r="O33" s="100">
        <f>УСЬОГО!R33-'12-жінки-ЦЗ'!O33</f>
        <v>0</v>
      </c>
      <c r="P33" s="104">
        <f t="shared" si="8"/>
        <v>0</v>
      </c>
      <c r="Q33" s="100">
        <f>УСЬОГО!T33-'12-жінки-ЦЗ'!Q33</f>
        <v>687</v>
      </c>
      <c r="R33" s="103">
        <f>УСЬОГО!U33-'12-жінки-ЦЗ'!R33</f>
        <v>435</v>
      </c>
      <c r="S33" s="102">
        <f t="shared" si="4"/>
        <v>63.318777292576421</v>
      </c>
      <c r="T33" s="100">
        <f>УСЬОГО!W33-'12-жінки-ЦЗ'!T33</f>
        <v>1911</v>
      </c>
      <c r="U33" s="103">
        <f>УСЬОГО!X33-'12-жінки-ЦЗ'!U33</f>
        <v>234</v>
      </c>
      <c r="V33" s="102">
        <f t="shared" si="5"/>
        <v>12.244897959183673</v>
      </c>
      <c r="W33" s="100">
        <f>УСЬОГО!Z33-'12-жінки-ЦЗ'!W33</f>
        <v>394</v>
      </c>
      <c r="X33" s="103">
        <f>УСЬОГО!AA33-'12-жінки-ЦЗ'!X33</f>
        <v>218</v>
      </c>
      <c r="Y33" s="102">
        <f t="shared" si="6"/>
        <v>55.329949238578678</v>
      </c>
      <c r="Z33" s="100">
        <f>УСЬОГО!AC33-'12-жінки-ЦЗ'!Z33</f>
        <v>373</v>
      </c>
      <c r="AA33" s="103">
        <f>УСЬОГО!AD33-'12-жінки-ЦЗ'!AA33</f>
        <v>205</v>
      </c>
      <c r="AB33" s="102">
        <f t="shared" si="7"/>
        <v>54.959785522788202</v>
      </c>
      <c r="AC33" s="37"/>
      <c r="AD33" s="41"/>
    </row>
    <row r="34" spans="1:30" s="42" customFormat="1" ht="15.75" customHeight="1" x14ac:dyDescent="0.25">
      <c r="A34" s="61" t="s">
        <v>60</v>
      </c>
      <c r="B34" s="100">
        <f>УСЬОГО!B34-'12-жінки-ЦЗ'!B34</f>
        <v>1869</v>
      </c>
      <c r="C34" s="100">
        <f>УСЬОГО!C34-'12-жінки-ЦЗ'!C34</f>
        <v>449</v>
      </c>
      <c r="D34" s="101">
        <f t="shared" si="0"/>
        <v>24.023542001070091</v>
      </c>
      <c r="E34" s="100">
        <f>УСЬОГО!E34-'12-жінки-ЦЗ'!E34</f>
        <v>725</v>
      </c>
      <c r="F34" s="100">
        <f>УСЬОГО!F34-'12-жінки-ЦЗ'!F34</f>
        <v>366</v>
      </c>
      <c r="G34" s="102">
        <f t="shared" si="1"/>
        <v>50.482758620689658</v>
      </c>
      <c r="H34" s="100">
        <f>УСЬОГО!H34-'12-жінки-ЦЗ'!H34</f>
        <v>235</v>
      </c>
      <c r="I34" s="100">
        <f>УСЬОГО!I34-'12-жінки-ЦЗ'!I34</f>
        <v>83</v>
      </c>
      <c r="J34" s="102">
        <f t="shared" si="2"/>
        <v>35.319148936170215</v>
      </c>
      <c r="K34" s="100">
        <f>УСЬОГО!N34-'12-жінки-ЦЗ'!K34</f>
        <v>2</v>
      </c>
      <c r="L34" s="100">
        <f>УСЬОГО!O34-'12-жінки-ЦЗ'!L34</f>
        <v>1</v>
      </c>
      <c r="M34" s="102" t="s">
        <v>67</v>
      </c>
      <c r="N34" s="100">
        <f>УСЬОГО!Q34-'12-жінки-ЦЗ'!N34</f>
        <v>0</v>
      </c>
      <c r="O34" s="100">
        <f>УСЬОГО!R34-'12-жінки-ЦЗ'!O34</f>
        <v>0</v>
      </c>
      <c r="P34" s="104" t="str">
        <f t="shared" si="8"/>
        <v>-</v>
      </c>
      <c r="Q34" s="100">
        <f>УСЬОГО!T34-'12-жінки-ЦЗ'!Q34</f>
        <v>607</v>
      </c>
      <c r="R34" s="103">
        <f>УСЬОГО!U34-'12-жінки-ЦЗ'!R34</f>
        <v>295</v>
      </c>
      <c r="S34" s="102">
        <f t="shared" si="4"/>
        <v>48.5996705107084</v>
      </c>
      <c r="T34" s="100">
        <f>УСЬОГО!W34-'12-жінки-ЦЗ'!T34</f>
        <v>1001</v>
      </c>
      <c r="U34" s="103">
        <f>УСЬОГО!X34-'12-жінки-ЦЗ'!U34</f>
        <v>228</v>
      </c>
      <c r="V34" s="102">
        <f t="shared" si="5"/>
        <v>22.777222777222779</v>
      </c>
      <c r="W34" s="100">
        <f>УСЬОГО!Z34-'12-жінки-ЦЗ'!W34</f>
        <v>375</v>
      </c>
      <c r="X34" s="103">
        <f>УСЬОГО!AA34-'12-жінки-ЦЗ'!X34</f>
        <v>213</v>
      </c>
      <c r="Y34" s="102">
        <f t="shared" si="6"/>
        <v>56.8</v>
      </c>
      <c r="Z34" s="100">
        <f>УСЬОГО!AC34-'12-жінки-ЦЗ'!Z34</f>
        <v>335</v>
      </c>
      <c r="AA34" s="103">
        <f>УСЬОГО!AD34-'12-жінки-ЦЗ'!AA34</f>
        <v>203</v>
      </c>
      <c r="AB34" s="102">
        <f t="shared" si="7"/>
        <v>60.597014925373138</v>
      </c>
      <c r="AC34" s="37"/>
      <c r="AD34" s="41"/>
    </row>
    <row r="35" spans="1:30" s="42" customFormat="1" ht="15.75" customHeight="1" x14ac:dyDescent="0.25">
      <c r="A35" s="61" t="s">
        <v>61</v>
      </c>
      <c r="B35" s="100">
        <f>УСЬОГО!B35-'12-жінки-ЦЗ'!B35</f>
        <v>1173</v>
      </c>
      <c r="C35" s="100">
        <f>УСЬОГО!C35-'12-жінки-ЦЗ'!C35</f>
        <v>249</v>
      </c>
      <c r="D35" s="101">
        <f t="shared" si="0"/>
        <v>21.227621483375959</v>
      </c>
      <c r="E35" s="100">
        <f>УСЬОГО!E35-'12-жінки-ЦЗ'!E35</f>
        <v>375</v>
      </c>
      <c r="F35" s="100">
        <f>УСЬОГО!F35-'12-жінки-ЦЗ'!F35</f>
        <v>209</v>
      </c>
      <c r="G35" s="102">
        <f t="shared" si="1"/>
        <v>55.733333333333334</v>
      </c>
      <c r="H35" s="100">
        <f>УСЬОГО!H35-'12-жінки-ЦЗ'!H35</f>
        <v>121</v>
      </c>
      <c r="I35" s="100">
        <f>УСЬОГО!I35-'12-жінки-ЦЗ'!I35</f>
        <v>67</v>
      </c>
      <c r="J35" s="102">
        <f t="shared" si="2"/>
        <v>55.371900826446279</v>
      </c>
      <c r="K35" s="100">
        <f>УСЬОГО!N35-'12-жінки-ЦЗ'!K35</f>
        <v>9</v>
      </c>
      <c r="L35" s="100">
        <f>УСЬОГО!O35-'12-жінки-ЦЗ'!L35</f>
        <v>18</v>
      </c>
      <c r="M35" s="102">
        <f t="shared" si="3"/>
        <v>200</v>
      </c>
      <c r="N35" s="100">
        <f>УСЬОГО!Q35-'12-жінки-ЦЗ'!N35</f>
        <v>0</v>
      </c>
      <c r="O35" s="100">
        <f>УСЬОГО!R35-'12-жінки-ЦЗ'!O35</f>
        <v>4</v>
      </c>
      <c r="P35" s="102" t="str">
        <f t="shared" si="8"/>
        <v>-</v>
      </c>
      <c r="Q35" s="100">
        <f>УСЬОГО!T35-'12-жінки-ЦЗ'!Q35</f>
        <v>251</v>
      </c>
      <c r="R35" s="103">
        <f>УСЬОГО!U35-'12-жінки-ЦЗ'!R35</f>
        <v>187</v>
      </c>
      <c r="S35" s="102">
        <f t="shared" si="4"/>
        <v>74.501992031872504</v>
      </c>
      <c r="T35" s="100">
        <f>УСЬОГО!W35-'12-жінки-ЦЗ'!T35</f>
        <v>382</v>
      </c>
      <c r="U35" s="103">
        <f>УСЬОГО!X35-'12-жінки-ЦЗ'!U35</f>
        <v>78</v>
      </c>
      <c r="V35" s="102">
        <f t="shared" si="5"/>
        <v>20.418848167539267</v>
      </c>
      <c r="W35" s="100">
        <f>УСЬОГО!Z35-'12-жінки-ЦЗ'!W35</f>
        <v>156</v>
      </c>
      <c r="X35" s="103">
        <f>УСЬОГО!AA35-'12-жінки-ЦЗ'!X35</f>
        <v>67</v>
      </c>
      <c r="Y35" s="102">
        <f t="shared" si="6"/>
        <v>42.948717948717949</v>
      </c>
      <c r="Z35" s="100">
        <f>УСЬОГО!AC35-'12-жінки-ЦЗ'!Z35</f>
        <v>141</v>
      </c>
      <c r="AA35" s="103">
        <f>УСЬОГО!AD35-'12-жінки-ЦЗ'!AA35</f>
        <v>55</v>
      </c>
      <c r="AB35" s="102">
        <f t="shared" si="7"/>
        <v>39.00709219858156</v>
      </c>
      <c r="AC35" s="37"/>
      <c r="AD35" s="41"/>
    </row>
    <row r="36" spans="1:30" ht="69" customHeight="1" x14ac:dyDescent="0.25">
      <c r="A36" s="45"/>
      <c r="B36" s="45"/>
      <c r="C36" s="234" t="s">
        <v>96</v>
      </c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x14ac:dyDescent="0.2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x14ac:dyDescent="0.2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2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2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2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</sheetData>
  <mergeCells count="40">
    <mergeCell ref="C36:M36"/>
    <mergeCell ref="B1:M1"/>
    <mergeCell ref="X1:Y1"/>
    <mergeCell ref="X2:Y2"/>
    <mergeCell ref="Z2:AA2"/>
    <mergeCell ref="Q3:S3"/>
    <mergeCell ref="W3:Y3"/>
    <mergeCell ref="Z3:AB3"/>
    <mergeCell ref="S4:S5"/>
    <mergeCell ref="M4:M5"/>
    <mergeCell ref="N4:N5"/>
    <mergeCell ref="O4:O5"/>
    <mergeCell ref="P4:P5"/>
    <mergeCell ref="Q4:Q5"/>
    <mergeCell ref="R4:R5"/>
    <mergeCell ref="Z4:Z5"/>
    <mergeCell ref="A3:A5"/>
    <mergeCell ref="E3:G3"/>
    <mergeCell ref="H3:J3"/>
    <mergeCell ref="K3:M3"/>
    <mergeCell ref="N3:P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AA4:AA5"/>
    <mergeCell ref="AB4:AB5"/>
    <mergeCell ref="T4:T5"/>
    <mergeCell ref="U4:U5"/>
    <mergeCell ref="V4:V5"/>
    <mergeCell ref="W4:W5"/>
    <mergeCell ref="X4:X5"/>
    <mergeCell ref="Y4:Y5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S22"/>
  <sheetViews>
    <sheetView view="pageBreakPreview" zoomScale="80" zoomScaleNormal="70" zoomScaleSheetLayoutView="80" workbookViewId="0">
      <selection activeCell="M17" sqref="M17"/>
    </sheetView>
  </sheetViews>
  <sheetFormatPr defaultColWidth="8" defaultRowHeight="12.75" x14ac:dyDescent="0.2"/>
  <cols>
    <col min="1" max="1" width="57.42578125" style="52" customWidth="1"/>
    <col min="2" max="3" width="13.7109375" style="18" customWidth="1"/>
    <col min="4" max="4" width="8.7109375" style="52" customWidth="1"/>
    <col min="5" max="5" width="9.5703125" style="52" customWidth="1"/>
    <col min="6" max="7" width="13.7109375" style="52" customWidth="1"/>
    <col min="8" max="8" width="8.7109375" style="52" customWidth="1"/>
    <col min="9" max="10" width="10.7109375" style="52" customWidth="1"/>
    <col min="11" max="11" width="11.28515625" style="52" customWidth="1"/>
    <col min="12" max="12" width="11.7109375" style="52" customWidth="1"/>
    <col min="13" max="16384" width="8" style="52"/>
  </cols>
  <sheetData>
    <row r="1" spans="1:19" ht="27" customHeight="1" x14ac:dyDescent="0.2">
      <c r="A1" s="291" t="s">
        <v>65</v>
      </c>
      <c r="B1" s="291"/>
      <c r="C1" s="291"/>
      <c r="D1" s="291"/>
      <c r="E1" s="291"/>
      <c r="F1" s="291"/>
      <c r="G1" s="291"/>
      <c r="H1" s="291"/>
      <c r="I1" s="291"/>
      <c r="J1" s="62"/>
    </row>
    <row r="2" spans="1:19" ht="23.25" customHeight="1" x14ac:dyDescent="0.2">
      <c r="A2" s="292" t="s">
        <v>17</v>
      </c>
      <c r="B2" s="291"/>
      <c r="C2" s="291"/>
      <c r="D2" s="291"/>
      <c r="E2" s="291"/>
      <c r="F2" s="291"/>
      <c r="G2" s="291"/>
      <c r="H2" s="291"/>
      <c r="I2" s="291"/>
      <c r="J2" s="62"/>
    </row>
    <row r="3" spans="1:19" ht="13.9" customHeight="1" x14ac:dyDescent="0.2">
      <c r="A3" s="293"/>
      <c r="B3" s="293"/>
      <c r="C3" s="293"/>
      <c r="D3" s="293"/>
      <c r="E3" s="293"/>
    </row>
    <row r="4" spans="1:19" s="47" customFormat="1" ht="30.75" customHeight="1" x14ac:dyDescent="0.25">
      <c r="A4" s="212" t="s">
        <v>0</v>
      </c>
      <c r="B4" s="294" t="s">
        <v>18</v>
      </c>
      <c r="C4" s="295"/>
      <c r="D4" s="295"/>
      <c r="E4" s="296"/>
      <c r="F4" s="294" t="s">
        <v>19</v>
      </c>
      <c r="G4" s="295"/>
      <c r="H4" s="295"/>
      <c r="I4" s="296"/>
      <c r="J4" s="63"/>
    </row>
    <row r="5" spans="1:19" s="47" customFormat="1" ht="23.25" customHeight="1" x14ac:dyDescent="0.25">
      <c r="A5" s="287"/>
      <c r="B5" s="208" t="s">
        <v>102</v>
      </c>
      <c r="C5" s="208" t="s">
        <v>103</v>
      </c>
      <c r="D5" s="210" t="s">
        <v>1</v>
      </c>
      <c r="E5" s="211"/>
      <c r="F5" s="208" t="s">
        <v>102</v>
      </c>
      <c r="G5" s="208" t="s">
        <v>103</v>
      </c>
      <c r="H5" s="210" t="s">
        <v>1</v>
      </c>
      <c r="I5" s="211"/>
      <c r="J5" s="64"/>
    </row>
    <row r="6" spans="1:19" s="47" customFormat="1" ht="36.75" customHeight="1" x14ac:dyDescent="0.25">
      <c r="A6" s="213"/>
      <c r="B6" s="209"/>
      <c r="C6" s="209"/>
      <c r="D6" s="5" t="s">
        <v>2</v>
      </c>
      <c r="E6" s="6" t="s">
        <v>25</v>
      </c>
      <c r="F6" s="209"/>
      <c r="G6" s="209"/>
      <c r="H6" s="5" t="s">
        <v>2</v>
      </c>
      <c r="I6" s="6" t="s">
        <v>25</v>
      </c>
      <c r="J6" s="65"/>
    </row>
    <row r="7" spans="1:19" s="53" customFormat="1" ht="15.75" customHeight="1" x14ac:dyDescent="0.25">
      <c r="A7" s="8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66"/>
    </row>
    <row r="8" spans="1:19" s="53" customFormat="1" ht="23.1" customHeight="1" x14ac:dyDescent="0.25">
      <c r="A8" s="54" t="s">
        <v>97</v>
      </c>
      <c r="B8" s="82" t="s">
        <v>91</v>
      </c>
      <c r="C8" s="82">
        <f>'15-місто-ЦЗ'!C7</f>
        <v>21836</v>
      </c>
      <c r="D8" s="11" t="s">
        <v>91</v>
      </c>
      <c r="E8" s="75" t="s">
        <v>91</v>
      </c>
      <c r="F8" s="74" t="s">
        <v>91</v>
      </c>
      <c r="G8" s="74">
        <f>'16-село-ЦЗ'!C7</f>
        <v>13614</v>
      </c>
      <c r="H8" s="11" t="s">
        <v>91</v>
      </c>
      <c r="I8" s="75" t="s">
        <v>91</v>
      </c>
      <c r="J8" s="67"/>
      <c r="K8" s="94"/>
      <c r="L8" s="94"/>
      <c r="M8" s="55"/>
      <c r="R8" s="68"/>
      <c r="S8" s="68"/>
    </row>
    <row r="9" spans="1:19" s="47" customFormat="1" ht="23.1" customHeight="1" x14ac:dyDescent="0.25">
      <c r="A9" s="54" t="s">
        <v>27</v>
      </c>
      <c r="B9" s="74">
        <f>'15-місто-ЦЗ'!E7</f>
        <v>31780</v>
      </c>
      <c r="C9" s="74">
        <f>'15-місто-ЦЗ'!F7</f>
        <v>18453</v>
      </c>
      <c r="D9" s="11">
        <f t="shared" ref="D9:D13" si="0">C9*100/B9</f>
        <v>58.064820641913151</v>
      </c>
      <c r="E9" s="90">
        <f t="shared" ref="E9:E13" si="1">C9-B9</f>
        <v>-13327</v>
      </c>
      <c r="F9" s="74">
        <f>'16-село-ЦЗ'!E7</f>
        <v>20685</v>
      </c>
      <c r="G9" s="74">
        <f>'16-село-ЦЗ'!F7</f>
        <v>11819</v>
      </c>
      <c r="H9" s="11">
        <f t="shared" ref="H9:H13" si="2">G9*100/F9</f>
        <v>57.138022721779066</v>
      </c>
      <c r="I9" s="90">
        <f t="shared" ref="I9:I13" si="3">G9-F9</f>
        <v>-8866</v>
      </c>
      <c r="J9" s="67"/>
      <c r="K9" s="94"/>
      <c r="L9" s="94"/>
      <c r="M9" s="56"/>
      <c r="R9" s="68"/>
      <c r="S9" s="68"/>
    </row>
    <row r="10" spans="1:19" s="47" customFormat="1" ht="45" customHeight="1" x14ac:dyDescent="0.25">
      <c r="A10" s="57" t="s">
        <v>28</v>
      </c>
      <c r="B10" s="74">
        <f>'15-місто-ЦЗ'!H7</f>
        <v>9325</v>
      </c>
      <c r="C10" s="74">
        <f>'15-місто-ЦЗ'!I7</f>
        <v>4782</v>
      </c>
      <c r="D10" s="11">
        <f t="shared" si="0"/>
        <v>51.281501340482571</v>
      </c>
      <c r="E10" s="90">
        <f t="shared" si="1"/>
        <v>-4543</v>
      </c>
      <c r="F10" s="74">
        <f>'16-село-ЦЗ'!H7</f>
        <v>6202</v>
      </c>
      <c r="G10" s="74">
        <f>'16-село-ЦЗ'!I7</f>
        <v>2822</v>
      </c>
      <c r="H10" s="11">
        <f t="shared" si="2"/>
        <v>45.501451144792</v>
      </c>
      <c r="I10" s="90">
        <f t="shared" si="3"/>
        <v>-3380</v>
      </c>
      <c r="J10" s="67"/>
      <c r="K10" s="94"/>
      <c r="L10" s="94"/>
      <c r="M10" s="56"/>
      <c r="R10" s="68"/>
      <c r="S10" s="68"/>
    </row>
    <row r="11" spans="1:19" s="47" customFormat="1" ht="21.75" customHeight="1" x14ac:dyDescent="0.25">
      <c r="A11" s="54" t="s">
        <v>29</v>
      </c>
      <c r="B11" s="74">
        <f>'15-місто-ЦЗ'!K7</f>
        <v>1489</v>
      </c>
      <c r="C11" s="74">
        <f>'15-місто-ЦЗ'!L7</f>
        <v>907</v>
      </c>
      <c r="D11" s="11">
        <f t="shared" si="0"/>
        <v>60.913364674278036</v>
      </c>
      <c r="E11" s="75">
        <f t="shared" si="1"/>
        <v>-582</v>
      </c>
      <c r="F11" s="74">
        <f>'16-село-ЦЗ'!K7</f>
        <v>989</v>
      </c>
      <c r="G11" s="74">
        <f>'16-село-ЦЗ'!L7</f>
        <v>555</v>
      </c>
      <c r="H11" s="11">
        <f t="shared" si="2"/>
        <v>56.117290192113245</v>
      </c>
      <c r="I11" s="90">
        <f t="shared" si="3"/>
        <v>-434</v>
      </c>
      <c r="J11" s="67"/>
      <c r="K11" s="94"/>
      <c r="L11" s="94"/>
      <c r="M11" s="56"/>
      <c r="R11" s="68"/>
      <c r="S11" s="68"/>
    </row>
    <row r="12" spans="1:19" s="47" customFormat="1" ht="40.35" customHeight="1" x14ac:dyDescent="0.25">
      <c r="A12" s="54" t="s">
        <v>20</v>
      </c>
      <c r="B12" s="74">
        <f>'15-місто-ЦЗ'!N7</f>
        <v>198</v>
      </c>
      <c r="C12" s="74">
        <f>'15-місто-ЦЗ'!O7</f>
        <v>88</v>
      </c>
      <c r="D12" s="11">
        <f t="shared" si="0"/>
        <v>44.444444444444443</v>
      </c>
      <c r="E12" s="75">
        <f t="shared" si="1"/>
        <v>-110</v>
      </c>
      <c r="F12" s="74">
        <f>'16-село-ЦЗ'!N7</f>
        <v>155</v>
      </c>
      <c r="G12" s="74">
        <f>'16-село-ЦЗ'!O7</f>
        <v>75</v>
      </c>
      <c r="H12" s="11">
        <f t="shared" si="2"/>
        <v>48.387096774193552</v>
      </c>
      <c r="I12" s="90">
        <f t="shared" si="3"/>
        <v>-80</v>
      </c>
      <c r="J12" s="67"/>
      <c r="K12" s="94"/>
      <c r="L12" s="94"/>
      <c r="M12" s="56"/>
      <c r="R12" s="68"/>
      <c r="S12" s="68"/>
    </row>
    <row r="13" spans="1:19" s="47" customFormat="1" ht="40.35" customHeight="1" x14ac:dyDescent="0.25">
      <c r="A13" s="54" t="s">
        <v>30</v>
      </c>
      <c r="B13" s="74">
        <f>'15-місто-ЦЗ'!Q7</f>
        <v>21486</v>
      </c>
      <c r="C13" s="74">
        <f>'15-місто-ЦЗ'!R7</f>
        <v>14005</v>
      </c>
      <c r="D13" s="11">
        <f t="shared" si="0"/>
        <v>65.181978963045708</v>
      </c>
      <c r="E13" s="90">
        <f t="shared" si="1"/>
        <v>-7481</v>
      </c>
      <c r="F13" s="74">
        <f>'16-село-ЦЗ'!Q7</f>
        <v>16185</v>
      </c>
      <c r="G13" s="74">
        <f>'16-село-ЦЗ'!R7</f>
        <v>9578</v>
      </c>
      <c r="H13" s="11">
        <f t="shared" si="2"/>
        <v>59.178251467408096</v>
      </c>
      <c r="I13" s="90">
        <f t="shared" si="3"/>
        <v>-6607</v>
      </c>
      <c r="J13" s="67"/>
      <c r="K13" s="94"/>
      <c r="L13" s="94"/>
      <c r="M13" s="56"/>
      <c r="R13" s="68"/>
      <c r="S13" s="68"/>
    </row>
    <row r="14" spans="1:19" s="47" customFormat="1" ht="12.75" customHeight="1" x14ac:dyDescent="0.25">
      <c r="A14" s="214" t="s">
        <v>4</v>
      </c>
      <c r="B14" s="215"/>
      <c r="C14" s="215"/>
      <c r="D14" s="215"/>
      <c r="E14" s="215"/>
      <c r="F14" s="215"/>
      <c r="G14" s="215"/>
      <c r="H14" s="215"/>
      <c r="I14" s="215"/>
      <c r="J14" s="69"/>
      <c r="K14" s="25"/>
      <c r="L14" s="25"/>
      <c r="M14" s="56"/>
    </row>
    <row r="15" spans="1:19" s="47" customFormat="1" ht="18" customHeight="1" x14ac:dyDescent="0.25">
      <c r="A15" s="216"/>
      <c r="B15" s="217"/>
      <c r="C15" s="217"/>
      <c r="D15" s="217"/>
      <c r="E15" s="217"/>
      <c r="F15" s="217"/>
      <c r="G15" s="217"/>
      <c r="H15" s="217"/>
      <c r="I15" s="217"/>
      <c r="J15" s="69"/>
      <c r="K15" s="25"/>
      <c r="L15" s="25"/>
      <c r="M15" s="56"/>
    </row>
    <row r="16" spans="1:19" s="47" customFormat="1" ht="20.25" customHeight="1" x14ac:dyDescent="0.25">
      <c r="A16" s="212" t="s">
        <v>0</v>
      </c>
      <c r="B16" s="297" t="s">
        <v>104</v>
      </c>
      <c r="C16" s="297" t="s">
        <v>105</v>
      </c>
      <c r="D16" s="210" t="s">
        <v>1</v>
      </c>
      <c r="E16" s="211"/>
      <c r="F16" s="297" t="s">
        <v>104</v>
      </c>
      <c r="G16" s="297" t="s">
        <v>105</v>
      </c>
      <c r="H16" s="210" t="s">
        <v>1</v>
      </c>
      <c r="I16" s="211"/>
      <c r="J16" s="64"/>
      <c r="K16" s="25"/>
      <c r="L16" s="25"/>
      <c r="M16" s="56"/>
    </row>
    <row r="17" spans="1:13" ht="27" customHeight="1" x14ac:dyDescent="0.3">
      <c r="A17" s="213"/>
      <c r="B17" s="298"/>
      <c r="C17" s="298"/>
      <c r="D17" s="21" t="s">
        <v>2</v>
      </c>
      <c r="E17" s="6" t="s">
        <v>25</v>
      </c>
      <c r="F17" s="298"/>
      <c r="G17" s="298"/>
      <c r="H17" s="21" t="s">
        <v>2</v>
      </c>
      <c r="I17" s="6" t="s">
        <v>25</v>
      </c>
      <c r="J17" s="65"/>
      <c r="K17" s="70"/>
      <c r="L17" s="70"/>
      <c r="M17" s="58"/>
    </row>
    <row r="18" spans="1:13" ht="20.25" x14ac:dyDescent="0.3">
      <c r="A18" s="10" t="s">
        <v>90</v>
      </c>
      <c r="B18" s="82" t="s">
        <v>91</v>
      </c>
      <c r="C18" s="82">
        <f>'15-місто-ЦЗ'!U7</f>
        <v>7891</v>
      </c>
      <c r="D18" s="17" t="s">
        <v>91</v>
      </c>
      <c r="E18" s="90" t="s">
        <v>91</v>
      </c>
      <c r="F18" s="82" t="s">
        <v>91</v>
      </c>
      <c r="G18" s="82">
        <f>'16-село-ЦЗ'!U7</f>
        <v>5024</v>
      </c>
      <c r="H18" s="16" t="s">
        <v>91</v>
      </c>
      <c r="I18" s="75" t="s">
        <v>91</v>
      </c>
      <c r="J18" s="71"/>
      <c r="K18" s="95"/>
      <c r="L18" s="95"/>
      <c r="M18" s="58"/>
    </row>
    <row r="19" spans="1:13" ht="20.25" x14ac:dyDescent="0.3">
      <c r="A19" s="2" t="s">
        <v>27</v>
      </c>
      <c r="B19" s="82">
        <f>'15-місто-ЦЗ'!W7</f>
        <v>12505</v>
      </c>
      <c r="C19" s="82">
        <f>'15-місто-ЦЗ'!X7</f>
        <v>6402</v>
      </c>
      <c r="D19" s="17">
        <f t="shared" ref="D19:D20" si="4">C19*100/B19</f>
        <v>51.19552179128349</v>
      </c>
      <c r="E19" s="90">
        <f t="shared" ref="E19:E20" si="5">C19-B19</f>
        <v>-6103</v>
      </c>
      <c r="F19" s="82">
        <f>'16-село-ЦЗ'!W7</f>
        <v>8979</v>
      </c>
      <c r="G19" s="82">
        <f>'16-село-ЦЗ'!X7</f>
        <v>4382</v>
      </c>
      <c r="H19" s="16">
        <f t="shared" ref="H19:H20" si="6">G19*100/F19</f>
        <v>48.802762000222742</v>
      </c>
      <c r="I19" s="90">
        <f t="shared" ref="I19:I20" si="7">G19-F19</f>
        <v>-4597</v>
      </c>
      <c r="J19" s="71"/>
      <c r="K19" s="95"/>
      <c r="L19" s="95"/>
      <c r="M19" s="58"/>
    </row>
    <row r="20" spans="1:13" ht="20.25" x14ac:dyDescent="0.3">
      <c r="A20" s="2" t="s">
        <v>32</v>
      </c>
      <c r="B20" s="82">
        <f>'15-місто-ЦЗ'!Z7</f>
        <v>9511</v>
      </c>
      <c r="C20" s="82">
        <f>'15-місто-ЦЗ'!AA7</f>
        <v>5472</v>
      </c>
      <c r="D20" s="17">
        <f t="shared" si="4"/>
        <v>57.533382399327095</v>
      </c>
      <c r="E20" s="90">
        <f t="shared" si="5"/>
        <v>-4039</v>
      </c>
      <c r="F20" s="82">
        <f>'16-село-ЦЗ'!Z7</f>
        <v>8979</v>
      </c>
      <c r="G20" s="82">
        <f>'16-село-ЦЗ'!AA7</f>
        <v>3900</v>
      </c>
      <c r="H20" s="16">
        <f t="shared" si="6"/>
        <v>43.434680922151685</v>
      </c>
      <c r="I20" s="90">
        <f t="shared" si="7"/>
        <v>-5079</v>
      </c>
      <c r="J20" s="72"/>
      <c r="K20" s="95"/>
      <c r="L20" s="95"/>
      <c r="M20" s="58"/>
    </row>
    <row r="21" spans="1:13" ht="53.1" customHeight="1" x14ac:dyDescent="0.3">
      <c r="A21" s="206" t="s">
        <v>92</v>
      </c>
      <c r="B21" s="206"/>
      <c r="C21" s="206"/>
      <c r="D21" s="206"/>
      <c r="E21" s="206"/>
      <c r="F21" s="206"/>
      <c r="G21" s="206"/>
      <c r="H21" s="206"/>
      <c r="I21" s="206"/>
      <c r="K21" s="70"/>
      <c r="L21" s="70"/>
      <c r="M21" s="58"/>
    </row>
    <row r="22" spans="1:13" x14ac:dyDescent="0.2">
      <c r="K22" s="18"/>
    </row>
  </sheetData>
  <mergeCells count="21">
    <mergeCell ref="C16:C17"/>
    <mergeCell ref="D16:E16"/>
    <mergeCell ref="F16:F17"/>
    <mergeCell ref="G16:G17"/>
    <mergeCell ref="H16:I16"/>
    <mergeCell ref="A21:I21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7" tint="0.39997558519241921"/>
  </sheetPr>
  <dimension ref="A1:AF88"/>
  <sheetViews>
    <sheetView view="pageBreakPreview" zoomScale="87" zoomScaleNormal="75" zoomScaleSheetLayoutView="8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Q30" sqref="Q30"/>
    </sheetView>
  </sheetViews>
  <sheetFormatPr defaultColWidth="9.28515625" defaultRowHeight="14.25" x14ac:dyDescent="0.2"/>
  <cols>
    <col min="1" max="1" width="25.7109375" style="44" customWidth="1"/>
    <col min="2" max="2" width="11" style="44" hidden="1" customWidth="1"/>
    <col min="3" max="3" width="25.28515625" style="44" customWidth="1"/>
    <col min="4" max="4" width="8.28515625" style="44" hidden="1" customWidth="1"/>
    <col min="5" max="6" width="11.7109375" style="44" customWidth="1"/>
    <col min="7" max="7" width="7.42578125" style="44" customWidth="1"/>
    <col min="8" max="8" width="11.7109375" style="44" customWidth="1"/>
    <col min="9" max="9" width="11" style="44" customWidth="1"/>
    <col min="10" max="10" width="7.42578125" style="44" customWidth="1"/>
    <col min="11" max="12" width="9.42578125" style="44" customWidth="1"/>
    <col min="13" max="13" width="9" style="44" customWidth="1"/>
    <col min="14" max="15" width="11.28515625" style="44" customWidth="1"/>
    <col min="16" max="16" width="8.28515625" style="44" customWidth="1"/>
    <col min="17" max="18" width="12.42578125" style="44" customWidth="1"/>
    <col min="19" max="19" width="8.28515625" style="44" customWidth="1"/>
    <col min="20" max="20" width="10.5703125" style="44" hidden="1" customWidth="1"/>
    <col min="21" max="21" width="18" style="44" customWidth="1"/>
    <col min="22" max="22" width="8.28515625" style="44" hidden="1" customWidth="1"/>
    <col min="23" max="24" width="9.7109375" style="44" customWidth="1"/>
    <col min="25" max="25" width="8.28515625" style="44" customWidth="1"/>
    <col min="26" max="16384" width="9.28515625" style="44"/>
  </cols>
  <sheetData>
    <row r="1" spans="1:32" s="28" customFormat="1" ht="60" customHeight="1" x14ac:dyDescent="0.35">
      <c r="B1" s="219" t="s">
        <v>117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7"/>
      <c r="O1" s="27"/>
      <c r="P1" s="27"/>
      <c r="Q1" s="27"/>
      <c r="R1" s="27"/>
      <c r="S1" s="27"/>
      <c r="T1" s="27"/>
      <c r="U1" s="27"/>
      <c r="V1" s="27"/>
      <c r="W1" s="27"/>
      <c r="X1" s="228"/>
      <c r="Y1" s="228"/>
      <c r="Z1" s="48"/>
      <c r="AB1" s="73" t="s">
        <v>14</v>
      </c>
    </row>
    <row r="2" spans="1:32" s="31" customFormat="1" ht="14.2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220"/>
      <c r="Y2" s="220"/>
      <c r="Z2" s="227"/>
      <c r="AA2" s="227"/>
      <c r="AB2" s="59" t="s">
        <v>7</v>
      </c>
      <c r="AC2" s="59"/>
    </row>
    <row r="3" spans="1:32" s="32" customFormat="1" ht="57.4" customHeight="1" x14ac:dyDescent="0.25">
      <c r="A3" s="221"/>
      <c r="B3" s="166"/>
      <c r="C3" s="162" t="s">
        <v>95</v>
      </c>
      <c r="D3" s="166"/>
      <c r="E3" s="254" t="s">
        <v>22</v>
      </c>
      <c r="F3" s="254"/>
      <c r="G3" s="254"/>
      <c r="H3" s="254" t="s">
        <v>13</v>
      </c>
      <c r="I3" s="254"/>
      <c r="J3" s="254"/>
      <c r="K3" s="254" t="s">
        <v>9</v>
      </c>
      <c r="L3" s="254"/>
      <c r="M3" s="254"/>
      <c r="N3" s="254" t="s">
        <v>10</v>
      </c>
      <c r="O3" s="254"/>
      <c r="P3" s="254"/>
      <c r="Q3" s="255" t="s">
        <v>8</v>
      </c>
      <c r="R3" s="256"/>
      <c r="S3" s="257"/>
      <c r="T3" s="254" t="s">
        <v>16</v>
      </c>
      <c r="U3" s="254"/>
      <c r="V3" s="254"/>
      <c r="W3" s="254" t="s">
        <v>11</v>
      </c>
      <c r="X3" s="254"/>
      <c r="Y3" s="254"/>
      <c r="Z3" s="254" t="s">
        <v>12</v>
      </c>
      <c r="AA3" s="254"/>
      <c r="AB3" s="254"/>
    </row>
    <row r="4" spans="1:32" s="33" customFormat="1" ht="19.5" customHeight="1" x14ac:dyDescent="0.25">
      <c r="A4" s="221"/>
      <c r="B4" s="258" t="s">
        <v>62</v>
      </c>
      <c r="C4" s="225" t="s">
        <v>93</v>
      </c>
      <c r="D4" s="233" t="s">
        <v>2</v>
      </c>
      <c r="E4" s="225" t="s">
        <v>62</v>
      </c>
      <c r="F4" s="225" t="s">
        <v>93</v>
      </c>
      <c r="G4" s="233" t="s">
        <v>2</v>
      </c>
      <c r="H4" s="225" t="s">
        <v>62</v>
      </c>
      <c r="I4" s="225" t="s">
        <v>93</v>
      </c>
      <c r="J4" s="233" t="s">
        <v>2</v>
      </c>
      <c r="K4" s="225" t="s">
        <v>62</v>
      </c>
      <c r="L4" s="225" t="s">
        <v>93</v>
      </c>
      <c r="M4" s="233" t="s">
        <v>2</v>
      </c>
      <c r="N4" s="225" t="s">
        <v>62</v>
      </c>
      <c r="O4" s="225" t="s">
        <v>93</v>
      </c>
      <c r="P4" s="233" t="s">
        <v>2</v>
      </c>
      <c r="Q4" s="225" t="s">
        <v>62</v>
      </c>
      <c r="R4" s="225" t="s">
        <v>93</v>
      </c>
      <c r="S4" s="233" t="s">
        <v>2</v>
      </c>
      <c r="T4" s="225" t="s">
        <v>15</v>
      </c>
      <c r="U4" s="232" t="s">
        <v>94</v>
      </c>
      <c r="V4" s="233" t="s">
        <v>2</v>
      </c>
      <c r="W4" s="225" t="s">
        <v>62</v>
      </c>
      <c r="X4" s="225" t="s">
        <v>93</v>
      </c>
      <c r="Y4" s="233" t="s">
        <v>2</v>
      </c>
      <c r="Z4" s="225" t="s">
        <v>62</v>
      </c>
      <c r="AA4" s="225" t="s">
        <v>93</v>
      </c>
      <c r="AB4" s="233" t="s">
        <v>2</v>
      </c>
    </row>
    <row r="5" spans="1:32" s="33" customFormat="1" ht="15.75" customHeight="1" x14ac:dyDescent="0.25">
      <c r="A5" s="221"/>
      <c r="B5" s="258"/>
      <c r="C5" s="225"/>
      <c r="D5" s="233"/>
      <c r="E5" s="225"/>
      <c r="F5" s="225"/>
      <c r="G5" s="233"/>
      <c r="H5" s="225"/>
      <c r="I5" s="225"/>
      <c r="J5" s="233"/>
      <c r="K5" s="225"/>
      <c r="L5" s="225"/>
      <c r="M5" s="233"/>
      <c r="N5" s="225"/>
      <c r="O5" s="225"/>
      <c r="P5" s="233"/>
      <c r="Q5" s="225"/>
      <c r="R5" s="225"/>
      <c r="S5" s="233"/>
      <c r="T5" s="225"/>
      <c r="U5" s="232"/>
      <c r="V5" s="233"/>
      <c r="W5" s="225"/>
      <c r="X5" s="225"/>
      <c r="Y5" s="233"/>
      <c r="Z5" s="225"/>
      <c r="AA5" s="225"/>
      <c r="AB5" s="233"/>
    </row>
    <row r="6" spans="1:32" s="51" customFormat="1" ht="11.25" customHeight="1" x14ac:dyDescent="0.2">
      <c r="A6" s="49" t="s">
        <v>3</v>
      </c>
      <c r="B6" s="50">
        <v>1</v>
      </c>
      <c r="C6" s="50">
        <v>1</v>
      </c>
      <c r="D6" s="50">
        <v>3</v>
      </c>
      <c r="E6" s="50">
        <v>2</v>
      </c>
      <c r="F6" s="50">
        <v>3</v>
      </c>
      <c r="G6" s="50">
        <v>4</v>
      </c>
      <c r="H6" s="50">
        <v>5</v>
      </c>
      <c r="I6" s="50">
        <v>6</v>
      </c>
      <c r="J6" s="50">
        <v>7</v>
      </c>
      <c r="K6" s="50">
        <v>8</v>
      </c>
      <c r="L6" s="50">
        <v>9</v>
      </c>
      <c r="M6" s="50">
        <v>10</v>
      </c>
      <c r="N6" s="50">
        <v>11</v>
      </c>
      <c r="O6" s="50">
        <v>12</v>
      </c>
      <c r="P6" s="50">
        <v>13</v>
      </c>
      <c r="Q6" s="50">
        <v>14</v>
      </c>
      <c r="R6" s="50">
        <v>15</v>
      </c>
      <c r="S6" s="50">
        <v>16</v>
      </c>
      <c r="T6" s="50">
        <v>19</v>
      </c>
      <c r="U6" s="50">
        <v>17</v>
      </c>
      <c r="V6" s="50">
        <v>21</v>
      </c>
      <c r="W6" s="50">
        <v>18</v>
      </c>
      <c r="X6" s="50">
        <v>19</v>
      </c>
      <c r="Y6" s="50">
        <v>20</v>
      </c>
      <c r="Z6" s="50">
        <v>21</v>
      </c>
      <c r="AA6" s="50">
        <v>22</v>
      </c>
      <c r="AB6" s="50">
        <v>23</v>
      </c>
    </row>
    <row r="7" spans="1:32" s="38" customFormat="1" ht="18" customHeight="1" x14ac:dyDescent="0.25">
      <c r="A7" s="34" t="s">
        <v>33</v>
      </c>
      <c r="B7" s="107">
        <f>SUM(B8:B35)</f>
        <v>86457</v>
      </c>
      <c r="C7" s="107">
        <f>SUM(C8:C35)</f>
        <v>21836</v>
      </c>
      <c r="D7" s="108">
        <f>C7*100/B7</f>
        <v>25.25648588315579</v>
      </c>
      <c r="E7" s="109">
        <f>SUM(E8:E35)</f>
        <v>31780</v>
      </c>
      <c r="F7" s="109">
        <f>SUM(F8:F35)</f>
        <v>18453</v>
      </c>
      <c r="G7" s="108">
        <f>F7*100/E7</f>
        <v>58.064820641913151</v>
      </c>
      <c r="H7" s="109">
        <f>SUM(H8:H35)</f>
        <v>9325</v>
      </c>
      <c r="I7" s="109">
        <f>SUM(I8:I35)</f>
        <v>4782</v>
      </c>
      <c r="J7" s="108">
        <f>I7*100/H7</f>
        <v>51.281501340482571</v>
      </c>
      <c r="K7" s="109">
        <f>SUM(K8:K35)</f>
        <v>1489</v>
      </c>
      <c r="L7" s="109">
        <f>SUM(L8:L35)</f>
        <v>907</v>
      </c>
      <c r="M7" s="108">
        <f>L7*100/K7</f>
        <v>60.913364674278036</v>
      </c>
      <c r="N7" s="109">
        <f>SUM(N8:N35)</f>
        <v>198</v>
      </c>
      <c r="O7" s="109">
        <f>SUM(O8:O35)</f>
        <v>88</v>
      </c>
      <c r="P7" s="108">
        <f>O7*100/N7</f>
        <v>44.444444444444443</v>
      </c>
      <c r="Q7" s="109">
        <f>SUM(Q8:Q35)</f>
        <v>21486</v>
      </c>
      <c r="R7" s="109">
        <f>SUM(R8:R35)</f>
        <v>14005</v>
      </c>
      <c r="S7" s="108">
        <f>R7*100/Q7</f>
        <v>65.181978963045708</v>
      </c>
      <c r="T7" s="109">
        <f>SUM(T8:T35)</f>
        <v>23554</v>
      </c>
      <c r="U7" s="109">
        <f>SUM(U8:U35)</f>
        <v>7891</v>
      </c>
      <c r="V7" s="108">
        <f>U7*100/T7</f>
        <v>33.50174068098837</v>
      </c>
      <c r="W7" s="109">
        <f>SUM(W8:W35)</f>
        <v>12505</v>
      </c>
      <c r="X7" s="109">
        <f>SUM(X8:X35)</f>
        <v>6402</v>
      </c>
      <c r="Y7" s="108">
        <f>X7*100/W7</f>
        <v>51.19552179128349</v>
      </c>
      <c r="Z7" s="109">
        <f>SUM(Z8:Z35)</f>
        <v>9511</v>
      </c>
      <c r="AA7" s="109">
        <f>SUM(AA8:AA35)</f>
        <v>5472</v>
      </c>
      <c r="AB7" s="108">
        <f>AA7*100/Z7</f>
        <v>57.533382399327095</v>
      </c>
      <c r="AC7" s="37"/>
      <c r="AF7" s="42"/>
    </row>
    <row r="8" spans="1:32" s="42" customFormat="1" ht="15" customHeight="1" x14ac:dyDescent="0.25">
      <c r="A8" s="61" t="s">
        <v>34</v>
      </c>
      <c r="B8" s="110">
        <f>УСЬОГО!B8-'16-село-ЦЗ'!B8</f>
        <v>27326</v>
      </c>
      <c r="C8" s="110">
        <f>УСЬОГО!C8-'16-село-ЦЗ'!C8</f>
        <v>8512</v>
      </c>
      <c r="D8" s="108">
        <f t="shared" ref="D8:D35" si="0">C8*100/B8</f>
        <v>31.149820683598037</v>
      </c>
      <c r="E8" s="110">
        <f>УСЬОГО!E8-'16-село-ЦЗ'!E8</f>
        <v>12404</v>
      </c>
      <c r="F8" s="110">
        <f>УСЬОГО!F8-'16-село-ЦЗ'!F8</f>
        <v>7019</v>
      </c>
      <c r="G8" s="111">
        <f t="shared" ref="G8:G35" si="1">F8*100/E8</f>
        <v>56.586584972589485</v>
      </c>
      <c r="H8" s="110">
        <f>УСЬОГО!H8-'16-село-ЦЗ'!H8</f>
        <v>2127</v>
      </c>
      <c r="I8" s="110">
        <f>УСЬОГО!I8-'16-село-ЦЗ'!I8</f>
        <v>1216</v>
      </c>
      <c r="J8" s="111">
        <f t="shared" ref="J8:J35" si="2">I8*100/H8</f>
        <v>57.169722614010347</v>
      </c>
      <c r="K8" s="110">
        <f>УСЬОГО!N8-'16-село-ЦЗ'!K8</f>
        <v>522</v>
      </c>
      <c r="L8" s="110">
        <f>УСЬОГО!O8-'16-село-ЦЗ'!L8</f>
        <v>426</v>
      </c>
      <c r="M8" s="111">
        <f t="shared" ref="M8:M35" si="3">IF(ISERROR(L8*100/K8),"-",(L8*100/K8))</f>
        <v>81.609195402298852</v>
      </c>
      <c r="N8" s="110">
        <f>УСЬОГО!Q8-'16-село-ЦЗ'!N8</f>
        <v>84</v>
      </c>
      <c r="O8" s="110">
        <f>УСЬОГО!R8-'16-село-ЦЗ'!O8</f>
        <v>0</v>
      </c>
      <c r="P8" s="111">
        <f>IF(ISERROR(O8*100/N8),"-",(O8*100/N8))</f>
        <v>0</v>
      </c>
      <c r="Q8" s="110">
        <f>УСЬОГО!T8-'16-село-ЦЗ'!Q8</f>
        <v>6309</v>
      </c>
      <c r="R8" s="110">
        <f>УСЬОГО!U8-'16-село-ЦЗ'!R8</f>
        <v>4366</v>
      </c>
      <c r="S8" s="111">
        <f t="shared" ref="S8:S35" si="4">R8*100/Q8</f>
        <v>69.202726264067209</v>
      </c>
      <c r="T8" s="110">
        <f>УСЬОГО!W8-'16-село-ЦЗ'!T8</f>
        <v>14096</v>
      </c>
      <c r="U8" s="112">
        <f>УСЬОГО!X8-'16-село-ЦЗ'!U8</f>
        <v>3263</v>
      </c>
      <c r="V8" s="111">
        <f t="shared" ref="V8:V35" si="5">U8*100/T8</f>
        <v>23.148410896708285</v>
      </c>
      <c r="W8" s="110">
        <f>УСЬОГО!Z8-'16-село-ЦЗ'!W8</f>
        <v>5293</v>
      </c>
      <c r="X8" s="110">
        <f>УСЬОГО!AA8-'16-село-ЦЗ'!X8</f>
        <v>2530</v>
      </c>
      <c r="Y8" s="111">
        <f t="shared" ref="Y8:Y35" si="6">X8*100/W8</f>
        <v>47.798979784621196</v>
      </c>
      <c r="Z8" s="110">
        <f>УСЬОГО!AC8-'16-село-ЦЗ'!Z8</f>
        <v>4324</v>
      </c>
      <c r="AA8" s="110">
        <f>УСЬОГО!AD8-'16-село-ЦЗ'!AA8</f>
        <v>2168</v>
      </c>
      <c r="AB8" s="111">
        <f t="shared" ref="AB8:AB35" si="7">AA8*100/Z8</f>
        <v>50.138760407030524</v>
      </c>
      <c r="AC8" s="37"/>
      <c r="AD8" s="41"/>
    </row>
    <row r="9" spans="1:32" s="43" customFormat="1" ht="15" customHeight="1" x14ac:dyDescent="0.25">
      <c r="A9" s="61" t="s">
        <v>35</v>
      </c>
      <c r="B9" s="110">
        <f>УСЬОГО!B9-'16-село-ЦЗ'!B9</f>
        <v>3931</v>
      </c>
      <c r="C9" s="110">
        <f>УСЬОГО!C9-'16-село-ЦЗ'!C9</f>
        <v>1019</v>
      </c>
      <c r="D9" s="108">
        <f t="shared" si="0"/>
        <v>25.922157211905368</v>
      </c>
      <c r="E9" s="110">
        <f>УСЬОГО!E9-'16-село-ЦЗ'!E9</f>
        <v>1617</v>
      </c>
      <c r="F9" s="110">
        <f>УСЬОГО!F9-'16-село-ЦЗ'!F9</f>
        <v>898</v>
      </c>
      <c r="G9" s="111">
        <f t="shared" si="1"/>
        <v>55.534941249226961</v>
      </c>
      <c r="H9" s="110">
        <f>УСЬОГО!H9-'16-село-ЦЗ'!H9</f>
        <v>429</v>
      </c>
      <c r="I9" s="110">
        <f>УСЬОГО!I9-'16-село-ЦЗ'!I9</f>
        <v>237</v>
      </c>
      <c r="J9" s="111">
        <f t="shared" si="2"/>
        <v>55.244755244755247</v>
      </c>
      <c r="K9" s="110">
        <f>УСЬОГО!N9-'16-село-ЦЗ'!K9</f>
        <v>54</v>
      </c>
      <c r="L9" s="110">
        <f>УСЬОГО!O9-'16-село-ЦЗ'!L9</f>
        <v>39</v>
      </c>
      <c r="M9" s="111">
        <f t="shared" si="3"/>
        <v>72.222222222222229</v>
      </c>
      <c r="N9" s="110">
        <f>УСЬОГО!Q9-'16-село-ЦЗ'!N9</f>
        <v>3</v>
      </c>
      <c r="O9" s="110">
        <f>УСЬОГО!R9-'16-село-ЦЗ'!O9</f>
        <v>26</v>
      </c>
      <c r="P9" s="111">
        <f t="shared" ref="P9:P35" si="8">IF(ISERROR(O9*100/N9),"-",(O9*100/N9))</f>
        <v>866.66666666666663</v>
      </c>
      <c r="Q9" s="110">
        <f>УСЬОГО!T9-'16-село-ЦЗ'!Q9</f>
        <v>1211</v>
      </c>
      <c r="R9" s="110">
        <f>УСЬОГО!U9-'16-село-ЦЗ'!R9</f>
        <v>698</v>
      </c>
      <c r="S9" s="111">
        <f t="shared" si="4"/>
        <v>57.638315441783647</v>
      </c>
      <c r="T9" s="110">
        <f>УСЬОГО!W9-'16-село-ЦЗ'!T9</f>
        <v>6</v>
      </c>
      <c r="U9" s="112">
        <f>УСЬОГО!X9-'16-село-ЦЗ'!U9</f>
        <v>368</v>
      </c>
      <c r="V9" s="111">
        <f t="shared" si="5"/>
        <v>6133.333333333333</v>
      </c>
      <c r="W9" s="110">
        <f>УСЬОГО!Z9-'16-село-ЦЗ'!W9</f>
        <v>587</v>
      </c>
      <c r="X9" s="110">
        <f>УСЬОГО!AA9-'16-село-ЦЗ'!X9</f>
        <v>325</v>
      </c>
      <c r="Y9" s="111">
        <f t="shared" si="6"/>
        <v>55.366269165247019</v>
      </c>
      <c r="Z9" s="110">
        <f>УСЬОГО!AC9-'16-село-ЦЗ'!Z9</f>
        <v>332</v>
      </c>
      <c r="AA9" s="110">
        <f>УСЬОГО!AD9-'16-село-ЦЗ'!AA9</f>
        <v>243</v>
      </c>
      <c r="AB9" s="111">
        <f t="shared" si="7"/>
        <v>73.192771084337352</v>
      </c>
      <c r="AC9" s="37"/>
      <c r="AD9" s="41"/>
    </row>
    <row r="10" spans="1:32" s="42" customFormat="1" ht="15" customHeight="1" x14ac:dyDescent="0.25">
      <c r="A10" s="61" t="s">
        <v>36</v>
      </c>
      <c r="B10" s="110">
        <f>УСЬОГО!B10-'16-село-ЦЗ'!B10</f>
        <v>346</v>
      </c>
      <c r="C10" s="110">
        <f>УСЬОГО!C10-'16-село-ЦЗ'!C10</f>
        <v>109</v>
      </c>
      <c r="D10" s="108">
        <f t="shared" si="0"/>
        <v>31.502890173410403</v>
      </c>
      <c r="E10" s="110">
        <f>УСЬОГО!E10-'16-село-ЦЗ'!E10</f>
        <v>143</v>
      </c>
      <c r="F10" s="110">
        <f>УСЬОГО!F10-'16-село-ЦЗ'!F10</f>
        <v>98</v>
      </c>
      <c r="G10" s="111">
        <f t="shared" si="1"/>
        <v>68.531468531468533</v>
      </c>
      <c r="H10" s="110">
        <f>УСЬОГО!H10-'16-село-ЦЗ'!H10</f>
        <v>30</v>
      </c>
      <c r="I10" s="110">
        <f>УСЬОГО!I10-'16-село-ЦЗ'!I10</f>
        <v>13</v>
      </c>
      <c r="J10" s="111">
        <f t="shared" si="2"/>
        <v>43.333333333333336</v>
      </c>
      <c r="K10" s="110">
        <f>УСЬОГО!N10-'16-село-ЦЗ'!K10</f>
        <v>2</v>
      </c>
      <c r="L10" s="110">
        <f>УСЬОГО!O10-'16-село-ЦЗ'!L10</f>
        <v>2</v>
      </c>
      <c r="M10" s="111">
        <f t="shared" si="3"/>
        <v>100</v>
      </c>
      <c r="N10" s="110">
        <f>УСЬОГО!Q10-'16-село-ЦЗ'!N10</f>
        <v>8</v>
      </c>
      <c r="O10" s="110">
        <f>УСЬОГО!R10-'16-село-ЦЗ'!O10</f>
        <v>0</v>
      </c>
      <c r="P10" s="111">
        <f t="shared" si="8"/>
        <v>0</v>
      </c>
      <c r="Q10" s="110">
        <f>УСЬОГО!T10-'16-село-ЦЗ'!Q10</f>
        <v>113</v>
      </c>
      <c r="R10" s="110">
        <f>УСЬОГО!U10-'16-село-ЦЗ'!R10</f>
        <v>90</v>
      </c>
      <c r="S10" s="111">
        <f t="shared" si="4"/>
        <v>79.646017699115049</v>
      </c>
      <c r="T10" s="110">
        <f>УСЬОГО!W10-'16-село-ЦЗ'!T10</f>
        <v>-121</v>
      </c>
      <c r="U10" s="112">
        <f>УСЬОГО!X10-'16-село-ЦЗ'!U10</f>
        <v>57</v>
      </c>
      <c r="V10" s="111">
        <f t="shared" si="5"/>
        <v>-47.107438016528924</v>
      </c>
      <c r="W10" s="110">
        <f>УСЬОГО!Z10-'16-село-ЦЗ'!W10</f>
        <v>30</v>
      </c>
      <c r="X10" s="110">
        <f>УСЬОГО!AA10-'16-село-ЦЗ'!X10</f>
        <v>51</v>
      </c>
      <c r="Y10" s="111">
        <f t="shared" si="6"/>
        <v>170</v>
      </c>
      <c r="Z10" s="110">
        <f>УСЬОГО!AC10-'16-село-ЦЗ'!Z10</f>
        <v>21</v>
      </c>
      <c r="AA10" s="110">
        <f>УСЬОГО!AD10-'16-село-ЦЗ'!AA10</f>
        <v>39</v>
      </c>
      <c r="AB10" s="111">
        <f t="shared" si="7"/>
        <v>185.71428571428572</v>
      </c>
      <c r="AC10" s="37"/>
      <c r="AD10" s="41"/>
    </row>
    <row r="11" spans="1:32" s="42" customFormat="1" ht="15" customHeight="1" x14ac:dyDescent="0.25">
      <c r="A11" s="61" t="s">
        <v>37</v>
      </c>
      <c r="B11" s="110">
        <f>УСЬОГО!B11-'16-село-ЦЗ'!B11</f>
        <v>1720</v>
      </c>
      <c r="C11" s="110">
        <f>УСЬОГО!C11-'16-село-ЦЗ'!C11</f>
        <v>668</v>
      </c>
      <c r="D11" s="108">
        <f t="shared" si="0"/>
        <v>38.837209302325583</v>
      </c>
      <c r="E11" s="110">
        <f>УСЬОГО!E11-'16-село-ЦЗ'!E11</f>
        <v>766</v>
      </c>
      <c r="F11" s="110">
        <f>УСЬОГО!F11-'16-село-ЦЗ'!F11</f>
        <v>544</v>
      </c>
      <c r="G11" s="111">
        <f t="shared" si="1"/>
        <v>71.018276762402095</v>
      </c>
      <c r="H11" s="110">
        <f>УСЬОГО!H11-'16-село-ЦЗ'!H11</f>
        <v>199</v>
      </c>
      <c r="I11" s="110">
        <f>УСЬОГО!I11-'16-село-ЦЗ'!I11</f>
        <v>137</v>
      </c>
      <c r="J11" s="111">
        <f t="shared" si="2"/>
        <v>68.844221105527637</v>
      </c>
      <c r="K11" s="110">
        <f>УСЬОГО!N11-'16-село-ЦЗ'!K11</f>
        <v>23</v>
      </c>
      <c r="L11" s="110">
        <f>УСЬОГО!O11-'16-село-ЦЗ'!L11</f>
        <v>18</v>
      </c>
      <c r="M11" s="111">
        <f t="shared" si="3"/>
        <v>78.260869565217391</v>
      </c>
      <c r="N11" s="110">
        <f>УСЬОГО!Q11-'16-село-ЦЗ'!N11</f>
        <v>2</v>
      </c>
      <c r="O11" s="110">
        <f>УСЬОГО!R11-'16-село-ЦЗ'!O11</f>
        <v>0</v>
      </c>
      <c r="P11" s="111">
        <f t="shared" si="8"/>
        <v>0</v>
      </c>
      <c r="Q11" s="110">
        <f>УСЬОГО!T11-'16-село-ЦЗ'!Q11</f>
        <v>650</v>
      </c>
      <c r="R11" s="110">
        <f>УСЬОГО!U11-'16-село-ЦЗ'!R11</f>
        <v>438</v>
      </c>
      <c r="S11" s="111">
        <f t="shared" si="4"/>
        <v>67.384615384615387</v>
      </c>
      <c r="T11" s="110">
        <f>УСЬОГО!W11-'16-село-ЦЗ'!T11</f>
        <v>-3</v>
      </c>
      <c r="U11" s="112">
        <f>УСЬОГО!X11-'16-село-ЦЗ'!U11</f>
        <v>277</v>
      </c>
      <c r="V11" s="111">
        <f t="shared" si="5"/>
        <v>-9233.3333333333339</v>
      </c>
      <c r="W11" s="110">
        <f>УСЬОГО!Z11-'16-село-ЦЗ'!W11</f>
        <v>284</v>
      </c>
      <c r="X11" s="110">
        <f>УСЬОГО!AA11-'16-село-ЦЗ'!X11</f>
        <v>209</v>
      </c>
      <c r="Y11" s="111">
        <f t="shared" si="6"/>
        <v>73.591549295774641</v>
      </c>
      <c r="Z11" s="110">
        <f>УСЬОГО!AC11-'16-село-ЦЗ'!Z11</f>
        <v>213</v>
      </c>
      <c r="AA11" s="110">
        <f>УСЬОГО!AD11-'16-село-ЦЗ'!AA11</f>
        <v>171</v>
      </c>
      <c r="AB11" s="111">
        <f t="shared" si="7"/>
        <v>80.281690140845072</v>
      </c>
      <c r="AC11" s="37"/>
      <c r="AD11" s="41"/>
    </row>
    <row r="12" spans="1:32" s="42" customFormat="1" ht="15" customHeight="1" x14ac:dyDescent="0.25">
      <c r="A12" s="61" t="s">
        <v>38</v>
      </c>
      <c r="B12" s="110">
        <f>УСЬОГО!B12-'16-село-ЦЗ'!B12</f>
        <v>3445</v>
      </c>
      <c r="C12" s="110">
        <f>УСЬОГО!C12-'16-село-ЦЗ'!C12</f>
        <v>602</v>
      </c>
      <c r="D12" s="108">
        <f t="shared" si="0"/>
        <v>17.474600870827285</v>
      </c>
      <c r="E12" s="110">
        <f>УСЬОГО!E12-'16-село-ЦЗ'!E12</f>
        <v>930</v>
      </c>
      <c r="F12" s="110">
        <f>УСЬОГО!F12-'16-село-ЦЗ'!F12</f>
        <v>518</v>
      </c>
      <c r="G12" s="111">
        <f t="shared" si="1"/>
        <v>55.698924731182792</v>
      </c>
      <c r="H12" s="110">
        <f>УСЬОГО!H12-'16-село-ЦЗ'!H12</f>
        <v>358</v>
      </c>
      <c r="I12" s="110">
        <f>УСЬОГО!I12-'16-село-ЦЗ'!I12</f>
        <v>197</v>
      </c>
      <c r="J12" s="111">
        <f t="shared" si="2"/>
        <v>55.027932960893857</v>
      </c>
      <c r="K12" s="110">
        <f>УСЬОГО!N12-'16-село-ЦЗ'!K12</f>
        <v>108</v>
      </c>
      <c r="L12" s="110">
        <f>УСЬОГО!O12-'16-село-ЦЗ'!L12</f>
        <v>56</v>
      </c>
      <c r="M12" s="111">
        <f t="shared" si="3"/>
        <v>51.851851851851855</v>
      </c>
      <c r="N12" s="110">
        <f>УСЬОГО!Q12-'16-село-ЦЗ'!N12</f>
        <v>10</v>
      </c>
      <c r="O12" s="110">
        <f>УСЬОГО!R12-'16-село-ЦЗ'!O12</f>
        <v>9</v>
      </c>
      <c r="P12" s="111">
        <f t="shared" si="8"/>
        <v>90</v>
      </c>
      <c r="Q12" s="110">
        <f>УСЬОГО!T12-'16-село-ЦЗ'!Q12</f>
        <v>777</v>
      </c>
      <c r="R12" s="110">
        <f>УСЬОГО!U12-'16-село-ЦЗ'!R12</f>
        <v>472</v>
      </c>
      <c r="S12" s="111">
        <f t="shared" si="4"/>
        <v>60.746460746460748</v>
      </c>
      <c r="T12" s="110">
        <f>УСЬОГО!W12-'16-село-ЦЗ'!T12</f>
        <v>2246</v>
      </c>
      <c r="U12" s="112">
        <f>УСЬОГО!X12-'16-село-ЦЗ'!U12</f>
        <v>215</v>
      </c>
      <c r="V12" s="111">
        <f t="shared" si="5"/>
        <v>9.5725734639358855</v>
      </c>
      <c r="W12" s="110">
        <f>УСЬОГО!Z12-'16-село-ЦЗ'!W12</f>
        <v>305</v>
      </c>
      <c r="X12" s="110">
        <f>УСЬОГО!AA12-'16-село-ЦЗ'!X12</f>
        <v>180</v>
      </c>
      <c r="Y12" s="111">
        <f t="shared" si="6"/>
        <v>59.016393442622949</v>
      </c>
      <c r="Z12" s="110">
        <f>УСЬОГО!AC12-'16-село-ЦЗ'!Z12</f>
        <v>224</v>
      </c>
      <c r="AA12" s="110">
        <f>УСЬОГО!AD12-'16-село-ЦЗ'!AA12</f>
        <v>150</v>
      </c>
      <c r="AB12" s="111">
        <f t="shared" si="7"/>
        <v>66.964285714285708</v>
      </c>
      <c r="AC12" s="37"/>
      <c r="AD12" s="41"/>
    </row>
    <row r="13" spans="1:32" s="42" customFormat="1" ht="15" customHeight="1" x14ac:dyDescent="0.25">
      <c r="A13" s="61" t="s">
        <v>39</v>
      </c>
      <c r="B13" s="110">
        <f>УСЬОГО!B13-'16-село-ЦЗ'!B13</f>
        <v>1379</v>
      </c>
      <c r="C13" s="110">
        <f>УСЬОГО!C13-'16-село-ЦЗ'!C13</f>
        <v>339</v>
      </c>
      <c r="D13" s="108">
        <f t="shared" si="0"/>
        <v>24.583031182015954</v>
      </c>
      <c r="E13" s="110">
        <f>УСЬОГО!E13-'16-село-ЦЗ'!E13</f>
        <v>592</v>
      </c>
      <c r="F13" s="110">
        <f>УСЬОГО!F13-'16-село-ЦЗ'!F13</f>
        <v>310</v>
      </c>
      <c r="G13" s="111">
        <f t="shared" si="1"/>
        <v>52.364864864864863</v>
      </c>
      <c r="H13" s="110">
        <f>УСЬОГО!H13-'16-село-ЦЗ'!H13</f>
        <v>199</v>
      </c>
      <c r="I13" s="110">
        <f>УСЬОГО!I13-'16-село-ЦЗ'!I13</f>
        <v>116</v>
      </c>
      <c r="J13" s="111">
        <f t="shared" si="2"/>
        <v>58.291457286432163</v>
      </c>
      <c r="K13" s="110">
        <f>УСЬОГО!N13-'16-село-ЦЗ'!K13</f>
        <v>31</v>
      </c>
      <c r="L13" s="110">
        <f>УСЬОГО!O13-'16-село-ЦЗ'!L13</f>
        <v>15</v>
      </c>
      <c r="M13" s="111">
        <f t="shared" si="3"/>
        <v>48.387096774193552</v>
      </c>
      <c r="N13" s="110">
        <f>УСЬОГО!Q13-'16-село-ЦЗ'!N13</f>
        <v>4</v>
      </c>
      <c r="O13" s="110">
        <f>УСЬОГО!R13-'16-село-ЦЗ'!O13</f>
        <v>0</v>
      </c>
      <c r="P13" s="111">
        <f t="shared" si="8"/>
        <v>0</v>
      </c>
      <c r="Q13" s="110">
        <f>УСЬОГО!T13-'16-село-ЦЗ'!Q13</f>
        <v>507</v>
      </c>
      <c r="R13" s="110">
        <f>УСЬОГО!U13-'16-село-ЦЗ'!R13</f>
        <v>289</v>
      </c>
      <c r="S13" s="111">
        <f t="shared" si="4"/>
        <v>57.001972386587774</v>
      </c>
      <c r="T13" s="110">
        <f>УСЬОГО!W13-'16-село-ЦЗ'!T13</f>
        <v>670</v>
      </c>
      <c r="U13" s="112">
        <f>УСЬОГО!X13-'16-село-ЦЗ'!U13</f>
        <v>98</v>
      </c>
      <c r="V13" s="111">
        <f t="shared" si="5"/>
        <v>14.626865671641792</v>
      </c>
      <c r="W13" s="110">
        <f>УСЬОГО!Z13-'16-село-ЦЗ'!W13</f>
        <v>162</v>
      </c>
      <c r="X13" s="110">
        <f>УСЬОГО!AA13-'16-село-ЦЗ'!X13</f>
        <v>93</v>
      </c>
      <c r="Y13" s="111">
        <f t="shared" si="6"/>
        <v>57.407407407407405</v>
      </c>
      <c r="Z13" s="110">
        <f>УСЬОГО!AC13-'16-село-ЦЗ'!Z13</f>
        <v>125</v>
      </c>
      <c r="AA13" s="110">
        <f>УСЬОГО!AD13-'16-село-ЦЗ'!AA13</f>
        <v>81</v>
      </c>
      <c r="AB13" s="111">
        <f t="shared" si="7"/>
        <v>64.8</v>
      </c>
      <c r="AC13" s="37"/>
      <c r="AD13" s="41"/>
    </row>
    <row r="14" spans="1:32" s="42" customFormat="1" ht="15" customHeight="1" x14ac:dyDescent="0.25">
      <c r="A14" s="61" t="s">
        <v>40</v>
      </c>
      <c r="B14" s="110">
        <f>УСЬОГО!B14-'16-село-ЦЗ'!B14</f>
        <v>1152</v>
      </c>
      <c r="C14" s="110">
        <f>УСЬОГО!C14-'16-село-ЦЗ'!C14</f>
        <v>302</v>
      </c>
      <c r="D14" s="108">
        <f t="shared" si="0"/>
        <v>26.215277777777779</v>
      </c>
      <c r="E14" s="110">
        <f>УСЬОГО!E14-'16-село-ЦЗ'!E14</f>
        <v>652</v>
      </c>
      <c r="F14" s="110">
        <f>УСЬОГО!F14-'16-село-ЦЗ'!F14</f>
        <v>282</v>
      </c>
      <c r="G14" s="111">
        <f t="shared" si="1"/>
        <v>43.25153374233129</v>
      </c>
      <c r="H14" s="110">
        <f>УСЬОГО!H14-'16-село-ЦЗ'!H14</f>
        <v>148</v>
      </c>
      <c r="I14" s="110">
        <f>УСЬОГО!I14-'16-село-ЦЗ'!I14</f>
        <v>55</v>
      </c>
      <c r="J14" s="111">
        <f t="shared" si="2"/>
        <v>37.162162162162161</v>
      </c>
      <c r="K14" s="110">
        <f>УСЬОГО!N14-'16-село-ЦЗ'!K14</f>
        <v>11</v>
      </c>
      <c r="L14" s="110">
        <f>УСЬОГО!O14-'16-село-ЦЗ'!L14</f>
        <v>7</v>
      </c>
      <c r="M14" s="111">
        <f t="shared" si="3"/>
        <v>63.636363636363633</v>
      </c>
      <c r="N14" s="110">
        <f>УСЬОГО!Q14-'16-село-ЦЗ'!N14</f>
        <v>0</v>
      </c>
      <c r="O14" s="110">
        <f>УСЬОГО!R14-'16-село-ЦЗ'!O14</f>
        <v>0</v>
      </c>
      <c r="P14" s="111" t="str">
        <f t="shared" si="8"/>
        <v>-</v>
      </c>
      <c r="Q14" s="110">
        <f>УСЬОГО!T14-'16-село-ЦЗ'!Q14</f>
        <v>572</v>
      </c>
      <c r="R14" s="110">
        <f>УСЬОГО!U14-'16-село-ЦЗ'!R14</f>
        <v>259</v>
      </c>
      <c r="S14" s="111">
        <f t="shared" si="4"/>
        <v>45.27972027972028</v>
      </c>
      <c r="T14" s="110">
        <f>УСЬОГО!W14-'16-село-ЦЗ'!T14</f>
        <v>206</v>
      </c>
      <c r="U14" s="112">
        <f>УСЬОГО!X14-'16-село-ЦЗ'!U14</f>
        <v>105</v>
      </c>
      <c r="V14" s="111">
        <f t="shared" si="5"/>
        <v>50.970873786407765</v>
      </c>
      <c r="W14" s="110">
        <f>УСЬОГО!Z14-'16-село-ЦЗ'!W14</f>
        <v>194</v>
      </c>
      <c r="X14" s="110">
        <f>УСЬОГО!AA14-'16-село-ЦЗ'!X14</f>
        <v>102</v>
      </c>
      <c r="Y14" s="111">
        <f t="shared" si="6"/>
        <v>52.577319587628864</v>
      </c>
      <c r="Z14" s="110">
        <f>УСЬОГО!AC14-'16-село-ЦЗ'!Z14</f>
        <v>141</v>
      </c>
      <c r="AA14" s="110">
        <f>УСЬОГО!AD14-'16-село-ЦЗ'!AA14</f>
        <v>77</v>
      </c>
      <c r="AB14" s="111">
        <f t="shared" si="7"/>
        <v>54.609929078014183</v>
      </c>
      <c r="AC14" s="37"/>
      <c r="AD14" s="41"/>
    </row>
    <row r="15" spans="1:32" s="42" customFormat="1" ht="15" customHeight="1" x14ac:dyDescent="0.25">
      <c r="A15" s="61" t="s">
        <v>41</v>
      </c>
      <c r="B15" s="110">
        <f>УСЬОГО!B15-'16-село-ЦЗ'!B15</f>
        <v>6899</v>
      </c>
      <c r="C15" s="110">
        <f>УСЬОГО!C15-'16-село-ЦЗ'!C15</f>
        <v>1190</v>
      </c>
      <c r="D15" s="108">
        <f t="shared" si="0"/>
        <v>17.248876648789679</v>
      </c>
      <c r="E15" s="110">
        <f>УСЬОГО!E15-'16-село-ЦЗ'!E15</f>
        <v>1440</v>
      </c>
      <c r="F15" s="110">
        <f>УСЬОГО!F15-'16-село-ЦЗ'!F15</f>
        <v>1007</v>
      </c>
      <c r="G15" s="111">
        <f t="shared" si="1"/>
        <v>69.930555555555557</v>
      </c>
      <c r="H15" s="110">
        <f>УСЬОГО!H15-'16-село-ЦЗ'!H15</f>
        <v>545</v>
      </c>
      <c r="I15" s="110">
        <f>УСЬОГО!I15-'16-село-ЦЗ'!I15</f>
        <v>349</v>
      </c>
      <c r="J15" s="111">
        <f t="shared" si="2"/>
        <v>64.036697247706428</v>
      </c>
      <c r="K15" s="110">
        <f>УСЬОГО!N15-'16-село-ЦЗ'!K15</f>
        <v>79</v>
      </c>
      <c r="L15" s="110">
        <f>УСЬОГО!O15-'16-село-ЦЗ'!L15</f>
        <v>39</v>
      </c>
      <c r="M15" s="111">
        <f t="shared" si="3"/>
        <v>49.367088607594937</v>
      </c>
      <c r="N15" s="110">
        <f>УСЬОГО!Q15-'16-село-ЦЗ'!N15</f>
        <v>5</v>
      </c>
      <c r="O15" s="110">
        <f>УСЬОГО!R15-'16-село-ЦЗ'!O15</f>
        <v>0</v>
      </c>
      <c r="P15" s="111">
        <f t="shared" si="8"/>
        <v>0</v>
      </c>
      <c r="Q15" s="110">
        <f>УСЬОГО!T15-'16-село-ЦЗ'!Q15</f>
        <v>1038</v>
      </c>
      <c r="R15" s="110">
        <f>УСЬОГО!U15-'16-село-ЦЗ'!R15</f>
        <v>846</v>
      </c>
      <c r="S15" s="111">
        <f t="shared" si="4"/>
        <v>81.502890173410407</v>
      </c>
      <c r="T15" s="110">
        <f>УСЬОГО!W15-'16-село-ЦЗ'!T15</f>
        <v>4368</v>
      </c>
      <c r="U15" s="112">
        <f>УСЬОГО!X15-'16-село-ЦЗ'!U15</f>
        <v>247</v>
      </c>
      <c r="V15" s="111">
        <f t="shared" si="5"/>
        <v>5.6547619047619051</v>
      </c>
      <c r="W15" s="110">
        <f>УСЬОГО!Z15-'16-село-ЦЗ'!W15</f>
        <v>469</v>
      </c>
      <c r="X15" s="110">
        <f>УСЬОГО!AA15-'16-село-ЦЗ'!X15</f>
        <v>157</v>
      </c>
      <c r="Y15" s="111">
        <f t="shared" si="6"/>
        <v>33.475479744136457</v>
      </c>
      <c r="Z15" s="110">
        <f>УСЬОГО!AC15-'16-село-ЦЗ'!Z15</f>
        <v>359</v>
      </c>
      <c r="AA15" s="110">
        <f>УСЬОГО!AD15-'16-село-ЦЗ'!AA15</f>
        <v>111</v>
      </c>
      <c r="AB15" s="111">
        <f t="shared" si="7"/>
        <v>30.919220055710305</v>
      </c>
      <c r="AC15" s="37"/>
      <c r="AD15" s="41"/>
    </row>
    <row r="16" spans="1:32" s="42" customFormat="1" ht="15" customHeight="1" x14ac:dyDescent="0.25">
      <c r="A16" s="61" t="s">
        <v>42</v>
      </c>
      <c r="B16" s="110">
        <f>УСЬОГО!B16-'16-село-ЦЗ'!B16</f>
        <v>3628</v>
      </c>
      <c r="C16" s="110">
        <f>УСЬОГО!C16-'16-село-ЦЗ'!C16</f>
        <v>1118</v>
      </c>
      <c r="D16" s="108">
        <f t="shared" si="0"/>
        <v>30.815876515986769</v>
      </c>
      <c r="E16" s="110">
        <f>УСЬОГО!E16-'16-село-ЦЗ'!E16</f>
        <v>1481</v>
      </c>
      <c r="F16" s="110">
        <f>УСЬОГО!F16-'16-село-ЦЗ'!F16</f>
        <v>981</v>
      </c>
      <c r="G16" s="111">
        <f t="shared" si="1"/>
        <v>66.239027683997293</v>
      </c>
      <c r="H16" s="110">
        <f>УСЬОГО!H16-'16-село-ЦЗ'!H16</f>
        <v>663</v>
      </c>
      <c r="I16" s="110">
        <f>УСЬОГО!I16-'16-село-ЦЗ'!I16</f>
        <v>355</v>
      </c>
      <c r="J16" s="111">
        <f t="shared" si="2"/>
        <v>53.544494720965311</v>
      </c>
      <c r="K16" s="110">
        <f>УСЬОГО!N16-'16-село-ЦЗ'!K16</f>
        <v>96</v>
      </c>
      <c r="L16" s="110">
        <f>УСЬОГО!O16-'16-село-ЦЗ'!L16</f>
        <v>29</v>
      </c>
      <c r="M16" s="111">
        <f t="shared" si="3"/>
        <v>30.208333333333332</v>
      </c>
      <c r="N16" s="110">
        <f>УСЬОГО!Q16-'16-село-ЦЗ'!N16</f>
        <v>45</v>
      </c>
      <c r="O16" s="110">
        <f>УСЬОГО!R16-'16-село-ЦЗ'!O16</f>
        <v>38</v>
      </c>
      <c r="P16" s="111">
        <f t="shared" si="8"/>
        <v>84.444444444444443</v>
      </c>
      <c r="Q16" s="110">
        <f>УСЬОГО!T16-'16-село-ЦЗ'!Q16</f>
        <v>1238</v>
      </c>
      <c r="R16" s="110">
        <f>УСЬОГО!U16-'16-село-ЦЗ'!R16</f>
        <v>886</v>
      </c>
      <c r="S16" s="111">
        <f t="shared" si="4"/>
        <v>71.567043618739902</v>
      </c>
      <c r="T16" s="110">
        <f>УСЬОГО!W16-'16-село-ЦЗ'!T16</f>
        <v>81</v>
      </c>
      <c r="U16" s="112">
        <f>УСЬОГО!X16-'16-село-ЦЗ'!U16</f>
        <v>304</v>
      </c>
      <c r="V16" s="111">
        <f t="shared" si="5"/>
        <v>375.30864197530866</v>
      </c>
      <c r="W16" s="110">
        <f>УСЬОГО!Z16-'16-село-ЦЗ'!W16</f>
        <v>380</v>
      </c>
      <c r="X16" s="110">
        <f>УСЬОГО!AA16-'16-село-ЦЗ'!X16</f>
        <v>236</v>
      </c>
      <c r="Y16" s="111">
        <f t="shared" si="6"/>
        <v>62.10526315789474</v>
      </c>
      <c r="Z16" s="110">
        <f>УСЬОГО!AC16-'16-село-ЦЗ'!Z16</f>
        <v>273</v>
      </c>
      <c r="AA16" s="110">
        <f>УСЬОГО!AD16-'16-село-ЦЗ'!AA16</f>
        <v>194</v>
      </c>
      <c r="AB16" s="111">
        <f t="shared" si="7"/>
        <v>71.062271062271066</v>
      </c>
      <c r="AC16" s="37"/>
      <c r="AD16" s="41"/>
    </row>
    <row r="17" spans="1:30" s="42" customFormat="1" ht="15" customHeight="1" x14ac:dyDescent="0.25">
      <c r="A17" s="61" t="s">
        <v>43</v>
      </c>
      <c r="B17" s="110">
        <f>УСЬОГО!B17-'16-село-ЦЗ'!B17</f>
        <v>4619</v>
      </c>
      <c r="C17" s="110">
        <f>УСЬОГО!C17-'16-село-ЦЗ'!C17</f>
        <v>823</v>
      </c>
      <c r="D17" s="108">
        <f t="shared" si="0"/>
        <v>17.817709460922277</v>
      </c>
      <c r="E17" s="110">
        <f>УСЬОГО!E17-'16-село-ЦЗ'!E17</f>
        <v>1185</v>
      </c>
      <c r="F17" s="110">
        <f>УСЬОГО!F17-'16-село-ЦЗ'!F17</f>
        <v>729</v>
      </c>
      <c r="G17" s="111">
        <f t="shared" si="1"/>
        <v>61.518987341772153</v>
      </c>
      <c r="H17" s="110">
        <f>УСЬОГО!H17-'16-село-ЦЗ'!H17</f>
        <v>353</v>
      </c>
      <c r="I17" s="110">
        <f>УСЬОГО!I17-'16-село-ЦЗ'!I17</f>
        <v>151</v>
      </c>
      <c r="J17" s="111">
        <f t="shared" si="2"/>
        <v>42.776203966005667</v>
      </c>
      <c r="K17" s="110">
        <f>УСЬОГО!N17-'16-село-ЦЗ'!K17</f>
        <v>51</v>
      </c>
      <c r="L17" s="110">
        <f>УСЬОГО!O17-'16-село-ЦЗ'!L17</f>
        <v>18</v>
      </c>
      <c r="M17" s="111">
        <f t="shared" si="3"/>
        <v>35.294117647058826</v>
      </c>
      <c r="N17" s="110">
        <f>УСЬОГО!Q17-'16-село-ЦЗ'!N17</f>
        <v>2</v>
      </c>
      <c r="O17" s="110">
        <f>УСЬОГО!R17-'16-село-ЦЗ'!O17</f>
        <v>0</v>
      </c>
      <c r="P17" s="111">
        <f t="shared" si="8"/>
        <v>0</v>
      </c>
      <c r="Q17" s="110">
        <f>УСЬОГО!T17-'16-село-ЦЗ'!Q17</f>
        <v>631</v>
      </c>
      <c r="R17" s="110">
        <f>УСЬОГО!U17-'16-село-ЦЗ'!R17</f>
        <v>541</v>
      </c>
      <c r="S17" s="111">
        <f t="shared" si="4"/>
        <v>85.736925515055461</v>
      </c>
      <c r="T17" s="110">
        <f>УСЬОГО!W17-'16-село-ЦЗ'!T17</f>
        <v>2396</v>
      </c>
      <c r="U17" s="112">
        <f>УСЬОГО!X17-'16-село-ЦЗ'!U17</f>
        <v>315</v>
      </c>
      <c r="V17" s="111">
        <f t="shared" si="5"/>
        <v>13.146911519198664</v>
      </c>
      <c r="W17" s="110">
        <f>УСЬОГО!Z17-'16-село-ЦЗ'!W17</f>
        <v>525</v>
      </c>
      <c r="X17" s="110">
        <f>УСЬОГО!AA17-'16-село-ЦЗ'!X17</f>
        <v>285</v>
      </c>
      <c r="Y17" s="111">
        <f t="shared" si="6"/>
        <v>54.285714285714285</v>
      </c>
      <c r="Z17" s="110">
        <f>УСЬОГО!AC17-'16-село-ЦЗ'!Z17</f>
        <v>398</v>
      </c>
      <c r="AA17" s="110">
        <f>УСЬОГО!AD17-'16-село-ЦЗ'!AA17</f>
        <v>255</v>
      </c>
      <c r="AB17" s="111">
        <f t="shared" si="7"/>
        <v>64.070351758793976</v>
      </c>
      <c r="AC17" s="37"/>
      <c r="AD17" s="41"/>
    </row>
    <row r="18" spans="1:30" s="42" customFormat="1" ht="15" customHeight="1" x14ac:dyDescent="0.25">
      <c r="A18" s="61" t="s">
        <v>44</v>
      </c>
      <c r="B18" s="110">
        <f>УСЬОГО!B18-'16-село-ЦЗ'!B18</f>
        <v>2366</v>
      </c>
      <c r="C18" s="110">
        <f>УСЬОГО!C18-'16-село-ЦЗ'!C18</f>
        <v>810</v>
      </c>
      <c r="D18" s="108">
        <f t="shared" si="0"/>
        <v>34.234995773457314</v>
      </c>
      <c r="E18" s="110">
        <f>УСЬОГО!E18-'16-село-ЦЗ'!E18</f>
        <v>1141</v>
      </c>
      <c r="F18" s="110">
        <f>УСЬОГО!F18-'16-село-ЦЗ'!F18</f>
        <v>708</v>
      </c>
      <c r="G18" s="111">
        <f t="shared" si="1"/>
        <v>62.050832602979845</v>
      </c>
      <c r="H18" s="110">
        <f>УСЬОГО!H18-'16-село-ЦЗ'!H18</f>
        <v>454</v>
      </c>
      <c r="I18" s="110">
        <f>УСЬОГО!I18-'16-село-ЦЗ'!I18</f>
        <v>197</v>
      </c>
      <c r="J18" s="111">
        <f t="shared" si="2"/>
        <v>43.392070484581495</v>
      </c>
      <c r="K18" s="110">
        <f>УСЬОГО!N18-'16-село-ЦЗ'!K18</f>
        <v>49</v>
      </c>
      <c r="L18" s="110">
        <f>УСЬОГО!O18-'16-село-ЦЗ'!L18</f>
        <v>11</v>
      </c>
      <c r="M18" s="111">
        <f t="shared" si="3"/>
        <v>22.448979591836736</v>
      </c>
      <c r="N18" s="110">
        <f>УСЬОГО!Q18-'16-село-ЦЗ'!N18</f>
        <v>7</v>
      </c>
      <c r="O18" s="110">
        <f>УСЬОГО!R18-'16-село-ЦЗ'!O18</f>
        <v>1</v>
      </c>
      <c r="P18" s="111">
        <f t="shared" si="8"/>
        <v>14.285714285714286</v>
      </c>
      <c r="Q18" s="110">
        <f>УСЬОГО!T18-'16-село-ЦЗ'!Q18</f>
        <v>739</v>
      </c>
      <c r="R18" s="110">
        <f>УСЬОГО!U18-'16-село-ЦЗ'!R18</f>
        <v>579</v>
      </c>
      <c r="S18" s="111">
        <f t="shared" si="4"/>
        <v>78.349120433017589</v>
      </c>
      <c r="T18" s="110">
        <f>УСЬОГО!W18-'16-село-ЦЗ'!T18</f>
        <v>-228</v>
      </c>
      <c r="U18" s="112">
        <f>УСЬОГО!X18-'16-село-ЦЗ'!U18</f>
        <v>266</v>
      </c>
      <c r="V18" s="111">
        <f t="shared" si="5"/>
        <v>-116.66666666666667</v>
      </c>
      <c r="W18" s="110">
        <f>УСЬОГО!Z18-'16-село-ЦЗ'!W18</f>
        <v>310</v>
      </c>
      <c r="X18" s="110">
        <f>УСЬОГО!AA18-'16-село-ЦЗ'!X18</f>
        <v>219</v>
      </c>
      <c r="Y18" s="111">
        <f t="shared" si="6"/>
        <v>70.645161290322577</v>
      </c>
      <c r="Z18" s="110">
        <f>УСЬОГО!AC18-'16-село-ЦЗ'!Z18</f>
        <v>258</v>
      </c>
      <c r="AA18" s="110">
        <f>УСЬОГО!AD18-'16-село-ЦЗ'!AA18</f>
        <v>200</v>
      </c>
      <c r="AB18" s="111">
        <f t="shared" si="7"/>
        <v>77.519379844961236</v>
      </c>
      <c r="AC18" s="37"/>
      <c r="AD18" s="41"/>
    </row>
    <row r="19" spans="1:30" s="42" customFormat="1" ht="15" customHeight="1" x14ac:dyDescent="0.25">
      <c r="A19" s="61" t="s">
        <v>45</v>
      </c>
      <c r="B19" s="110">
        <f>УСЬОГО!B19-'16-село-ЦЗ'!B19</f>
        <v>2957</v>
      </c>
      <c r="C19" s="110">
        <f>УСЬОГО!C19-'16-село-ЦЗ'!C19</f>
        <v>530</v>
      </c>
      <c r="D19" s="108">
        <f t="shared" si="0"/>
        <v>17.923571187013867</v>
      </c>
      <c r="E19" s="110">
        <f>УСЬОГО!E19-'16-село-ЦЗ'!E19</f>
        <v>769</v>
      </c>
      <c r="F19" s="110">
        <f>УСЬОГО!F19-'16-село-ЦЗ'!F19</f>
        <v>433</v>
      </c>
      <c r="G19" s="111">
        <f t="shared" si="1"/>
        <v>56.306892067620289</v>
      </c>
      <c r="H19" s="110">
        <f>УСЬОГО!H19-'16-село-ЦЗ'!H19</f>
        <v>413</v>
      </c>
      <c r="I19" s="110">
        <f>УСЬОГО!I19-'16-село-ЦЗ'!I19</f>
        <v>195</v>
      </c>
      <c r="J19" s="111">
        <f t="shared" si="2"/>
        <v>47.215496368038743</v>
      </c>
      <c r="K19" s="110">
        <f>УСЬОГО!N19-'16-село-ЦЗ'!K19</f>
        <v>51</v>
      </c>
      <c r="L19" s="110">
        <f>УСЬОГО!O19-'16-село-ЦЗ'!L19</f>
        <v>30</v>
      </c>
      <c r="M19" s="111">
        <f t="shared" si="3"/>
        <v>58.823529411764703</v>
      </c>
      <c r="N19" s="110">
        <f>УСЬОГО!Q19-'16-село-ЦЗ'!N19</f>
        <v>3</v>
      </c>
      <c r="O19" s="110">
        <f>УСЬОГО!R19-'16-село-ЦЗ'!O19</f>
        <v>2</v>
      </c>
      <c r="P19" s="111">
        <f t="shared" si="8"/>
        <v>66.666666666666671</v>
      </c>
      <c r="Q19" s="110">
        <f>УСЬОГО!T19-'16-село-ЦЗ'!Q19</f>
        <v>651</v>
      </c>
      <c r="R19" s="110">
        <f>УСЬОГО!U19-'16-село-ЦЗ'!R19</f>
        <v>361</v>
      </c>
      <c r="S19" s="111">
        <f t="shared" si="4"/>
        <v>55.453149001536097</v>
      </c>
      <c r="T19" s="110">
        <f>УСЬОГО!W19-'16-село-ЦЗ'!T19</f>
        <v>1713</v>
      </c>
      <c r="U19" s="112">
        <f>УСЬОГО!X19-'16-село-ЦЗ'!U19</f>
        <v>167</v>
      </c>
      <c r="V19" s="111">
        <f t="shared" si="5"/>
        <v>9.748978400467017</v>
      </c>
      <c r="W19" s="110">
        <f>УСЬОГО!Z19-'16-село-ЦЗ'!W19</f>
        <v>328</v>
      </c>
      <c r="X19" s="110">
        <f>УСЬОГО!AA19-'16-село-ЦЗ'!X19</f>
        <v>136</v>
      </c>
      <c r="Y19" s="111">
        <f t="shared" si="6"/>
        <v>41.463414634146339</v>
      </c>
      <c r="Z19" s="110">
        <f>УСЬОГО!AC19-'16-село-ЦЗ'!Z19</f>
        <v>251</v>
      </c>
      <c r="AA19" s="110">
        <f>УСЬОГО!AD19-'16-село-ЦЗ'!AA19</f>
        <v>126</v>
      </c>
      <c r="AB19" s="111">
        <f t="shared" si="7"/>
        <v>50.199203187250994</v>
      </c>
      <c r="AC19" s="37"/>
      <c r="AD19" s="41"/>
    </row>
    <row r="20" spans="1:30" s="42" customFormat="1" ht="15" customHeight="1" x14ac:dyDescent="0.25">
      <c r="A20" s="61" t="s">
        <v>46</v>
      </c>
      <c r="B20" s="110">
        <f>УСЬОГО!B20-'16-село-ЦЗ'!B20</f>
        <v>1407</v>
      </c>
      <c r="C20" s="110">
        <f>УСЬОГО!C20-'16-село-ЦЗ'!C20</f>
        <v>284</v>
      </c>
      <c r="D20" s="108">
        <f t="shared" si="0"/>
        <v>20.184790334044067</v>
      </c>
      <c r="E20" s="110">
        <f>УСЬОГО!E20-'16-село-ЦЗ'!E20</f>
        <v>439</v>
      </c>
      <c r="F20" s="110">
        <f>УСЬОГО!F20-'16-село-ЦЗ'!F20</f>
        <v>244</v>
      </c>
      <c r="G20" s="111">
        <f t="shared" si="1"/>
        <v>55.580865603644646</v>
      </c>
      <c r="H20" s="110">
        <f>УСЬОГО!H20-'16-село-ЦЗ'!H20</f>
        <v>162</v>
      </c>
      <c r="I20" s="110">
        <f>УСЬОГО!I20-'16-село-ЦЗ'!I20</f>
        <v>82</v>
      </c>
      <c r="J20" s="111">
        <f t="shared" si="2"/>
        <v>50.617283950617285</v>
      </c>
      <c r="K20" s="110">
        <f>УСЬОГО!N20-'16-село-ЦЗ'!K20</f>
        <v>29</v>
      </c>
      <c r="L20" s="110">
        <f>УСЬОГО!O20-'16-село-ЦЗ'!L20</f>
        <v>13</v>
      </c>
      <c r="M20" s="111">
        <f t="shared" si="3"/>
        <v>44.827586206896555</v>
      </c>
      <c r="N20" s="110">
        <f>УСЬОГО!Q20-'16-село-ЦЗ'!N20</f>
        <v>1</v>
      </c>
      <c r="O20" s="110">
        <f>УСЬОГО!R20-'16-село-ЦЗ'!O20</f>
        <v>0</v>
      </c>
      <c r="P20" s="111">
        <f t="shared" si="8"/>
        <v>0</v>
      </c>
      <c r="Q20" s="110">
        <f>УСЬОГО!T20-'16-село-ЦЗ'!Q20</f>
        <v>301</v>
      </c>
      <c r="R20" s="110">
        <f>УСЬОГО!U20-'16-село-ЦЗ'!R20</f>
        <v>193</v>
      </c>
      <c r="S20" s="111">
        <f t="shared" si="4"/>
        <v>64.119601328903656</v>
      </c>
      <c r="T20" s="110">
        <f>УСЬОГО!W20-'16-село-ЦЗ'!T20</f>
        <v>27</v>
      </c>
      <c r="U20" s="112">
        <f>УСЬОГО!X20-'16-село-ЦЗ'!U20</f>
        <v>108</v>
      </c>
      <c r="V20" s="111">
        <f t="shared" si="5"/>
        <v>400</v>
      </c>
      <c r="W20" s="110">
        <f>УСЬОГО!Z20-'16-село-ЦЗ'!W20</f>
        <v>206</v>
      </c>
      <c r="X20" s="110">
        <f>УСЬОГО!AA20-'16-село-ЦЗ'!X20</f>
        <v>94</v>
      </c>
      <c r="Y20" s="111">
        <f t="shared" si="6"/>
        <v>45.631067961165051</v>
      </c>
      <c r="Z20" s="110">
        <f>УСЬОГО!AC20-'16-село-ЦЗ'!Z20</f>
        <v>160</v>
      </c>
      <c r="AA20" s="110">
        <f>УСЬОГО!AD20-'16-село-ЦЗ'!AA20</f>
        <v>86</v>
      </c>
      <c r="AB20" s="111">
        <f t="shared" si="7"/>
        <v>53.75</v>
      </c>
      <c r="AC20" s="37"/>
      <c r="AD20" s="41"/>
    </row>
    <row r="21" spans="1:30" s="42" customFormat="1" ht="15" customHeight="1" x14ac:dyDescent="0.25">
      <c r="A21" s="61" t="s">
        <v>47</v>
      </c>
      <c r="B21" s="110">
        <f>УСЬОГО!B21-'16-село-ЦЗ'!B21</f>
        <v>1238</v>
      </c>
      <c r="C21" s="110">
        <f>УСЬОГО!C21-'16-село-ЦЗ'!C21</f>
        <v>240</v>
      </c>
      <c r="D21" s="108">
        <f t="shared" si="0"/>
        <v>19.386106623586429</v>
      </c>
      <c r="E21" s="110">
        <f>УСЬОГО!E21-'16-село-ЦЗ'!E21</f>
        <v>509</v>
      </c>
      <c r="F21" s="110">
        <f>УСЬОГО!F21-'16-село-ЦЗ'!F21</f>
        <v>214</v>
      </c>
      <c r="G21" s="111">
        <f t="shared" si="1"/>
        <v>42.043222003929273</v>
      </c>
      <c r="H21" s="110">
        <f>УСЬОГО!H21-'16-село-ЦЗ'!H21</f>
        <v>210</v>
      </c>
      <c r="I21" s="110">
        <f>УСЬОГО!I21-'16-село-ЦЗ'!I21</f>
        <v>75</v>
      </c>
      <c r="J21" s="111">
        <f t="shared" si="2"/>
        <v>35.714285714285715</v>
      </c>
      <c r="K21" s="110">
        <f>УСЬОГО!N21-'16-село-ЦЗ'!K21</f>
        <v>10</v>
      </c>
      <c r="L21" s="110">
        <f>УСЬОГО!O21-'16-село-ЦЗ'!L21</f>
        <v>15</v>
      </c>
      <c r="M21" s="111">
        <f t="shared" si="3"/>
        <v>150</v>
      </c>
      <c r="N21" s="110">
        <f>УСЬОГО!Q21-'16-село-ЦЗ'!N21</f>
        <v>0</v>
      </c>
      <c r="O21" s="110">
        <f>УСЬОГО!R21-'16-село-ЦЗ'!O21</f>
        <v>0</v>
      </c>
      <c r="P21" s="111" t="str">
        <f t="shared" si="8"/>
        <v>-</v>
      </c>
      <c r="Q21" s="110">
        <f>УСЬОГО!T21-'16-село-ЦЗ'!Q21</f>
        <v>443</v>
      </c>
      <c r="R21" s="110">
        <f>УСЬОГО!U21-'16-село-ЦЗ'!R21</f>
        <v>172</v>
      </c>
      <c r="S21" s="111">
        <f t="shared" si="4"/>
        <v>38.826185101580137</v>
      </c>
      <c r="T21" s="110">
        <f>УСЬОГО!W21-'16-село-ЦЗ'!T21</f>
        <v>611</v>
      </c>
      <c r="U21" s="112">
        <f>УСЬОГО!X21-'16-село-ЦЗ'!U21</f>
        <v>75</v>
      </c>
      <c r="V21" s="111">
        <f t="shared" si="5"/>
        <v>12.274959083469723</v>
      </c>
      <c r="W21" s="110">
        <f>УСЬОГО!Z21-'16-село-ЦЗ'!W21</f>
        <v>229</v>
      </c>
      <c r="X21" s="110">
        <f>УСЬОГО!AA21-'16-село-ЦЗ'!X21</f>
        <v>73</v>
      </c>
      <c r="Y21" s="111">
        <f t="shared" si="6"/>
        <v>31.877729257641921</v>
      </c>
      <c r="Z21" s="110">
        <f>УСЬОГО!AC21-'16-село-ЦЗ'!Z21</f>
        <v>158</v>
      </c>
      <c r="AA21" s="110">
        <f>УСЬОГО!AD21-'16-село-ЦЗ'!AA21</f>
        <v>66</v>
      </c>
      <c r="AB21" s="111">
        <f t="shared" si="7"/>
        <v>41.77215189873418</v>
      </c>
      <c r="AC21" s="37"/>
      <c r="AD21" s="41"/>
    </row>
    <row r="22" spans="1:30" s="42" customFormat="1" ht="15" customHeight="1" x14ac:dyDescent="0.25">
      <c r="A22" s="61" t="s">
        <v>48</v>
      </c>
      <c r="B22" s="110">
        <f>УСЬОГО!B22-'16-село-ЦЗ'!B22</f>
        <v>3088</v>
      </c>
      <c r="C22" s="110">
        <f>УСЬОГО!C22-'16-село-ЦЗ'!C22</f>
        <v>684</v>
      </c>
      <c r="D22" s="108">
        <f t="shared" si="0"/>
        <v>22.150259067357513</v>
      </c>
      <c r="E22" s="110">
        <f>УСЬОГО!E22-'16-село-ЦЗ'!E22</f>
        <v>928</v>
      </c>
      <c r="F22" s="110">
        <f>УСЬОГО!F22-'16-село-ЦЗ'!F22</f>
        <v>582</v>
      </c>
      <c r="G22" s="111">
        <f t="shared" si="1"/>
        <v>62.71551724137931</v>
      </c>
      <c r="H22" s="110">
        <f>УСЬОГО!H22-'16-село-ЦЗ'!H22</f>
        <v>474</v>
      </c>
      <c r="I22" s="110">
        <f>УСЬОГО!I22-'16-село-ЦЗ'!I22</f>
        <v>216</v>
      </c>
      <c r="J22" s="111">
        <f t="shared" si="2"/>
        <v>45.569620253164558</v>
      </c>
      <c r="K22" s="110">
        <f>УСЬОГО!N22-'16-село-ЦЗ'!K22</f>
        <v>38</v>
      </c>
      <c r="L22" s="110">
        <f>УСЬОГО!O22-'16-село-ЦЗ'!L22</f>
        <v>6</v>
      </c>
      <c r="M22" s="111">
        <f t="shared" si="3"/>
        <v>15.789473684210526</v>
      </c>
      <c r="N22" s="110">
        <f>УСЬОГО!Q22-'16-село-ЦЗ'!N22</f>
        <v>3</v>
      </c>
      <c r="O22" s="110">
        <f>УСЬОГО!R22-'16-село-ЦЗ'!O22</f>
        <v>6</v>
      </c>
      <c r="P22" s="111">
        <f t="shared" si="8"/>
        <v>200</v>
      </c>
      <c r="Q22" s="110">
        <f>УСЬОГО!T22-'16-село-ЦЗ'!Q22</f>
        <v>773</v>
      </c>
      <c r="R22" s="110">
        <f>УСЬОГО!U22-'16-село-ЦЗ'!R22</f>
        <v>509</v>
      </c>
      <c r="S22" s="111">
        <f t="shared" si="4"/>
        <v>65.847347994825355</v>
      </c>
      <c r="T22" s="110">
        <f>УСЬОГО!W22-'16-село-ЦЗ'!T22</f>
        <v>-649</v>
      </c>
      <c r="U22" s="112">
        <f>УСЬОГО!X22-'16-село-ЦЗ'!U22</f>
        <v>265</v>
      </c>
      <c r="V22" s="111">
        <f t="shared" si="5"/>
        <v>-40.832049306625578</v>
      </c>
      <c r="W22" s="110">
        <f>УСЬОГО!Z22-'16-село-ЦЗ'!W22</f>
        <v>353</v>
      </c>
      <c r="X22" s="110">
        <f>УСЬОГО!AA22-'16-село-ЦЗ'!X22</f>
        <v>229</v>
      </c>
      <c r="Y22" s="111">
        <f t="shared" si="6"/>
        <v>64.87252124645893</v>
      </c>
      <c r="Z22" s="110">
        <f>УСЬОГО!AC22-'16-село-ЦЗ'!Z22</f>
        <v>241</v>
      </c>
      <c r="AA22" s="110">
        <f>УСЬОГО!AD22-'16-село-ЦЗ'!AA22</f>
        <v>185</v>
      </c>
      <c r="AB22" s="111">
        <f t="shared" si="7"/>
        <v>76.763485477178421</v>
      </c>
      <c r="AC22" s="37"/>
      <c r="AD22" s="41"/>
    </row>
    <row r="23" spans="1:30" s="42" customFormat="1" ht="15" customHeight="1" x14ac:dyDescent="0.25">
      <c r="A23" s="61" t="s">
        <v>49</v>
      </c>
      <c r="B23" s="110">
        <f>УСЬОГО!B23-'16-село-ЦЗ'!B23</f>
        <v>1740</v>
      </c>
      <c r="C23" s="110">
        <f>УСЬОГО!C23-'16-село-ЦЗ'!C23</f>
        <v>459</v>
      </c>
      <c r="D23" s="108">
        <f t="shared" si="0"/>
        <v>26.379310344827587</v>
      </c>
      <c r="E23" s="110">
        <f>УСЬОГО!E23-'16-село-ЦЗ'!E23</f>
        <v>893</v>
      </c>
      <c r="F23" s="110">
        <f>УСЬОГО!F23-'16-село-ЦЗ'!F23</f>
        <v>426</v>
      </c>
      <c r="G23" s="111">
        <f t="shared" si="1"/>
        <v>47.704367301231805</v>
      </c>
      <c r="H23" s="110">
        <f>УСЬОГО!H23-'16-село-ЦЗ'!H23</f>
        <v>180</v>
      </c>
      <c r="I23" s="110">
        <f>УСЬОГО!I23-'16-село-ЦЗ'!I23</f>
        <v>89</v>
      </c>
      <c r="J23" s="111">
        <f t="shared" si="2"/>
        <v>49.444444444444443</v>
      </c>
      <c r="K23" s="110">
        <f>УСЬОГО!N23-'16-село-ЦЗ'!K23</f>
        <v>20</v>
      </c>
      <c r="L23" s="110">
        <f>УСЬОГО!O23-'16-село-ЦЗ'!L23</f>
        <v>13</v>
      </c>
      <c r="M23" s="111">
        <f t="shared" si="3"/>
        <v>65</v>
      </c>
      <c r="N23" s="110">
        <f>УСЬОГО!Q23-'16-село-ЦЗ'!N23</f>
        <v>0</v>
      </c>
      <c r="O23" s="110">
        <f>УСЬОГО!R23-'16-село-ЦЗ'!O23</f>
        <v>0</v>
      </c>
      <c r="P23" s="111" t="str">
        <f t="shared" si="8"/>
        <v>-</v>
      </c>
      <c r="Q23" s="110">
        <f>УСЬОГО!T23-'16-село-ЦЗ'!Q23</f>
        <v>713</v>
      </c>
      <c r="R23" s="110">
        <f>УСЬОГО!U23-'16-село-ЦЗ'!R23</f>
        <v>352</v>
      </c>
      <c r="S23" s="111">
        <f t="shared" si="4"/>
        <v>49.368863955119217</v>
      </c>
      <c r="T23" s="110">
        <f>УСЬОГО!W23-'16-село-ЦЗ'!T23</f>
        <v>423</v>
      </c>
      <c r="U23" s="112">
        <f>УСЬОГО!X23-'16-село-ЦЗ'!U23</f>
        <v>160</v>
      </c>
      <c r="V23" s="111">
        <f t="shared" si="5"/>
        <v>37.825059101654844</v>
      </c>
      <c r="W23" s="110">
        <f>УСЬОГО!Z23-'16-село-ЦЗ'!W23</f>
        <v>390</v>
      </c>
      <c r="X23" s="110">
        <f>УСЬОГО!AA23-'16-село-ЦЗ'!X23</f>
        <v>151</v>
      </c>
      <c r="Y23" s="111">
        <f t="shared" si="6"/>
        <v>38.717948717948715</v>
      </c>
      <c r="Z23" s="110">
        <f>УСЬОГО!AC23-'16-село-ЦЗ'!Z23</f>
        <v>251</v>
      </c>
      <c r="AA23" s="110">
        <f>УСЬОГО!AD23-'16-село-ЦЗ'!AA23</f>
        <v>123</v>
      </c>
      <c r="AB23" s="111">
        <f t="shared" si="7"/>
        <v>49.003984063745023</v>
      </c>
      <c r="AC23" s="37"/>
      <c r="AD23" s="41"/>
    </row>
    <row r="24" spans="1:30" s="42" customFormat="1" ht="15" customHeight="1" x14ac:dyDescent="0.25">
      <c r="A24" s="61" t="s">
        <v>50</v>
      </c>
      <c r="B24" s="110">
        <f>УСЬОГО!B24-'16-село-ЦЗ'!B24</f>
        <v>1724</v>
      </c>
      <c r="C24" s="110">
        <f>УСЬОГО!C24-'16-село-ЦЗ'!C24</f>
        <v>609</v>
      </c>
      <c r="D24" s="108">
        <f t="shared" si="0"/>
        <v>35.324825986078885</v>
      </c>
      <c r="E24" s="110">
        <f>УСЬОГО!E24-'16-село-ЦЗ'!E24</f>
        <v>793</v>
      </c>
      <c r="F24" s="110">
        <f>УСЬОГО!F24-'16-село-ЦЗ'!F24</f>
        <v>492</v>
      </c>
      <c r="G24" s="111">
        <f t="shared" si="1"/>
        <v>62.042875157629254</v>
      </c>
      <c r="H24" s="110">
        <f>УСЬОГО!H24-'16-село-ЦЗ'!H24</f>
        <v>234</v>
      </c>
      <c r="I24" s="110">
        <f>УСЬОГО!I24-'16-село-ЦЗ'!I24</f>
        <v>132</v>
      </c>
      <c r="J24" s="111">
        <f t="shared" si="2"/>
        <v>56.410256410256409</v>
      </c>
      <c r="K24" s="110">
        <f>УСЬОГО!N24-'16-село-ЦЗ'!K24</f>
        <v>31</v>
      </c>
      <c r="L24" s="110">
        <f>УСЬОГО!O24-'16-село-ЦЗ'!L24</f>
        <v>23</v>
      </c>
      <c r="M24" s="111">
        <f t="shared" si="3"/>
        <v>74.193548387096769</v>
      </c>
      <c r="N24" s="110">
        <f>УСЬОГО!Q24-'16-село-ЦЗ'!N24</f>
        <v>1</v>
      </c>
      <c r="O24" s="110">
        <f>УСЬОГО!R24-'16-село-ЦЗ'!O24</f>
        <v>0</v>
      </c>
      <c r="P24" s="111">
        <f t="shared" si="8"/>
        <v>0</v>
      </c>
      <c r="Q24" s="110">
        <f>УСЬОГО!T24-'16-село-ЦЗ'!Q24</f>
        <v>714</v>
      </c>
      <c r="R24" s="110">
        <f>УСЬОГО!U24-'16-село-ЦЗ'!R24</f>
        <v>441</v>
      </c>
      <c r="S24" s="111">
        <f t="shared" si="4"/>
        <v>61.764705882352942</v>
      </c>
      <c r="T24" s="110">
        <f>УСЬОГО!W24-'16-село-ЦЗ'!T24</f>
        <v>-44</v>
      </c>
      <c r="U24" s="112">
        <f>УСЬОГО!X24-'16-село-ЦЗ'!U24</f>
        <v>222</v>
      </c>
      <c r="V24" s="111">
        <f t="shared" si="5"/>
        <v>-504.54545454545456</v>
      </c>
      <c r="W24" s="110">
        <f>УСЬОГО!Z24-'16-село-ЦЗ'!W24</f>
        <v>333</v>
      </c>
      <c r="X24" s="110">
        <f>УСЬОГО!AA24-'16-село-ЦЗ'!X24</f>
        <v>177</v>
      </c>
      <c r="Y24" s="111">
        <f t="shared" si="6"/>
        <v>53.153153153153156</v>
      </c>
      <c r="Z24" s="110">
        <f>УСЬОГО!AC24-'16-село-ЦЗ'!Z24</f>
        <v>302</v>
      </c>
      <c r="AA24" s="110">
        <f>УСЬОГО!AD24-'16-село-ЦЗ'!AA24</f>
        <v>169</v>
      </c>
      <c r="AB24" s="111">
        <f t="shared" si="7"/>
        <v>55.960264900662253</v>
      </c>
      <c r="AC24" s="37"/>
      <c r="AD24" s="41"/>
    </row>
    <row r="25" spans="1:30" s="42" customFormat="1" ht="15" customHeight="1" x14ac:dyDescent="0.25">
      <c r="A25" s="61" t="s">
        <v>51</v>
      </c>
      <c r="B25" s="110">
        <f>УСЬОГО!B25-'16-село-ЦЗ'!B25</f>
        <v>2713</v>
      </c>
      <c r="C25" s="110">
        <f>УСЬОГО!C25-'16-село-ЦЗ'!C25</f>
        <v>281</v>
      </c>
      <c r="D25" s="108">
        <f t="shared" si="0"/>
        <v>10.357537781054184</v>
      </c>
      <c r="E25" s="110">
        <f>УСЬОГО!E25-'16-село-ЦЗ'!E25</f>
        <v>455</v>
      </c>
      <c r="F25" s="110">
        <f>УСЬОГО!F25-'16-село-ЦЗ'!F25</f>
        <v>249</v>
      </c>
      <c r="G25" s="111">
        <f t="shared" si="1"/>
        <v>54.725274725274723</v>
      </c>
      <c r="H25" s="110">
        <f>УСЬОГО!H25-'16-село-ЦЗ'!H25</f>
        <v>193</v>
      </c>
      <c r="I25" s="110">
        <f>УСЬОГО!I25-'16-село-ЦЗ'!I25</f>
        <v>96</v>
      </c>
      <c r="J25" s="111">
        <f t="shared" si="2"/>
        <v>49.740932642487046</v>
      </c>
      <c r="K25" s="110">
        <f>УСЬОГО!N25-'16-село-ЦЗ'!K25</f>
        <v>18</v>
      </c>
      <c r="L25" s="110">
        <f>УСЬОГО!O25-'16-село-ЦЗ'!L25</f>
        <v>10</v>
      </c>
      <c r="M25" s="111">
        <f t="shared" si="3"/>
        <v>55.555555555555557</v>
      </c>
      <c r="N25" s="110">
        <f>УСЬОГО!Q25-'16-село-ЦЗ'!N25</f>
        <v>0</v>
      </c>
      <c r="O25" s="110">
        <f>УСЬОГО!R25-'16-село-ЦЗ'!O25</f>
        <v>1</v>
      </c>
      <c r="P25" s="111" t="str">
        <f t="shared" si="8"/>
        <v>-</v>
      </c>
      <c r="Q25" s="110">
        <f>УСЬОГО!T25-'16-село-ЦЗ'!Q25</f>
        <v>345</v>
      </c>
      <c r="R25" s="110">
        <f>УСЬОГО!U25-'16-село-ЦЗ'!R25</f>
        <v>203</v>
      </c>
      <c r="S25" s="111">
        <f t="shared" si="4"/>
        <v>58.840579710144929</v>
      </c>
      <c r="T25" s="110">
        <f>УСЬОГО!W25-'16-село-ЦЗ'!T25</f>
        <v>-2234</v>
      </c>
      <c r="U25" s="112">
        <f>УСЬОГО!X25-'16-село-ЦЗ'!U25</f>
        <v>110</v>
      </c>
      <c r="V25" s="111">
        <f t="shared" si="5"/>
        <v>-4.9239033124440468</v>
      </c>
      <c r="W25" s="110">
        <f>УСЬОГО!Z25-'16-село-ЦЗ'!W25</f>
        <v>185</v>
      </c>
      <c r="X25" s="110">
        <f>УСЬОГО!AA25-'16-село-ЦЗ'!X25</f>
        <v>88</v>
      </c>
      <c r="Y25" s="111">
        <f t="shared" si="6"/>
        <v>47.567567567567565</v>
      </c>
      <c r="Z25" s="110">
        <f>УСЬОГО!AC25-'16-село-ЦЗ'!Z25</f>
        <v>132</v>
      </c>
      <c r="AA25" s="110">
        <f>УСЬОГО!AD25-'16-село-ЦЗ'!AA25</f>
        <v>67</v>
      </c>
      <c r="AB25" s="111">
        <f t="shared" si="7"/>
        <v>50.757575757575758</v>
      </c>
      <c r="AC25" s="37"/>
      <c r="AD25" s="41"/>
    </row>
    <row r="26" spans="1:30" s="42" customFormat="1" ht="15" customHeight="1" x14ac:dyDescent="0.25">
      <c r="A26" s="61" t="s">
        <v>52</v>
      </c>
      <c r="B26" s="110">
        <f>УСЬОГО!B26-'16-село-ЦЗ'!B26</f>
        <v>1417</v>
      </c>
      <c r="C26" s="110">
        <f>УСЬОГО!C26-'16-село-ЦЗ'!C26</f>
        <v>435</v>
      </c>
      <c r="D26" s="108">
        <f t="shared" si="0"/>
        <v>30.698659139026113</v>
      </c>
      <c r="E26" s="110">
        <f>УСЬОГО!E26-'16-село-ЦЗ'!E26</f>
        <v>494</v>
      </c>
      <c r="F26" s="110">
        <f>УСЬОГО!F26-'16-село-ЦЗ'!F26</f>
        <v>372</v>
      </c>
      <c r="G26" s="111">
        <f t="shared" si="1"/>
        <v>75.303643724696357</v>
      </c>
      <c r="H26" s="110">
        <f>УСЬОГО!H26-'16-село-ЦЗ'!H26</f>
        <v>170</v>
      </c>
      <c r="I26" s="110">
        <f>УСЬОГО!I26-'16-село-ЦЗ'!I26</f>
        <v>118</v>
      </c>
      <c r="J26" s="111">
        <f t="shared" si="2"/>
        <v>69.411764705882348</v>
      </c>
      <c r="K26" s="110">
        <f>УСЬОГО!N26-'16-село-ЦЗ'!K26</f>
        <v>20</v>
      </c>
      <c r="L26" s="110">
        <f>УСЬОГО!O26-'16-село-ЦЗ'!L26</f>
        <v>17</v>
      </c>
      <c r="M26" s="111">
        <f t="shared" si="3"/>
        <v>85</v>
      </c>
      <c r="N26" s="110">
        <f>УСЬОГО!Q26-'16-село-ЦЗ'!N26</f>
        <v>0</v>
      </c>
      <c r="O26" s="110">
        <f>УСЬОГО!R26-'16-село-ЦЗ'!O26</f>
        <v>3</v>
      </c>
      <c r="P26" s="111" t="str">
        <f t="shared" si="8"/>
        <v>-</v>
      </c>
      <c r="Q26" s="110">
        <f>УСЬОГО!T26-'16-село-ЦЗ'!Q26</f>
        <v>386</v>
      </c>
      <c r="R26" s="110">
        <f>УСЬОГО!U26-'16-село-ЦЗ'!R26</f>
        <v>270</v>
      </c>
      <c r="S26" s="111">
        <f t="shared" si="4"/>
        <v>69.948186528497416</v>
      </c>
      <c r="T26" s="110">
        <f>УСЬОГО!W26-'16-село-ЦЗ'!T26</f>
        <v>-685</v>
      </c>
      <c r="U26" s="112">
        <f>УСЬОГО!X26-'16-село-ЦЗ'!U26</f>
        <v>179</v>
      </c>
      <c r="V26" s="111">
        <f t="shared" si="5"/>
        <v>-26.131386861313867</v>
      </c>
      <c r="W26" s="110">
        <f>УСЬОГО!Z26-'16-село-ЦЗ'!W26</f>
        <v>235</v>
      </c>
      <c r="X26" s="110">
        <f>УСЬОГО!AA26-'16-село-ЦЗ'!X26</f>
        <v>150</v>
      </c>
      <c r="Y26" s="111">
        <f t="shared" si="6"/>
        <v>63.829787234042556</v>
      </c>
      <c r="Z26" s="110">
        <f>УСЬОГО!AC26-'16-село-ЦЗ'!Z26</f>
        <v>137</v>
      </c>
      <c r="AA26" s="110">
        <f>УСЬОГО!AD26-'16-село-ЦЗ'!AA26</f>
        <v>131</v>
      </c>
      <c r="AB26" s="111">
        <f t="shared" si="7"/>
        <v>95.620437956204384</v>
      </c>
      <c r="AC26" s="37"/>
      <c r="AD26" s="41"/>
    </row>
    <row r="27" spans="1:30" s="42" customFormat="1" ht="15" customHeight="1" x14ac:dyDescent="0.25">
      <c r="A27" s="61" t="s">
        <v>53</v>
      </c>
      <c r="B27" s="110">
        <f>УСЬОГО!B27-'16-село-ЦЗ'!B27</f>
        <v>1147</v>
      </c>
      <c r="C27" s="110">
        <f>УСЬОГО!C27-'16-село-ЦЗ'!C27</f>
        <v>215</v>
      </c>
      <c r="D27" s="108">
        <f t="shared" si="0"/>
        <v>18.74455100261552</v>
      </c>
      <c r="E27" s="110">
        <f>УСЬОГО!E27-'16-село-ЦЗ'!E27</f>
        <v>430</v>
      </c>
      <c r="F27" s="110">
        <f>УСЬОГО!F27-'16-село-ЦЗ'!F27</f>
        <v>200</v>
      </c>
      <c r="G27" s="111">
        <f t="shared" si="1"/>
        <v>46.511627906976742</v>
      </c>
      <c r="H27" s="110">
        <f>УСЬОГО!H27-'16-село-ЦЗ'!H27</f>
        <v>155</v>
      </c>
      <c r="I27" s="110">
        <f>УСЬОГО!I27-'16-село-ЦЗ'!I27</f>
        <v>61</v>
      </c>
      <c r="J27" s="111">
        <f t="shared" si="2"/>
        <v>39.354838709677416</v>
      </c>
      <c r="K27" s="110">
        <f>УСЬОГО!N27-'16-село-ЦЗ'!K27</f>
        <v>39</v>
      </c>
      <c r="L27" s="110">
        <f>УСЬОГО!O27-'16-село-ЦЗ'!L27</f>
        <v>24</v>
      </c>
      <c r="M27" s="111">
        <f t="shared" si="3"/>
        <v>61.53846153846154</v>
      </c>
      <c r="N27" s="110">
        <f>УСЬОГО!Q27-'16-село-ЦЗ'!N27</f>
        <v>0</v>
      </c>
      <c r="O27" s="110">
        <f>УСЬОГО!R27-'16-село-ЦЗ'!O27</f>
        <v>1</v>
      </c>
      <c r="P27" s="111" t="str">
        <f t="shared" si="8"/>
        <v>-</v>
      </c>
      <c r="Q27" s="110">
        <f>УСЬОГО!T27-'16-село-ЦЗ'!Q27</f>
        <v>328</v>
      </c>
      <c r="R27" s="110">
        <f>УСЬОГО!U27-'16-село-ЦЗ'!R27</f>
        <v>175</v>
      </c>
      <c r="S27" s="111">
        <f t="shared" si="4"/>
        <v>53.353658536585364</v>
      </c>
      <c r="T27" s="110">
        <f>УСЬОГО!W27-'16-село-ЦЗ'!T27</f>
        <v>547</v>
      </c>
      <c r="U27" s="112">
        <f>УСЬОГО!X27-'16-село-ЦЗ'!U27</f>
        <v>66</v>
      </c>
      <c r="V27" s="111">
        <f t="shared" si="5"/>
        <v>12.065813528336379</v>
      </c>
      <c r="W27" s="110">
        <f>УСЬОГО!Z27-'16-село-ЦЗ'!W27</f>
        <v>166</v>
      </c>
      <c r="X27" s="110">
        <f>УСЬОГО!AA27-'16-село-ЦЗ'!X27</f>
        <v>61</v>
      </c>
      <c r="Y27" s="111">
        <f t="shared" si="6"/>
        <v>36.746987951807228</v>
      </c>
      <c r="Z27" s="110">
        <f>УСЬОГО!AC27-'16-село-ЦЗ'!Z27</f>
        <v>135</v>
      </c>
      <c r="AA27" s="110">
        <f>УСЬОГО!AD27-'16-село-ЦЗ'!AA27</f>
        <v>59</v>
      </c>
      <c r="AB27" s="111">
        <f t="shared" si="7"/>
        <v>43.703703703703702</v>
      </c>
      <c r="AC27" s="37"/>
      <c r="AD27" s="41"/>
    </row>
    <row r="28" spans="1:30" s="42" customFormat="1" ht="15" customHeight="1" x14ac:dyDescent="0.25">
      <c r="A28" s="61" t="s">
        <v>54</v>
      </c>
      <c r="B28" s="110">
        <f>УСЬОГО!B28-'16-село-ЦЗ'!B28</f>
        <v>1109</v>
      </c>
      <c r="C28" s="110">
        <f>УСЬОГО!C28-'16-село-ЦЗ'!C28</f>
        <v>236</v>
      </c>
      <c r="D28" s="108">
        <f t="shared" si="0"/>
        <v>21.280432822362489</v>
      </c>
      <c r="E28" s="110">
        <f>УСЬОГО!E28-'16-село-ЦЗ'!E28</f>
        <v>322</v>
      </c>
      <c r="F28" s="110">
        <f>УСЬОГО!F28-'16-село-ЦЗ'!F28</f>
        <v>207</v>
      </c>
      <c r="G28" s="111">
        <f t="shared" si="1"/>
        <v>64.285714285714292</v>
      </c>
      <c r="H28" s="110">
        <f>УСЬОГО!H28-'16-село-ЦЗ'!H28</f>
        <v>162</v>
      </c>
      <c r="I28" s="110">
        <f>УСЬОГО!I28-'16-село-ЦЗ'!I28</f>
        <v>59</v>
      </c>
      <c r="J28" s="111">
        <f t="shared" si="2"/>
        <v>36.419753086419753</v>
      </c>
      <c r="K28" s="110">
        <f>УСЬОГО!N28-'16-село-ЦЗ'!K28</f>
        <v>17</v>
      </c>
      <c r="L28" s="110">
        <f>УСЬОГО!O28-'16-село-ЦЗ'!L28</f>
        <v>13</v>
      </c>
      <c r="M28" s="111">
        <f t="shared" si="3"/>
        <v>76.470588235294116</v>
      </c>
      <c r="N28" s="110">
        <f>УСЬОГО!Q28-'16-село-ЦЗ'!N28</f>
        <v>5</v>
      </c>
      <c r="O28" s="110">
        <f>УСЬОГО!R28-'16-село-ЦЗ'!O28</f>
        <v>0</v>
      </c>
      <c r="P28" s="111">
        <f t="shared" si="8"/>
        <v>0</v>
      </c>
      <c r="Q28" s="110">
        <f>УСЬОГО!T28-'16-село-ЦЗ'!Q28</f>
        <v>297</v>
      </c>
      <c r="R28" s="110">
        <f>УСЬОГО!U28-'16-село-ЦЗ'!R28</f>
        <v>194</v>
      </c>
      <c r="S28" s="111">
        <f t="shared" si="4"/>
        <v>65.319865319865315</v>
      </c>
      <c r="T28" s="110">
        <f>УСЬОГО!W28-'16-село-ЦЗ'!T28</f>
        <v>335</v>
      </c>
      <c r="U28" s="112">
        <f>УСЬОГО!X28-'16-село-ЦЗ'!U28</f>
        <v>91</v>
      </c>
      <c r="V28" s="111">
        <f t="shared" si="5"/>
        <v>27.164179104477611</v>
      </c>
      <c r="W28" s="110">
        <f>УСЬОГО!Z28-'16-село-ЦЗ'!W28</f>
        <v>152</v>
      </c>
      <c r="X28" s="110">
        <f>УСЬОГО!AA28-'16-село-ЦЗ'!X28</f>
        <v>88</v>
      </c>
      <c r="Y28" s="111">
        <f t="shared" si="6"/>
        <v>57.89473684210526</v>
      </c>
      <c r="Z28" s="110">
        <f>УСЬОГО!AC28-'16-село-ЦЗ'!Z28</f>
        <v>135</v>
      </c>
      <c r="AA28" s="110">
        <f>УСЬОГО!AD28-'16-село-ЦЗ'!AA28</f>
        <v>86</v>
      </c>
      <c r="AB28" s="111">
        <f t="shared" si="7"/>
        <v>63.703703703703702</v>
      </c>
      <c r="AC28" s="37"/>
      <c r="AD28" s="41"/>
    </row>
    <row r="29" spans="1:30" s="42" customFormat="1" ht="15" customHeight="1" x14ac:dyDescent="0.25">
      <c r="A29" s="61" t="s">
        <v>55</v>
      </c>
      <c r="B29" s="110">
        <f>УСЬОГО!B29-'16-село-ЦЗ'!B29</f>
        <v>1317</v>
      </c>
      <c r="C29" s="110">
        <f>УСЬОГО!C29-'16-село-ЦЗ'!C29</f>
        <v>323</v>
      </c>
      <c r="D29" s="108">
        <f t="shared" si="0"/>
        <v>24.525436598329538</v>
      </c>
      <c r="E29" s="110">
        <f>УСЬОГО!E29-'16-село-ЦЗ'!E29</f>
        <v>582</v>
      </c>
      <c r="F29" s="110">
        <f>УСЬОГО!F29-'16-село-ЦЗ'!F29</f>
        <v>291</v>
      </c>
      <c r="G29" s="111">
        <f t="shared" si="1"/>
        <v>50</v>
      </c>
      <c r="H29" s="110">
        <f>УСЬОГО!H29-'16-село-ЦЗ'!H29</f>
        <v>272</v>
      </c>
      <c r="I29" s="110">
        <f>УСЬОГО!I29-'16-село-ЦЗ'!I29</f>
        <v>89</v>
      </c>
      <c r="J29" s="111">
        <f t="shared" si="2"/>
        <v>32.720588235294116</v>
      </c>
      <c r="K29" s="110">
        <f>УСЬОГО!N29-'16-село-ЦЗ'!K29</f>
        <v>41</v>
      </c>
      <c r="L29" s="110">
        <f>УСЬОГО!O29-'16-село-ЦЗ'!L29</f>
        <v>34</v>
      </c>
      <c r="M29" s="111">
        <f t="shared" si="3"/>
        <v>82.926829268292678</v>
      </c>
      <c r="N29" s="110">
        <f>УСЬОГО!Q29-'16-село-ЦЗ'!N29</f>
        <v>1</v>
      </c>
      <c r="O29" s="110">
        <f>УСЬОГО!R29-'16-село-ЦЗ'!O29</f>
        <v>0</v>
      </c>
      <c r="P29" s="111">
        <f t="shared" si="8"/>
        <v>0</v>
      </c>
      <c r="Q29" s="110">
        <f>УСЬОГО!T29-'16-село-ЦЗ'!Q29</f>
        <v>458</v>
      </c>
      <c r="R29" s="110">
        <f>УСЬОГО!U29-'16-село-ЦЗ'!R29</f>
        <v>228</v>
      </c>
      <c r="S29" s="111">
        <f t="shared" si="4"/>
        <v>49.78165938864629</v>
      </c>
      <c r="T29" s="110">
        <f>УСЬОГО!W29-'16-село-ЦЗ'!T29</f>
        <v>-482</v>
      </c>
      <c r="U29" s="112">
        <f>УСЬОГО!X29-'16-село-ЦЗ'!U29</f>
        <v>140</v>
      </c>
      <c r="V29" s="111">
        <f t="shared" si="5"/>
        <v>-29.045643153526971</v>
      </c>
      <c r="W29" s="110">
        <f>УСЬОГО!Z29-'16-село-ЦЗ'!W29</f>
        <v>230</v>
      </c>
      <c r="X29" s="110">
        <f>УСЬОГО!AA29-'16-село-ЦЗ'!X29</f>
        <v>126</v>
      </c>
      <c r="Y29" s="111">
        <f t="shared" si="6"/>
        <v>54.782608695652172</v>
      </c>
      <c r="Z29" s="110">
        <f>УСЬОГО!AC29-'16-село-ЦЗ'!Z29</f>
        <v>174</v>
      </c>
      <c r="AA29" s="110">
        <f>УСЬОГО!AD29-'16-село-ЦЗ'!AA29</f>
        <v>116</v>
      </c>
      <c r="AB29" s="111">
        <f t="shared" si="7"/>
        <v>66.666666666666671</v>
      </c>
      <c r="AC29" s="37"/>
      <c r="AD29" s="41"/>
    </row>
    <row r="30" spans="1:30" s="42" customFormat="1" ht="15" customHeight="1" x14ac:dyDescent="0.25">
      <c r="A30" s="61" t="s">
        <v>56</v>
      </c>
      <c r="B30" s="110">
        <f>УСЬОГО!B30-'16-село-ЦЗ'!B30</f>
        <v>1269</v>
      </c>
      <c r="C30" s="110">
        <f>УСЬОГО!C30-'16-село-ЦЗ'!C30</f>
        <v>212</v>
      </c>
      <c r="D30" s="108">
        <f t="shared" si="0"/>
        <v>16.706067769897558</v>
      </c>
      <c r="E30" s="110">
        <f>УСЬОГО!E30-'16-село-ЦЗ'!E30</f>
        <v>276</v>
      </c>
      <c r="F30" s="110">
        <f>УСЬОГО!F30-'16-село-ЦЗ'!F30</f>
        <v>177</v>
      </c>
      <c r="G30" s="111">
        <f t="shared" si="1"/>
        <v>64.130434782608702</v>
      </c>
      <c r="H30" s="110">
        <f>УСЬОГО!H30-'16-село-ЦЗ'!H30</f>
        <v>123</v>
      </c>
      <c r="I30" s="110">
        <f>УСЬОГО!I30-'16-село-ЦЗ'!I30</f>
        <v>67</v>
      </c>
      <c r="J30" s="111">
        <f t="shared" si="2"/>
        <v>54.471544715447152</v>
      </c>
      <c r="K30" s="110">
        <f>УСЬОГО!N30-'16-село-ЦЗ'!K30</f>
        <v>11</v>
      </c>
      <c r="L30" s="110">
        <f>УСЬОГО!O30-'16-село-ЦЗ'!L30</f>
        <v>1</v>
      </c>
      <c r="M30" s="111">
        <f t="shared" si="3"/>
        <v>9.0909090909090917</v>
      </c>
      <c r="N30" s="110">
        <f>УСЬОГО!Q30-'16-село-ЦЗ'!N30</f>
        <v>1</v>
      </c>
      <c r="O30" s="110">
        <f>УСЬОГО!R30-'16-село-ЦЗ'!O30</f>
        <v>0</v>
      </c>
      <c r="P30" s="111">
        <f t="shared" si="8"/>
        <v>0</v>
      </c>
      <c r="Q30" s="110">
        <f>УСЬОГО!T30-'16-село-ЦЗ'!Q30</f>
        <v>242</v>
      </c>
      <c r="R30" s="110">
        <f>УСЬОГО!U30-'16-село-ЦЗ'!R30</f>
        <v>153</v>
      </c>
      <c r="S30" s="111">
        <f t="shared" si="4"/>
        <v>63.223140495867767</v>
      </c>
      <c r="T30" s="110">
        <f>УСЬОГО!W30-'16-село-ЦЗ'!T30</f>
        <v>-1752</v>
      </c>
      <c r="U30" s="112">
        <f>УСЬОГО!X30-'16-село-ЦЗ'!U30</f>
        <v>75</v>
      </c>
      <c r="V30" s="111">
        <f t="shared" si="5"/>
        <v>-4.2808219178082192</v>
      </c>
      <c r="W30" s="110">
        <f>УСЬОГО!Z30-'16-село-ЦЗ'!W30</f>
        <v>130</v>
      </c>
      <c r="X30" s="110">
        <f>УСЬОГО!AA30-'16-село-ЦЗ'!X30</f>
        <v>64</v>
      </c>
      <c r="Y30" s="111">
        <f t="shared" si="6"/>
        <v>49.230769230769234</v>
      </c>
      <c r="Z30" s="110">
        <f>УСЬОГО!AC30-'16-село-ЦЗ'!Z30</f>
        <v>83</v>
      </c>
      <c r="AA30" s="110">
        <f>УСЬОГО!AD30-'16-село-ЦЗ'!AA30</f>
        <v>56</v>
      </c>
      <c r="AB30" s="111">
        <f t="shared" si="7"/>
        <v>67.46987951807229</v>
      </c>
      <c r="AC30" s="37"/>
      <c r="AD30" s="41"/>
    </row>
    <row r="31" spans="1:30" s="42" customFormat="1" ht="15" customHeight="1" x14ac:dyDescent="0.25">
      <c r="A31" s="61" t="s">
        <v>57</v>
      </c>
      <c r="B31" s="110">
        <f>УСЬОГО!B31-'16-село-ЦЗ'!B31</f>
        <v>1609</v>
      </c>
      <c r="C31" s="110">
        <f>УСЬОГО!C31-'16-село-ЦЗ'!C31</f>
        <v>414</v>
      </c>
      <c r="D31" s="108">
        <f t="shared" si="0"/>
        <v>25.730267246737103</v>
      </c>
      <c r="E31" s="110">
        <f>УСЬОГО!E31-'16-село-ЦЗ'!E31</f>
        <v>416</v>
      </c>
      <c r="F31" s="110">
        <f>УСЬОГО!F31-'16-село-ЦЗ'!F31</f>
        <v>285</v>
      </c>
      <c r="G31" s="111">
        <f t="shared" si="1"/>
        <v>68.509615384615387</v>
      </c>
      <c r="H31" s="110">
        <f>УСЬОГО!H31-'16-село-ЦЗ'!H31</f>
        <v>254</v>
      </c>
      <c r="I31" s="110">
        <f>УСЬОГО!I31-'16-село-ЦЗ'!I31</f>
        <v>78</v>
      </c>
      <c r="J31" s="111">
        <f t="shared" si="2"/>
        <v>30.708661417322833</v>
      </c>
      <c r="K31" s="110">
        <f>УСЬОГО!N31-'16-село-ЦЗ'!K31</f>
        <v>18</v>
      </c>
      <c r="L31" s="110">
        <f>УСЬОГО!O31-'16-село-ЦЗ'!L31</f>
        <v>3</v>
      </c>
      <c r="M31" s="111">
        <f t="shared" si="3"/>
        <v>16.666666666666668</v>
      </c>
      <c r="N31" s="110">
        <f>УСЬОГО!Q31-'16-село-ЦЗ'!N31</f>
        <v>0</v>
      </c>
      <c r="O31" s="110">
        <f>УСЬОГО!R31-'16-село-ЦЗ'!O31</f>
        <v>0</v>
      </c>
      <c r="P31" s="111" t="str">
        <f t="shared" si="8"/>
        <v>-</v>
      </c>
      <c r="Q31" s="110">
        <f>УСЬОГО!T31-'16-село-ЦЗ'!Q31</f>
        <v>369</v>
      </c>
      <c r="R31" s="110">
        <f>УСЬОГО!U31-'16-село-ЦЗ'!R31</f>
        <v>247</v>
      </c>
      <c r="S31" s="111">
        <f t="shared" si="4"/>
        <v>66.937669376693762</v>
      </c>
      <c r="T31" s="110">
        <f>УСЬОГО!W31-'16-село-ЦЗ'!T31</f>
        <v>275</v>
      </c>
      <c r="U31" s="112">
        <f>УСЬОГО!X31-'16-село-ЦЗ'!U31</f>
        <v>154</v>
      </c>
      <c r="V31" s="111">
        <f t="shared" si="5"/>
        <v>56</v>
      </c>
      <c r="W31" s="110">
        <f>УСЬОГО!Z31-'16-село-ЦЗ'!W31</f>
        <v>178</v>
      </c>
      <c r="X31" s="110">
        <f>УСЬОГО!AA31-'16-село-ЦЗ'!X31</f>
        <v>100</v>
      </c>
      <c r="Y31" s="111">
        <f t="shared" si="6"/>
        <v>56.179775280898873</v>
      </c>
      <c r="Z31" s="110">
        <f>УСЬОГО!AC31-'16-село-ЦЗ'!Z31</f>
        <v>97</v>
      </c>
      <c r="AA31" s="110">
        <f>УСЬОГО!AD31-'16-село-ЦЗ'!AA31</f>
        <v>78</v>
      </c>
      <c r="AB31" s="111">
        <f t="shared" si="7"/>
        <v>80.412371134020617</v>
      </c>
      <c r="AC31" s="37"/>
      <c r="AD31" s="41"/>
    </row>
    <row r="32" spans="1:30" s="42" customFormat="1" ht="15" customHeight="1" x14ac:dyDescent="0.25">
      <c r="A32" s="61" t="s">
        <v>58</v>
      </c>
      <c r="B32" s="110">
        <f>УСЬОГО!B32-'16-село-ЦЗ'!B32</f>
        <v>2322</v>
      </c>
      <c r="C32" s="110">
        <f>УСЬОГО!C32-'16-село-ЦЗ'!C32</f>
        <v>423</v>
      </c>
      <c r="D32" s="108">
        <f t="shared" si="0"/>
        <v>18.217054263565892</v>
      </c>
      <c r="E32" s="110">
        <f>УСЬОГО!E32-'16-село-ЦЗ'!E32</f>
        <v>525</v>
      </c>
      <c r="F32" s="110">
        <f>УСЬОГО!F32-'16-село-ЦЗ'!F32</f>
        <v>302</v>
      </c>
      <c r="G32" s="111">
        <f t="shared" si="1"/>
        <v>57.523809523809526</v>
      </c>
      <c r="H32" s="110">
        <f>УСЬОГО!H32-'16-село-ЦЗ'!H32</f>
        <v>246</v>
      </c>
      <c r="I32" s="110">
        <f>УСЬОГО!I32-'16-село-ЦЗ'!I32</f>
        <v>159</v>
      </c>
      <c r="J32" s="111">
        <f t="shared" si="2"/>
        <v>64.634146341463421</v>
      </c>
      <c r="K32" s="110">
        <f>УСЬОГО!N32-'16-село-ЦЗ'!K32</f>
        <v>59</v>
      </c>
      <c r="L32" s="110">
        <f>УСЬОГО!O32-'16-село-ЦЗ'!L32</f>
        <v>15</v>
      </c>
      <c r="M32" s="111">
        <f t="shared" si="3"/>
        <v>25.423728813559322</v>
      </c>
      <c r="N32" s="110">
        <f>УСЬОГО!Q32-'16-село-ЦЗ'!N32</f>
        <v>10</v>
      </c>
      <c r="O32" s="110">
        <f>УСЬОГО!R32-'16-село-ЦЗ'!O32</f>
        <v>0</v>
      </c>
      <c r="P32" s="111">
        <f t="shared" si="8"/>
        <v>0</v>
      </c>
      <c r="Q32" s="110">
        <f>УСЬОГО!T32-'16-село-ЦЗ'!Q32</f>
        <v>415</v>
      </c>
      <c r="R32" s="110">
        <f>УСЬОГО!U32-'16-село-ЦЗ'!R32</f>
        <v>286</v>
      </c>
      <c r="S32" s="111">
        <f t="shared" si="4"/>
        <v>68.915662650602414</v>
      </c>
      <c r="T32" s="110">
        <f>УСЬОГО!W32-'16-село-ЦЗ'!T32</f>
        <v>1355</v>
      </c>
      <c r="U32" s="112">
        <f>УСЬОГО!X32-'16-село-ЦЗ'!U32</f>
        <v>159</v>
      </c>
      <c r="V32" s="111">
        <f t="shared" si="5"/>
        <v>11.734317343173432</v>
      </c>
      <c r="W32" s="110">
        <f>УСЬОГО!Z32-'16-село-ЦЗ'!W32</f>
        <v>136</v>
      </c>
      <c r="X32" s="110">
        <f>УСЬОГО!AA32-'16-село-ЦЗ'!X32</f>
        <v>108</v>
      </c>
      <c r="Y32" s="111">
        <f t="shared" si="6"/>
        <v>79.411764705882348</v>
      </c>
      <c r="Z32" s="110">
        <f>УСЬОГО!AC32-'16-село-ЦЗ'!Z32</f>
        <v>99</v>
      </c>
      <c r="AA32" s="110">
        <f>УСЬОГО!AD32-'16-село-ЦЗ'!AA32</f>
        <v>103</v>
      </c>
      <c r="AB32" s="111">
        <f t="shared" si="7"/>
        <v>104.04040404040404</v>
      </c>
      <c r="AC32" s="37"/>
      <c r="AD32" s="41"/>
    </row>
    <row r="33" spans="1:30" s="42" customFormat="1" ht="15" customHeight="1" x14ac:dyDescent="0.25">
      <c r="A33" s="61" t="s">
        <v>59</v>
      </c>
      <c r="B33" s="110">
        <f>УСЬОГО!B33-'16-село-ЦЗ'!B33</f>
        <v>1699</v>
      </c>
      <c r="C33" s="110">
        <f>УСЬОГО!C33-'16-село-ЦЗ'!C33</f>
        <v>470</v>
      </c>
      <c r="D33" s="108">
        <f t="shared" si="0"/>
        <v>27.663331371394939</v>
      </c>
      <c r="E33" s="110">
        <f>УСЬОГО!E33-'16-село-ЦЗ'!E33</f>
        <v>691</v>
      </c>
      <c r="F33" s="110">
        <f>УСЬОГО!F33-'16-село-ЦЗ'!F33</f>
        <v>435</v>
      </c>
      <c r="G33" s="111">
        <f t="shared" si="1"/>
        <v>62.952243125904488</v>
      </c>
      <c r="H33" s="110">
        <f>УСЬОГО!H33-'16-село-ЦЗ'!H33</f>
        <v>219</v>
      </c>
      <c r="I33" s="110">
        <f>УСЬОГО!I33-'16-село-ЦЗ'!I33</f>
        <v>124</v>
      </c>
      <c r="J33" s="111">
        <f t="shared" si="2"/>
        <v>56.621004566210047</v>
      </c>
      <c r="K33" s="110">
        <f>УСЬОГО!N33-'16-село-ЦЗ'!K33</f>
        <v>26</v>
      </c>
      <c r="L33" s="110">
        <f>УСЬОГО!O33-'16-село-ЦЗ'!L33</f>
        <v>7</v>
      </c>
      <c r="M33" s="111">
        <f t="shared" si="3"/>
        <v>26.923076923076923</v>
      </c>
      <c r="N33" s="110">
        <f>УСЬОГО!Q33-'16-село-ЦЗ'!N33</f>
        <v>1</v>
      </c>
      <c r="O33" s="110">
        <f>УСЬОГО!R33-'16-село-ЦЗ'!O33</f>
        <v>0</v>
      </c>
      <c r="P33" s="111">
        <f t="shared" si="8"/>
        <v>0</v>
      </c>
      <c r="Q33" s="110">
        <f>УСЬОГО!T33-'16-село-ЦЗ'!Q33</f>
        <v>622</v>
      </c>
      <c r="R33" s="110">
        <f>УСЬОГО!U33-'16-село-ЦЗ'!R33</f>
        <v>384</v>
      </c>
      <c r="S33" s="111">
        <f t="shared" si="4"/>
        <v>61.736334405144696</v>
      </c>
      <c r="T33" s="110">
        <f>УСЬОГО!W33-'16-село-ЦЗ'!T33</f>
        <v>658</v>
      </c>
      <c r="U33" s="112">
        <f>УСЬОГО!X33-'16-село-ЦЗ'!U33</f>
        <v>195</v>
      </c>
      <c r="V33" s="111">
        <f t="shared" si="5"/>
        <v>29.635258358662615</v>
      </c>
      <c r="W33" s="110">
        <f>УСЬОГО!Z33-'16-село-ЦЗ'!W33</f>
        <v>336</v>
      </c>
      <c r="X33" s="110">
        <f>УСЬОГО!AA33-'16-село-ЦЗ'!X33</f>
        <v>185</v>
      </c>
      <c r="Y33" s="111">
        <f t="shared" si="6"/>
        <v>55.05952380952381</v>
      </c>
      <c r="Z33" s="110">
        <f>УСЬОГО!AC33-'16-село-ЦЗ'!Z33</f>
        <v>271</v>
      </c>
      <c r="AA33" s="110">
        <f>УСЬОГО!AD33-'16-село-ЦЗ'!AA33</f>
        <v>163</v>
      </c>
      <c r="AB33" s="111">
        <f t="shared" si="7"/>
        <v>60.147601476014763</v>
      </c>
      <c r="AC33" s="37"/>
      <c r="AD33" s="41"/>
    </row>
    <row r="34" spans="1:30" s="42" customFormat="1" ht="15" customHeight="1" x14ac:dyDescent="0.25">
      <c r="A34" s="61" t="s">
        <v>60</v>
      </c>
      <c r="B34" s="110">
        <f>УСЬОГО!B34-'16-село-ЦЗ'!B34</f>
        <v>1665</v>
      </c>
      <c r="C34" s="110">
        <f>УСЬОГО!C34-'16-село-ЦЗ'!C34</f>
        <v>296</v>
      </c>
      <c r="D34" s="108">
        <f t="shared" si="0"/>
        <v>17.777777777777779</v>
      </c>
      <c r="E34" s="110">
        <f>УСЬОГО!E34-'16-село-ЦЗ'!E34</f>
        <v>454</v>
      </c>
      <c r="F34" s="110">
        <f>УСЬОГО!F34-'16-село-ЦЗ'!F34</f>
        <v>236</v>
      </c>
      <c r="G34" s="111">
        <f t="shared" si="1"/>
        <v>51.982378854625551</v>
      </c>
      <c r="H34" s="110">
        <f>УСЬОГО!H34-'16-село-ЦЗ'!H34</f>
        <v>205</v>
      </c>
      <c r="I34" s="110">
        <f>УСЬОГО!I34-'16-село-ЦЗ'!I34</f>
        <v>64</v>
      </c>
      <c r="J34" s="111">
        <f t="shared" si="2"/>
        <v>31.219512195121951</v>
      </c>
      <c r="K34" s="110">
        <f>УСЬОГО!N34-'16-село-ЦЗ'!K34</f>
        <v>10</v>
      </c>
      <c r="L34" s="110">
        <f>УСЬОГО!O34-'16-село-ЦЗ'!L34</f>
        <v>1</v>
      </c>
      <c r="M34" s="111">
        <f t="shared" si="3"/>
        <v>10</v>
      </c>
      <c r="N34" s="110">
        <f>УСЬОГО!Q34-'16-село-ЦЗ'!N34</f>
        <v>0</v>
      </c>
      <c r="O34" s="110">
        <f>УСЬОГО!R34-'16-село-ЦЗ'!O34</f>
        <v>0</v>
      </c>
      <c r="P34" s="111" t="str">
        <f t="shared" si="8"/>
        <v>-</v>
      </c>
      <c r="Q34" s="110">
        <f>УСЬОГО!T34-'16-село-ЦЗ'!Q34</f>
        <v>365</v>
      </c>
      <c r="R34" s="110">
        <f>УСЬОГО!U34-'16-село-ЦЗ'!R34</f>
        <v>188</v>
      </c>
      <c r="S34" s="111">
        <f t="shared" si="4"/>
        <v>51.506849315068493</v>
      </c>
      <c r="T34" s="110">
        <f>УСЬОГО!W34-'16-село-ЦЗ'!T34</f>
        <v>-13</v>
      </c>
      <c r="U34" s="112">
        <f>УСЬОГО!X34-'16-село-ЦЗ'!U34</f>
        <v>128</v>
      </c>
      <c r="V34" s="111">
        <f t="shared" si="5"/>
        <v>-984.61538461538464</v>
      </c>
      <c r="W34" s="110">
        <f>УСЬОГО!Z34-'16-село-ЦЗ'!W34</f>
        <v>226</v>
      </c>
      <c r="X34" s="110">
        <f>УСЬОГО!AA34-'16-село-ЦЗ'!X34</f>
        <v>110</v>
      </c>
      <c r="Y34" s="111">
        <f t="shared" si="6"/>
        <v>48.672566371681413</v>
      </c>
      <c r="Z34" s="110">
        <f>УСЬОГО!AC34-'16-село-ЦЗ'!Z34</f>
        <v>95</v>
      </c>
      <c r="AA34" s="110">
        <f>УСЬОГО!AD34-'16-село-ЦЗ'!AA34</f>
        <v>103</v>
      </c>
      <c r="AB34" s="111">
        <f t="shared" si="7"/>
        <v>108.42105263157895</v>
      </c>
      <c r="AC34" s="37"/>
      <c r="AD34" s="41"/>
    </row>
    <row r="35" spans="1:30" s="42" customFormat="1" ht="15" customHeight="1" x14ac:dyDescent="0.25">
      <c r="A35" s="61" t="s">
        <v>61</v>
      </c>
      <c r="B35" s="110">
        <f>УСЬОГО!B35-'16-село-ЦЗ'!B35</f>
        <v>1225</v>
      </c>
      <c r="C35" s="110">
        <f>УСЬОГО!C35-'16-село-ЦЗ'!C35</f>
        <v>233</v>
      </c>
      <c r="D35" s="108">
        <f t="shared" si="0"/>
        <v>19.020408163265305</v>
      </c>
      <c r="E35" s="110">
        <f>УСЬОГО!E35-'16-село-ЦЗ'!E35</f>
        <v>453</v>
      </c>
      <c r="F35" s="110">
        <f>УСЬОГО!F35-'16-село-ЦЗ'!F35</f>
        <v>214</v>
      </c>
      <c r="G35" s="111">
        <f t="shared" si="1"/>
        <v>47.240618101545252</v>
      </c>
      <c r="H35" s="110">
        <f>УСЬОГО!H35-'16-село-ЦЗ'!H35</f>
        <v>148</v>
      </c>
      <c r="I35" s="110">
        <f>УСЬОГО!I35-'16-село-ЦЗ'!I35</f>
        <v>55</v>
      </c>
      <c r="J35" s="111">
        <f t="shared" si="2"/>
        <v>37.162162162162161</v>
      </c>
      <c r="K35" s="110">
        <f>УСЬОГО!N35-'16-село-ЦЗ'!K35</f>
        <v>25</v>
      </c>
      <c r="L35" s="110">
        <f>УСЬОГО!O35-'16-село-ЦЗ'!L35</f>
        <v>22</v>
      </c>
      <c r="M35" s="111">
        <f t="shared" si="3"/>
        <v>88</v>
      </c>
      <c r="N35" s="110">
        <f>УСЬОГО!Q35-'16-село-ЦЗ'!N35</f>
        <v>2</v>
      </c>
      <c r="O35" s="110">
        <f>УСЬОГО!R35-'16-село-ЦЗ'!O35</f>
        <v>1</v>
      </c>
      <c r="P35" s="111">
        <f t="shared" si="8"/>
        <v>50</v>
      </c>
      <c r="Q35" s="110">
        <f>УСЬОГО!T35-'16-село-ЦЗ'!Q35</f>
        <v>279</v>
      </c>
      <c r="R35" s="110">
        <f>УСЬОГО!U35-'16-село-ЦЗ'!R35</f>
        <v>185</v>
      </c>
      <c r="S35" s="111">
        <f t="shared" si="4"/>
        <v>66.308243727598565</v>
      </c>
      <c r="T35" s="110">
        <f>УСЬОГО!W35-'16-село-ЦЗ'!T35</f>
        <v>-248</v>
      </c>
      <c r="U35" s="112">
        <f>УСЬОГО!X35-'16-село-ЦЗ'!U35</f>
        <v>82</v>
      </c>
      <c r="V35" s="111">
        <f t="shared" si="5"/>
        <v>-33.064516129032256</v>
      </c>
      <c r="W35" s="110">
        <f>УСЬОГО!Z35-'16-село-ЦЗ'!W35</f>
        <v>153</v>
      </c>
      <c r="X35" s="110">
        <f>УСЬОГО!AA35-'16-село-ЦЗ'!X35</f>
        <v>75</v>
      </c>
      <c r="Y35" s="111">
        <f t="shared" si="6"/>
        <v>49.019607843137258</v>
      </c>
      <c r="Z35" s="110">
        <f>УСЬОГО!AC35-'16-село-ЦЗ'!Z35</f>
        <v>122</v>
      </c>
      <c r="AA35" s="110">
        <f>УСЬОГО!AD35-'16-село-ЦЗ'!AA35</f>
        <v>66</v>
      </c>
      <c r="AB35" s="111">
        <f t="shared" si="7"/>
        <v>54.098360655737707</v>
      </c>
      <c r="AC35" s="37"/>
      <c r="AD35" s="41"/>
    </row>
    <row r="36" spans="1:30" ht="60.75" customHeight="1" x14ac:dyDescent="0.25">
      <c r="A36" s="45"/>
      <c r="B36" s="45"/>
      <c r="C36" s="234" t="s">
        <v>96</v>
      </c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</row>
    <row r="37" spans="1:30" x14ac:dyDescent="0.2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x14ac:dyDescent="0.2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2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2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2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2">
    <mergeCell ref="C36:M36"/>
    <mergeCell ref="B1:M1"/>
    <mergeCell ref="X1:Y1"/>
    <mergeCell ref="X2:Y2"/>
    <mergeCell ref="Z2:AA2"/>
    <mergeCell ref="Q3:S3"/>
    <mergeCell ref="T3:V3"/>
    <mergeCell ref="W3:Y3"/>
    <mergeCell ref="Z3:AB3"/>
    <mergeCell ref="S4:S5"/>
    <mergeCell ref="M4:M5"/>
    <mergeCell ref="N4:N5"/>
    <mergeCell ref="O4:O5"/>
    <mergeCell ref="P4:P5"/>
    <mergeCell ref="Q4:Q5"/>
    <mergeCell ref="R4:R5"/>
    <mergeCell ref="A3:A5"/>
    <mergeCell ref="E3:G3"/>
    <mergeCell ref="H3:J3"/>
    <mergeCell ref="K3:M3"/>
    <mergeCell ref="N3:P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N36:AB36"/>
    <mergeCell ref="Z4:Z5"/>
    <mergeCell ref="AA4:AA5"/>
    <mergeCell ref="AB4:AB5"/>
    <mergeCell ref="T4:T5"/>
    <mergeCell ref="U4:U5"/>
    <mergeCell ref="V4:V5"/>
    <mergeCell ref="W4:W5"/>
    <mergeCell ref="X4:X5"/>
    <mergeCell ref="Y4:Y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C000"/>
  </sheetPr>
  <dimension ref="A1:AF88"/>
  <sheetViews>
    <sheetView view="pageBreakPreview" zoomScale="73" zoomScaleNormal="75" zoomScaleSheetLayoutView="73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AD13" sqref="AD13"/>
    </sheetView>
  </sheetViews>
  <sheetFormatPr defaultColWidth="9.28515625" defaultRowHeight="14.25" x14ac:dyDescent="0.2"/>
  <cols>
    <col min="1" max="1" width="25.7109375" style="44" customWidth="1"/>
    <col min="2" max="2" width="11" style="44" hidden="1" customWidth="1"/>
    <col min="3" max="3" width="27.28515625" style="44" customWidth="1"/>
    <col min="4" max="4" width="8.28515625" style="44" hidden="1" customWidth="1"/>
    <col min="5" max="6" width="11.7109375" style="44" customWidth="1"/>
    <col min="7" max="7" width="7.42578125" style="44" customWidth="1"/>
    <col min="8" max="8" width="11.7109375" style="44" customWidth="1"/>
    <col min="9" max="9" width="11" style="44" customWidth="1"/>
    <col min="10" max="10" width="7.42578125" style="44" customWidth="1"/>
    <col min="11" max="12" width="9.42578125" style="44" customWidth="1"/>
    <col min="13" max="13" width="9" style="44" customWidth="1"/>
    <col min="14" max="15" width="12.42578125" style="44" customWidth="1"/>
    <col min="16" max="16" width="8.28515625" style="44" customWidth="1"/>
    <col min="17" max="18" width="12.42578125" style="44" customWidth="1"/>
    <col min="19" max="19" width="8.28515625" style="44" customWidth="1"/>
    <col min="20" max="20" width="10.5703125" style="44" hidden="1" customWidth="1"/>
    <col min="21" max="21" width="16" style="44" customWidth="1"/>
    <col min="22" max="22" width="8.28515625" style="44" hidden="1" customWidth="1"/>
    <col min="23" max="24" width="9.7109375" style="44" customWidth="1"/>
    <col min="25" max="25" width="8.28515625" style="44" customWidth="1"/>
    <col min="26" max="16384" width="9.28515625" style="44"/>
  </cols>
  <sheetData>
    <row r="1" spans="1:32" s="28" customFormat="1" ht="60" customHeight="1" x14ac:dyDescent="0.35">
      <c r="B1" s="219" t="s">
        <v>118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7"/>
      <c r="O1" s="27"/>
      <c r="P1" s="27"/>
      <c r="Q1" s="27"/>
      <c r="R1" s="27"/>
      <c r="S1" s="27"/>
      <c r="T1" s="27"/>
      <c r="U1" s="27"/>
      <c r="V1" s="27"/>
      <c r="W1" s="27"/>
      <c r="X1" s="228"/>
      <c r="Y1" s="228"/>
      <c r="Z1" s="48"/>
      <c r="AB1" s="73" t="s">
        <v>14</v>
      </c>
    </row>
    <row r="2" spans="1:32" s="31" customFormat="1" ht="14.2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220"/>
      <c r="Y2" s="220"/>
      <c r="Z2" s="227"/>
      <c r="AA2" s="227"/>
      <c r="AB2" s="59" t="s">
        <v>7</v>
      </c>
      <c r="AC2" s="59"/>
    </row>
    <row r="3" spans="1:32" s="32" customFormat="1" ht="56.85" customHeight="1" x14ac:dyDescent="0.25">
      <c r="A3" s="221"/>
      <c r="B3" s="164"/>
      <c r="C3" s="160" t="s">
        <v>95</v>
      </c>
      <c r="D3" s="164"/>
      <c r="E3" s="223" t="s">
        <v>22</v>
      </c>
      <c r="F3" s="223"/>
      <c r="G3" s="223"/>
      <c r="H3" s="223" t="s">
        <v>13</v>
      </c>
      <c r="I3" s="223"/>
      <c r="J3" s="223"/>
      <c r="K3" s="223" t="s">
        <v>9</v>
      </c>
      <c r="L3" s="223"/>
      <c r="M3" s="223"/>
      <c r="N3" s="223" t="s">
        <v>10</v>
      </c>
      <c r="O3" s="223"/>
      <c r="P3" s="223"/>
      <c r="Q3" s="229" t="s">
        <v>8</v>
      </c>
      <c r="R3" s="230"/>
      <c r="S3" s="231"/>
      <c r="T3" s="223" t="s">
        <v>16</v>
      </c>
      <c r="U3" s="223"/>
      <c r="V3" s="223"/>
      <c r="W3" s="223" t="s">
        <v>11</v>
      </c>
      <c r="X3" s="223"/>
      <c r="Y3" s="223"/>
      <c r="Z3" s="223" t="s">
        <v>12</v>
      </c>
      <c r="AA3" s="223"/>
      <c r="AB3" s="223"/>
    </row>
    <row r="4" spans="1:32" s="33" customFormat="1" ht="19.5" customHeight="1" x14ac:dyDescent="0.25">
      <c r="A4" s="221"/>
      <c r="B4" s="246" t="s">
        <v>62</v>
      </c>
      <c r="C4" s="232" t="s">
        <v>93</v>
      </c>
      <c r="D4" s="247" t="s">
        <v>2</v>
      </c>
      <c r="E4" s="232" t="s">
        <v>62</v>
      </c>
      <c r="F4" s="232" t="s">
        <v>93</v>
      </c>
      <c r="G4" s="247" t="s">
        <v>2</v>
      </c>
      <c r="H4" s="232" t="s">
        <v>62</v>
      </c>
      <c r="I4" s="232" t="s">
        <v>93</v>
      </c>
      <c r="J4" s="247" t="s">
        <v>2</v>
      </c>
      <c r="K4" s="232" t="s">
        <v>62</v>
      </c>
      <c r="L4" s="232" t="s">
        <v>93</v>
      </c>
      <c r="M4" s="247" t="s">
        <v>2</v>
      </c>
      <c r="N4" s="232" t="s">
        <v>62</v>
      </c>
      <c r="O4" s="232" t="s">
        <v>93</v>
      </c>
      <c r="P4" s="247" t="s">
        <v>2</v>
      </c>
      <c r="Q4" s="232" t="s">
        <v>62</v>
      </c>
      <c r="R4" s="232" t="s">
        <v>93</v>
      </c>
      <c r="S4" s="247" t="s">
        <v>2</v>
      </c>
      <c r="T4" s="232" t="s">
        <v>15</v>
      </c>
      <c r="U4" s="232" t="s">
        <v>94</v>
      </c>
      <c r="V4" s="247" t="s">
        <v>2</v>
      </c>
      <c r="W4" s="232" t="s">
        <v>62</v>
      </c>
      <c r="X4" s="232" t="s">
        <v>93</v>
      </c>
      <c r="Y4" s="247" t="s">
        <v>2</v>
      </c>
      <c r="Z4" s="232" t="s">
        <v>62</v>
      </c>
      <c r="AA4" s="232" t="s">
        <v>93</v>
      </c>
      <c r="AB4" s="247" t="s">
        <v>2</v>
      </c>
    </row>
    <row r="5" spans="1:32" s="33" customFormat="1" ht="1.5" customHeight="1" x14ac:dyDescent="0.25">
      <c r="A5" s="221"/>
      <c r="B5" s="246"/>
      <c r="C5" s="232"/>
      <c r="D5" s="247"/>
      <c r="E5" s="232"/>
      <c r="F5" s="232"/>
      <c r="G5" s="247"/>
      <c r="H5" s="232"/>
      <c r="I5" s="232"/>
      <c r="J5" s="247"/>
      <c r="K5" s="232"/>
      <c r="L5" s="232"/>
      <c r="M5" s="247"/>
      <c r="N5" s="232"/>
      <c r="O5" s="232"/>
      <c r="P5" s="247"/>
      <c r="Q5" s="232"/>
      <c r="R5" s="232"/>
      <c r="S5" s="247"/>
      <c r="T5" s="232"/>
      <c r="U5" s="232"/>
      <c r="V5" s="247"/>
      <c r="W5" s="232"/>
      <c r="X5" s="232"/>
      <c r="Y5" s="247"/>
      <c r="Z5" s="232"/>
      <c r="AA5" s="232"/>
      <c r="AB5" s="247"/>
    </row>
    <row r="6" spans="1:32" s="51" customFormat="1" ht="11.25" customHeight="1" x14ac:dyDescent="0.2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19</v>
      </c>
      <c r="V6" s="50">
        <v>21</v>
      </c>
      <c r="W6" s="50">
        <v>20</v>
      </c>
      <c r="X6" s="50">
        <v>21</v>
      </c>
      <c r="Y6" s="50">
        <v>22</v>
      </c>
      <c r="Z6" s="50">
        <v>23</v>
      </c>
      <c r="AA6" s="50">
        <v>24</v>
      </c>
      <c r="AB6" s="50">
        <v>25</v>
      </c>
    </row>
    <row r="7" spans="1:32" s="38" customFormat="1" ht="18" customHeight="1" x14ac:dyDescent="0.25">
      <c r="A7" s="34" t="s">
        <v>33</v>
      </c>
      <c r="B7" s="35">
        <f>SUM(B8:B35)</f>
        <v>39662</v>
      </c>
      <c r="C7" s="35">
        <f>SUM(C8:C35)</f>
        <v>13614</v>
      </c>
      <c r="D7" s="36">
        <f>C7*100/B7</f>
        <v>34.325046644143008</v>
      </c>
      <c r="E7" s="35">
        <f>SUM(E8:E35)</f>
        <v>20685</v>
      </c>
      <c r="F7" s="35">
        <f>SUM(F8:F35)</f>
        <v>11819</v>
      </c>
      <c r="G7" s="36">
        <f>F7*100/E7</f>
        <v>57.138022721779066</v>
      </c>
      <c r="H7" s="35">
        <f>SUM(H8:H35)</f>
        <v>6202</v>
      </c>
      <c r="I7" s="35">
        <f>SUM(I8:I35)</f>
        <v>2822</v>
      </c>
      <c r="J7" s="36">
        <f>I7*100/H7</f>
        <v>45.501451144792</v>
      </c>
      <c r="K7" s="35">
        <f>SUM(K8:K35)</f>
        <v>989</v>
      </c>
      <c r="L7" s="35">
        <f>SUM(L8:L35)</f>
        <v>555</v>
      </c>
      <c r="M7" s="36">
        <f>L7*100/K7</f>
        <v>56.117290192113245</v>
      </c>
      <c r="N7" s="35">
        <f>SUM(N8:N35)</f>
        <v>155</v>
      </c>
      <c r="O7" s="35">
        <f>SUM(O8:O35)</f>
        <v>75</v>
      </c>
      <c r="P7" s="36">
        <f>O7*100/N7</f>
        <v>48.387096774193552</v>
      </c>
      <c r="Q7" s="35">
        <f>SUM(Q8:Q35)</f>
        <v>16185</v>
      </c>
      <c r="R7" s="35">
        <f>SUM(R8:R35)</f>
        <v>9578</v>
      </c>
      <c r="S7" s="36">
        <f>R7*100/Q7</f>
        <v>59.178251467408096</v>
      </c>
      <c r="T7" s="35">
        <f>SUM(T8:T35)</f>
        <v>37641</v>
      </c>
      <c r="U7" s="35">
        <f>SUM(U8:U35)</f>
        <v>5024</v>
      </c>
      <c r="V7" s="36">
        <f>U7*100/T7</f>
        <v>13.347148056640366</v>
      </c>
      <c r="W7" s="35">
        <f>SUM(W8:W35)</f>
        <v>8979</v>
      </c>
      <c r="X7" s="35">
        <f>SUM(X8:X35)</f>
        <v>4382</v>
      </c>
      <c r="Y7" s="36">
        <f>X7*100/W7</f>
        <v>48.802762000222742</v>
      </c>
      <c r="Z7" s="35">
        <f>SUM(Z8:Z35)</f>
        <v>8979</v>
      </c>
      <c r="AA7" s="35">
        <f>SUM(AA8:AA35)</f>
        <v>3900</v>
      </c>
      <c r="AB7" s="36">
        <f>AA7*100/Z7</f>
        <v>43.434680922151685</v>
      </c>
      <c r="AC7" s="37"/>
      <c r="AF7" s="42"/>
    </row>
    <row r="8" spans="1:32" s="42" customFormat="1" ht="15.75" customHeight="1" x14ac:dyDescent="0.25">
      <c r="A8" s="61" t="s">
        <v>34</v>
      </c>
      <c r="B8" s="39">
        <v>2586</v>
      </c>
      <c r="C8" s="39">
        <v>1462</v>
      </c>
      <c r="D8" s="36"/>
      <c r="E8" s="39">
        <v>1794</v>
      </c>
      <c r="F8" s="39">
        <v>1206</v>
      </c>
      <c r="G8" s="40">
        <f t="shared" ref="G8:G35" si="0">F8*100/E8</f>
        <v>67.224080267558534</v>
      </c>
      <c r="H8" s="39">
        <v>155</v>
      </c>
      <c r="I8" s="39">
        <v>139</v>
      </c>
      <c r="J8" s="40">
        <f>IF(ISERROR(I8*100/H8),"-",(I8*100/H8))</f>
        <v>89.677419354838705</v>
      </c>
      <c r="K8" s="39">
        <v>94</v>
      </c>
      <c r="L8" s="39">
        <v>76</v>
      </c>
      <c r="M8" s="40">
        <f>IF(ISERROR(L8*100/K8),"-",(L8*100/K8))</f>
        <v>80.851063829787236</v>
      </c>
      <c r="N8" s="39">
        <v>6</v>
      </c>
      <c r="O8" s="39">
        <v>0</v>
      </c>
      <c r="P8" s="40">
        <f>IF(ISERROR(O8*100/N8),"-",(O8*100/N8))</f>
        <v>0</v>
      </c>
      <c r="Q8" s="39">
        <v>903</v>
      </c>
      <c r="R8" s="60">
        <v>748</v>
      </c>
      <c r="S8" s="40">
        <f t="shared" ref="S8:S35" si="1">R8*100/Q8</f>
        <v>82.834994462901435</v>
      </c>
      <c r="T8" s="39">
        <v>2362</v>
      </c>
      <c r="U8" s="60">
        <v>535</v>
      </c>
      <c r="V8" s="40"/>
      <c r="W8" s="39">
        <v>766</v>
      </c>
      <c r="X8" s="60">
        <v>429</v>
      </c>
      <c r="Y8" s="40">
        <f t="shared" ref="Y8:Y35" si="2">X8*100/W8</f>
        <v>56.005221932114885</v>
      </c>
      <c r="Z8" s="39">
        <v>766</v>
      </c>
      <c r="AA8" s="60">
        <v>358</v>
      </c>
      <c r="AB8" s="40">
        <f t="shared" ref="AB8:AB35" si="3">AA8*100/Z8</f>
        <v>46.736292428198432</v>
      </c>
      <c r="AC8" s="37"/>
      <c r="AD8" s="41"/>
    </row>
    <row r="9" spans="1:32" s="43" customFormat="1" ht="15.75" customHeight="1" x14ac:dyDescent="0.25">
      <c r="A9" s="61" t="s">
        <v>35</v>
      </c>
      <c r="B9" s="39">
        <v>838</v>
      </c>
      <c r="C9" s="39">
        <v>211</v>
      </c>
      <c r="D9" s="36"/>
      <c r="E9" s="39">
        <v>357</v>
      </c>
      <c r="F9" s="39">
        <v>166</v>
      </c>
      <c r="G9" s="40">
        <f t="shared" si="0"/>
        <v>46.498599439775909</v>
      </c>
      <c r="H9" s="39">
        <v>85</v>
      </c>
      <c r="I9" s="39">
        <v>45</v>
      </c>
      <c r="J9" s="40">
        <f t="shared" ref="J9:J35" si="4">IF(ISERROR(I9*100/H9),"-",(I9*100/H9))</f>
        <v>52.941176470588232</v>
      </c>
      <c r="K9" s="39">
        <v>3</v>
      </c>
      <c r="L9" s="39">
        <v>5</v>
      </c>
      <c r="M9" s="40">
        <f t="shared" ref="M9:M35" si="5">IF(ISERROR(L9*100/K9),"-",(L9*100/K9))</f>
        <v>166.66666666666666</v>
      </c>
      <c r="N9" s="39">
        <v>2</v>
      </c>
      <c r="O9" s="39">
        <v>4</v>
      </c>
      <c r="P9" s="40">
        <f t="shared" ref="P9:P35" si="6">IF(ISERROR(O9*100/N9),"-",(O9*100/N9))</f>
        <v>200</v>
      </c>
      <c r="Q9" s="39">
        <v>270</v>
      </c>
      <c r="R9" s="60">
        <v>129</v>
      </c>
      <c r="S9" s="40">
        <f t="shared" si="1"/>
        <v>47.777777777777779</v>
      </c>
      <c r="T9" s="39">
        <v>794</v>
      </c>
      <c r="U9" s="60">
        <v>83</v>
      </c>
      <c r="V9" s="40"/>
      <c r="W9" s="39">
        <v>138</v>
      </c>
      <c r="X9" s="60">
        <v>71</v>
      </c>
      <c r="Y9" s="40">
        <f t="shared" si="2"/>
        <v>51.449275362318843</v>
      </c>
      <c r="Z9" s="39">
        <v>138</v>
      </c>
      <c r="AA9" s="60">
        <v>54</v>
      </c>
      <c r="AB9" s="40">
        <f t="shared" si="3"/>
        <v>39.130434782608695</v>
      </c>
      <c r="AC9" s="37"/>
      <c r="AD9" s="41"/>
    </row>
    <row r="10" spans="1:32" s="42" customFormat="1" ht="15.75" customHeight="1" x14ac:dyDescent="0.25">
      <c r="A10" s="61" t="s">
        <v>36</v>
      </c>
      <c r="B10" s="39">
        <v>229</v>
      </c>
      <c r="C10" s="39">
        <v>84</v>
      </c>
      <c r="D10" s="36"/>
      <c r="E10" s="39">
        <v>200</v>
      </c>
      <c r="F10" s="39">
        <v>79</v>
      </c>
      <c r="G10" s="40">
        <f t="shared" si="0"/>
        <v>39.5</v>
      </c>
      <c r="H10" s="39">
        <v>48</v>
      </c>
      <c r="I10" s="39">
        <v>11</v>
      </c>
      <c r="J10" s="40">
        <f t="shared" si="4"/>
        <v>22.916666666666668</v>
      </c>
      <c r="K10" s="39">
        <v>8</v>
      </c>
      <c r="L10" s="39">
        <v>5</v>
      </c>
      <c r="M10" s="40">
        <f t="shared" si="5"/>
        <v>62.5</v>
      </c>
      <c r="N10" s="39">
        <v>14</v>
      </c>
      <c r="O10" s="39">
        <v>1</v>
      </c>
      <c r="P10" s="40">
        <f t="shared" si="6"/>
        <v>7.1428571428571432</v>
      </c>
      <c r="Q10" s="39">
        <v>169</v>
      </c>
      <c r="R10" s="60">
        <v>63</v>
      </c>
      <c r="S10" s="40">
        <f t="shared" si="1"/>
        <v>37.278106508875737</v>
      </c>
      <c r="T10" s="39">
        <v>223</v>
      </c>
      <c r="U10" s="60">
        <v>32</v>
      </c>
      <c r="V10" s="40"/>
      <c r="W10" s="39">
        <v>67</v>
      </c>
      <c r="X10" s="60">
        <v>31</v>
      </c>
      <c r="Y10" s="40">
        <f t="shared" si="2"/>
        <v>46.268656716417908</v>
      </c>
      <c r="Z10" s="39">
        <v>67</v>
      </c>
      <c r="AA10" s="60">
        <v>15</v>
      </c>
      <c r="AB10" s="40">
        <f t="shared" si="3"/>
        <v>22.388059701492537</v>
      </c>
      <c r="AC10" s="37"/>
      <c r="AD10" s="41"/>
    </row>
    <row r="11" spans="1:32" s="42" customFormat="1" ht="15.75" customHeight="1" x14ac:dyDescent="0.25">
      <c r="A11" s="61" t="s">
        <v>37</v>
      </c>
      <c r="B11" s="39">
        <v>541</v>
      </c>
      <c r="C11" s="39">
        <v>221</v>
      </c>
      <c r="D11" s="36"/>
      <c r="E11" s="39">
        <v>220</v>
      </c>
      <c r="F11" s="39">
        <v>174</v>
      </c>
      <c r="G11" s="40">
        <f t="shared" si="0"/>
        <v>79.090909090909093</v>
      </c>
      <c r="H11" s="39">
        <v>64</v>
      </c>
      <c r="I11" s="39">
        <v>46</v>
      </c>
      <c r="J11" s="40">
        <f t="shared" si="4"/>
        <v>71.875</v>
      </c>
      <c r="K11" s="39">
        <v>2</v>
      </c>
      <c r="L11" s="39">
        <v>6</v>
      </c>
      <c r="M11" s="187" t="s">
        <v>173</v>
      </c>
      <c r="N11" s="39">
        <v>0</v>
      </c>
      <c r="O11" s="39">
        <v>0</v>
      </c>
      <c r="P11" s="40" t="str">
        <f t="shared" si="6"/>
        <v>-</v>
      </c>
      <c r="Q11" s="39">
        <v>183</v>
      </c>
      <c r="R11" s="60">
        <v>131</v>
      </c>
      <c r="S11" s="40">
        <f t="shared" si="1"/>
        <v>71.584699453551906</v>
      </c>
      <c r="T11" s="39">
        <v>509</v>
      </c>
      <c r="U11" s="60">
        <v>87</v>
      </c>
      <c r="V11" s="40"/>
      <c r="W11" s="39">
        <v>78</v>
      </c>
      <c r="X11" s="60">
        <v>63</v>
      </c>
      <c r="Y11" s="40">
        <f t="shared" si="2"/>
        <v>80.769230769230774</v>
      </c>
      <c r="Z11" s="39">
        <v>78</v>
      </c>
      <c r="AA11" s="60">
        <v>50</v>
      </c>
      <c r="AB11" s="40">
        <f t="shared" si="3"/>
        <v>64.102564102564102</v>
      </c>
      <c r="AC11" s="37"/>
      <c r="AD11" s="41"/>
    </row>
    <row r="12" spans="1:32" s="42" customFormat="1" ht="15.75" customHeight="1" x14ac:dyDescent="0.25">
      <c r="A12" s="61" t="s">
        <v>38</v>
      </c>
      <c r="B12" s="39">
        <v>1348</v>
      </c>
      <c r="C12" s="39">
        <v>252</v>
      </c>
      <c r="D12" s="36"/>
      <c r="E12" s="39">
        <v>422</v>
      </c>
      <c r="F12" s="39">
        <v>199</v>
      </c>
      <c r="G12" s="40">
        <f t="shared" si="0"/>
        <v>47.156398104265406</v>
      </c>
      <c r="H12" s="39">
        <v>175</v>
      </c>
      <c r="I12" s="39">
        <v>78</v>
      </c>
      <c r="J12" s="40">
        <f t="shared" si="4"/>
        <v>44.571428571428569</v>
      </c>
      <c r="K12" s="39">
        <v>31</v>
      </c>
      <c r="L12" s="39">
        <v>14</v>
      </c>
      <c r="M12" s="40">
        <f t="shared" si="5"/>
        <v>45.161290322580648</v>
      </c>
      <c r="N12" s="39">
        <v>0</v>
      </c>
      <c r="O12" s="39">
        <v>0</v>
      </c>
      <c r="P12" s="40" t="str">
        <f t="shared" si="6"/>
        <v>-</v>
      </c>
      <c r="Q12" s="39">
        <v>348</v>
      </c>
      <c r="R12" s="60">
        <v>173</v>
      </c>
      <c r="S12" s="40">
        <f t="shared" si="1"/>
        <v>49.712643678160923</v>
      </c>
      <c r="T12" s="39">
        <v>1291</v>
      </c>
      <c r="U12" s="60">
        <v>83</v>
      </c>
      <c r="V12" s="40"/>
      <c r="W12" s="39">
        <v>165</v>
      </c>
      <c r="X12" s="60">
        <v>67</v>
      </c>
      <c r="Y12" s="40">
        <f t="shared" si="2"/>
        <v>40.606060606060609</v>
      </c>
      <c r="Z12" s="39">
        <v>165</v>
      </c>
      <c r="AA12" s="60">
        <v>62</v>
      </c>
      <c r="AB12" s="40">
        <f t="shared" si="3"/>
        <v>37.575757575757578</v>
      </c>
      <c r="AC12" s="37"/>
      <c r="AD12" s="41"/>
    </row>
    <row r="13" spans="1:32" s="42" customFormat="1" ht="15.75" customHeight="1" x14ac:dyDescent="0.25">
      <c r="A13" s="61" t="s">
        <v>39</v>
      </c>
      <c r="B13" s="39">
        <v>311</v>
      </c>
      <c r="C13" s="39">
        <v>66</v>
      </c>
      <c r="D13" s="36"/>
      <c r="E13" s="39">
        <v>185</v>
      </c>
      <c r="F13" s="39">
        <v>63</v>
      </c>
      <c r="G13" s="40">
        <f t="shared" si="0"/>
        <v>34.054054054054056</v>
      </c>
      <c r="H13" s="39">
        <v>36</v>
      </c>
      <c r="I13" s="39">
        <v>14</v>
      </c>
      <c r="J13" s="40">
        <f t="shared" si="4"/>
        <v>38.888888888888886</v>
      </c>
      <c r="K13" s="39">
        <v>4</v>
      </c>
      <c r="L13" s="39">
        <v>0</v>
      </c>
      <c r="M13" s="40">
        <f t="shared" si="5"/>
        <v>0</v>
      </c>
      <c r="N13" s="39">
        <v>0</v>
      </c>
      <c r="O13" s="39">
        <v>0</v>
      </c>
      <c r="P13" s="40" t="str">
        <f t="shared" si="6"/>
        <v>-</v>
      </c>
      <c r="Q13" s="39">
        <v>158</v>
      </c>
      <c r="R13" s="60">
        <v>58</v>
      </c>
      <c r="S13" s="40">
        <f t="shared" si="1"/>
        <v>36.708860759493668</v>
      </c>
      <c r="T13" s="39">
        <v>303</v>
      </c>
      <c r="U13" s="60">
        <v>23</v>
      </c>
      <c r="V13" s="40"/>
      <c r="W13" s="39">
        <v>61</v>
      </c>
      <c r="X13" s="60">
        <v>23</v>
      </c>
      <c r="Y13" s="40">
        <f t="shared" si="2"/>
        <v>37.704918032786885</v>
      </c>
      <c r="Z13" s="39">
        <v>61</v>
      </c>
      <c r="AA13" s="60">
        <v>20</v>
      </c>
      <c r="AB13" s="40">
        <f t="shared" si="3"/>
        <v>32.786885245901637</v>
      </c>
      <c r="AC13" s="37"/>
      <c r="AD13" s="41"/>
    </row>
    <row r="14" spans="1:32" s="42" customFormat="1" ht="15.75" customHeight="1" x14ac:dyDescent="0.25">
      <c r="A14" s="61" t="s">
        <v>40</v>
      </c>
      <c r="B14" s="39">
        <v>143</v>
      </c>
      <c r="C14" s="39">
        <v>49</v>
      </c>
      <c r="D14" s="36"/>
      <c r="E14" s="39">
        <v>78</v>
      </c>
      <c r="F14" s="39">
        <v>41</v>
      </c>
      <c r="G14" s="40">
        <f t="shared" si="0"/>
        <v>52.564102564102562</v>
      </c>
      <c r="H14" s="39">
        <v>30</v>
      </c>
      <c r="I14" s="39">
        <v>9</v>
      </c>
      <c r="J14" s="40">
        <f t="shared" si="4"/>
        <v>30</v>
      </c>
      <c r="K14" s="39">
        <v>2</v>
      </c>
      <c r="L14" s="39">
        <v>0</v>
      </c>
      <c r="M14" s="40">
        <f t="shared" si="5"/>
        <v>0</v>
      </c>
      <c r="N14" s="39">
        <v>2</v>
      </c>
      <c r="O14" s="39">
        <v>0</v>
      </c>
      <c r="P14" s="40">
        <f t="shared" si="6"/>
        <v>0</v>
      </c>
      <c r="Q14" s="39">
        <v>72</v>
      </c>
      <c r="R14" s="60">
        <v>40</v>
      </c>
      <c r="S14" s="40">
        <f t="shared" si="1"/>
        <v>55.555555555555557</v>
      </c>
      <c r="T14" s="39">
        <v>125</v>
      </c>
      <c r="U14" s="60">
        <v>18</v>
      </c>
      <c r="V14" s="40"/>
      <c r="W14" s="39">
        <v>28</v>
      </c>
      <c r="X14" s="60">
        <v>16</v>
      </c>
      <c r="Y14" s="40">
        <f t="shared" si="2"/>
        <v>57.142857142857146</v>
      </c>
      <c r="Z14" s="39">
        <v>28</v>
      </c>
      <c r="AA14" s="60">
        <v>12</v>
      </c>
      <c r="AB14" s="40">
        <f t="shared" si="3"/>
        <v>42.857142857142854</v>
      </c>
      <c r="AC14" s="37"/>
      <c r="AD14" s="41"/>
    </row>
    <row r="15" spans="1:32" s="42" customFormat="1" ht="15.75" customHeight="1" x14ac:dyDescent="0.25">
      <c r="A15" s="61" t="s">
        <v>41</v>
      </c>
      <c r="B15" s="39">
        <v>2177</v>
      </c>
      <c r="C15" s="39">
        <v>307</v>
      </c>
      <c r="D15" s="36"/>
      <c r="E15" s="39">
        <v>308</v>
      </c>
      <c r="F15" s="39">
        <v>259</v>
      </c>
      <c r="G15" s="40">
        <f t="shared" si="0"/>
        <v>84.090909090909093</v>
      </c>
      <c r="H15" s="39">
        <v>179</v>
      </c>
      <c r="I15" s="39">
        <v>94</v>
      </c>
      <c r="J15" s="40">
        <f t="shared" si="4"/>
        <v>52.513966480446925</v>
      </c>
      <c r="K15" s="39">
        <v>16</v>
      </c>
      <c r="L15" s="39">
        <v>9</v>
      </c>
      <c r="M15" s="40">
        <f t="shared" si="5"/>
        <v>56.25</v>
      </c>
      <c r="N15" s="39">
        <v>1</v>
      </c>
      <c r="O15" s="39">
        <v>2</v>
      </c>
      <c r="P15" s="40">
        <f t="shared" si="6"/>
        <v>200</v>
      </c>
      <c r="Q15" s="39">
        <v>234</v>
      </c>
      <c r="R15" s="60">
        <v>210</v>
      </c>
      <c r="S15" s="40">
        <f t="shared" si="1"/>
        <v>89.743589743589737</v>
      </c>
      <c r="T15" s="39">
        <v>2127</v>
      </c>
      <c r="U15" s="60">
        <v>51</v>
      </c>
      <c r="V15" s="40"/>
      <c r="W15" s="39">
        <v>112</v>
      </c>
      <c r="X15" s="60">
        <v>36</v>
      </c>
      <c r="Y15" s="40">
        <f t="shared" si="2"/>
        <v>32.142857142857146</v>
      </c>
      <c r="Z15" s="39">
        <v>112</v>
      </c>
      <c r="AA15" s="60">
        <v>31</v>
      </c>
      <c r="AB15" s="40">
        <f t="shared" si="3"/>
        <v>27.678571428571427</v>
      </c>
      <c r="AC15" s="37"/>
      <c r="AD15" s="41"/>
    </row>
    <row r="16" spans="1:32" s="42" customFormat="1" ht="15.75" customHeight="1" x14ac:dyDescent="0.25">
      <c r="A16" s="61" t="s">
        <v>42</v>
      </c>
      <c r="B16" s="39">
        <v>1300</v>
      </c>
      <c r="C16" s="39">
        <v>555</v>
      </c>
      <c r="D16" s="36"/>
      <c r="E16" s="39">
        <v>794</v>
      </c>
      <c r="F16" s="39">
        <v>480</v>
      </c>
      <c r="G16" s="40">
        <f t="shared" si="0"/>
        <v>60.45340050377834</v>
      </c>
      <c r="H16" s="39">
        <v>357</v>
      </c>
      <c r="I16" s="39">
        <v>185</v>
      </c>
      <c r="J16" s="40">
        <f t="shared" si="4"/>
        <v>51.820728291316527</v>
      </c>
      <c r="K16" s="39">
        <v>67</v>
      </c>
      <c r="L16" s="39">
        <v>15</v>
      </c>
      <c r="M16" s="40">
        <f t="shared" si="5"/>
        <v>22.388059701492537</v>
      </c>
      <c r="N16" s="39">
        <v>12</v>
      </c>
      <c r="O16" s="39">
        <v>14</v>
      </c>
      <c r="P16" s="40">
        <f t="shared" si="6"/>
        <v>116.66666666666667</v>
      </c>
      <c r="Q16" s="39">
        <v>655</v>
      </c>
      <c r="R16" s="60">
        <v>427</v>
      </c>
      <c r="S16" s="40">
        <f t="shared" si="1"/>
        <v>65.190839694656489</v>
      </c>
      <c r="T16" s="39">
        <v>1169</v>
      </c>
      <c r="U16" s="60">
        <v>133</v>
      </c>
      <c r="V16" s="40"/>
      <c r="W16" s="39">
        <v>235</v>
      </c>
      <c r="X16" s="60">
        <v>99</v>
      </c>
      <c r="Y16" s="40">
        <f t="shared" si="2"/>
        <v>42.127659574468083</v>
      </c>
      <c r="Z16" s="39">
        <v>235</v>
      </c>
      <c r="AA16" s="60">
        <v>83</v>
      </c>
      <c r="AB16" s="40">
        <f t="shared" si="3"/>
        <v>35.319148936170215</v>
      </c>
      <c r="AC16" s="37"/>
      <c r="AD16" s="41"/>
    </row>
    <row r="17" spans="1:30" s="42" customFormat="1" ht="15.75" customHeight="1" x14ac:dyDescent="0.25">
      <c r="A17" s="61" t="s">
        <v>43</v>
      </c>
      <c r="B17" s="39">
        <v>4186</v>
      </c>
      <c r="C17" s="39">
        <v>1005</v>
      </c>
      <c r="D17" s="36"/>
      <c r="E17" s="39">
        <v>1384</v>
      </c>
      <c r="F17" s="39">
        <v>912</v>
      </c>
      <c r="G17" s="40">
        <f t="shared" si="0"/>
        <v>65.895953757225428</v>
      </c>
      <c r="H17" s="39">
        <v>338</v>
      </c>
      <c r="I17" s="39">
        <v>199</v>
      </c>
      <c r="J17" s="40">
        <f t="shared" si="4"/>
        <v>58.875739644970416</v>
      </c>
      <c r="K17" s="39">
        <v>60</v>
      </c>
      <c r="L17" s="39">
        <v>18</v>
      </c>
      <c r="M17" s="40">
        <f t="shared" si="5"/>
        <v>30</v>
      </c>
      <c r="N17" s="39">
        <v>6</v>
      </c>
      <c r="O17" s="39">
        <v>0</v>
      </c>
      <c r="P17" s="40">
        <f t="shared" si="6"/>
        <v>0</v>
      </c>
      <c r="Q17" s="39">
        <v>829</v>
      </c>
      <c r="R17" s="60">
        <v>675</v>
      </c>
      <c r="S17" s="40">
        <f t="shared" si="1"/>
        <v>81.423401688781667</v>
      </c>
      <c r="T17" s="39">
        <v>4039</v>
      </c>
      <c r="U17" s="60">
        <v>348</v>
      </c>
      <c r="V17" s="40"/>
      <c r="W17" s="39">
        <v>678</v>
      </c>
      <c r="X17" s="60">
        <v>325</v>
      </c>
      <c r="Y17" s="40">
        <f t="shared" si="2"/>
        <v>47.935103244837755</v>
      </c>
      <c r="Z17" s="39">
        <v>678</v>
      </c>
      <c r="AA17" s="60">
        <v>292</v>
      </c>
      <c r="AB17" s="40">
        <f t="shared" si="3"/>
        <v>43.067846607669615</v>
      </c>
      <c r="AC17" s="37"/>
      <c r="AD17" s="41"/>
    </row>
    <row r="18" spans="1:30" s="42" customFormat="1" ht="15.75" customHeight="1" x14ac:dyDescent="0.25">
      <c r="A18" s="61" t="s">
        <v>44</v>
      </c>
      <c r="B18" s="39">
        <v>1052</v>
      </c>
      <c r="C18" s="39">
        <v>557</v>
      </c>
      <c r="D18" s="36"/>
      <c r="E18" s="39">
        <v>945</v>
      </c>
      <c r="F18" s="39">
        <v>477</v>
      </c>
      <c r="G18" s="40">
        <f t="shared" si="0"/>
        <v>50.476190476190474</v>
      </c>
      <c r="H18" s="39">
        <v>372</v>
      </c>
      <c r="I18" s="39">
        <v>135</v>
      </c>
      <c r="J18" s="40">
        <f t="shared" si="4"/>
        <v>36.29032258064516</v>
      </c>
      <c r="K18" s="39">
        <v>25</v>
      </c>
      <c r="L18" s="39">
        <v>12</v>
      </c>
      <c r="M18" s="40">
        <f t="shared" si="5"/>
        <v>48</v>
      </c>
      <c r="N18" s="39">
        <v>4</v>
      </c>
      <c r="O18" s="39">
        <v>0</v>
      </c>
      <c r="P18" s="40">
        <f t="shared" si="6"/>
        <v>0</v>
      </c>
      <c r="Q18" s="39">
        <v>702</v>
      </c>
      <c r="R18" s="60">
        <v>378</v>
      </c>
      <c r="S18" s="40">
        <f t="shared" si="1"/>
        <v>53.846153846153847</v>
      </c>
      <c r="T18" s="39">
        <v>995</v>
      </c>
      <c r="U18" s="60">
        <v>192</v>
      </c>
      <c r="V18" s="40"/>
      <c r="W18" s="39">
        <v>338</v>
      </c>
      <c r="X18" s="60">
        <v>157</v>
      </c>
      <c r="Y18" s="40">
        <f t="shared" si="2"/>
        <v>46.449704142011832</v>
      </c>
      <c r="Z18" s="39">
        <v>338</v>
      </c>
      <c r="AA18" s="60">
        <v>150</v>
      </c>
      <c r="AB18" s="40">
        <f t="shared" si="3"/>
        <v>44.378698224852073</v>
      </c>
      <c r="AC18" s="37"/>
      <c r="AD18" s="41"/>
    </row>
    <row r="19" spans="1:30" s="42" customFormat="1" ht="15.75" customHeight="1" x14ac:dyDescent="0.25">
      <c r="A19" s="61" t="s">
        <v>45</v>
      </c>
      <c r="B19" s="39">
        <v>2075</v>
      </c>
      <c r="C19" s="39">
        <v>618</v>
      </c>
      <c r="D19" s="36"/>
      <c r="E19" s="39">
        <v>1031</v>
      </c>
      <c r="F19" s="39">
        <v>538</v>
      </c>
      <c r="G19" s="40">
        <f t="shared" si="0"/>
        <v>52.182347235693499</v>
      </c>
      <c r="H19" s="39">
        <v>504</v>
      </c>
      <c r="I19" s="39">
        <v>177</v>
      </c>
      <c r="J19" s="40">
        <f t="shared" si="4"/>
        <v>35.11904761904762</v>
      </c>
      <c r="K19" s="39">
        <v>73</v>
      </c>
      <c r="L19" s="39">
        <v>47</v>
      </c>
      <c r="M19" s="40">
        <f t="shared" si="5"/>
        <v>64.38356164383562</v>
      </c>
      <c r="N19" s="39">
        <v>13</v>
      </c>
      <c r="O19" s="39">
        <v>8</v>
      </c>
      <c r="P19" s="40">
        <f t="shared" si="6"/>
        <v>61.53846153846154</v>
      </c>
      <c r="Q19" s="39">
        <v>882</v>
      </c>
      <c r="R19" s="60">
        <v>457</v>
      </c>
      <c r="S19" s="40">
        <f t="shared" si="1"/>
        <v>51.814058956916099</v>
      </c>
      <c r="T19" s="39">
        <v>1920</v>
      </c>
      <c r="U19" s="60">
        <v>232</v>
      </c>
      <c r="V19" s="40"/>
      <c r="W19" s="39">
        <v>437</v>
      </c>
      <c r="X19" s="60">
        <v>197</v>
      </c>
      <c r="Y19" s="40">
        <f t="shared" si="2"/>
        <v>45.080091533180777</v>
      </c>
      <c r="Z19" s="39">
        <v>437</v>
      </c>
      <c r="AA19" s="60">
        <v>184</v>
      </c>
      <c r="AB19" s="40">
        <f t="shared" si="3"/>
        <v>42.10526315789474</v>
      </c>
      <c r="AC19" s="37"/>
      <c r="AD19" s="41"/>
    </row>
    <row r="20" spans="1:30" s="42" customFormat="1" ht="15.75" customHeight="1" x14ac:dyDescent="0.25">
      <c r="A20" s="61" t="s">
        <v>46</v>
      </c>
      <c r="B20" s="39">
        <v>1475</v>
      </c>
      <c r="C20" s="39">
        <v>355</v>
      </c>
      <c r="D20" s="36"/>
      <c r="E20" s="39">
        <v>578</v>
      </c>
      <c r="F20" s="39">
        <v>296</v>
      </c>
      <c r="G20" s="40">
        <f t="shared" si="0"/>
        <v>51.211072664359861</v>
      </c>
      <c r="H20" s="39">
        <v>174</v>
      </c>
      <c r="I20" s="39">
        <v>79</v>
      </c>
      <c r="J20" s="40">
        <f t="shared" si="4"/>
        <v>45.402298850574709</v>
      </c>
      <c r="K20" s="39">
        <v>35</v>
      </c>
      <c r="L20" s="39">
        <v>9</v>
      </c>
      <c r="M20" s="40">
        <f t="shared" si="5"/>
        <v>25.714285714285715</v>
      </c>
      <c r="N20" s="39">
        <v>2</v>
      </c>
      <c r="O20" s="39">
        <v>0</v>
      </c>
      <c r="P20" s="40">
        <f t="shared" si="6"/>
        <v>0</v>
      </c>
      <c r="Q20" s="39">
        <v>416</v>
      </c>
      <c r="R20" s="60">
        <v>226</v>
      </c>
      <c r="S20" s="40">
        <f t="shared" si="1"/>
        <v>54.32692307692308</v>
      </c>
      <c r="T20" s="39">
        <v>1654</v>
      </c>
      <c r="U20" s="60">
        <v>136</v>
      </c>
      <c r="V20" s="40"/>
      <c r="W20" s="39">
        <v>303</v>
      </c>
      <c r="X20" s="60">
        <v>119</v>
      </c>
      <c r="Y20" s="40">
        <f t="shared" si="2"/>
        <v>39.273927392739274</v>
      </c>
      <c r="Z20" s="39">
        <v>303</v>
      </c>
      <c r="AA20" s="60">
        <v>113</v>
      </c>
      <c r="AB20" s="40">
        <f t="shared" si="3"/>
        <v>37.293729372937293</v>
      </c>
      <c r="AC20" s="37"/>
      <c r="AD20" s="41"/>
    </row>
    <row r="21" spans="1:30" s="42" customFormat="1" ht="15.75" customHeight="1" x14ac:dyDescent="0.25">
      <c r="A21" s="61" t="s">
        <v>47</v>
      </c>
      <c r="B21" s="39">
        <v>795</v>
      </c>
      <c r="C21" s="39">
        <v>281</v>
      </c>
      <c r="D21" s="36"/>
      <c r="E21" s="39">
        <v>599</v>
      </c>
      <c r="F21" s="39">
        <v>245</v>
      </c>
      <c r="G21" s="40">
        <f t="shared" si="0"/>
        <v>40.901502504173621</v>
      </c>
      <c r="H21" s="39">
        <v>146</v>
      </c>
      <c r="I21" s="39">
        <v>68</v>
      </c>
      <c r="J21" s="40">
        <f t="shared" si="4"/>
        <v>46.575342465753423</v>
      </c>
      <c r="K21" s="39">
        <v>33</v>
      </c>
      <c r="L21" s="39">
        <v>28</v>
      </c>
      <c r="M21" s="40">
        <f t="shared" si="5"/>
        <v>84.848484848484844</v>
      </c>
      <c r="N21" s="39">
        <v>0</v>
      </c>
      <c r="O21" s="39">
        <v>0</v>
      </c>
      <c r="P21" s="40" t="str">
        <f t="shared" si="6"/>
        <v>-</v>
      </c>
      <c r="Q21" s="39">
        <v>524</v>
      </c>
      <c r="R21" s="60">
        <v>200</v>
      </c>
      <c r="S21" s="40">
        <f t="shared" si="1"/>
        <v>38.167938931297712</v>
      </c>
      <c r="T21" s="39">
        <v>697</v>
      </c>
      <c r="U21" s="60">
        <v>78</v>
      </c>
      <c r="V21" s="40"/>
      <c r="W21" s="39">
        <v>300</v>
      </c>
      <c r="X21" s="60">
        <v>76</v>
      </c>
      <c r="Y21" s="40">
        <f t="shared" si="2"/>
        <v>25.333333333333332</v>
      </c>
      <c r="Z21" s="39">
        <v>300</v>
      </c>
      <c r="AA21" s="60">
        <v>70</v>
      </c>
      <c r="AB21" s="40">
        <f t="shared" si="3"/>
        <v>23.333333333333332</v>
      </c>
      <c r="AC21" s="37"/>
      <c r="AD21" s="41"/>
    </row>
    <row r="22" spans="1:30" s="42" customFormat="1" ht="15.75" customHeight="1" x14ac:dyDescent="0.25">
      <c r="A22" s="61" t="s">
        <v>48</v>
      </c>
      <c r="B22" s="39">
        <v>2015</v>
      </c>
      <c r="C22" s="39">
        <v>712</v>
      </c>
      <c r="D22" s="36"/>
      <c r="E22" s="39">
        <v>1039</v>
      </c>
      <c r="F22" s="39">
        <v>621</v>
      </c>
      <c r="G22" s="40">
        <f t="shared" si="0"/>
        <v>59.769008662175168</v>
      </c>
      <c r="H22" s="39">
        <v>385</v>
      </c>
      <c r="I22" s="39">
        <v>184</v>
      </c>
      <c r="J22" s="40">
        <f t="shared" si="4"/>
        <v>47.79220779220779</v>
      </c>
      <c r="K22" s="39">
        <v>37</v>
      </c>
      <c r="L22" s="39">
        <v>2</v>
      </c>
      <c r="M22" s="40">
        <f t="shared" si="5"/>
        <v>5.4054054054054053</v>
      </c>
      <c r="N22" s="39">
        <v>1</v>
      </c>
      <c r="O22" s="39">
        <v>1</v>
      </c>
      <c r="P22" s="40">
        <f t="shared" si="6"/>
        <v>100</v>
      </c>
      <c r="Q22" s="39">
        <v>865</v>
      </c>
      <c r="R22" s="60">
        <v>530</v>
      </c>
      <c r="S22" s="40">
        <f t="shared" si="1"/>
        <v>61.271676300578036</v>
      </c>
      <c r="T22" s="39">
        <v>1848</v>
      </c>
      <c r="U22" s="60">
        <v>280</v>
      </c>
      <c r="V22" s="40"/>
      <c r="W22" s="39">
        <v>420</v>
      </c>
      <c r="X22" s="60">
        <v>251</v>
      </c>
      <c r="Y22" s="40">
        <f t="shared" si="2"/>
        <v>59.761904761904759</v>
      </c>
      <c r="Z22" s="39">
        <v>420</v>
      </c>
      <c r="AA22" s="60">
        <v>220</v>
      </c>
      <c r="AB22" s="40">
        <f t="shared" si="3"/>
        <v>52.38095238095238</v>
      </c>
      <c r="AC22" s="37"/>
      <c r="AD22" s="41"/>
    </row>
    <row r="23" spans="1:30" s="42" customFormat="1" ht="15.75" customHeight="1" x14ac:dyDescent="0.25">
      <c r="A23" s="61" t="s">
        <v>49</v>
      </c>
      <c r="B23" s="39">
        <v>1211</v>
      </c>
      <c r="C23" s="39">
        <v>773</v>
      </c>
      <c r="D23" s="36"/>
      <c r="E23" s="39">
        <v>1345</v>
      </c>
      <c r="F23" s="39">
        <v>745</v>
      </c>
      <c r="G23" s="40">
        <f t="shared" si="0"/>
        <v>55.390334572490708</v>
      </c>
      <c r="H23" s="39">
        <v>304</v>
      </c>
      <c r="I23" s="39">
        <v>160</v>
      </c>
      <c r="J23" s="40">
        <f t="shared" si="4"/>
        <v>52.631578947368418</v>
      </c>
      <c r="K23" s="39">
        <v>69</v>
      </c>
      <c r="L23" s="39">
        <v>60</v>
      </c>
      <c r="M23" s="40">
        <f t="shared" si="5"/>
        <v>86.956521739130437</v>
      </c>
      <c r="N23" s="39">
        <v>3</v>
      </c>
      <c r="O23" s="39">
        <v>0</v>
      </c>
      <c r="P23" s="40">
        <f t="shared" si="6"/>
        <v>0</v>
      </c>
      <c r="Q23" s="39">
        <v>1106</v>
      </c>
      <c r="R23" s="60">
        <v>619</v>
      </c>
      <c r="S23" s="40">
        <f t="shared" si="1"/>
        <v>55.967450271247742</v>
      </c>
      <c r="T23" s="39">
        <v>976</v>
      </c>
      <c r="U23" s="60">
        <v>262</v>
      </c>
      <c r="V23" s="40"/>
      <c r="W23" s="39">
        <v>622</v>
      </c>
      <c r="X23" s="60">
        <v>259</v>
      </c>
      <c r="Y23" s="40">
        <f t="shared" si="2"/>
        <v>41.639871382636656</v>
      </c>
      <c r="Z23" s="39">
        <v>622</v>
      </c>
      <c r="AA23" s="60">
        <v>230</v>
      </c>
      <c r="AB23" s="40">
        <f t="shared" si="3"/>
        <v>36.977491961414792</v>
      </c>
      <c r="AC23" s="37"/>
      <c r="AD23" s="41"/>
    </row>
    <row r="24" spans="1:30" s="42" customFormat="1" ht="15.75" customHeight="1" x14ac:dyDescent="0.25">
      <c r="A24" s="61" t="s">
        <v>50</v>
      </c>
      <c r="B24" s="39">
        <v>960</v>
      </c>
      <c r="C24" s="39">
        <v>689</v>
      </c>
      <c r="D24" s="36"/>
      <c r="E24" s="39">
        <v>1011</v>
      </c>
      <c r="F24" s="39">
        <v>518</v>
      </c>
      <c r="G24" s="40">
        <f t="shared" si="0"/>
        <v>51.23639960435213</v>
      </c>
      <c r="H24" s="39">
        <v>347</v>
      </c>
      <c r="I24" s="39">
        <v>146</v>
      </c>
      <c r="J24" s="40">
        <f t="shared" si="4"/>
        <v>42.074927953890487</v>
      </c>
      <c r="K24" s="39">
        <v>54</v>
      </c>
      <c r="L24" s="39">
        <v>31</v>
      </c>
      <c r="M24" s="40">
        <f t="shared" si="5"/>
        <v>57.407407407407405</v>
      </c>
      <c r="N24" s="39">
        <v>4</v>
      </c>
      <c r="O24" s="39">
        <v>0</v>
      </c>
      <c r="P24" s="40">
        <f t="shared" si="6"/>
        <v>0</v>
      </c>
      <c r="Q24" s="39">
        <v>907</v>
      </c>
      <c r="R24" s="60">
        <v>455</v>
      </c>
      <c r="S24" s="40">
        <f t="shared" si="1"/>
        <v>50.165380374862181</v>
      </c>
      <c r="T24" s="39">
        <v>885</v>
      </c>
      <c r="U24" s="60">
        <v>257</v>
      </c>
      <c r="V24" s="40"/>
      <c r="W24" s="39">
        <v>403</v>
      </c>
      <c r="X24" s="60">
        <v>188</v>
      </c>
      <c r="Y24" s="40">
        <f t="shared" si="2"/>
        <v>46.650124069478906</v>
      </c>
      <c r="Z24" s="39">
        <v>403</v>
      </c>
      <c r="AA24" s="60">
        <v>173</v>
      </c>
      <c r="AB24" s="40">
        <f t="shared" si="3"/>
        <v>42.928039702233249</v>
      </c>
      <c r="AC24" s="37"/>
      <c r="AD24" s="41"/>
    </row>
    <row r="25" spans="1:30" s="42" customFormat="1" ht="15.75" customHeight="1" x14ac:dyDescent="0.25">
      <c r="A25" s="61" t="s">
        <v>51</v>
      </c>
      <c r="B25" s="39">
        <v>2835</v>
      </c>
      <c r="C25" s="39">
        <v>342</v>
      </c>
      <c r="D25" s="36"/>
      <c r="E25" s="39">
        <v>462</v>
      </c>
      <c r="F25" s="39">
        <v>315</v>
      </c>
      <c r="G25" s="40">
        <f t="shared" si="0"/>
        <v>68.181818181818187</v>
      </c>
      <c r="H25" s="39">
        <v>244</v>
      </c>
      <c r="I25" s="39">
        <v>108</v>
      </c>
      <c r="J25" s="40">
        <f t="shared" si="4"/>
        <v>44.26229508196721</v>
      </c>
      <c r="K25" s="39">
        <v>19</v>
      </c>
      <c r="L25" s="39">
        <v>7</v>
      </c>
      <c r="M25" s="40">
        <f t="shared" si="5"/>
        <v>36.842105263157897</v>
      </c>
      <c r="N25" s="39">
        <v>2</v>
      </c>
      <c r="O25" s="39">
        <v>8</v>
      </c>
      <c r="P25" s="187" t="s">
        <v>174</v>
      </c>
      <c r="Q25" s="39">
        <v>375</v>
      </c>
      <c r="R25" s="60">
        <v>266</v>
      </c>
      <c r="S25" s="40">
        <f t="shared" si="1"/>
        <v>70.933333333333337</v>
      </c>
      <c r="T25" s="39">
        <v>2649</v>
      </c>
      <c r="U25" s="60">
        <v>130</v>
      </c>
      <c r="V25" s="40"/>
      <c r="W25" s="39">
        <v>207</v>
      </c>
      <c r="X25" s="60">
        <v>111</v>
      </c>
      <c r="Y25" s="40">
        <f t="shared" si="2"/>
        <v>53.623188405797102</v>
      </c>
      <c r="Z25" s="39">
        <v>207</v>
      </c>
      <c r="AA25" s="60">
        <v>84</v>
      </c>
      <c r="AB25" s="40">
        <f t="shared" si="3"/>
        <v>40.579710144927539</v>
      </c>
      <c r="AC25" s="37"/>
      <c r="AD25" s="41"/>
    </row>
    <row r="26" spans="1:30" s="42" customFormat="1" ht="15.75" customHeight="1" x14ac:dyDescent="0.25">
      <c r="A26" s="61" t="s">
        <v>52</v>
      </c>
      <c r="B26" s="39">
        <v>1456</v>
      </c>
      <c r="C26" s="39">
        <v>653</v>
      </c>
      <c r="D26" s="36"/>
      <c r="E26" s="39">
        <v>898</v>
      </c>
      <c r="F26" s="39">
        <v>586</v>
      </c>
      <c r="G26" s="40">
        <f t="shared" si="0"/>
        <v>65.25612472160357</v>
      </c>
      <c r="H26" s="39">
        <v>231</v>
      </c>
      <c r="I26" s="39">
        <v>137</v>
      </c>
      <c r="J26" s="40">
        <f t="shared" si="4"/>
        <v>59.307359307359306</v>
      </c>
      <c r="K26" s="39">
        <v>14</v>
      </c>
      <c r="L26" s="39">
        <v>23</v>
      </c>
      <c r="M26" s="40">
        <f t="shared" si="5"/>
        <v>164.28571428571428</v>
      </c>
      <c r="N26" s="39">
        <v>0</v>
      </c>
      <c r="O26" s="39">
        <v>3</v>
      </c>
      <c r="P26" s="40" t="str">
        <f t="shared" si="6"/>
        <v>-</v>
      </c>
      <c r="Q26" s="39">
        <v>715</v>
      </c>
      <c r="R26" s="60">
        <v>429</v>
      </c>
      <c r="S26" s="40">
        <f t="shared" si="1"/>
        <v>60</v>
      </c>
      <c r="T26" s="39">
        <v>1358</v>
      </c>
      <c r="U26" s="60">
        <v>265</v>
      </c>
      <c r="V26" s="40"/>
      <c r="W26" s="39">
        <v>398</v>
      </c>
      <c r="X26" s="60">
        <v>238</v>
      </c>
      <c r="Y26" s="40">
        <f t="shared" si="2"/>
        <v>59.798994974874368</v>
      </c>
      <c r="Z26" s="39">
        <v>398</v>
      </c>
      <c r="AA26" s="60">
        <v>206</v>
      </c>
      <c r="AB26" s="40">
        <f t="shared" si="3"/>
        <v>51.758793969849243</v>
      </c>
      <c r="AC26" s="37"/>
      <c r="AD26" s="41"/>
    </row>
    <row r="27" spans="1:30" s="42" customFormat="1" ht="15.75" customHeight="1" x14ac:dyDescent="0.25">
      <c r="A27" s="61" t="s">
        <v>53</v>
      </c>
      <c r="B27" s="39">
        <v>1109</v>
      </c>
      <c r="C27" s="39">
        <v>312</v>
      </c>
      <c r="D27" s="36"/>
      <c r="E27" s="39">
        <v>608</v>
      </c>
      <c r="F27" s="39">
        <v>299</v>
      </c>
      <c r="G27" s="40">
        <f t="shared" si="0"/>
        <v>49.17763157894737</v>
      </c>
      <c r="H27" s="39">
        <v>185</v>
      </c>
      <c r="I27" s="39">
        <v>77</v>
      </c>
      <c r="J27" s="40">
        <f t="shared" si="4"/>
        <v>41.621621621621621</v>
      </c>
      <c r="K27" s="39">
        <v>73</v>
      </c>
      <c r="L27" s="39">
        <v>46</v>
      </c>
      <c r="M27" s="40">
        <f t="shared" si="5"/>
        <v>63.013698630136986</v>
      </c>
      <c r="N27" s="39">
        <v>42</v>
      </c>
      <c r="O27" s="39">
        <v>28</v>
      </c>
      <c r="P27" s="40">
        <f t="shared" si="6"/>
        <v>66.666666666666671</v>
      </c>
      <c r="Q27" s="39">
        <v>468</v>
      </c>
      <c r="R27" s="60">
        <v>270</v>
      </c>
      <c r="S27" s="40">
        <f t="shared" si="1"/>
        <v>57.692307692307693</v>
      </c>
      <c r="T27" s="39">
        <v>986</v>
      </c>
      <c r="U27" s="60">
        <v>106</v>
      </c>
      <c r="V27" s="40"/>
      <c r="W27" s="39">
        <v>233</v>
      </c>
      <c r="X27" s="60">
        <v>104</v>
      </c>
      <c r="Y27" s="40">
        <f t="shared" si="2"/>
        <v>44.63519313304721</v>
      </c>
      <c r="Z27" s="39">
        <v>233</v>
      </c>
      <c r="AA27" s="60">
        <v>97</v>
      </c>
      <c r="AB27" s="40">
        <f t="shared" si="3"/>
        <v>41.630901287553648</v>
      </c>
      <c r="AC27" s="37"/>
      <c r="AD27" s="41"/>
    </row>
    <row r="28" spans="1:30" s="42" customFormat="1" ht="15.75" customHeight="1" x14ac:dyDescent="0.25">
      <c r="A28" s="61" t="s">
        <v>54</v>
      </c>
      <c r="B28" s="39">
        <v>757</v>
      </c>
      <c r="C28" s="39">
        <v>405</v>
      </c>
      <c r="D28" s="36"/>
      <c r="E28" s="39">
        <v>560</v>
      </c>
      <c r="F28" s="39">
        <v>351</v>
      </c>
      <c r="G28" s="40">
        <f t="shared" si="0"/>
        <v>62.678571428571431</v>
      </c>
      <c r="H28" s="39">
        <v>226</v>
      </c>
      <c r="I28" s="39">
        <v>92</v>
      </c>
      <c r="J28" s="40">
        <f t="shared" si="4"/>
        <v>40.707964601769909</v>
      </c>
      <c r="K28" s="39">
        <v>21</v>
      </c>
      <c r="L28" s="39">
        <v>18</v>
      </c>
      <c r="M28" s="40">
        <f t="shared" si="5"/>
        <v>85.714285714285708</v>
      </c>
      <c r="N28" s="39">
        <v>1</v>
      </c>
      <c r="O28" s="39">
        <v>0</v>
      </c>
      <c r="P28" s="40">
        <f t="shared" si="6"/>
        <v>0</v>
      </c>
      <c r="Q28" s="39">
        <v>525</v>
      </c>
      <c r="R28" s="60">
        <v>339</v>
      </c>
      <c r="S28" s="40">
        <f t="shared" si="1"/>
        <v>64.571428571428569</v>
      </c>
      <c r="T28" s="39">
        <v>658</v>
      </c>
      <c r="U28" s="60">
        <v>153</v>
      </c>
      <c r="V28" s="40"/>
      <c r="W28" s="39">
        <v>283</v>
      </c>
      <c r="X28" s="60">
        <v>149</v>
      </c>
      <c r="Y28" s="40">
        <f t="shared" si="2"/>
        <v>52.650176678445227</v>
      </c>
      <c r="Z28" s="39">
        <v>283</v>
      </c>
      <c r="AA28" s="60">
        <v>142</v>
      </c>
      <c r="AB28" s="40">
        <f t="shared" si="3"/>
        <v>50.176678445229683</v>
      </c>
      <c r="AC28" s="37"/>
      <c r="AD28" s="41"/>
    </row>
    <row r="29" spans="1:30" s="42" customFormat="1" ht="15.75" customHeight="1" x14ac:dyDescent="0.25">
      <c r="A29" s="61" t="s">
        <v>55</v>
      </c>
      <c r="B29" s="39">
        <v>1381</v>
      </c>
      <c r="C29" s="39">
        <v>446</v>
      </c>
      <c r="D29" s="36"/>
      <c r="E29" s="39">
        <v>986</v>
      </c>
      <c r="F29" s="39">
        <v>413</v>
      </c>
      <c r="G29" s="40">
        <f t="shared" si="0"/>
        <v>41.886409736308316</v>
      </c>
      <c r="H29" s="39">
        <v>118</v>
      </c>
      <c r="I29" s="39">
        <v>36</v>
      </c>
      <c r="J29" s="40">
        <f t="shared" si="4"/>
        <v>30.508474576271187</v>
      </c>
      <c r="K29" s="39">
        <v>53</v>
      </c>
      <c r="L29" s="39">
        <v>41</v>
      </c>
      <c r="M29" s="40">
        <f t="shared" si="5"/>
        <v>77.35849056603773</v>
      </c>
      <c r="N29" s="39">
        <v>0</v>
      </c>
      <c r="O29" s="39">
        <v>0</v>
      </c>
      <c r="P29" s="40" t="str">
        <f t="shared" si="6"/>
        <v>-</v>
      </c>
      <c r="Q29" s="39">
        <v>759</v>
      </c>
      <c r="R29" s="60">
        <v>324</v>
      </c>
      <c r="S29" s="40">
        <f t="shared" si="1"/>
        <v>42.687747035573125</v>
      </c>
      <c r="T29" s="39">
        <v>1401</v>
      </c>
      <c r="U29" s="60">
        <v>168</v>
      </c>
      <c r="V29" s="40"/>
      <c r="W29" s="39">
        <v>392</v>
      </c>
      <c r="X29" s="60">
        <v>159</v>
      </c>
      <c r="Y29" s="40">
        <f t="shared" si="2"/>
        <v>40.561224489795919</v>
      </c>
      <c r="Z29" s="39">
        <v>392</v>
      </c>
      <c r="AA29" s="60">
        <v>146</v>
      </c>
      <c r="AB29" s="40">
        <f t="shared" si="3"/>
        <v>37.244897959183675</v>
      </c>
      <c r="AC29" s="37"/>
      <c r="AD29" s="41"/>
    </row>
    <row r="30" spans="1:30" s="42" customFormat="1" ht="15.75" customHeight="1" x14ac:dyDescent="0.25">
      <c r="A30" s="61" t="s">
        <v>56</v>
      </c>
      <c r="B30" s="39">
        <v>2182</v>
      </c>
      <c r="C30" s="39">
        <v>455</v>
      </c>
      <c r="D30" s="36"/>
      <c r="E30" s="39">
        <v>629</v>
      </c>
      <c r="F30" s="39">
        <v>406</v>
      </c>
      <c r="G30" s="40">
        <f t="shared" si="0"/>
        <v>64.546899841017492</v>
      </c>
      <c r="H30" s="39">
        <v>247</v>
      </c>
      <c r="I30" s="39">
        <v>94</v>
      </c>
      <c r="J30" s="40">
        <f t="shared" si="4"/>
        <v>38.056680161943319</v>
      </c>
      <c r="K30" s="39">
        <v>71</v>
      </c>
      <c r="L30" s="39">
        <v>12</v>
      </c>
      <c r="M30" s="40">
        <f t="shared" si="5"/>
        <v>16.901408450704224</v>
      </c>
      <c r="N30" s="39">
        <v>7</v>
      </c>
      <c r="O30" s="39">
        <v>0</v>
      </c>
      <c r="P30" s="40">
        <f t="shared" si="6"/>
        <v>0</v>
      </c>
      <c r="Q30" s="39">
        <v>574</v>
      </c>
      <c r="R30" s="60">
        <v>354</v>
      </c>
      <c r="S30" s="40">
        <f t="shared" si="1"/>
        <v>61.672473867595819</v>
      </c>
      <c r="T30" s="39">
        <v>2183</v>
      </c>
      <c r="U30" s="60">
        <v>191</v>
      </c>
      <c r="V30" s="40"/>
      <c r="W30" s="39">
        <v>289</v>
      </c>
      <c r="X30" s="60">
        <v>167</v>
      </c>
      <c r="Y30" s="40">
        <f t="shared" si="2"/>
        <v>57.785467128027683</v>
      </c>
      <c r="Z30" s="39">
        <v>289</v>
      </c>
      <c r="AA30" s="60">
        <v>147</v>
      </c>
      <c r="AB30" s="40">
        <f t="shared" si="3"/>
        <v>50.865051903114185</v>
      </c>
      <c r="AC30" s="37"/>
      <c r="AD30" s="41"/>
    </row>
    <row r="31" spans="1:30" s="42" customFormat="1" ht="15.75" customHeight="1" x14ac:dyDescent="0.25">
      <c r="A31" s="61" t="s">
        <v>57</v>
      </c>
      <c r="B31" s="39">
        <v>1697</v>
      </c>
      <c r="C31" s="39">
        <v>528</v>
      </c>
      <c r="D31" s="36"/>
      <c r="E31" s="39">
        <v>645</v>
      </c>
      <c r="F31" s="39">
        <v>371</v>
      </c>
      <c r="G31" s="40">
        <f t="shared" si="0"/>
        <v>57.519379844961243</v>
      </c>
      <c r="H31" s="39">
        <v>297</v>
      </c>
      <c r="I31" s="39">
        <v>120</v>
      </c>
      <c r="J31" s="40">
        <f t="shared" si="4"/>
        <v>40.404040404040401</v>
      </c>
      <c r="K31" s="39">
        <v>11</v>
      </c>
      <c r="L31" s="39">
        <v>6</v>
      </c>
      <c r="M31" s="40">
        <f t="shared" si="5"/>
        <v>54.545454545454547</v>
      </c>
      <c r="N31" s="39">
        <v>17</v>
      </c>
      <c r="O31" s="39">
        <v>0</v>
      </c>
      <c r="P31" s="40">
        <f t="shared" si="6"/>
        <v>0</v>
      </c>
      <c r="Q31" s="39">
        <v>588</v>
      </c>
      <c r="R31" s="60">
        <v>301</v>
      </c>
      <c r="S31" s="40">
        <f t="shared" si="1"/>
        <v>51.19047619047619</v>
      </c>
      <c r="T31" s="39">
        <v>1923</v>
      </c>
      <c r="U31" s="60">
        <v>194</v>
      </c>
      <c r="V31" s="40"/>
      <c r="W31" s="39">
        <v>337</v>
      </c>
      <c r="X31" s="60">
        <v>126</v>
      </c>
      <c r="Y31" s="40">
        <f t="shared" si="2"/>
        <v>37.388724035608305</v>
      </c>
      <c r="Z31" s="39">
        <v>337</v>
      </c>
      <c r="AA31" s="60">
        <v>106</v>
      </c>
      <c r="AB31" s="40">
        <f t="shared" si="3"/>
        <v>31.454005934718101</v>
      </c>
      <c r="AC31" s="37"/>
      <c r="AD31" s="41"/>
    </row>
    <row r="32" spans="1:30" s="42" customFormat="1" ht="15.75" customHeight="1" x14ac:dyDescent="0.25">
      <c r="A32" s="61" t="s">
        <v>58</v>
      </c>
      <c r="B32" s="39">
        <v>1712</v>
      </c>
      <c r="C32" s="39">
        <v>338</v>
      </c>
      <c r="D32" s="36"/>
      <c r="E32" s="39">
        <v>558</v>
      </c>
      <c r="F32" s="39">
        <v>268</v>
      </c>
      <c r="G32" s="40">
        <f t="shared" si="0"/>
        <v>48.028673835125446</v>
      </c>
      <c r="H32" s="39">
        <v>217</v>
      </c>
      <c r="I32" s="39">
        <v>110</v>
      </c>
      <c r="J32" s="40">
        <f t="shared" si="4"/>
        <v>50.691244239631338</v>
      </c>
      <c r="K32" s="39">
        <v>50</v>
      </c>
      <c r="L32" s="39">
        <v>18</v>
      </c>
      <c r="M32" s="40">
        <f t="shared" si="5"/>
        <v>36</v>
      </c>
      <c r="N32" s="39">
        <v>12</v>
      </c>
      <c r="O32" s="39">
        <v>0</v>
      </c>
      <c r="P32" s="40">
        <f t="shared" si="6"/>
        <v>0</v>
      </c>
      <c r="Q32" s="39">
        <v>429</v>
      </c>
      <c r="R32" s="60">
        <v>248</v>
      </c>
      <c r="S32" s="40">
        <f t="shared" si="1"/>
        <v>57.808857808857809</v>
      </c>
      <c r="T32" s="39">
        <v>1669</v>
      </c>
      <c r="U32" s="60">
        <v>117</v>
      </c>
      <c r="V32" s="40"/>
      <c r="W32" s="39">
        <v>166</v>
      </c>
      <c r="X32" s="60">
        <v>91</v>
      </c>
      <c r="Y32" s="40">
        <f t="shared" si="2"/>
        <v>54.819277108433738</v>
      </c>
      <c r="Z32" s="39">
        <v>166</v>
      </c>
      <c r="AA32" s="60">
        <v>84</v>
      </c>
      <c r="AB32" s="40">
        <f t="shared" si="3"/>
        <v>50.602409638554214</v>
      </c>
      <c r="AC32" s="37"/>
      <c r="AD32" s="41"/>
    </row>
    <row r="33" spans="1:30" s="42" customFormat="1" ht="15.75" customHeight="1" x14ac:dyDescent="0.25">
      <c r="A33" s="61" t="s">
        <v>59</v>
      </c>
      <c r="B33" s="39">
        <v>1425</v>
      </c>
      <c r="C33" s="39">
        <v>885</v>
      </c>
      <c r="D33" s="36"/>
      <c r="E33" s="39">
        <v>1236</v>
      </c>
      <c r="F33" s="39">
        <v>842</v>
      </c>
      <c r="G33" s="40">
        <f t="shared" si="0"/>
        <v>68.122977346278319</v>
      </c>
      <c r="H33" s="39">
        <v>262</v>
      </c>
      <c r="I33" s="39">
        <v>105</v>
      </c>
      <c r="J33" s="40">
        <f t="shared" si="4"/>
        <v>40.076335877862597</v>
      </c>
      <c r="K33" s="39">
        <v>37</v>
      </c>
      <c r="L33" s="39">
        <v>19</v>
      </c>
      <c r="M33" s="40">
        <f t="shared" si="5"/>
        <v>51.351351351351354</v>
      </c>
      <c r="N33" s="39">
        <v>1</v>
      </c>
      <c r="O33" s="39">
        <v>0</v>
      </c>
      <c r="P33" s="40">
        <f t="shared" si="6"/>
        <v>0</v>
      </c>
      <c r="Q33" s="39">
        <v>1086</v>
      </c>
      <c r="R33" s="60">
        <v>760</v>
      </c>
      <c r="S33" s="40">
        <f t="shared" si="1"/>
        <v>69.981583793738494</v>
      </c>
      <c r="T33" s="39">
        <v>1253</v>
      </c>
      <c r="U33" s="60">
        <v>420</v>
      </c>
      <c r="V33" s="40"/>
      <c r="W33" s="39">
        <v>601</v>
      </c>
      <c r="X33" s="60">
        <v>409</v>
      </c>
      <c r="Y33" s="40">
        <f t="shared" si="2"/>
        <v>68.05324459234609</v>
      </c>
      <c r="Z33" s="39">
        <v>601</v>
      </c>
      <c r="AA33" s="60">
        <v>390</v>
      </c>
      <c r="AB33" s="40">
        <f t="shared" si="3"/>
        <v>64.891846921797011</v>
      </c>
      <c r="AC33" s="37"/>
      <c r="AD33" s="41"/>
    </row>
    <row r="34" spans="1:30" s="42" customFormat="1" ht="15.75" customHeight="1" x14ac:dyDescent="0.25">
      <c r="A34" s="61" t="s">
        <v>60</v>
      </c>
      <c r="B34" s="39">
        <v>1174</v>
      </c>
      <c r="C34" s="39">
        <v>716</v>
      </c>
      <c r="D34" s="36"/>
      <c r="E34" s="39">
        <v>1252</v>
      </c>
      <c r="F34" s="39">
        <v>648</v>
      </c>
      <c r="G34" s="40">
        <f t="shared" si="0"/>
        <v>51.757188498402556</v>
      </c>
      <c r="H34" s="39">
        <v>321</v>
      </c>
      <c r="I34" s="39">
        <v>106</v>
      </c>
      <c r="J34" s="40">
        <f t="shared" si="4"/>
        <v>33.021806853582554</v>
      </c>
      <c r="K34" s="39">
        <v>5</v>
      </c>
      <c r="L34" s="39">
        <v>3</v>
      </c>
      <c r="M34" s="40">
        <f t="shared" si="5"/>
        <v>60</v>
      </c>
      <c r="N34" s="39">
        <v>3</v>
      </c>
      <c r="O34" s="39">
        <v>3</v>
      </c>
      <c r="P34" s="40">
        <f t="shared" si="6"/>
        <v>100</v>
      </c>
      <c r="Q34" s="39">
        <v>1066</v>
      </c>
      <c r="R34" s="60">
        <v>516</v>
      </c>
      <c r="S34" s="40">
        <f t="shared" si="1"/>
        <v>48.405253283302066</v>
      </c>
      <c r="T34" s="39">
        <v>1014</v>
      </c>
      <c r="U34" s="60">
        <v>345</v>
      </c>
      <c r="V34" s="40"/>
      <c r="W34" s="39">
        <v>712</v>
      </c>
      <c r="X34" s="60">
        <v>328</v>
      </c>
      <c r="Y34" s="40">
        <f t="shared" si="2"/>
        <v>46.067415730337082</v>
      </c>
      <c r="Z34" s="39">
        <v>712</v>
      </c>
      <c r="AA34" s="60">
        <v>303</v>
      </c>
      <c r="AB34" s="40">
        <f t="shared" si="3"/>
        <v>42.556179775280896</v>
      </c>
      <c r="AC34" s="37"/>
      <c r="AD34" s="41"/>
    </row>
    <row r="35" spans="1:30" s="42" customFormat="1" ht="15.75" customHeight="1" x14ac:dyDescent="0.25">
      <c r="A35" s="61" t="s">
        <v>61</v>
      </c>
      <c r="B35" s="39">
        <v>692</v>
      </c>
      <c r="C35" s="39">
        <v>337</v>
      </c>
      <c r="D35" s="36"/>
      <c r="E35" s="39">
        <v>561</v>
      </c>
      <c r="F35" s="39">
        <v>301</v>
      </c>
      <c r="G35" s="40">
        <f t="shared" si="0"/>
        <v>53.654188948306597</v>
      </c>
      <c r="H35" s="39">
        <v>155</v>
      </c>
      <c r="I35" s="39">
        <v>68</v>
      </c>
      <c r="J35" s="40">
        <f t="shared" si="4"/>
        <v>43.87096774193548</v>
      </c>
      <c r="K35" s="39">
        <v>22</v>
      </c>
      <c r="L35" s="39">
        <v>25</v>
      </c>
      <c r="M35" s="40">
        <f t="shared" si="5"/>
        <v>113.63636363636364</v>
      </c>
      <c r="N35" s="39">
        <v>0</v>
      </c>
      <c r="O35" s="39">
        <v>3</v>
      </c>
      <c r="P35" s="40" t="str">
        <f t="shared" si="6"/>
        <v>-</v>
      </c>
      <c r="Q35" s="39">
        <v>377</v>
      </c>
      <c r="R35" s="60">
        <v>252</v>
      </c>
      <c r="S35" s="40">
        <f t="shared" si="1"/>
        <v>66.843501326259954</v>
      </c>
      <c r="T35" s="39">
        <v>630</v>
      </c>
      <c r="U35" s="60">
        <v>105</v>
      </c>
      <c r="V35" s="40"/>
      <c r="W35" s="39">
        <v>210</v>
      </c>
      <c r="X35" s="60">
        <v>93</v>
      </c>
      <c r="Y35" s="40">
        <f t="shared" si="2"/>
        <v>44.285714285714285</v>
      </c>
      <c r="Z35" s="39">
        <v>210</v>
      </c>
      <c r="AA35" s="60">
        <v>78</v>
      </c>
      <c r="AB35" s="40">
        <f t="shared" si="3"/>
        <v>37.142857142857146</v>
      </c>
      <c r="AC35" s="37"/>
      <c r="AD35" s="41"/>
    </row>
    <row r="36" spans="1:30" ht="69" customHeight="1" x14ac:dyDescent="0.25">
      <c r="A36" s="45"/>
      <c r="B36" s="45"/>
      <c r="C36" s="234" t="s">
        <v>96</v>
      </c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</row>
    <row r="37" spans="1:30" x14ac:dyDescent="0.2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x14ac:dyDescent="0.2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2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2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2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2">
    <mergeCell ref="C36:M36"/>
    <mergeCell ref="B1:M1"/>
    <mergeCell ref="X1:Y1"/>
    <mergeCell ref="X2:Y2"/>
    <mergeCell ref="Z2:AA2"/>
    <mergeCell ref="Q3:S3"/>
    <mergeCell ref="T3:V3"/>
    <mergeCell ref="W3:Y3"/>
    <mergeCell ref="Z3:AB3"/>
    <mergeCell ref="S4:S5"/>
    <mergeCell ref="M4:M5"/>
    <mergeCell ref="N4:N5"/>
    <mergeCell ref="O4:O5"/>
    <mergeCell ref="P4:P5"/>
    <mergeCell ref="Q4:Q5"/>
    <mergeCell ref="R4:R5"/>
    <mergeCell ref="A3:A5"/>
    <mergeCell ref="E3:G3"/>
    <mergeCell ref="H3:J3"/>
    <mergeCell ref="K3:M3"/>
    <mergeCell ref="N3:P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N36:AB36"/>
    <mergeCell ref="Z4:Z5"/>
    <mergeCell ref="AA4:AA5"/>
    <mergeCell ref="AB4:AB5"/>
    <mergeCell ref="T4:T5"/>
    <mergeCell ref="U4:U5"/>
    <mergeCell ref="V4:V5"/>
    <mergeCell ref="W4:W5"/>
    <mergeCell ref="X4:X5"/>
    <mergeCell ref="Y4:Y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F88"/>
  <sheetViews>
    <sheetView view="pageBreakPreview" zoomScale="87" zoomScaleNormal="75" zoomScaleSheetLayoutView="87" workbookViewId="0">
      <pane xSplit="1" ySplit="6" topLeftCell="C7" activePane="bottomRight" state="frozen"/>
      <selection activeCell="A4" sqref="A4:A6"/>
      <selection pane="topRight" activeCell="A4" sqref="A4:A6"/>
      <selection pane="bottomLeft" activeCell="A4" sqref="A4:A6"/>
      <selection pane="bottomRight" activeCell="AA8" sqref="AA8:AA35"/>
    </sheetView>
  </sheetViews>
  <sheetFormatPr defaultColWidth="9.28515625" defaultRowHeight="14.25" x14ac:dyDescent="0.2"/>
  <cols>
    <col min="1" max="1" width="25.7109375" style="44" customWidth="1"/>
    <col min="2" max="2" width="11" style="44" hidden="1" customWidth="1"/>
    <col min="3" max="3" width="25.5703125" style="44" customWidth="1"/>
    <col min="4" max="4" width="13.42578125" style="44" hidden="1" customWidth="1"/>
    <col min="5" max="6" width="11.7109375" style="44" customWidth="1"/>
    <col min="7" max="7" width="7.42578125" style="44" customWidth="1"/>
    <col min="8" max="8" width="11.7109375" style="44" customWidth="1"/>
    <col min="9" max="9" width="11" style="44" customWidth="1"/>
    <col min="10" max="10" width="7.42578125" style="44" customWidth="1"/>
    <col min="11" max="12" width="9.42578125" style="44" customWidth="1"/>
    <col min="13" max="13" width="9" style="44" customWidth="1"/>
    <col min="14" max="15" width="11.5703125" style="44" customWidth="1"/>
    <col min="16" max="16" width="8.28515625" style="44" customWidth="1"/>
    <col min="17" max="18" width="12.28515625" style="44" customWidth="1"/>
    <col min="19" max="19" width="8.28515625" style="44" customWidth="1"/>
    <col min="20" max="20" width="10.5703125" style="44" hidden="1" customWidth="1"/>
    <col min="21" max="21" width="17.42578125" style="44" customWidth="1"/>
    <col min="22" max="22" width="8.28515625" style="44" hidden="1" customWidth="1"/>
    <col min="23" max="24" width="9.7109375" style="44" customWidth="1"/>
    <col min="25" max="25" width="8.28515625" style="44" customWidth="1"/>
    <col min="26" max="16384" width="9.28515625" style="44"/>
  </cols>
  <sheetData>
    <row r="1" spans="1:32" s="28" customFormat="1" ht="60" customHeight="1" x14ac:dyDescent="0.35">
      <c r="B1" s="219" t="s">
        <v>106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7"/>
      <c r="O1" s="27"/>
      <c r="P1" s="27"/>
      <c r="Q1" s="27"/>
      <c r="R1" s="27"/>
      <c r="S1" s="27"/>
      <c r="T1" s="27"/>
      <c r="U1" s="27"/>
      <c r="V1" s="27"/>
      <c r="W1" s="27"/>
      <c r="X1" s="228"/>
      <c r="Y1" s="228"/>
      <c r="Z1" s="48"/>
      <c r="AB1" s="73" t="s">
        <v>14</v>
      </c>
    </row>
    <row r="2" spans="1:32" s="31" customFormat="1" ht="14.2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220"/>
      <c r="Y2" s="220"/>
      <c r="Z2" s="227"/>
      <c r="AA2" s="227"/>
      <c r="AB2" s="59" t="s">
        <v>7</v>
      </c>
      <c r="AC2" s="59"/>
    </row>
    <row r="3" spans="1:32" s="32" customFormat="1" ht="48.6" customHeight="1" x14ac:dyDescent="0.25">
      <c r="A3" s="221"/>
      <c r="B3" s="164" t="s">
        <v>21</v>
      </c>
      <c r="C3" s="185" t="s">
        <v>95</v>
      </c>
      <c r="D3" s="164"/>
      <c r="E3" s="222" t="s">
        <v>22</v>
      </c>
      <c r="F3" s="222"/>
      <c r="G3" s="222"/>
      <c r="H3" s="222" t="s">
        <v>13</v>
      </c>
      <c r="I3" s="222"/>
      <c r="J3" s="222"/>
      <c r="K3" s="222" t="s">
        <v>9</v>
      </c>
      <c r="L3" s="222"/>
      <c r="M3" s="222"/>
      <c r="N3" s="223" t="s">
        <v>10</v>
      </c>
      <c r="O3" s="223"/>
      <c r="P3" s="223"/>
      <c r="Q3" s="229" t="s">
        <v>8</v>
      </c>
      <c r="R3" s="230"/>
      <c r="S3" s="231"/>
      <c r="T3" s="223" t="s">
        <v>16</v>
      </c>
      <c r="U3" s="223"/>
      <c r="V3" s="223"/>
      <c r="W3" s="223" t="s">
        <v>11</v>
      </c>
      <c r="X3" s="223"/>
      <c r="Y3" s="223"/>
      <c r="Z3" s="223" t="s">
        <v>12</v>
      </c>
      <c r="AA3" s="223"/>
      <c r="AB3" s="223"/>
    </row>
    <row r="4" spans="1:32" s="33" customFormat="1" ht="19.5" customHeight="1" x14ac:dyDescent="0.25">
      <c r="A4" s="221"/>
      <c r="B4" s="224" t="s">
        <v>62</v>
      </c>
      <c r="C4" s="225" t="s">
        <v>93</v>
      </c>
      <c r="D4" s="226" t="s">
        <v>2</v>
      </c>
      <c r="E4" s="225" t="s">
        <v>62</v>
      </c>
      <c r="F4" s="225" t="s">
        <v>93</v>
      </c>
      <c r="G4" s="233" t="s">
        <v>2</v>
      </c>
      <c r="H4" s="225" t="s">
        <v>62</v>
      </c>
      <c r="I4" s="225" t="s">
        <v>93</v>
      </c>
      <c r="J4" s="233" t="s">
        <v>2</v>
      </c>
      <c r="K4" s="225" t="s">
        <v>62</v>
      </c>
      <c r="L4" s="225" t="s">
        <v>93</v>
      </c>
      <c r="M4" s="233" t="s">
        <v>2</v>
      </c>
      <c r="N4" s="225" t="s">
        <v>62</v>
      </c>
      <c r="O4" s="225" t="s">
        <v>93</v>
      </c>
      <c r="P4" s="233" t="s">
        <v>2</v>
      </c>
      <c r="Q4" s="225" t="s">
        <v>62</v>
      </c>
      <c r="R4" s="232" t="s">
        <v>93</v>
      </c>
      <c r="S4" s="233" t="s">
        <v>2</v>
      </c>
      <c r="T4" s="225" t="s">
        <v>15</v>
      </c>
      <c r="U4" s="232" t="s">
        <v>94</v>
      </c>
      <c r="V4" s="233" t="s">
        <v>2</v>
      </c>
      <c r="W4" s="225" t="s">
        <v>62</v>
      </c>
      <c r="X4" s="225" t="s">
        <v>93</v>
      </c>
      <c r="Y4" s="233" t="s">
        <v>2</v>
      </c>
      <c r="Z4" s="225" t="s">
        <v>62</v>
      </c>
      <c r="AA4" s="232" t="s">
        <v>93</v>
      </c>
      <c r="AB4" s="233" t="s">
        <v>2</v>
      </c>
    </row>
    <row r="5" spans="1:32" s="33" customFormat="1" ht="15.75" customHeight="1" x14ac:dyDescent="0.25">
      <c r="A5" s="221"/>
      <c r="B5" s="224"/>
      <c r="C5" s="225"/>
      <c r="D5" s="226"/>
      <c r="E5" s="225"/>
      <c r="F5" s="225"/>
      <c r="G5" s="233"/>
      <c r="H5" s="225"/>
      <c r="I5" s="225"/>
      <c r="J5" s="233"/>
      <c r="K5" s="225"/>
      <c r="L5" s="225"/>
      <c r="M5" s="233"/>
      <c r="N5" s="225"/>
      <c r="O5" s="225"/>
      <c r="P5" s="233"/>
      <c r="Q5" s="225"/>
      <c r="R5" s="232"/>
      <c r="S5" s="233"/>
      <c r="T5" s="225"/>
      <c r="U5" s="232"/>
      <c r="V5" s="233"/>
      <c r="W5" s="225"/>
      <c r="X5" s="225"/>
      <c r="Y5" s="233"/>
      <c r="Z5" s="225"/>
      <c r="AA5" s="232"/>
      <c r="AB5" s="233"/>
    </row>
    <row r="6" spans="1:32" s="51" customFormat="1" ht="11.25" customHeight="1" x14ac:dyDescent="0.2">
      <c r="A6" s="49" t="s">
        <v>3</v>
      </c>
      <c r="B6" s="146">
        <v>1</v>
      </c>
      <c r="C6" s="50">
        <v>1</v>
      </c>
      <c r="D6" s="50">
        <v>3</v>
      </c>
      <c r="E6" s="50">
        <v>2</v>
      </c>
      <c r="F6" s="50">
        <v>3</v>
      </c>
      <c r="G6" s="50">
        <v>4</v>
      </c>
      <c r="H6" s="50">
        <v>5</v>
      </c>
      <c r="I6" s="50">
        <v>6</v>
      </c>
      <c r="J6" s="50">
        <v>7</v>
      </c>
      <c r="K6" s="50">
        <v>8</v>
      </c>
      <c r="L6" s="50">
        <v>9</v>
      </c>
      <c r="M6" s="50">
        <v>10</v>
      </c>
      <c r="N6" s="50">
        <v>11</v>
      </c>
      <c r="O6" s="50">
        <v>12</v>
      </c>
      <c r="P6" s="50">
        <v>13</v>
      </c>
      <c r="Q6" s="50">
        <v>14</v>
      </c>
      <c r="R6" s="50">
        <v>15</v>
      </c>
      <c r="S6" s="50">
        <v>16</v>
      </c>
      <c r="T6" s="50">
        <v>19</v>
      </c>
      <c r="U6" s="50">
        <v>17</v>
      </c>
      <c r="V6" s="50">
        <v>21</v>
      </c>
      <c r="W6" s="50">
        <v>18</v>
      </c>
      <c r="X6" s="50">
        <v>19</v>
      </c>
      <c r="Y6" s="50">
        <v>20</v>
      </c>
      <c r="Z6" s="50">
        <v>21</v>
      </c>
      <c r="AA6" s="50">
        <v>22</v>
      </c>
      <c r="AB6" s="50">
        <v>23</v>
      </c>
    </row>
    <row r="7" spans="1:32" s="38" customFormat="1" ht="18" customHeight="1" x14ac:dyDescent="0.25">
      <c r="A7" s="34" t="s">
        <v>33</v>
      </c>
      <c r="B7" s="147">
        <f>SUM(B8:B35)</f>
        <v>16855</v>
      </c>
      <c r="C7" s="35">
        <f>SUM(C8:C35)</f>
        <v>8141</v>
      </c>
      <c r="D7" s="36">
        <f>C7*100/B7</f>
        <v>48.30020765351528</v>
      </c>
      <c r="E7" s="35">
        <f>SUM(E8:E35)</f>
        <v>12200</v>
      </c>
      <c r="F7" s="35">
        <f>SUM(F8:F35)</f>
        <v>7706</v>
      </c>
      <c r="G7" s="36">
        <f>F7*100/E7</f>
        <v>63.16393442622951</v>
      </c>
      <c r="H7" s="35">
        <f>SUM(H8:H35)</f>
        <v>1357</v>
      </c>
      <c r="I7" s="35">
        <f>SUM(I8:I35)</f>
        <v>801</v>
      </c>
      <c r="J7" s="36">
        <f>I7*100/H7</f>
        <v>59.027266028002948</v>
      </c>
      <c r="K7" s="35">
        <f>SUM(K8:K35)</f>
        <v>374</v>
      </c>
      <c r="L7" s="35">
        <f>SUM(L8:L35)</f>
        <v>254</v>
      </c>
      <c r="M7" s="36">
        <f>L7*100/K7</f>
        <v>67.914438502673804</v>
      </c>
      <c r="N7" s="35">
        <f>SUM(N8:N35)</f>
        <v>90</v>
      </c>
      <c r="O7" s="35">
        <f>SUM(O8:O35)</f>
        <v>40</v>
      </c>
      <c r="P7" s="36">
        <f>O7*100/N7</f>
        <v>44.444444444444443</v>
      </c>
      <c r="Q7" s="35">
        <f>SUM(Q8:Q35)</f>
        <v>9225</v>
      </c>
      <c r="R7" s="35">
        <f>SUM(R8:R35)</f>
        <v>5763</v>
      </c>
      <c r="S7" s="36">
        <f>R7*100/Q7</f>
        <v>62.471544715447152</v>
      </c>
      <c r="T7" s="35">
        <f>SUM(T8:T35)</f>
        <v>15950</v>
      </c>
      <c r="U7" s="35">
        <f>SUM(U8:U35)</f>
        <v>3006</v>
      </c>
      <c r="V7" s="36">
        <f>U7*100/T7</f>
        <v>18.846394984326018</v>
      </c>
      <c r="W7" s="35">
        <f>SUM(W8:W35)</f>
        <v>5502</v>
      </c>
      <c r="X7" s="35">
        <f>SUM(X8:X35)</f>
        <v>2849</v>
      </c>
      <c r="Y7" s="36">
        <f>X7*100/W7</f>
        <v>51.781170483460556</v>
      </c>
      <c r="Z7" s="35">
        <f>SUM(Z8:Z35)</f>
        <v>4896</v>
      </c>
      <c r="AA7" s="35">
        <f>SUM(AA8:AA35)</f>
        <v>2560</v>
      </c>
      <c r="AB7" s="36">
        <f>AA7*100/Z7</f>
        <v>52.287581699346404</v>
      </c>
      <c r="AC7" s="37"/>
      <c r="AF7" s="42"/>
    </row>
    <row r="8" spans="1:32" s="42" customFormat="1" ht="15.75" customHeight="1" x14ac:dyDescent="0.25">
      <c r="A8" s="61" t="s">
        <v>34</v>
      </c>
      <c r="B8" s="163">
        <v>4658</v>
      </c>
      <c r="C8" s="39">
        <v>2211</v>
      </c>
      <c r="D8" s="36"/>
      <c r="E8" s="39">
        <v>3240</v>
      </c>
      <c r="F8" s="39">
        <v>2039</v>
      </c>
      <c r="G8" s="40">
        <f t="shared" ref="G8:G35" si="0">F8*100/E8</f>
        <v>62.932098765432102</v>
      </c>
      <c r="H8" s="39">
        <v>211</v>
      </c>
      <c r="I8" s="39">
        <v>118</v>
      </c>
      <c r="J8" s="40">
        <f t="shared" ref="J8:J35" si="1">IF(ISERROR(I8*100/H8),"-",(I8*100/H8))</f>
        <v>55.924170616113742</v>
      </c>
      <c r="K8" s="39">
        <v>92</v>
      </c>
      <c r="L8" s="39">
        <v>74</v>
      </c>
      <c r="M8" s="40">
        <f t="shared" ref="M8:M35" si="2">IF(ISERROR(L8*100/K8),"-",(L8*100/K8))</f>
        <v>80.434782608695656</v>
      </c>
      <c r="N8" s="39">
        <v>27</v>
      </c>
      <c r="O8" s="39">
        <v>0</v>
      </c>
      <c r="P8" s="40">
        <f>IF(ISERROR(O8*100/N8),"-",(O8*100/N8))</f>
        <v>0</v>
      </c>
      <c r="Q8" s="39">
        <v>2041</v>
      </c>
      <c r="R8" s="60">
        <v>1177</v>
      </c>
      <c r="S8" s="40">
        <f t="shared" ref="S8:S35" si="3">R8*100/Q8</f>
        <v>57.667809897109258</v>
      </c>
      <c r="T8" s="39">
        <v>4355</v>
      </c>
      <c r="U8" s="60">
        <v>804</v>
      </c>
      <c r="V8" s="40"/>
      <c r="W8" s="39">
        <v>1563</v>
      </c>
      <c r="X8" s="60">
        <v>729</v>
      </c>
      <c r="Y8" s="40">
        <f t="shared" ref="Y8:Y35" si="4">X8*100/W8</f>
        <v>46.641074856046068</v>
      </c>
      <c r="Z8" s="39">
        <v>1345</v>
      </c>
      <c r="AA8" s="60">
        <v>636</v>
      </c>
      <c r="AB8" s="40">
        <f t="shared" ref="AB8:AB35" si="5">AA8*100/Z8</f>
        <v>47.286245353159849</v>
      </c>
      <c r="AC8" s="37"/>
      <c r="AD8" s="41"/>
    </row>
    <row r="9" spans="1:32" s="43" customFormat="1" ht="15.75" customHeight="1" x14ac:dyDescent="0.25">
      <c r="A9" s="61" t="s">
        <v>35</v>
      </c>
      <c r="B9" s="163">
        <v>543</v>
      </c>
      <c r="C9" s="39">
        <v>250</v>
      </c>
      <c r="D9" s="36"/>
      <c r="E9" s="39">
        <v>353</v>
      </c>
      <c r="F9" s="39">
        <v>237</v>
      </c>
      <c r="G9" s="40">
        <f t="shared" si="0"/>
        <v>67.138810198300277</v>
      </c>
      <c r="H9" s="39">
        <v>46</v>
      </c>
      <c r="I9" s="39">
        <v>30</v>
      </c>
      <c r="J9" s="40">
        <f t="shared" si="1"/>
        <v>65.217391304347828</v>
      </c>
      <c r="K9" s="39">
        <v>10</v>
      </c>
      <c r="L9" s="39">
        <v>4</v>
      </c>
      <c r="M9" s="40">
        <f t="shared" si="2"/>
        <v>40</v>
      </c>
      <c r="N9" s="39">
        <v>0</v>
      </c>
      <c r="O9" s="39">
        <v>6</v>
      </c>
      <c r="P9" s="40" t="str">
        <f t="shared" ref="P9:P35" si="6">IF(ISERROR(O9*100/N9),"-",(O9*100/N9))</f>
        <v>-</v>
      </c>
      <c r="Q9" s="39">
        <v>271</v>
      </c>
      <c r="R9" s="60">
        <v>173</v>
      </c>
      <c r="S9" s="40">
        <f t="shared" si="3"/>
        <v>63.837638376383765</v>
      </c>
      <c r="T9" s="39">
        <v>521</v>
      </c>
      <c r="U9" s="60">
        <v>97</v>
      </c>
      <c r="V9" s="40"/>
      <c r="W9" s="39">
        <v>144</v>
      </c>
      <c r="X9" s="60">
        <v>94</v>
      </c>
      <c r="Y9" s="40">
        <f t="shared" si="4"/>
        <v>65.277777777777771</v>
      </c>
      <c r="Z9" s="39">
        <v>103</v>
      </c>
      <c r="AA9" s="60">
        <v>76</v>
      </c>
      <c r="AB9" s="40">
        <f t="shared" si="5"/>
        <v>73.786407766990294</v>
      </c>
      <c r="AC9" s="37"/>
      <c r="AD9" s="41"/>
    </row>
    <row r="10" spans="1:32" s="42" customFormat="1" ht="15.75" customHeight="1" x14ac:dyDescent="0.25">
      <c r="A10" s="61" t="s">
        <v>36</v>
      </c>
      <c r="B10" s="163">
        <v>91</v>
      </c>
      <c r="C10" s="39">
        <v>35</v>
      </c>
      <c r="D10" s="36"/>
      <c r="E10" s="39">
        <v>63</v>
      </c>
      <c r="F10" s="39">
        <v>35</v>
      </c>
      <c r="G10" s="40">
        <f t="shared" si="0"/>
        <v>55.555555555555557</v>
      </c>
      <c r="H10" s="39">
        <v>14</v>
      </c>
      <c r="I10" s="39">
        <v>2</v>
      </c>
      <c r="J10" s="40">
        <f t="shared" si="1"/>
        <v>14.285714285714286</v>
      </c>
      <c r="K10" s="39">
        <v>0</v>
      </c>
      <c r="L10" s="39">
        <v>0</v>
      </c>
      <c r="M10" s="40" t="str">
        <f t="shared" si="2"/>
        <v>-</v>
      </c>
      <c r="N10" s="39">
        <v>8</v>
      </c>
      <c r="O10" s="39">
        <v>0</v>
      </c>
      <c r="P10" s="40">
        <f t="shared" si="6"/>
        <v>0</v>
      </c>
      <c r="Q10" s="39">
        <v>51</v>
      </c>
      <c r="R10" s="60">
        <v>28</v>
      </c>
      <c r="S10" s="40">
        <f t="shared" si="3"/>
        <v>54.901960784313722</v>
      </c>
      <c r="T10" s="39">
        <v>82</v>
      </c>
      <c r="U10" s="60">
        <v>16</v>
      </c>
      <c r="V10" s="40"/>
      <c r="W10" s="39">
        <v>15</v>
      </c>
      <c r="X10" s="60">
        <v>16</v>
      </c>
      <c r="Y10" s="40">
        <f t="shared" si="4"/>
        <v>106.66666666666667</v>
      </c>
      <c r="Z10" s="39">
        <v>15</v>
      </c>
      <c r="AA10" s="60">
        <v>10</v>
      </c>
      <c r="AB10" s="40">
        <f t="shared" si="5"/>
        <v>66.666666666666671</v>
      </c>
      <c r="AC10" s="37"/>
      <c r="AD10" s="41"/>
    </row>
    <row r="11" spans="1:32" s="42" customFormat="1" ht="15.75" customHeight="1" x14ac:dyDescent="0.25">
      <c r="A11" s="61" t="s">
        <v>37</v>
      </c>
      <c r="B11" s="163">
        <v>260</v>
      </c>
      <c r="C11" s="39">
        <v>183</v>
      </c>
      <c r="D11" s="36"/>
      <c r="E11" s="39">
        <v>188</v>
      </c>
      <c r="F11" s="39">
        <v>160</v>
      </c>
      <c r="G11" s="40">
        <f t="shared" si="0"/>
        <v>85.106382978723403</v>
      </c>
      <c r="H11" s="39">
        <v>20</v>
      </c>
      <c r="I11" s="39">
        <v>25</v>
      </c>
      <c r="J11" s="40">
        <f t="shared" si="1"/>
        <v>125</v>
      </c>
      <c r="K11" s="39">
        <v>5</v>
      </c>
      <c r="L11" s="39">
        <v>6</v>
      </c>
      <c r="M11" s="40">
        <f t="shared" si="2"/>
        <v>120</v>
      </c>
      <c r="N11" s="39">
        <v>0</v>
      </c>
      <c r="O11" s="39">
        <v>0</v>
      </c>
      <c r="P11" s="40" t="str">
        <f t="shared" si="6"/>
        <v>-</v>
      </c>
      <c r="Q11" s="39">
        <v>172</v>
      </c>
      <c r="R11" s="60">
        <v>122</v>
      </c>
      <c r="S11" s="40">
        <f t="shared" si="3"/>
        <v>70.930232558139537</v>
      </c>
      <c r="T11" s="39">
        <v>270</v>
      </c>
      <c r="U11" s="60">
        <v>78</v>
      </c>
      <c r="V11" s="40"/>
      <c r="W11" s="39">
        <v>76</v>
      </c>
      <c r="X11" s="60">
        <v>66</v>
      </c>
      <c r="Y11" s="40">
        <f t="shared" si="4"/>
        <v>86.84210526315789</v>
      </c>
      <c r="Z11" s="39">
        <v>63</v>
      </c>
      <c r="AA11" s="60">
        <v>53</v>
      </c>
      <c r="AB11" s="40">
        <f t="shared" si="5"/>
        <v>84.126984126984127</v>
      </c>
      <c r="AC11" s="37"/>
      <c r="AD11" s="41"/>
    </row>
    <row r="12" spans="1:32" s="42" customFormat="1" ht="15.75" customHeight="1" x14ac:dyDescent="0.25">
      <c r="A12" s="61" t="s">
        <v>38</v>
      </c>
      <c r="B12" s="163">
        <v>577</v>
      </c>
      <c r="C12" s="39">
        <v>145</v>
      </c>
      <c r="D12" s="36"/>
      <c r="E12" s="39">
        <v>209</v>
      </c>
      <c r="F12" s="39">
        <v>135</v>
      </c>
      <c r="G12" s="40">
        <f t="shared" si="0"/>
        <v>64.593301435406701</v>
      </c>
      <c r="H12" s="39">
        <v>26</v>
      </c>
      <c r="I12" s="39">
        <v>22</v>
      </c>
      <c r="J12" s="40">
        <f t="shared" si="1"/>
        <v>84.615384615384613</v>
      </c>
      <c r="K12" s="39">
        <v>13</v>
      </c>
      <c r="L12" s="39">
        <v>9</v>
      </c>
      <c r="M12" s="40">
        <f t="shared" si="2"/>
        <v>69.230769230769226</v>
      </c>
      <c r="N12" s="39">
        <v>1</v>
      </c>
      <c r="O12" s="39">
        <v>0</v>
      </c>
      <c r="P12" s="40">
        <f t="shared" si="6"/>
        <v>0</v>
      </c>
      <c r="Q12" s="39">
        <v>168</v>
      </c>
      <c r="R12" s="60">
        <v>119</v>
      </c>
      <c r="S12" s="40">
        <f t="shared" si="3"/>
        <v>70.833333333333329</v>
      </c>
      <c r="T12" s="39">
        <v>568</v>
      </c>
      <c r="U12" s="60">
        <v>43</v>
      </c>
      <c r="V12" s="40"/>
      <c r="W12" s="39">
        <v>79</v>
      </c>
      <c r="X12" s="60">
        <v>42</v>
      </c>
      <c r="Y12" s="40">
        <f t="shared" si="4"/>
        <v>53.164556962025316</v>
      </c>
      <c r="Z12" s="39">
        <v>73</v>
      </c>
      <c r="AA12" s="60">
        <v>39</v>
      </c>
      <c r="AB12" s="40">
        <f t="shared" si="5"/>
        <v>53.424657534246577</v>
      </c>
      <c r="AC12" s="37"/>
      <c r="AD12" s="41"/>
    </row>
    <row r="13" spans="1:32" s="42" customFormat="1" ht="15.75" customHeight="1" x14ac:dyDescent="0.25">
      <c r="A13" s="61" t="s">
        <v>39</v>
      </c>
      <c r="B13" s="163">
        <v>195</v>
      </c>
      <c r="C13" s="39">
        <v>58</v>
      </c>
      <c r="D13" s="36"/>
      <c r="E13" s="39">
        <v>119</v>
      </c>
      <c r="F13" s="39">
        <v>56</v>
      </c>
      <c r="G13" s="40">
        <f t="shared" si="0"/>
        <v>47.058823529411768</v>
      </c>
      <c r="H13" s="39">
        <v>23</v>
      </c>
      <c r="I13" s="39">
        <v>9</v>
      </c>
      <c r="J13" s="40">
        <f t="shared" si="1"/>
        <v>39.130434782608695</v>
      </c>
      <c r="K13" s="39">
        <v>6</v>
      </c>
      <c r="L13" s="39">
        <v>0</v>
      </c>
      <c r="M13" s="40">
        <f t="shared" si="2"/>
        <v>0</v>
      </c>
      <c r="N13" s="39">
        <v>0</v>
      </c>
      <c r="O13" s="39">
        <v>0</v>
      </c>
      <c r="P13" s="40" t="str">
        <f t="shared" si="6"/>
        <v>-</v>
      </c>
      <c r="Q13" s="39">
        <v>88</v>
      </c>
      <c r="R13" s="60">
        <v>51</v>
      </c>
      <c r="S13" s="40">
        <f t="shared" si="3"/>
        <v>57.954545454545453</v>
      </c>
      <c r="T13" s="39">
        <v>202</v>
      </c>
      <c r="U13" s="60">
        <v>17</v>
      </c>
      <c r="V13" s="40"/>
      <c r="W13" s="39">
        <v>29</v>
      </c>
      <c r="X13" s="60">
        <v>17</v>
      </c>
      <c r="Y13" s="40">
        <f t="shared" si="4"/>
        <v>58.620689655172413</v>
      </c>
      <c r="Z13" s="39">
        <v>23</v>
      </c>
      <c r="AA13" s="60">
        <v>16</v>
      </c>
      <c r="AB13" s="40">
        <f t="shared" si="5"/>
        <v>69.565217391304344</v>
      </c>
      <c r="AC13" s="37"/>
      <c r="AD13" s="41"/>
    </row>
    <row r="14" spans="1:32" s="42" customFormat="1" ht="15.75" customHeight="1" x14ac:dyDescent="0.25">
      <c r="A14" s="61" t="s">
        <v>40</v>
      </c>
      <c r="B14" s="163">
        <v>197</v>
      </c>
      <c r="C14" s="39">
        <v>95</v>
      </c>
      <c r="D14" s="36"/>
      <c r="E14" s="39">
        <v>190</v>
      </c>
      <c r="F14" s="39">
        <v>92</v>
      </c>
      <c r="G14" s="40">
        <f t="shared" si="0"/>
        <v>48.421052631578945</v>
      </c>
      <c r="H14" s="39">
        <v>22</v>
      </c>
      <c r="I14" s="39">
        <v>6</v>
      </c>
      <c r="J14" s="40">
        <f t="shared" si="1"/>
        <v>27.272727272727273</v>
      </c>
      <c r="K14" s="39">
        <v>4</v>
      </c>
      <c r="L14" s="39">
        <v>3</v>
      </c>
      <c r="M14" s="40">
        <f t="shared" si="2"/>
        <v>75</v>
      </c>
      <c r="N14" s="39">
        <v>1</v>
      </c>
      <c r="O14" s="39">
        <v>0</v>
      </c>
      <c r="P14" s="40">
        <f t="shared" si="6"/>
        <v>0</v>
      </c>
      <c r="Q14" s="39">
        <v>164</v>
      </c>
      <c r="R14" s="60">
        <v>81</v>
      </c>
      <c r="S14" s="40">
        <f t="shared" si="3"/>
        <v>49.390243902439025</v>
      </c>
      <c r="T14" s="39">
        <v>206</v>
      </c>
      <c r="U14" s="60">
        <v>36</v>
      </c>
      <c r="V14" s="40"/>
      <c r="W14" s="39">
        <v>65</v>
      </c>
      <c r="X14" s="60">
        <v>34</v>
      </c>
      <c r="Y14" s="40">
        <f t="shared" si="4"/>
        <v>52.307692307692307</v>
      </c>
      <c r="Z14" s="39">
        <v>56</v>
      </c>
      <c r="AA14" s="60">
        <v>29</v>
      </c>
      <c r="AB14" s="40">
        <f t="shared" si="5"/>
        <v>51.785714285714285</v>
      </c>
      <c r="AC14" s="37"/>
      <c r="AD14" s="41"/>
    </row>
    <row r="15" spans="1:32" s="42" customFormat="1" ht="15.75" customHeight="1" x14ac:dyDescent="0.25">
      <c r="A15" s="61" t="s">
        <v>41</v>
      </c>
      <c r="B15" s="163">
        <v>1098</v>
      </c>
      <c r="C15" s="39">
        <v>363</v>
      </c>
      <c r="D15" s="36"/>
      <c r="E15" s="39">
        <v>538</v>
      </c>
      <c r="F15" s="39">
        <v>349</v>
      </c>
      <c r="G15" s="40">
        <f t="shared" si="0"/>
        <v>64.869888475836433</v>
      </c>
      <c r="H15" s="39">
        <v>66</v>
      </c>
      <c r="I15" s="39">
        <v>49</v>
      </c>
      <c r="J15" s="40">
        <f t="shared" si="1"/>
        <v>74.242424242424249</v>
      </c>
      <c r="K15" s="39">
        <v>15</v>
      </c>
      <c r="L15" s="39">
        <v>9</v>
      </c>
      <c r="M15" s="40">
        <f t="shared" si="2"/>
        <v>60</v>
      </c>
      <c r="N15" s="39">
        <v>4</v>
      </c>
      <c r="O15" s="39">
        <v>0</v>
      </c>
      <c r="P15" s="40">
        <f t="shared" si="6"/>
        <v>0</v>
      </c>
      <c r="Q15" s="39">
        <v>405</v>
      </c>
      <c r="R15" s="60">
        <v>275</v>
      </c>
      <c r="S15" s="40">
        <f t="shared" si="3"/>
        <v>67.901234567901241</v>
      </c>
      <c r="T15" s="39">
        <v>1070</v>
      </c>
      <c r="U15" s="60">
        <v>86</v>
      </c>
      <c r="V15" s="40"/>
      <c r="W15" s="39">
        <v>211</v>
      </c>
      <c r="X15" s="60">
        <v>78</v>
      </c>
      <c r="Y15" s="40">
        <f t="shared" si="4"/>
        <v>36.96682464454976</v>
      </c>
      <c r="Z15" s="39">
        <v>177</v>
      </c>
      <c r="AA15" s="60">
        <v>60</v>
      </c>
      <c r="AB15" s="40">
        <f t="shared" si="5"/>
        <v>33.898305084745765</v>
      </c>
      <c r="AC15" s="37"/>
      <c r="AD15" s="41"/>
    </row>
    <row r="16" spans="1:32" s="42" customFormat="1" ht="15.75" customHeight="1" x14ac:dyDescent="0.25">
      <c r="A16" s="61" t="s">
        <v>42</v>
      </c>
      <c r="B16" s="163">
        <v>566</v>
      </c>
      <c r="C16" s="39">
        <v>363</v>
      </c>
      <c r="D16" s="36"/>
      <c r="E16" s="39">
        <v>493</v>
      </c>
      <c r="F16" s="39">
        <v>350</v>
      </c>
      <c r="G16" s="40">
        <f t="shared" si="0"/>
        <v>70.993914807302232</v>
      </c>
      <c r="H16" s="39">
        <v>66</v>
      </c>
      <c r="I16" s="39">
        <v>58</v>
      </c>
      <c r="J16" s="40">
        <f t="shared" si="1"/>
        <v>87.878787878787875</v>
      </c>
      <c r="K16" s="39">
        <v>21</v>
      </c>
      <c r="L16" s="39">
        <v>8</v>
      </c>
      <c r="M16" s="40">
        <f t="shared" si="2"/>
        <v>38.095238095238095</v>
      </c>
      <c r="N16" s="39">
        <v>8</v>
      </c>
      <c r="O16" s="39">
        <v>11</v>
      </c>
      <c r="P16" s="40">
        <f t="shared" si="6"/>
        <v>137.5</v>
      </c>
      <c r="Q16" s="39">
        <v>392</v>
      </c>
      <c r="R16" s="60">
        <v>297</v>
      </c>
      <c r="S16" s="40">
        <f t="shared" si="3"/>
        <v>75.765306122448976</v>
      </c>
      <c r="T16" s="39">
        <v>527</v>
      </c>
      <c r="U16" s="60">
        <v>98</v>
      </c>
      <c r="V16" s="40"/>
      <c r="W16" s="39">
        <v>132</v>
      </c>
      <c r="X16" s="60">
        <v>94</v>
      </c>
      <c r="Y16" s="40">
        <f t="shared" si="4"/>
        <v>71.212121212121218</v>
      </c>
      <c r="Z16" s="39">
        <v>110</v>
      </c>
      <c r="AA16" s="60">
        <v>85</v>
      </c>
      <c r="AB16" s="40">
        <f t="shared" si="5"/>
        <v>77.272727272727266</v>
      </c>
      <c r="AC16" s="37"/>
      <c r="AD16" s="41"/>
    </row>
    <row r="17" spans="1:30" s="42" customFormat="1" ht="15.75" customHeight="1" x14ac:dyDescent="0.25">
      <c r="A17" s="61" t="s">
        <v>43</v>
      </c>
      <c r="B17" s="163">
        <v>1312</v>
      </c>
      <c r="C17" s="39">
        <v>495</v>
      </c>
      <c r="D17" s="36"/>
      <c r="E17" s="39">
        <v>646</v>
      </c>
      <c r="F17" s="39">
        <v>464</v>
      </c>
      <c r="G17" s="40">
        <f t="shared" si="0"/>
        <v>71.826625386996909</v>
      </c>
      <c r="H17" s="39">
        <v>57</v>
      </c>
      <c r="I17" s="39">
        <v>34</v>
      </c>
      <c r="J17" s="40">
        <f t="shared" si="1"/>
        <v>59.649122807017541</v>
      </c>
      <c r="K17" s="39">
        <v>20</v>
      </c>
      <c r="L17" s="39">
        <v>5</v>
      </c>
      <c r="M17" s="40">
        <f t="shared" si="2"/>
        <v>25</v>
      </c>
      <c r="N17" s="39">
        <v>2</v>
      </c>
      <c r="O17" s="39">
        <v>0</v>
      </c>
      <c r="P17" s="40">
        <f t="shared" si="6"/>
        <v>0</v>
      </c>
      <c r="Q17" s="39">
        <v>367</v>
      </c>
      <c r="R17" s="60">
        <v>322</v>
      </c>
      <c r="S17" s="40">
        <f t="shared" si="3"/>
        <v>87.73841961852861</v>
      </c>
      <c r="T17" s="39">
        <v>1280</v>
      </c>
      <c r="U17" s="60">
        <v>209</v>
      </c>
      <c r="V17" s="40"/>
      <c r="W17" s="39">
        <v>326</v>
      </c>
      <c r="X17" s="60">
        <v>200</v>
      </c>
      <c r="Y17" s="40">
        <f t="shared" si="4"/>
        <v>61.349693251533743</v>
      </c>
      <c r="Z17" s="39">
        <v>303</v>
      </c>
      <c r="AA17" s="60">
        <v>189</v>
      </c>
      <c r="AB17" s="40">
        <f t="shared" si="5"/>
        <v>62.376237623762378</v>
      </c>
      <c r="AC17" s="37"/>
      <c r="AD17" s="41"/>
    </row>
    <row r="18" spans="1:30" s="42" customFormat="1" ht="15.75" customHeight="1" x14ac:dyDescent="0.25">
      <c r="A18" s="61" t="s">
        <v>44</v>
      </c>
      <c r="B18" s="163">
        <v>235</v>
      </c>
      <c r="C18" s="39">
        <v>244</v>
      </c>
      <c r="D18" s="36"/>
      <c r="E18" s="39">
        <v>385</v>
      </c>
      <c r="F18" s="39">
        <v>242</v>
      </c>
      <c r="G18" s="40">
        <f t="shared" si="0"/>
        <v>62.857142857142854</v>
      </c>
      <c r="H18" s="39">
        <v>51</v>
      </c>
      <c r="I18" s="39">
        <v>28</v>
      </c>
      <c r="J18" s="40">
        <f t="shared" si="1"/>
        <v>54.901960784313722</v>
      </c>
      <c r="K18" s="39">
        <v>2</v>
      </c>
      <c r="L18" s="39">
        <v>3</v>
      </c>
      <c r="M18" s="40">
        <f t="shared" si="2"/>
        <v>150</v>
      </c>
      <c r="N18" s="39">
        <v>1</v>
      </c>
      <c r="O18" s="39">
        <v>0</v>
      </c>
      <c r="P18" s="40">
        <f t="shared" si="6"/>
        <v>0</v>
      </c>
      <c r="Q18" s="39">
        <v>274</v>
      </c>
      <c r="R18" s="60">
        <v>188</v>
      </c>
      <c r="S18" s="40">
        <f t="shared" si="3"/>
        <v>68.613138686131393</v>
      </c>
      <c r="T18" s="39">
        <v>224</v>
      </c>
      <c r="U18" s="60">
        <v>81</v>
      </c>
      <c r="V18" s="40"/>
      <c r="W18" s="39">
        <v>134</v>
      </c>
      <c r="X18" s="60">
        <v>81</v>
      </c>
      <c r="Y18" s="40">
        <f t="shared" si="4"/>
        <v>60.447761194029852</v>
      </c>
      <c r="Z18" s="39">
        <v>123</v>
      </c>
      <c r="AA18" s="60">
        <v>73</v>
      </c>
      <c r="AB18" s="40">
        <f t="shared" si="5"/>
        <v>59.349593495934961</v>
      </c>
      <c r="AC18" s="37"/>
      <c r="AD18" s="41"/>
    </row>
    <row r="19" spans="1:30" s="42" customFormat="1" ht="15.75" customHeight="1" x14ac:dyDescent="0.25">
      <c r="A19" s="61" t="s">
        <v>45</v>
      </c>
      <c r="B19" s="163">
        <v>669</v>
      </c>
      <c r="C19" s="39">
        <v>275</v>
      </c>
      <c r="D19" s="36"/>
      <c r="E19" s="39">
        <v>430</v>
      </c>
      <c r="F19" s="39">
        <v>270</v>
      </c>
      <c r="G19" s="40">
        <f t="shared" si="0"/>
        <v>62.790697674418603</v>
      </c>
      <c r="H19" s="39">
        <v>82</v>
      </c>
      <c r="I19" s="39">
        <v>55</v>
      </c>
      <c r="J19" s="40">
        <f t="shared" si="1"/>
        <v>67.073170731707322</v>
      </c>
      <c r="K19" s="39">
        <v>24</v>
      </c>
      <c r="L19" s="39">
        <v>20</v>
      </c>
      <c r="M19" s="40">
        <f t="shared" si="2"/>
        <v>83.333333333333329</v>
      </c>
      <c r="N19" s="39">
        <v>3</v>
      </c>
      <c r="O19" s="39">
        <v>0</v>
      </c>
      <c r="P19" s="40">
        <f t="shared" si="6"/>
        <v>0</v>
      </c>
      <c r="Q19" s="39">
        <v>369</v>
      </c>
      <c r="R19" s="60">
        <v>221</v>
      </c>
      <c r="S19" s="40">
        <f t="shared" si="3"/>
        <v>59.891598915989157</v>
      </c>
      <c r="T19" s="39">
        <v>640</v>
      </c>
      <c r="U19" s="60">
        <v>83</v>
      </c>
      <c r="V19" s="40"/>
      <c r="W19" s="39">
        <v>201</v>
      </c>
      <c r="X19" s="60">
        <v>83</v>
      </c>
      <c r="Y19" s="40">
        <f t="shared" si="4"/>
        <v>41.293532338308459</v>
      </c>
      <c r="Z19" s="39">
        <v>190</v>
      </c>
      <c r="AA19" s="60">
        <v>82</v>
      </c>
      <c r="AB19" s="40">
        <f t="shared" si="5"/>
        <v>43.157894736842103</v>
      </c>
      <c r="AC19" s="37"/>
      <c r="AD19" s="41"/>
    </row>
    <row r="20" spans="1:30" s="42" customFormat="1" ht="15.75" customHeight="1" x14ac:dyDescent="0.25">
      <c r="A20" s="61" t="s">
        <v>46</v>
      </c>
      <c r="B20" s="163">
        <v>415</v>
      </c>
      <c r="C20" s="39">
        <v>203</v>
      </c>
      <c r="D20" s="36"/>
      <c r="E20" s="39">
        <v>288</v>
      </c>
      <c r="F20" s="39">
        <v>195</v>
      </c>
      <c r="G20" s="40">
        <f t="shared" si="0"/>
        <v>67.708333333333329</v>
      </c>
      <c r="H20" s="39">
        <v>42</v>
      </c>
      <c r="I20" s="39">
        <v>32</v>
      </c>
      <c r="J20" s="40">
        <f t="shared" si="1"/>
        <v>76.19047619047619</v>
      </c>
      <c r="K20" s="39">
        <v>13</v>
      </c>
      <c r="L20" s="39">
        <v>6</v>
      </c>
      <c r="M20" s="40">
        <f t="shared" si="2"/>
        <v>46.153846153846153</v>
      </c>
      <c r="N20" s="39">
        <v>0</v>
      </c>
      <c r="O20" s="39">
        <v>0</v>
      </c>
      <c r="P20" s="40" t="str">
        <f t="shared" si="6"/>
        <v>-</v>
      </c>
      <c r="Q20" s="39">
        <v>207</v>
      </c>
      <c r="R20" s="60">
        <v>143</v>
      </c>
      <c r="S20" s="40">
        <f t="shared" si="3"/>
        <v>69.082125603864739</v>
      </c>
      <c r="T20" s="39">
        <v>363</v>
      </c>
      <c r="U20" s="60">
        <v>73</v>
      </c>
      <c r="V20" s="40"/>
      <c r="W20" s="39">
        <v>162</v>
      </c>
      <c r="X20" s="60">
        <v>72</v>
      </c>
      <c r="Y20" s="40">
        <f t="shared" si="4"/>
        <v>44.444444444444443</v>
      </c>
      <c r="Z20" s="39">
        <v>154</v>
      </c>
      <c r="AA20" s="60">
        <v>64</v>
      </c>
      <c r="AB20" s="40">
        <f t="shared" si="5"/>
        <v>41.558441558441558</v>
      </c>
      <c r="AC20" s="37"/>
      <c r="AD20" s="41"/>
    </row>
    <row r="21" spans="1:30" s="42" customFormat="1" ht="15.75" customHeight="1" x14ac:dyDescent="0.25">
      <c r="A21" s="61" t="s">
        <v>47</v>
      </c>
      <c r="B21" s="163">
        <v>265</v>
      </c>
      <c r="C21" s="39">
        <v>139</v>
      </c>
      <c r="D21" s="36"/>
      <c r="E21" s="39">
        <v>277</v>
      </c>
      <c r="F21" s="39">
        <v>125</v>
      </c>
      <c r="G21" s="40">
        <f t="shared" si="0"/>
        <v>45.12635379061372</v>
      </c>
      <c r="H21" s="39">
        <v>37</v>
      </c>
      <c r="I21" s="39">
        <v>17</v>
      </c>
      <c r="J21" s="40">
        <f t="shared" si="1"/>
        <v>45.945945945945944</v>
      </c>
      <c r="K21" s="39">
        <v>12</v>
      </c>
      <c r="L21" s="39">
        <v>13</v>
      </c>
      <c r="M21" s="40">
        <f t="shared" si="2"/>
        <v>108.33333333333333</v>
      </c>
      <c r="N21" s="39">
        <v>0</v>
      </c>
      <c r="O21" s="39">
        <v>0</v>
      </c>
      <c r="P21" s="40" t="str">
        <f t="shared" si="6"/>
        <v>-</v>
      </c>
      <c r="Q21" s="39">
        <v>246</v>
      </c>
      <c r="R21" s="60">
        <v>93</v>
      </c>
      <c r="S21" s="40">
        <f t="shared" si="3"/>
        <v>37.804878048780488</v>
      </c>
      <c r="T21" s="39">
        <v>217</v>
      </c>
      <c r="U21" s="60">
        <v>46</v>
      </c>
      <c r="V21" s="40"/>
      <c r="W21" s="39">
        <v>137</v>
      </c>
      <c r="X21" s="60">
        <v>45</v>
      </c>
      <c r="Y21" s="40">
        <f t="shared" si="4"/>
        <v>32.846715328467155</v>
      </c>
      <c r="Z21" s="39">
        <v>125</v>
      </c>
      <c r="AA21" s="60">
        <v>44</v>
      </c>
      <c r="AB21" s="40">
        <f t="shared" si="5"/>
        <v>35.200000000000003</v>
      </c>
      <c r="AC21" s="37"/>
      <c r="AD21" s="41"/>
    </row>
    <row r="22" spans="1:30" s="42" customFormat="1" ht="15.75" customHeight="1" x14ac:dyDescent="0.25">
      <c r="A22" s="61" t="s">
        <v>48</v>
      </c>
      <c r="B22" s="163">
        <v>619</v>
      </c>
      <c r="C22" s="39">
        <v>267</v>
      </c>
      <c r="D22" s="36"/>
      <c r="E22" s="39">
        <v>439</v>
      </c>
      <c r="F22" s="39">
        <v>255</v>
      </c>
      <c r="G22" s="40">
        <f t="shared" si="0"/>
        <v>58.086560364464695</v>
      </c>
      <c r="H22" s="39">
        <v>49</v>
      </c>
      <c r="I22" s="39">
        <v>39</v>
      </c>
      <c r="J22" s="40">
        <f t="shared" si="1"/>
        <v>79.591836734693871</v>
      </c>
      <c r="K22" s="39">
        <v>13</v>
      </c>
      <c r="L22" s="39">
        <v>1</v>
      </c>
      <c r="M22" s="40">
        <f t="shared" si="2"/>
        <v>7.6923076923076925</v>
      </c>
      <c r="N22" s="39">
        <v>0</v>
      </c>
      <c r="O22" s="39">
        <v>0</v>
      </c>
      <c r="P22" s="40" t="str">
        <f t="shared" si="6"/>
        <v>-</v>
      </c>
      <c r="Q22" s="39">
        <v>379</v>
      </c>
      <c r="R22" s="60">
        <v>219</v>
      </c>
      <c r="S22" s="40">
        <f t="shared" si="3"/>
        <v>57.78364116094987</v>
      </c>
      <c r="T22" s="39">
        <v>590</v>
      </c>
      <c r="U22" s="60">
        <v>112</v>
      </c>
      <c r="V22" s="40"/>
      <c r="W22" s="39">
        <v>208</v>
      </c>
      <c r="X22" s="60">
        <v>109</v>
      </c>
      <c r="Y22" s="40">
        <f t="shared" si="4"/>
        <v>52.403846153846153</v>
      </c>
      <c r="Z22" s="39">
        <v>184</v>
      </c>
      <c r="AA22" s="60">
        <v>98</v>
      </c>
      <c r="AB22" s="40">
        <f t="shared" si="5"/>
        <v>53.260869565217391</v>
      </c>
      <c r="AC22" s="37"/>
      <c r="AD22" s="41"/>
    </row>
    <row r="23" spans="1:30" s="42" customFormat="1" ht="15.75" customHeight="1" x14ac:dyDescent="0.25">
      <c r="A23" s="61" t="s">
        <v>49</v>
      </c>
      <c r="B23" s="163">
        <v>499</v>
      </c>
      <c r="C23" s="39">
        <v>362</v>
      </c>
      <c r="D23" s="36"/>
      <c r="E23" s="39">
        <v>595</v>
      </c>
      <c r="F23" s="39">
        <v>347</v>
      </c>
      <c r="G23" s="40">
        <f t="shared" si="0"/>
        <v>58.319327731092436</v>
      </c>
      <c r="H23" s="39">
        <v>78</v>
      </c>
      <c r="I23" s="39">
        <v>44</v>
      </c>
      <c r="J23" s="40">
        <f t="shared" si="1"/>
        <v>56.410256410256409</v>
      </c>
      <c r="K23" s="39">
        <v>18</v>
      </c>
      <c r="L23" s="39">
        <v>11</v>
      </c>
      <c r="M23" s="40">
        <f t="shared" si="2"/>
        <v>61.111111111111114</v>
      </c>
      <c r="N23" s="39">
        <v>3</v>
      </c>
      <c r="O23" s="39">
        <v>0</v>
      </c>
      <c r="P23" s="40">
        <f t="shared" si="6"/>
        <v>0</v>
      </c>
      <c r="Q23" s="39">
        <v>522</v>
      </c>
      <c r="R23" s="60">
        <v>285</v>
      </c>
      <c r="S23" s="40">
        <f t="shared" si="3"/>
        <v>54.597701149425291</v>
      </c>
      <c r="T23" s="39">
        <v>416</v>
      </c>
      <c r="U23" s="60">
        <v>126</v>
      </c>
      <c r="V23" s="40"/>
      <c r="W23" s="39">
        <v>273</v>
      </c>
      <c r="X23" s="60">
        <v>123</v>
      </c>
      <c r="Y23" s="40">
        <f t="shared" si="4"/>
        <v>45.054945054945058</v>
      </c>
      <c r="Z23" s="39">
        <v>236</v>
      </c>
      <c r="AA23" s="60">
        <v>107</v>
      </c>
      <c r="AB23" s="40">
        <f t="shared" si="5"/>
        <v>45.33898305084746</v>
      </c>
      <c r="AC23" s="37"/>
      <c r="AD23" s="41"/>
    </row>
    <row r="24" spans="1:30" s="42" customFormat="1" ht="15.75" customHeight="1" x14ac:dyDescent="0.25">
      <c r="A24" s="61" t="s">
        <v>50</v>
      </c>
      <c r="B24" s="163">
        <v>271</v>
      </c>
      <c r="C24" s="39">
        <v>345</v>
      </c>
      <c r="D24" s="36"/>
      <c r="E24" s="39">
        <v>472</v>
      </c>
      <c r="F24" s="39">
        <v>324</v>
      </c>
      <c r="G24" s="40">
        <f t="shared" si="0"/>
        <v>68.644067796610173</v>
      </c>
      <c r="H24" s="39">
        <v>48</v>
      </c>
      <c r="I24" s="39">
        <v>20</v>
      </c>
      <c r="J24" s="40">
        <f t="shared" si="1"/>
        <v>41.666666666666664</v>
      </c>
      <c r="K24" s="39">
        <v>12</v>
      </c>
      <c r="L24" s="39">
        <v>5</v>
      </c>
      <c r="M24" s="40">
        <f t="shared" si="2"/>
        <v>41.666666666666664</v>
      </c>
      <c r="N24" s="39">
        <v>0</v>
      </c>
      <c r="O24" s="39">
        <v>0</v>
      </c>
      <c r="P24" s="40" t="str">
        <f t="shared" si="6"/>
        <v>-</v>
      </c>
      <c r="Q24" s="39">
        <v>435</v>
      </c>
      <c r="R24" s="60">
        <v>297</v>
      </c>
      <c r="S24" s="40">
        <f t="shared" si="3"/>
        <v>68.275862068965523</v>
      </c>
      <c r="T24" s="39">
        <v>232</v>
      </c>
      <c r="U24" s="60">
        <v>126</v>
      </c>
      <c r="V24" s="40"/>
      <c r="W24" s="39">
        <v>217</v>
      </c>
      <c r="X24" s="60">
        <v>121</v>
      </c>
      <c r="Y24" s="40">
        <f t="shared" si="4"/>
        <v>55.76036866359447</v>
      </c>
      <c r="Z24" s="39">
        <v>210</v>
      </c>
      <c r="AA24" s="60">
        <v>117</v>
      </c>
      <c r="AB24" s="40">
        <f t="shared" si="5"/>
        <v>55.714285714285715</v>
      </c>
      <c r="AC24" s="37"/>
      <c r="AD24" s="41"/>
    </row>
    <row r="25" spans="1:30" s="42" customFormat="1" ht="15.75" customHeight="1" x14ac:dyDescent="0.25">
      <c r="A25" s="61" t="s">
        <v>51</v>
      </c>
      <c r="B25" s="163">
        <v>758</v>
      </c>
      <c r="C25" s="39">
        <v>149</v>
      </c>
      <c r="D25" s="36"/>
      <c r="E25" s="39">
        <v>239</v>
      </c>
      <c r="F25" s="39">
        <v>146</v>
      </c>
      <c r="G25" s="40">
        <f t="shared" si="0"/>
        <v>61.087866108786613</v>
      </c>
      <c r="H25" s="39">
        <v>41</v>
      </c>
      <c r="I25" s="39">
        <v>13</v>
      </c>
      <c r="J25" s="40">
        <f t="shared" si="1"/>
        <v>31.707317073170731</v>
      </c>
      <c r="K25" s="39">
        <v>6</v>
      </c>
      <c r="L25" s="39">
        <v>5</v>
      </c>
      <c r="M25" s="40">
        <f t="shared" si="2"/>
        <v>83.333333333333329</v>
      </c>
      <c r="N25" s="39">
        <v>0</v>
      </c>
      <c r="O25" s="39">
        <v>0</v>
      </c>
      <c r="P25" s="40" t="str">
        <f t="shared" si="6"/>
        <v>-</v>
      </c>
      <c r="Q25" s="39">
        <v>188</v>
      </c>
      <c r="R25" s="60">
        <v>108</v>
      </c>
      <c r="S25" s="40">
        <f t="shared" si="3"/>
        <v>57.446808510638299</v>
      </c>
      <c r="T25" s="39">
        <v>751</v>
      </c>
      <c r="U25" s="60">
        <v>62</v>
      </c>
      <c r="V25" s="40"/>
      <c r="W25" s="39">
        <v>121</v>
      </c>
      <c r="X25" s="60">
        <v>60</v>
      </c>
      <c r="Y25" s="40">
        <f t="shared" si="4"/>
        <v>49.586776859504134</v>
      </c>
      <c r="Z25" s="39">
        <v>109</v>
      </c>
      <c r="AA25" s="60">
        <v>52</v>
      </c>
      <c r="AB25" s="40">
        <f t="shared" si="5"/>
        <v>47.706422018348626</v>
      </c>
      <c r="AC25" s="37"/>
      <c r="AD25" s="41"/>
    </row>
    <row r="26" spans="1:30" s="42" customFormat="1" ht="15.75" customHeight="1" x14ac:dyDescent="0.25">
      <c r="A26" s="61" t="s">
        <v>52</v>
      </c>
      <c r="B26" s="163">
        <v>366</v>
      </c>
      <c r="C26" s="39">
        <v>217</v>
      </c>
      <c r="D26" s="36"/>
      <c r="E26" s="39">
        <v>290</v>
      </c>
      <c r="F26" s="39">
        <v>202</v>
      </c>
      <c r="G26" s="40">
        <f t="shared" si="0"/>
        <v>69.65517241379311</v>
      </c>
      <c r="H26" s="39">
        <v>38</v>
      </c>
      <c r="I26" s="39">
        <v>20</v>
      </c>
      <c r="J26" s="40">
        <f t="shared" si="1"/>
        <v>52.631578947368418</v>
      </c>
      <c r="K26" s="39">
        <v>2</v>
      </c>
      <c r="L26" s="39">
        <v>8</v>
      </c>
      <c r="M26" s="40">
        <f t="shared" si="2"/>
        <v>400</v>
      </c>
      <c r="N26" s="39">
        <v>0</v>
      </c>
      <c r="O26" s="39">
        <v>2</v>
      </c>
      <c r="P26" s="40" t="str">
        <f t="shared" si="6"/>
        <v>-</v>
      </c>
      <c r="Q26" s="39">
        <v>224</v>
      </c>
      <c r="R26" s="60">
        <v>144</v>
      </c>
      <c r="S26" s="40">
        <f t="shared" si="3"/>
        <v>64.285714285714292</v>
      </c>
      <c r="T26" s="39">
        <v>388</v>
      </c>
      <c r="U26" s="60">
        <v>86</v>
      </c>
      <c r="V26" s="40"/>
      <c r="W26" s="39">
        <v>136</v>
      </c>
      <c r="X26" s="60">
        <v>79</v>
      </c>
      <c r="Y26" s="40">
        <f t="shared" si="4"/>
        <v>58.088235294117645</v>
      </c>
      <c r="Z26" s="39">
        <v>122</v>
      </c>
      <c r="AA26" s="60">
        <v>70</v>
      </c>
      <c r="AB26" s="40">
        <f t="shared" si="5"/>
        <v>57.377049180327866</v>
      </c>
      <c r="AC26" s="37"/>
      <c r="AD26" s="41"/>
    </row>
    <row r="27" spans="1:30" s="42" customFormat="1" ht="15.75" customHeight="1" x14ac:dyDescent="0.25">
      <c r="A27" s="61" t="s">
        <v>53</v>
      </c>
      <c r="B27" s="163">
        <v>350</v>
      </c>
      <c r="C27" s="39">
        <v>223</v>
      </c>
      <c r="D27" s="36"/>
      <c r="E27" s="39">
        <v>357</v>
      </c>
      <c r="F27" s="39">
        <v>216</v>
      </c>
      <c r="G27" s="40">
        <f t="shared" si="0"/>
        <v>60.504201680672267</v>
      </c>
      <c r="H27" s="39">
        <v>55</v>
      </c>
      <c r="I27" s="39">
        <v>49</v>
      </c>
      <c r="J27" s="40">
        <f t="shared" si="1"/>
        <v>89.090909090909093</v>
      </c>
      <c r="K27" s="39">
        <v>26</v>
      </c>
      <c r="L27" s="39">
        <v>23</v>
      </c>
      <c r="M27" s="40">
        <f t="shared" si="2"/>
        <v>88.461538461538467</v>
      </c>
      <c r="N27" s="39">
        <v>15</v>
      </c>
      <c r="O27" s="39">
        <v>20</v>
      </c>
      <c r="P27" s="40">
        <f t="shared" si="6"/>
        <v>133.33333333333334</v>
      </c>
      <c r="Q27" s="39">
        <v>279</v>
      </c>
      <c r="R27" s="60">
        <v>194</v>
      </c>
      <c r="S27" s="40">
        <f t="shared" si="3"/>
        <v>69.534050179211476</v>
      </c>
      <c r="T27" s="39">
        <v>300</v>
      </c>
      <c r="U27" s="60">
        <v>73</v>
      </c>
      <c r="V27" s="40"/>
      <c r="W27" s="39">
        <v>155</v>
      </c>
      <c r="X27" s="60">
        <v>72</v>
      </c>
      <c r="Y27" s="40">
        <f t="shared" si="4"/>
        <v>46.451612903225808</v>
      </c>
      <c r="Z27" s="39">
        <v>148</v>
      </c>
      <c r="AA27" s="60">
        <v>68</v>
      </c>
      <c r="AB27" s="40">
        <f t="shared" si="5"/>
        <v>45.945945945945944</v>
      </c>
      <c r="AC27" s="37"/>
      <c r="AD27" s="41"/>
    </row>
    <row r="28" spans="1:30" s="42" customFormat="1" ht="15.75" customHeight="1" x14ac:dyDescent="0.25">
      <c r="A28" s="61" t="s">
        <v>54</v>
      </c>
      <c r="B28" s="163">
        <v>190</v>
      </c>
      <c r="C28" s="39">
        <v>130</v>
      </c>
      <c r="D28" s="36"/>
      <c r="E28" s="39">
        <v>176</v>
      </c>
      <c r="F28" s="39">
        <v>128</v>
      </c>
      <c r="G28" s="40">
        <f t="shared" si="0"/>
        <v>72.727272727272734</v>
      </c>
      <c r="H28" s="39">
        <v>24</v>
      </c>
      <c r="I28" s="39">
        <v>12</v>
      </c>
      <c r="J28" s="40">
        <f t="shared" si="1"/>
        <v>50</v>
      </c>
      <c r="K28" s="39">
        <v>0</v>
      </c>
      <c r="L28" s="39">
        <v>1</v>
      </c>
      <c r="M28" s="40" t="str">
        <f t="shared" si="2"/>
        <v>-</v>
      </c>
      <c r="N28" s="39">
        <v>1</v>
      </c>
      <c r="O28" s="39">
        <v>0</v>
      </c>
      <c r="P28" s="40">
        <f t="shared" si="6"/>
        <v>0</v>
      </c>
      <c r="Q28" s="39">
        <v>161</v>
      </c>
      <c r="R28" s="60">
        <v>121</v>
      </c>
      <c r="S28" s="40">
        <f t="shared" si="3"/>
        <v>75.155279503105589</v>
      </c>
      <c r="T28" s="39">
        <v>177</v>
      </c>
      <c r="U28" s="60">
        <v>63</v>
      </c>
      <c r="V28" s="40"/>
      <c r="W28" s="39">
        <v>94</v>
      </c>
      <c r="X28" s="60">
        <v>63</v>
      </c>
      <c r="Y28" s="40">
        <f t="shared" si="4"/>
        <v>67.021276595744681</v>
      </c>
      <c r="Z28" s="39">
        <v>92</v>
      </c>
      <c r="AA28" s="60">
        <v>62</v>
      </c>
      <c r="AB28" s="40">
        <f t="shared" si="5"/>
        <v>67.391304347826093</v>
      </c>
      <c r="AC28" s="37"/>
      <c r="AD28" s="41"/>
    </row>
    <row r="29" spans="1:30" s="42" customFormat="1" ht="15.75" customHeight="1" x14ac:dyDescent="0.25">
      <c r="A29" s="61" t="s">
        <v>55</v>
      </c>
      <c r="B29" s="163">
        <v>493</v>
      </c>
      <c r="C29" s="39">
        <v>232</v>
      </c>
      <c r="D29" s="36"/>
      <c r="E29" s="39">
        <v>452</v>
      </c>
      <c r="F29" s="39">
        <v>221</v>
      </c>
      <c r="G29" s="40">
        <f t="shared" si="0"/>
        <v>48.89380530973451</v>
      </c>
      <c r="H29" s="39">
        <v>31</v>
      </c>
      <c r="I29" s="39">
        <v>18</v>
      </c>
      <c r="J29" s="40">
        <f t="shared" si="1"/>
        <v>58.064516129032256</v>
      </c>
      <c r="K29" s="39">
        <v>19</v>
      </c>
      <c r="L29" s="39">
        <v>20</v>
      </c>
      <c r="M29" s="40">
        <f t="shared" si="2"/>
        <v>105.26315789473684</v>
      </c>
      <c r="N29" s="39">
        <v>0</v>
      </c>
      <c r="O29" s="39">
        <v>0</v>
      </c>
      <c r="P29" s="40" t="str">
        <f t="shared" si="6"/>
        <v>-</v>
      </c>
      <c r="Q29" s="39">
        <v>353</v>
      </c>
      <c r="R29" s="60">
        <v>173</v>
      </c>
      <c r="S29" s="40">
        <f t="shared" si="3"/>
        <v>49.008498583569406</v>
      </c>
      <c r="T29" s="39">
        <v>476</v>
      </c>
      <c r="U29" s="60">
        <v>89</v>
      </c>
      <c r="V29" s="40"/>
      <c r="W29" s="39">
        <v>180</v>
      </c>
      <c r="X29" s="60">
        <v>87</v>
      </c>
      <c r="Y29" s="40">
        <f t="shared" si="4"/>
        <v>48.333333333333336</v>
      </c>
      <c r="Z29" s="39">
        <v>166</v>
      </c>
      <c r="AA29" s="60">
        <v>81</v>
      </c>
      <c r="AB29" s="40">
        <f t="shared" si="5"/>
        <v>48.795180722891565</v>
      </c>
      <c r="AC29" s="37"/>
      <c r="AD29" s="41"/>
    </row>
    <row r="30" spans="1:30" s="42" customFormat="1" ht="15.75" customHeight="1" x14ac:dyDescent="0.25">
      <c r="A30" s="61" t="s">
        <v>56</v>
      </c>
      <c r="B30" s="163">
        <v>477</v>
      </c>
      <c r="C30" s="39">
        <v>145</v>
      </c>
      <c r="D30" s="36"/>
      <c r="E30" s="39">
        <v>255</v>
      </c>
      <c r="F30" s="39">
        <v>138</v>
      </c>
      <c r="G30" s="40">
        <f t="shared" si="0"/>
        <v>54.117647058823529</v>
      </c>
      <c r="H30" s="39">
        <v>34</v>
      </c>
      <c r="I30" s="39">
        <v>17</v>
      </c>
      <c r="J30" s="40">
        <f t="shared" si="1"/>
        <v>50</v>
      </c>
      <c r="K30" s="39">
        <v>6</v>
      </c>
      <c r="L30" s="39">
        <v>5</v>
      </c>
      <c r="M30" s="40">
        <f t="shared" si="2"/>
        <v>83.333333333333329</v>
      </c>
      <c r="N30" s="39">
        <v>1</v>
      </c>
      <c r="O30" s="39">
        <v>0</v>
      </c>
      <c r="P30" s="40">
        <f t="shared" si="6"/>
        <v>0</v>
      </c>
      <c r="Q30" s="39">
        <v>225</v>
      </c>
      <c r="R30" s="60">
        <v>115</v>
      </c>
      <c r="S30" s="40">
        <f t="shared" si="3"/>
        <v>51.111111111111114</v>
      </c>
      <c r="T30" s="39">
        <v>446</v>
      </c>
      <c r="U30" s="60">
        <v>58</v>
      </c>
      <c r="V30" s="40"/>
      <c r="W30" s="39">
        <v>124</v>
      </c>
      <c r="X30" s="60">
        <v>57</v>
      </c>
      <c r="Y30" s="40">
        <f t="shared" si="4"/>
        <v>45.967741935483872</v>
      </c>
      <c r="Z30" s="39">
        <v>114</v>
      </c>
      <c r="AA30" s="60">
        <v>48</v>
      </c>
      <c r="AB30" s="40">
        <f t="shared" si="5"/>
        <v>42.10526315789474</v>
      </c>
      <c r="AC30" s="37"/>
      <c r="AD30" s="41"/>
    </row>
    <row r="31" spans="1:30" s="42" customFormat="1" ht="15.75" customHeight="1" x14ac:dyDescent="0.25">
      <c r="A31" s="61" t="s">
        <v>57</v>
      </c>
      <c r="B31" s="163">
        <v>357</v>
      </c>
      <c r="C31" s="39">
        <v>161</v>
      </c>
      <c r="D31" s="36"/>
      <c r="E31" s="39">
        <v>221</v>
      </c>
      <c r="F31" s="39">
        <v>149</v>
      </c>
      <c r="G31" s="40">
        <f t="shared" si="0"/>
        <v>67.420814479638011</v>
      </c>
      <c r="H31" s="39">
        <v>40</v>
      </c>
      <c r="I31" s="39">
        <v>15</v>
      </c>
      <c r="J31" s="40">
        <f t="shared" si="1"/>
        <v>37.5</v>
      </c>
      <c r="K31" s="39">
        <v>7</v>
      </c>
      <c r="L31" s="39">
        <v>1</v>
      </c>
      <c r="M31" s="40">
        <f t="shared" si="2"/>
        <v>14.285714285714286</v>
      </c>
      <c r="N31" s="39">
        <v>7</v>
      </c>
      <c r="O31" s="39">
        <v>0</v>
      </c>
      <c r="P31" s="40">
        <f t="shared" si="6"/>
        <v>0</v>
      </c>
      <c r="Q31" s="39">
        <v>203</v>
      </c>
      <c r="R31" s="60">
        <v>122</v>
      </c>
      <c r="S31" s="40">
        <f t="shared" si="3"/>
        <v>60.098522167487687</v>
      </c>
      <c r="T31" s="39">
        <v>347</v>
      </c>
      <c r="U31" s="60">
        <v>69</v>
      </c>
      <c r="V31" s="40"/>
      <c r="W31" s="39">
        <v>116</v>
      </c>
      <c r="X31" s="60">
        <v>61</v>
      </c>
      <c r="Y31" s="40">
        <f t="shared" si="4"/>
        <v>52.586206896551722</v>
      </c>
      <c r="Z31" s="39">
        <v>101</v>
      </c>
      <c r="AA31" s="60">
        <v>49</v>
      </c>
      <c r="AB31" s="40">
        <f t="shared" si="5"/>
        <v>48.514851485148512</v>
      </c>
      <c r="AC31" s="37"/>
      <c r="AD31" s="41"/>
    </row>
    <row r="32" spans="1:30" s="42" customFormat="1" ht="15.75" customHeight="1" x14ac:dyDescent="0.25">
      <c r="A32" s="61" t="s">
        <v>58</v>
      </c>
      <c r="B32" s="163">
        <v>532</v>
      </c>
      <c r="C32" s="39">
        <v>117</v>
      </c>
      <c r="D32" s="36"/>
      <c r="E32" s="39">
        <v>222</v>
      </c>
      <c r="F32" s="39">
        <v>109</v>
      </c>
      <c r="G32" s="40">
        <f t="shared" si="0"/>
        <v>49.099099099099099</v>
      </c>
      <c r="H32" s="39">
        <v>50</v>
      </c>
      <c r="I32" s="39">
        <v>26</v>
      </c>
      <c r="J32" s="40">
        <f t="shared" si="1"/>
        <v>52</v>
      </c>
      <c r="K32" s="39">
        <v>13</v>
      </c>
      <c r="L32" s="39">
        <v>6</v>
      </c>
      <c r="M32" s="40">
        <f t="shared" si="2"/>
        <v>46.153846153846153</v>
      </c>
      <c r="N32" s="39">
        <v>7</v>
      </c>
      <c r="O32" s="39">
        <v>0</v>
      </c>
      <c r="P32" s="40">
        <f t="shared" si="6"/>
        <v>0</v>
      </c>
      <c r="Q32" s="39">
        <v>168</v>
      </c>
      <c r="R32" s="60">
        <v>93</v>
      </c>
      <c r="S32" s="40">
        <f t="shared" si="3"/>
        <v>55.357142857142854</v>
      </c>
      <c r="T32" s="39">
        <v>535</v>
      </c>
      <c r="U32" s="60">
        <v>41</v>
      </c>
      <c r="V32" s="40"/>
      <c r="W32" s="39">
        <v>52</v>
      </c>
      <c r="X32" s="60">
        <v>37</v>
      </c>
      <c r="Y32" s="40">
        <f t="shared" si="4"/>
        <v>71.15384615384616</v>
      </c>
      <c r="Z32" s="39">
        <v>47</v>
      </c>
      <c r="AA32" s="60">
        <v>37</v>
      </c>
      <c r="AB32" s="40">
        <f t="shared" si="5"/>
        <v>78.723404255319153</v>
      </c>
      <c r="AC32" s="37"/>
      <c r="AD32" s="41"/>
    </row>
    <row r="33" spans="1:30" s="42" customFormat="1" ht="15.75" customHeight="1" x14ac:dyDescent="0.25">
      <c r="A33" s="61" t="s">
        <v>59</v>
      </c>
      <c r="B33" s="163">
        <v>387</v>
      </c>
      <c r="C33" s="39">
        <v>383</v>
      </c>
      <c r="D33" s="36"/>
      <c r="E33" s="39">
        <v>479</v>
      </c>
      <c r="F33" s="39">
        <v>382</v>
      </c>
      <c r="G33" s="40">
        <f t="shared" si="0"/>
        <v>79.749478079331936</v>
      </c>
      <c r="H33" s="39">
        <v>40</v>
      </c>
      <c r="I33" s="39">
        <v>19</v>
      </c>
      <c r="J33" s="40">
        <f t="shared" si="1"/>
        <v>47.5</v>
      </c>
      <c r="K33" s="39">
        <v>3</v>
      </c>
      <c r="L33" s="39">
        <v>2</v>
      </c>
      <c r="M33" s="40">
        <f t="shared" si="2"/>
        <v>66.666666666666671</v>
      </c>
      <c r="N33" s="39">
        <v>0</v>
      </c>
      <c r="O33" s="39">
        <v>0</v>
      </c>
      <c r="P33" s="40" t="str">
        <f t="shared" si="6"/>
        <v>-</v>
      </c>
      <c r="Q33" s="39">
        <v>420</v>
      </c>
      <c r="R33" s="60">
        <v>333</v>
      </c>
      <c r="S33" s="40">
        <f t="shared" si="3"/>
        <v>79.285714285714292</v>
      </c>
      <c r="T33" s="39">
        <v>361</v>
      </c>
      <c r="U33" s="60">
        <v>191</v>
      </c>
      <c r="V33" s="40"/>
      <c r="W33" s="39">
        <v>269</v>
      </c>
      <c r="X33" s="60">
        <v>191</v>
      </c>
      <c r="Y33" s="40">
        <f t="shared" si="4"/>
        <v>71.003717472118964</v>
      </c>
      <c r="Z33" s="39">
        <v>258</v>
      </c>
      <c r="AA33" s="60">
        <v>185</v>
      </c>
      <c r="AB33" s="40">
        <f t="shared" si="5"/>
        <v>71.705426356589143</v>
      </c>
      <c r="AC33" s="37"/>
      <c r="AD33" s="41"/>
    </row>
    <row r="34" spans="1:30" s="42" customFormat="1" ht="15.75" customHeight="1" x14ac:dyDescent="0.25">
      <c r="A34" s="61" t="s">
        <v>60</v>
      </c>
      <c r="B34" s="163">
        <v>262</v>
      </c>
      <c r="C34" s="39">
        <v>231</v>
      </c>
      <c r="D34" s="36"/>
      <c r="E34" s="39">
        <v>353</v>
      </c>
      <c r="F34" s="39">
        <v>227</v>
      </c>
      <c r="G34" s="40">
        <f t="shared" si="0"/>
        <v>64.305949008498587</v>
      </c>
      <c r="H34" s="39">
        <v>45</v>
      </c>
      <c r="I34" s="39">
        <v>10</v>
      </c>
      <c r="J34" s="40">
        <f t="shared" si="1"/>
        <v>22.222222222222221</v>
      </c>
      <c r="K34" s="39">
        <v>4</v>
      </c>
      <c r="L34" s="39">
        <v>0</v>
      </c>
      <c r="M34" s="40">
        <f t="shared" si="2"/>
        <v>0</v>
      </c>
      <c r="N34" s="39">
        <v>1</v>
      </c>
      <c r="O34" s="39">
        <v>0</v>
      </c>
      <c r="P34" s="40">
        <f t="shared" si="6"/>
        <v>0</v>
      </c>
      <c r="Q34" s="39">
        <v>291</v>
      </c>
      <c r="R34" s="60">
        <v>175</v>
      </c>
      <c r="S34" s="40">
        <f t="shared" si="3"/>
        <v>60.137457044673539</v>
      </c>
      <c r="T34" s="39">
        <v>215</v>
      </c>
      <c r="U34" s="60">
        <v>104</v>
      </c>
      <c r="V34" s="40"/>
      <c r="W34" s="39">
        <v>196</v>
      </c>
      <c r="X34" s="60">
        <v>103</v>
      </c>
      <c r="Y34" s="40">
        <f t="shared" si="4"/>
        <v>52.551020408163268</v>
      </c>
      <c r="Z34" s="39">
        <v>170</v>
      </c>
      <c r="AA34" s="60">
        <v>99</v>
      </c>
      <c r="AB34" s="40">
        <f t="shared" si="5"/>
        <v>58.235294117647058</v>
      </c>
      <c r="AC34" s="37"/>
      <c r="AD34" s="41"/>
    </row>
    <row r="35" spans="1:30" s="42" customFormat="1" ht="15.75" customHeight="1" x14ac:dyDescent="0.25">
      <c r="A35" s="61" t="s">
        <v>61</v>
      </c>
      <c r="B35" s="163">
        <v>213</v>
      </c>
      <c r="C35" s="39">
        <v>120</v>
      </c>
      <c r="D35" s="36"/>
      <c r="E35" s="39">
        <v>231</v>
      </c>
      <c r="F35" s="39">
        <v>113</v>
      </c>
      <c r="G35" s="40">
        <f t="shared" si="0"/>
        <v>48.917748917748916</v>
      </c>
      <c r="H35" s="39">
        <v>21</v>
      </c>
      <c r="I35" s="39">
        <v>14</v>
      </c>
      <c r="J35" s="40">
        <f t="shared" si="1"/>
        <v>66.666666666666671</v>
      </c>
      <c r="K35" s="39">
        <v>8</v>
      </c>
      <c r="L35" s="39">
        <v>6</v>
      </c>
      <c r="M35" s="40">
        <f t="shared" si="2"/>
        <v>75</v>
      </c>
      <c r="N35" s="39">
        <v>0</v>
      </c>
      <c r="O35" s="39">
        <v>1</v>
      </c>
      <c r="P35" s="40" t="str">
        <f t="shared" si="6"/>
        <v>-</v>
      </c>
      <c r="Q35" s="39">
        <v>162</v>
      </c>
      <c r="R35" s="60">
        <v>94</v>
      </c>
      <c r="S35" s="40">
        <f t="shared" si="3"/>
        <v>58.02469135802469</v>
      </c>
      <c r="T35" s="39">
        <v>191</v>
      </c>
      <c r="U35" s="60">
        <v>39</v>
      </c>
      <c r="V35" s="40"/>
      <c r="W35" s="39">
        <v>87</v>
      </c>
      <c r="X35" s="60">
        <v>35</v>
      </c>
      <c r="Y35" s="40">
        <f t="shared" si="4"/>
        <v>40.229885057471265</v>
      </c>
      <c r="Z35" s="39">
        <v>79</v>
      </c>
      <c r="AA35" s="60">
        <v>31</v>
      </c>
      <c r="AB35" s="40">
        <f t="shared" si="5"/>
        <v>39.240506329113927</v>
      </c>
      <c r="AC35" s="37"/>
      <c r="AD35" s="41"/>
    </row>
    <row r="36" spans="1:30" ht="66.75" customHeight="1" x14ac:dyDescent="0.25">
      <c r="A36" s="45"/>
      <c r="B36" s="45"/>
      <c r="C36" s="234" t="s">
        <v>96</v>
      </c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</row>
    <row r="37" spans="1:30" x14ac:dyDescent="0.2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x14ac:dyDescent="0.2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2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2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2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2">
    <mergeCell ref="C36:M36"/>
    <mergeCell ref="Z3:AB3"/>
    <mergeCell ref="Z4:Z5"/>
    <mergeCell ref="AA4:AA5"/>
    <mergeCell ref="AB4:AB5"/>
    <mergeCell ref="N4:N5"/>
    <mergeCell ref="I4:I5"/>
    <mergeCell ref="J4:J5"/>
    <mergeCell ref="O4:O5"/>
    <mergeCell ref="P4:P5"/>
    <mergeCell ref="G4:G5"/>
    <mergeCell ref="H4:H5"/>
    <mergeCell ref="K4:K5"/>
    <mergeCell ref="L4:L5"/>
    <mergeCell ref="M4:M5"/>
    <mergeCell ref="N36:AB36"/>
    <mergeCell ref="Z2:AA2"/>
    <mergeCell ref="X1:Y1"/>
    <mergeCell ref="Q3:S3"/>
    <mergeCell ref="Q4:Q5"/>
    <mergeCell ref="R4:R5"/>
    <mergeCell ref="S4:S5"/>
    <mergeCell ref="W4:W5"/>
    <mergeCell ref="T4:T5"/>
    <mergeCell ref="U4:U5"/>
    <mergeCell ref="V4:V5"/>
    <mergeCell ref="X4:X5"/>
    <mergeCell ref="Y4:Y5"/>
    <mergeCell ref="B1:M1"/>
    <mergeCell ref="X2:Y2"/>
    <mergeCell ref="A3:A5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I88"/>
  <sheetViews>
    <sheetView view="pageBreakPreview" zoomScale="65" zoomScaleNormal="75" zoomScaleSheetLayoutView="65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W44" sqref="W44"/>
    </sheetView>
  </sheetViews>
  <sheetFormatPr defaultColWidth="9.28515625" defaultRowHeight="14.25" x14ac:dyDescent="0.2"/>
  <cols>
    <col min="1" max="1" width="25.7109375" style="44" customWidth="1"/>
    <col min="2" max="2" width="11" style="44" customWidth="1"/>
    <col min="3" max="3" width="9.7109375" style="89" customWidth="1"/>
    <col min="4" max="4" width="8.28515625" style="44" customWidth="1"/>
    <col min="5" max="6" width="11.7109375" style="44" customWidth="1"/>
    <col min="7" max="7" width="7.42578125" style="44" customWidth="1"/>
    <col min="8" max="8" width="10.42578125" style="44" customWidth="1"/>
    <col min="9" max="9" width="11" style="89" customWidth="1"/>
    <col min="10" max="10" width="7.42578125" style="44" customWidth="1"/>
    <col min="11" max="11" width="8.7109375" style="44" customWidth="1"/>
    <col min="12" max="12" width="9.28515625" style="44" customWidth="1"/>
    <col min="13" max="13" width="7.42578125" style="44" customWidth="1"/>
    <col min="14" max="15" width="9.42578125" style="44" customWidth="1"/>
    <col min="16" max="16" width="9" style="44" customWidth="1"/>
    <col min="17" max="17" width="10" style="44" customWidth="1"/>
    <col min="18" max="18" width="9.28515625" style="44" customWidth="1"/>
    <col min="19" max="19" width="8.28515625" style="44" customWidth="1"/>
    <col min="20" max="21" width="9.5703125" style="44" customWidth="1"/>
    <col min="22" max="22" width="8.28515625" style="44" customWidth="1"/>
    <col min="23" max="23" width="10.5703125" style="44" customWidth="1"/>
    <col min="24" max="24" width="10.7109375" style="44" customWidth="1"/>
    <col min="25" max="25" width="8.28515625" style="44" customWidth="1"/>
    <col min="26" max="27" width="9.7109375" style="44" customWidth="1"/>
    <col min="28" max="28" width="8.28515625" style="44" customWidth="1"/>
    <col min="29" max="16384" width="9.28515625" style="44"/>
  </cols>
  <sheetData>
    <row r="1" spans="1:35" s="28" customFormat="1" ht="60" customHeight="1" x14ac:dyDescent="0.35">
      <c r="B1" s="219" t="s">
        <v>119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7"/>
      <c r="R1" s="27"/>
      <c r="S1" s="27"/>
      <c r="T1" s="27"/>
      <c r="U1" s="27"/>
      <c r="V1" s="27"/>
      <c r="W1" s="27"/>
      <c r="X1" s="27"/>
      <c r="Y1" s="27"/>
      <c r="Z1" s="27"/>
      <c r="AA1" s="228"/>
      <c r="AB1" s="228"/>
      <c r="AC1" s="48"/>
      <c r="AE1" s="73" t="s">
        <v>14</v>
      </c>
    </row>
    <row r="2" spans="1:35" s="31" customFormat="1" ht="14.25" customHeight="1" x14ac:dyDescent="0.25">
      <c r="A2" s="29"/>
      <c r="B2" s="29"/>
      <c r="C2" s="84"/>
      <c r="D2" s="29"/>
      <c r="E2" s="29"/>
      <c r="F2" s="29"/>
      <c r="G2" s="29"/>
      <c r="H2" s="29"/>
      <c r="I2" s="84"/>
      <c r="J2" s="29"/>
      <c r="K2" s="29"/>
      <c r="L2" s="29"/>
      <c r="M2" s="29"/>
      <c r="N2" s="29"/>
      <c r="O2" s="29"/>
      <c r="P2" s="59" t="s">
        <v>7</v>
      </c>
      <c r="Q2" s="59"/>
      <c r="R2" s="29"/>
      <c r="S2" s="29"/>
      <c r="T2" s="30"/>
      <c r="U2" s="30"/>
      <c r="V2" s="30"/>
      <c r="W2" s="30"/>
      <c r="X2" s="30"/>
      <c r="Y2" s="30"/>
      <c r="AA2" s="220"/>
      <c r="AB2" s="220"/>
      <c r="AC2" s="227"/>
      <c r="AD2" s="227"/>
      <c r="AE2" s="59" t="s">
        <v>7</v>
      </c>
      <c r="AF2" s="59"/>
    </row>
    <row r="3" spans="1:35" s="32" customFormat="1" ht="67.900000000000006" customHeight="1" x14ac:dyDescent="0.25">
      <c r="A3" s="221"/>
      <c r="B3" s="254" t="s">
        <v>21</v>
      </c>
      <c r="C3" s="254"/>
      <c r="D3" s="254"/>
      <c r="E3" s="254" t="s">
        <v>22</v>
      </c>
      <c r="F3" s="254"/>
      <c r="G3" s="254"/>
      <c r="H3" s="254" t="s">
        <v>13</v>
      </c>
      <c r="I3" s="254"/>
      <c r="J3" s="254"/>
      <c r="K3" s="299" t="s">
        <v>79</v>
      </c>
      <c r="L3" s="300"/>
      <c r="M3" s="301"/>
      <c r="N3" s="254" t="s">
        <v>9</v>
      </c>
      <c r="O3" s="254"/>
      <c r="P3" s="254"/>
      <c r="Q3" s="254" t="s">
        <v>10</v>
      </c>
      <c r="R3" s="254"/>
      <c r="S3" s="254"/>
      <c r="T3" s="229" t="s">
        <v>8</v>
      </c>
      <c r="U3" s="230"/>
      <c r="V3" s="231"/>
      <c r="W3" s="254" t="s">
        <v>16</v>
      </c>
      <c r="X3" s="254"/>
      <c r="Y3" s="254"/>
      <c r="Z3" s="254" t="s">
        <v>11</v>
      </c>
      <c r="AA3" s="254"/>
      <c r="AB3" s="254"/>
      <c r="AC3" s="254" t="s">
        <v>12</v>
      </c>
      <c r="AD3" s="254"/>
      <c r="AE3" s="254"/>
    </row>
    <row r="4" spans="1:35" s="33" customFormat="1" ht="19.5" customHeight="1" x14ac:dyDescent="0.25">
      <c r="A4" s="221"/>
      <c r="B4" s="258" t="s">
        <v>62</v>
      </c>
      <c r="C4" s="246" t="s">
        <v>93</v>
      </c>
      <c r="D4" s="226" t="s">
        <v>2</v>
      </c>
      <c r="E4" s="258" t="s">
        <v>62</v>
      </c>
      <c r="F4" s="258" t="s">
        <v>93</v>
      </c>
      <c r="G4" s="226" t="s">
        <v>2</v>
      </c>
      <c r="H4" s="258" t="s">
        <v>62</v>
      </c>
      <c r="I4" s="246" t="s">
        <v>93</v>
      </c>
      <c r="J4" s="226" t="s">
        <v>2</v>
      </c>
      <c r="K4" s="302" t="s">
        <v>62</v>
      </c>
      <c r="L4" s="302" t="s">
        <v>93</v>
      </c>
      <c r="M4" s="302" t="s">
        <v>2</v>
      </c>
      <c r="N4" s="258" t="s">
        <v>62</v>
      </c>
      <c r="O4" s="258" t="s">
        <v>93</v>
      </c>
      <c r="P4" s="226" t="s">
        <v>2</v>
      </c>
      <c r="Q4" s="258" t="s">
        <v>62</v>
      </c>
      <c r="R4" s="258" t="s">
        <v>93</v>
      </c>
      <c r="S4" s="226" t="s">
        <v>2</v>
      </c>
      <c r="T4" s="258" t="s">
        <v>62</v>
      </c>
      <c r="U4" s="258" t="s">
        <v>93</v>
      </c>
      <c r="V4" s="226" t="s">
        <v>2</v>
      </c>
      <c r="W4" s="258" t="s">
        <v>62</v>
      </c>
      <c r="X4" s="258" t="s">
        <v>93</v>
      </c>
      <c r="Y4" s="226" t="s">
        <v>2</v>
      </c>
      <c r="Z4" s="258" t="s">
        <v>62</v>
      </c>
      <c r="AA4" s="258" t="s">
        <v>93</v>
      </c>
      <c r="AB4" s="226" t="s">
        <v>2</v>
      </c>
      <c r="AC4" s="258" t="s">
        <v>62</v>
      </c>
      <c r="AD4" s="258" t="s">
        <v>93</v>
      </c>
      <c r="AE4" s="226" t="s">
        <v>2</v>
      </c>
    </row>
    <row r="5" spans="1:35" s="33" customFormat="1" ht="15.75" customHeight="1" x14ac:dyDescent="0.25">
      <c r="A5" s="221"/>
      <c r="B5" s="258"/>
      <c r="C5" s="246"/>
      <c r="D5" s="226"/>
      <c r="E5" s="258"/>
      <c r="F5" s="258"/>
      <c r="G5" s="226"/>
      <c r="H5" s="258"/>
      <c r="I5" s="246"/>
      <c r="J5" s="226"/>
      <c r="K5" s="303"/>
      <c r="L5" s="303"/>
      <c r="M5" s="303"/>
      <c r="N5" s="258"/>
      <c r="O5" s="258"/>
      <c r="P5" s="226"/>
      <c r="Q5" s="258"/>
      <c r="R5" s="258"/>
      <c r="S5" s="226"/>
      <c r="T5" s="258"/>
      <c r="U5" s="258"/>
      <c r="V5" s="226"/>
      <c r="W5" s="258"/>
      <c r="X5" s="258"/>
      <c r="Y5" s="226"/>
      <c r="Z5" s="258"/>
      <c r="AA5" s="258"/>
      <c r="AB5" s="226"/>
      <c r="AC5" s="258"/>
      <c r="AD5" s="258"/>
      <c r="AE5" s="226"/>
    </row>
    <row r="6" spans="1:35" s="51" customFormat="1" ht="11.25" customHeight="1" x14ac:dyDescent="0.2">
      <c r="A6" s="49" t="s">
        <v>3</v>
      </c>
      <c r="B6" s="50">
        <v>1</v>
      </c>
      <c r="C6" s="85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85">
        <v>8</v>
      </c>
      <c r="J6" s="50">
        <v>9</v>
      </c>
      <c r="K6" s="146"/>
      <c r="L6" s="146"/>
      <c r="M6" s="146"/>
      <c r="N6" s="50">
        <v>10</v>
      </c>
      <c r="O6" s="50">
        <v>11</v>
      </c>
      <c r="P6" s="50">
        <v>12</v>
      </c>
      <c r="Q6" s="50">
        <v>13</v>
      </c>
      <c r="R6" s="50">
        <v>14</v>
      </c>
      <c r="S6" s="50">
        <v>15</v>
      </c>
      <c r="T6" s="50">
        <v>16</v>
      </c>
      <c r="U6" s="50">
        <v>17</v>
      </c>
      <c r="V6" s="50">
        <v>18</v>
      </c>
      <c r="W6" s="50">
        <v>19</v>
      </c>
      <c r="X6" s="50">
        <v>20</v>
      </c>
      <c r="Y6" s="50">
        <v>21</v>
      </c>
      <c r="Z6" s="50">
        <v>22</v>
      </c>
      <c r="AA6" s="50">
        <v>23</v>
      </c>
      <c r="AB6" s="50">
        <v>24</v>
      </c>
      <c r="AC6" s="50">
        <v>25</v>
      </c>
      <c r="AD6" s="50">
        <v>26</v>
      </c>
      <c r="AE6" s="50">
        <v>27</v>
      </c>
    </row>
    <row r="7" spans="1:35" s="38" customFormat="1" ht="18" customHeight="1" x14ac:dyDescent="0.25">
      <c r="A7" s="34" t="s">
        <v>33</v>
      </c>
      <c r="B7" s="35">
        <f>SUM(B8:B35)</f>
        <v>126119</v>
      </c>
      <c r="C7" s="86">
        <f>SUM(C8:C35)</f>
        <v>35450</v>
      </c>
      <c r="D7" s="36">
        <f>C7*100/B7</f>
        <v>28.108373837407527</v>
      </c>
      <c r="E7" s="35">
        <f>SUM(E8:E35)</f>
        <v>52465</v>
      </c>
      <c r="F7" s="35">
        <f>SUM(F8:F35)</f>
        <v>30272</v>
      </c>
      <c r="G7" s="36">
        <f>F7*100/E7</f>
        <v>57.699418660059088</v>
      </c>
      <c r="H7" s="35">
        <f>SUM(H8:H35)</f>
        <v>15527</v>
      </c>
      <c r="I7" s="86">
        <f>SUM(I8:I35)</f>
        <v>7604</v>
      </c>
      <c r="J7" s="36">
        <f>I7*100/H7</f>
        <v>48.972757132736525</v>
      </c>
      <c r="K7" s="147">
        <f>SUM(K8:K35)</f>
        <v>10663</v>
      </c>
      <c r="L7" s="147">
        <f>SUM(L8:L35)</f>
        <v>6326</v>
      </c>
      <c r="M7" s="148">
        <f>L7*100/K7</f>
        <v>59.326643533714716</v>
      </c>
      <c r="N7" s="35">
        <f>SUM(N8:N35)</f>
        <v>2478</v>
      </c>
      <c r="O7" s="35">
        <f>SUM(O8:O35)</f>
        <v>1462</v>
      </c>
      <c r="P7" s="36">
        <f>O7*100/N7</f>
        <v>58.999192897497984</v>
      </c>
      <c r="Q7" s="35">
        <f>SUM(Q8:Q35)</f>
        <v>353</v>
      </c>
      <c r="R7" s="35">
        <f>SUM(R8:R35)</f>
        <v>163</v>
      </c>
      <c r="S7" s="36">
        <f>R7*100/Q7</f>
        <v>46.175637393767708</v>
      </c>
      <c r="T7" s="35">
        <f>SUM(T8:T35)</f>
        <v>37671</v>
      </c>
      <c r="U7" s="35">
        <f>SUM(U8:U35)</f>
        <v>23583</v>
      </c>
      <c r="V7" s="36">
        <f>U7*100/T7</f>
        <v>62.602532452018792</v>
      </c>
      <c r="W7" s="35">
        <f>SUM(W8:W35)</f>
        <v>61195</v>
      </c>
      <c r="X7" s="35">
        <f>SUM(X8:X35)</f>
        <v>12915</v>
      </c>
      <c r="Y7" s="36">
        <f>X7*100/W7</f>
        <v>21.104665413841001</v>
      </c>
      <c r="Z7" s="35">
        <f>SUM(Z8:Z35)</f>
        <v>21484</v>
      </c>
      <c r="AA7" s="35">
        <f>SUM(AA8:AA35)</f>
        <v>10784</v>
      </c>
      <c r="AB7" s="36">
        <f>AA7*100/Z7</f>
        <v>50.195494321355426</v>
      </c>
      <c r="AC7" s="35">
        <f>SUM(AC8:AC35)</f>
        <v>18490</v>
      </c>
      <c r="AD7" s="35">
        <f>SUM(AD8:AD35)</f>
        <v>9372</v>
      </c>
      <c r="AE7" s="36">
        <f>AD7*100/AC7</f>
        <v>50.686857760951867</v>
      </c>
      <c r="AF7" s="37"/>
      <c r="AI7" s="42"/>
    </row>
    <row r="8" spans="1:35" s="42" customFormat="1" ht="17.100000000000001" customHeight="1" x14ac:dyDescent="0.25">
      <c r="A8" s="61" t="s">
        <v>34</v>
      </c>
      <c r="B8" s="39">
        <v>29912</v>
      </c>
      <c r="C8" s="87">
        <v>9974</v>
      </c>
      <c r="D8" s="36">
        <f t="shared" ref="D8:D35" si="0">C8*100/B8</f>
        <v>33.344477132923238</v>
      </c>
      <c r="E8" s="39">
        <v>14198</v>
      </c>
      <c r="F8" s="39">
        <v>8225</v>
      </c>
      <c r="G8" s="40">
        <f t="shared" ref="G8:G35" si="1">F8*100/E8</f>
        <v>57.930694464009015</v>
      </c>
      <c r="H8" s="39">
        <v>2282</v>
      </c>
      <c r="I8" s="87">
        <v>1355</v>
      </c>
      <c r="J8" s="40">
        <f t="shared" ref="J8:J35" si="2">I8*100/H8</f>
        <v>59.377738825591585</v>
      </c>
      <c r="K8" s="163">
        <v>2278</v>
      </c>
      <c r="L8" s="163">
        <v>1262</v>
      </c>
      <c r="M8" s="149">
        <f t="shared" ref="M8:M35" si="3">L8*100/K8</f>
        <v>55.399473222124669</v>
      </c>
      <c r="N8" s="39">
        <v>616</v>
      </c>
      <c r="O8" s="39">
        <v>502</v>
      </c>
      <c r="P8" s="40">
        <f t="shared" ref="P8:P35" si="4">O8*100/N8</f>
        <v>81.493506493506487</v>
      </c>
      <c r="Q8" s="39">
        <v>90</v>
      </c>
      <c r="R8" s="39">
        <v>0</v>
      </c>
      <c r="S8" s="40">
        <f>IF(ISERROR(R8*100/Q8),"-",(R8*100/Q8))</f>
        <v>0</v>
      </c>
      <c r="T8" s="39">
        <v>7212</v>
      </c>
      <c r="U8" s="60">
        <v>5114</v>
      </c>
      <c r="V8" s="40">
        <f t="shared" ref="V8:V35" si="5">U8*100/T8</f>
        <v>70.909595119245708</v>
      </c>
      <c r="W8" s="183">
        <v>16458</v>
      </c>
      <c r="X8" s="60">
        <v>3798</v>
      </c>
      <c r="Y8" s="40">
        <f t="shared" ref="Y8:Y35" si="6">X8*100/W8</f>
        <v>23.076923076923077</v>
      </c>
      <c r="Z8" s="39">
        <v>6059</v>
      </c>
      <c r="AA8" s="60">
        <v>2959</v>
      </c>
      <c r="AB8" s="40">
        <f t="shared" ref="AB8:AB35" si="7">AA8*100/Z8</f>
        <v>48.836441657039117</v>
      </c>
      <c r="AC8" s="39">
        <v>5090</v>
      </c>
      <c r="AD8" s="60">
        <v>2526</v>
      </c>
      <c r="AE8" s="40">
        <f t="shared" ref="AE8:AE35" si="8">AD8*100/AC8</f>
        <v>49.626719056974459</v>
      </c>
      <c r="AF8" s="37"/>
      <c r="AG8" s="41"/>
    </row>
    <row r="9" spans="1:35" s="43" customFormat="1" ht="17.100000000000001" customHeight="1" x14ac:dyDescent="0.25">
      <c r="A9" s="61" t="s">
        <v>35</v>
      </c>
      <c r="B9" s="39">
        <v>4769</v>
      </c>
      <c r="C9" s="87">
        <v>1230</v>
      </c>
      <c r="D9" s="36">
        <f t="shared" si="0"/>
        <v>25.7915705598658</v>
      </c>
      <c r="E9" s="39">
        <v>1974</v>
      </c>
      <c r="F9" s="39">
        <v>1064</v>
      </c>
      <c r="G9" s="40">
        <f t="shared" si="1"/>
        <v>53.900709219858157</v>
      </c>
      <c r="H9" s="39">
        <v>514</v>
      </c>
      <c r="I9" s="87">
        <v>282</v>
      </c>
      <c r="J9" s="40">
        <f t="shared" si="2"/>
        <v>54.863813229571981</v>
      </c>
      <c r="K9" s="163">
        <v>422</v>
      </c>
      <c r="L9" s="163">
        <v>244</v>
      </c>
      <c r="M9" s="149">
        <f t="shared" si="3"/>
        <v>57.81990521327014</v>
      </c>
      <c r="N9" s="39">
        <v>57</v>
      </c>
      <c r="O9" s="39">
        <v>44</v>
      </c>
      <c r="P9" s="40">
        <f t="shared" si="4"/>
        <v>77.192982456140356</v>
      </c>
      <c r="Q9" s="39">
        <v>5</v>
      </c>
      <c r="R9" s="39">
        <v>30</v>
      </c>
      <c r="S9" s="40">
        <f>IF(ISERROR(R9*100/Q9),"-",(R9*100/Q9))</f>
        <v>600</v>
      </c>
      <c r="T9" s="39">
        <v>1481</v>
      </c>
      <c r="U9" s="60">
        <v>827</v>
      </c>
      <c r="V9" s="40">
        <f t="shared" si="5"/>
        <v>55.840648210668469</v>
      </c>
      <c r="W9" s="183">
        <v>800</v>
      </c>
      <c r="X9" s="60">
        <v>451</v>
      </c>
      <c r="Y9" s="40">
        <f t="shared" si="6"/>
        <v>56.375</v>
      </c>
      <c r="Z9" s="39">
        <v>725</v>
      </c>
      <c r="AA9" s="60">
        <v>396</v>
      </c>
      <c r="AB9" s="40">
        <f t="shared" si="7"/>
        <v>54.620689655172413</v>
      </c>
      <c r="AC9" s="39">
        <v>470</v>
      </c>
      <c r="AD9" s="60">
        <v>297</v>
      </c>
      <c r="AE9" s="40">
        <f t="shared" si="8"/>
        <v>63.191489361702125</v>
      </c>
      <c r="AF9" s="37"/>
      <c r="AG9" s="41"/>
    </row>
    <row r="10" spans="1:35" s="42" customFormat="1" ht="17.100000000000001" customHeight="1" x14ac:dyDescent="0.25">
      <c r="A10" s="61" t="s">
        <v>36</v>
      </c>
      <c r="B10" s="39">
        <v>575</v>
      </c>
      <c r="C10" s="87">
        <v>193</v>
      </c>
      <c r="D10" s="36">
        <f t="shared" si="0"/>
        <v>33.565217391304351</v>
      </c>
      <c r="E10" s="39">
        <v>343</v>
      </c>
      <c r="F10" s="39">
        <v>177</v>
      </c>
      <c r="G10" s="40">
        <f t="shared" si="1"/>
        <v>51.603498542274053</v>
      </c>
      <c r="H10" s="39">
        <v>78</v>
      </c>
      <c r="I10" s="87">
        <v>24</v>
      </c>
      <c r="J10" s="40">
        <f t="shared" si="2"/>
        <v>30.76923076923077</v>
      </c>
      <c r="K10" s="163">
        <v>65</v>
      </c>
      <c r="L10" s="163">
        <v>21</v>
      </c>
      <c r="M10" s="149">
        <f t="shared" si="3"/>
        <v>32.307692307692307</v>
      </c>
      <c r="N10" s="39">
        <v>10</v>
      </c>
      <c r="O10" s="39">
        <v>7</v>
      </c>
      <c r="P10" s="40">
        <f t="shared" si="4"/>
        <v>70</v>
      </c>
      <c r="Q10" s="39">
        <v>22</v>
      </c>
      <c r="R10" s="39">
        <v>1</v>
      </c>
      <c r="S10" s="40">
        <f t="shared" ref="S10:S35" si="9">IF(ISERROR(R10*100/Q10),"-",(R10*100/Q10))</f>
        <v>4.5454545454545459</v>
      </c>
      <c r="T10" s="39">
        <v>282</v>
      </c>
      <c r="U10" s="60">
        <v>153</v>
      </c>
      <c r="V10" s="40">
        <f t="shared" si="5"/>
        <v>54.255319148936174</v>
      </c>
      <c r="W10" s="183">
        <v>102</v>
      </c>
      <c r="X10" s="60">
        <v>89</v>
      </c>
      <c r="Y10" s="40">
        <f t="shared" si="6"/>
        <v>87.254901960784309</v>
      </c>
      <c r="Z10" s="39">
        <v>97</v>
      </c>
      <c r="AA10" s="60">
        <v>82</v>
      </c>
      <c r="AB10" s="40">
        <f t="shared" si="7"/>
        <v>84.536082474226802</v>
      </c>
      <c r="AC10" s="39">
        <v>88</v>
      </c>
      <c r="AD10" s="60">
        <v>54</v>
      </c>
      <c r="AE10" s="40">
        <f t="shared" si="8"/>
        <v>61.363636363636367</v>
      </c>
      <c r="AF10" s="37"/>
      <c r="AG10" s="41"/>
    </row>
    <row r="11" spans="1:35" s="42" customFormat="1" ht="17.100000000000001" customHeight="1" x14ac:dyDescent="0.25">
      <c r="A11" s="61" t="s">
        <v>37</v>
      </c>
      <c r="B11" s="39">
        <v>2261</v>
      </c>
      <c r="C11" s="87">
        <v>889</v>
      </c>
      <c r="D11" s="36">
        <f t="shared" si="0"/>
        <v>39.318885448916411</v>
      </c>
      <c r="E11" s="39">
        <v>986</v>
      </c>
      <c r="F11" s="39">
        <v>718</v>
      </c>
      <c r="G11" s="40">
        <f t="shared" si="1"/>
        <v>72.819472616632865</v>
      </c>
      <c r="H11" s="39">
        <v>263</v>
      </c>
      <c r="I11" s="87">
        <v>183</v>
      </c>
      <c r="J11" s="40">
        <f t="shared" si="2"/>
        <v>69.581749049429661</v>
      </c>
      <c r="K11" s="163">
        <v>207</v>
      </c>
      <c r="L11" s="163">
        <v>163</v>
      </c>
      <c r="M11" s="149">
        <f t="shared" si="3"/>
        <v>78.74396135265701</v>
      </c>
      <c r="N11" s="39">
        <v>25</v>
      </c>
      <c r="O11" s="39">
        <v>24</v>
      </c>
      <c r="P11" s="40">
        <f t="shared" si="4"/>
        <v>96</v>
      </c>
      <c r="Q11" s="39">
        <v>2</v>
      </c>
      <c r="R11" s="39">
        <v>0</v>
      </c>
      <c r="S11" s="40">
        <f t="shared" si="9"/>
        <v>0</v>
      </c>
      <c r="T11" s="39">
        <v>833</v>
      </c>
      <c r="U11" s="60">
        <v>569</v>
      </c>
      <c r="V11" s="40">
        <f t="shared" si="5"/>
        <v>68.307322929171676</v>
      </c>
      <c r="W11" s="183">
        <v>506</v>
      </c>
      <c r="X11" s="60">
        <v>364</v>
      </c>
      <c r="Y11" s="40">
        <f t="shared" si="6"/>
        <v>71.936758893280626</v>
      </c>
      <c r="Z11" s="39">
        <v>362</v>
      </c>
      <c r="AA11" s="60">
        <v>272</v>
      </c>
      <c r="AB11" s="40">
        <f t="shared" si="7"/>
        <v>75.138121546961329</v>
      </c>
      <c r="AC11" s="39">
        <v>291</v>
      </c>
      <c r="AD11" s="60">
        <v>221</v>
      </c>
      <c r="AE11" s="40">
        <f t="shared" si="8"/>
        <v>75.945017182130584</v>
      </c>
      <c r="AF11" s="37"/>
      <c r="AG11" s="41"/>
    </row>
    <row r="12" spans="1:35" s="42" customFormat="1" ht="17.100000000000001" customHeight="1" x14ac:dyDescent="0.25">
      <c r="A12" s="61" t="s">
        <v>38</v>
      </c>
      <c r="B12" s="39">
        <v>4793</v>
      </c>
      <c r="C12" s="87">
        <v>854</v>
      </c>
      <c r="D12" s="36">
        <f t="shared" si="0"/>
        <v>17.817650740663467</v>
      </c>
      <c r="E12" s="39">
        <v>1352</v>
      </c>
      <c r="F12" s="39">
        <v>717</v>
      </c>
      <c r="G12" s="40">
        <f t="shared" si="1"/>
        <v>53.032544378698226</v>
      </c>
      <c r="H12" s="39">
        <v>533</v>
      </c>
      <c r="I12" s="87">
        <v>275</v>
      </c>
      <c r="J12" s="40">
        <f t="shared" si="2"/>
        <v>51.594746716697934</v>
      </c>
      <c r="K12" s="163">
        <v>339</v>
      </c>
      <c r="L12" s="163">
        <v>208</v>
      </c>
      <c r="M12" s="149">
        <f t="shared" si="3"/>
        <v>61.356932153392329</v>
      </c>
      <c r="N12" s="39">
        <v>139</v>
      </c>
      <c r="O12" s="39">
        <v>70</v>
      </c>
      <c r="P12" s="40">
        <f t="shared" si="4"/>
        <v>50.359712230215827</v>
      </c>
      <c r="Q12" s="39">
        <v>10</v>
      </c>
      <c r="R12" s="39">
        <v>9</v>
      </c>
      <c r="S12" s="40">
        <f t="shared" si="9"/>
        <v>90</v>
      </c>
      <c r="T12" s="39">
        <v>1125</v>
      </c>
      <c r="U12" s="60">
        <v>645</v>
      </c>
      <c r="V12" s="40">
        <f t="shared" si="5"/>
        <v>57.333333333333336</v>
      </c>
      <c r="W12" s="183">
        <v>3537</v>
      </c>
      <c r="X12" s="60">
        <v>298</v>
      </c>
      <c r="Y12" s="40">
        <f t="shared" si="6"/>
        <v>8.4252191122420133</v>
      </c>
      <c r="Z12" s="39">
        <v>470</v>
      </c>
      <c r="AA12" s="60">
        <v>247</v>
      </c>
      <c r="AB12" s="40">
        <f t="shared" si="7"/>
        <v>52.553191489361701</v>
      </c>
      <c r="AC12" s="39">
        <v>389</v>
      </c>
      <c r="AD12" s="60">
        <v>212</v>
      </c>
      <c r="AE12" s="40">
        <f t="shared" si="8"/>
        <v>54.498714652956295</v>
      </c>
      <c r="AF12" s="37"/>
      <c r="AG12" s="41"/>
    </row>
    <row r="13" spans="1:35" s="42" customFormat="1" ht="17.100000000000001" customHeight="1" x14ac:dyDescent="0.25">
      <c r="A13" s="61" t="s">
        <v>39</v>
      </c>
      <c r="B13" s="39">
        <v>1690</v>
      </c>
      <c r="C13" s="87">
        <v>405</v>
      </c>
      <c r="D13" s="36">
        <f t="shared" si="0"/>
        <v>23.964497041420117</v>
      </c>
      <c r="E13" s="39">
        <v>777</v>
      </c>
      <c r="F13" s="39">
        <v>373</v>
      </c>
      <c r="G13" s="40">
        <f t="shared" si="1"/>
        <v>48.005148005148008</v>
      </c>
      <c r="H13" s="39">
        <v>235</v>
      </c>
      <c r="I13" s="87">
        <v>130</v>
      </c>
      <c r="J13" s="40">
        <f t="shared" si="2"/>
        <v>55.319148936170215</v>
      </c>
      <c r="K13" s="163">
        <v>185</v>
      </c>
      <c r="L13" s="163">
        <v>115</v>
      </c>
      <c r="M13" s="149">
        <f t="shared" si="3"/>
        <v>62.162162162162161</v>
      </c>
      <c r="N13" s="39">
        <v>35</v>
      </c>
      <c r="O13" s="39">
        <v>15</v>
      </c>
      <c r="P13" s="40">
        <f t="shared" si="4"/>
        <v>42.857142857142854</v>
      </c>
      <c r="Q13" s="39">
        <v>4</v>
      </c>
      <c r="R13" s="39">
        <v>0</v>
      </c>
      <c r="S13" s="40">
        <f t="shared" si="9"/>
        <v>0</v>
      </c>
      <c r="T13" s="39">
        <v>665</v>
      </c>
      <c r="U13" s="60">
        <v>347</v>
      </c>
      <c r="V13" s="40">
        <f t="shared" si="5"/>
        <v>52.180451127819552</v>
      </c>
      <c r="W13" s="183">
        <v>973</v>
      </c>
      <c r="X13" s="60">
        <v>121</v>
      </c>
      <c r="Y13" s="40">
        <f t="shared" si="6"/>
        <v>12.435765673175744</v>
      </c>
      <c r="Z13" s="39">
        <v>223</v>
      </c>
      <c r="AA13" s="60">
        <v>116</v>
      </c>
      <c r="AB13" s="40">
        <f t="shared" si="7"/>
        <v>52.017937219730939</v>
      </c>
      <c r="AC13" s="39">
        <v>186</v>
      </c>
      <c r="AD13" s="60">
        <v>101</v>
      </c>
      <c r="AE13" s="40">
        <f t="shared" si="8"/>
        <v>54.301075268817208</v>
      </c>
      <c r="AF13" s="37"/>
      <c r="AG13" s="41"/>
    </row>
    <row r="14" spans="1:35" s="42" customFormat="1" ht="17.100000000000001" customHeight="1" x14ac:dyDescent="0.25">
      <c r="A14" s="61" t="s">
        <v>40</v>
      </c>
      <c r="B14" s="39">
        <v>1295</v>
      </c>
      <c r="C14" s="87">
        <v>351</v>
      </c>
      <c r="D14" s="36">
        <f t="shared" si="0"/>
        <v>27.104247104247104</v>
      </c>
      <c r="E14" s="39">
        <v>730</v>
      </c>
      <c r="F14" s="39">
        <v>323</v>
      </c>
      <c r="G14" s="40">
        <f t="shared" si="1"/>
        <v>44.246575342465754</v>
      </c>
      <c r="H14" s="39">
        <v>178</v>
      </c>
      <c r="I14" s="87">
        <v>64</v>
      </c>
      <c r="J14" s="40">
        <f t="shared" si="2"/>
        <v>35.955056179775283</v>
      </c>
      <c r="K14" s="163">
        <v>125</v>
      </c>
      <c r="L14" s="163">
        <v>51</v>
      </c>
      <c r="M14" s="149">
        <f t="shared" si="3"/>
        <v>40.799999999999997</v>
      </c>
      <c r="N14" s="39">
        <v>13</v>
      </c>
      <c r="O14" s="39">
        <v>7</v>
      </c>
      <c r="P14" s="40">
        <f t="shared" si="4"/>
        <v>53.846153846153847</v>
      </c>
      <c r="Q14" s="39">
        <v>2</v>
      </c>
      <c r="R14" s="39">
        <v>0</v>
      </c>
      <c r="S14" s="40">
        <f t="shared" si="9"/>
        <v>0</v>
      </c>
      <c r="T14" s="39">
        <v>644</v>
      </c>
      <c r="U14" s="60">
        <v>299</v>
      </c>
      <c r="V14" s="40">
        <f t="shared" si="5"/>
        <v>46.428571428571431</v>
      </c>
      <c r="W14" s="183">
        <v>331</v>
      </c>
      <c r="X14" s="60">
        <v>123</v>
      </c>
      <c r="Y14" s="40">
        <f t="shared" si="6"/>
        <v>37.160120845921448</v>
      </c>
      <c r="Z14" s="39">
        <v>222</v>
      </c>
      <c r="AA14" s="60">
        <v>118</v>
      </c>
      <c r="AB14" s="40">
        <f t="shared" si="7"/>
        <v>53.153153153153156</v>
      </c>
      <c r="AC14" s="39">
        <v>169</v>
      </c>
      <c r="AD14" s="60">
        <v>89</v>
      </c>
      <c r="AE14" s="40">
        <f t="shared" si="8"/>
        <v>52.662721893491124</v>
      </c>
      <c r="AF14" s="37"/>
      <c r="AG14" s="41"/>
    </row>
    <row r="15" spans="1:35" s="42" customFormat="1" ht="17.100000000000001" customHeight="1" x14ac:dyDescent="0.25">
      <c r="A15" s="61" t="s">
        <v>41</v>
      </c>
      <c r="B15" s="39">
        <v>9076</v>
      </c>
      <c r="C15" s="87">
        <v>1497</v>
      </c>
      <c r="D15" s="36">
        <f t="shared" si="0"/>
        <v>16.494050242397531</v>
      </c>
      <c r="E15" s="39">
        <v>1748</v>
      </c>
      <c r="F15" s="39">
        <v>1266</v>
      </c>
      <c r="G15" s="40">
        <f t="shared" si="1"/>
        <v>72.425629290617849</v>
      </c>
      <c r="H15" s="39">
        <v>724</v>
      </c>
      <c r="I15" s="87">
        <v>443</v>
      </c>
      <c r="J15" s="40">
        <f t="shared" si="2"/>
        <v>61.187845303867405</v>
      </c>
      <c r="K15" s="163">
        <v>322</v>
      </c>
      <c r="L15" s="163">
        <v>368</v>
      </c>
      <c r="M15" s="149">
        <f t="shared" si="3"/>
        <v>114.28571428571429</v>
      </c>
      <c r="N15" s="39">
        <v>95</v>
      </c>
      <c r="O15" s="39">
        <v>48</v>
      </c>
      <c r="P15" s="40">
        <f t="shared" si="4"/>
        <v>50.526315789473685</v>
      </c>
      <c r="Q15" s="39">
        <v>6</v>
      </c>
      <c r="R15" s="39">
        <v>2</v>
      </c>
      <c r="S15" s="40">
        <f t="shared" si="9"/>
        <v>33.333333333333336</v>
      </c>
      <c r="T15" s="39">
        <v>1272</v>
      </c>
      <c r="U15" s="60">
        <v>1056</v>
      </c>
      <c r="V15" s="40">
        <f t="shared" si="5"/>
        <v>83.018867924528308</v>
      </c>
      <c r="W15" s="183">
        <v>6495</v>
      </c>
      <c r="X15" s="60">
        <v>298</v>
      </c>
      <c r="Y15" s="40">
        <f t="shared" si="6"/>
        <v>4.5881447267128559</v>
      </c>
      <c r="Z15" s="39">
        <v>581</v>
      </c>
      <c r="AA15" s="60">
        <v>193</v>
      </c>
      <c r="AB15" s="40">
        <f t="shared" si="7"/>
        <v>33.218588640275385</v>
      </c>
      <c r="AC15" s="39">
        <v>471</v>
      </c>
      <c r="AD15" s="60">
        <v>142</v>
      </c>
      <c r="AE15" s="40">
        <f t="shared" si="8"/>
        <v>30.148619957537154</v>
      </c>
      <c r="AF15" s="37"/>
      <c r="AG15" s="41"/>
    </row>
    <row r="16" spans="1:35" s="42" customFormat="1" ht="17.100000000000001" customHeight="1" x14ac:dyDescent="0.25">
      <c r="A16" s="61" t="s">
        <v>42</v>
      </c>
      <c r="B16" s="39">
        <v>4928</v>
      </c>
      <c r="C16" s="87">
        <v>1673</v>
      </c>
      <c r="D16" s="36">
        <f t="shared" si="0"/>
        <v>33.948863636363633</v>
      </c>
      <c r="E16" s="39">
        <v>2275</v>
      </c>
      <c r="F16" s="39">
        <v>1461</v>
      </c>
      <c r="G16" s="40">
        <f t="shared" si="1"/>
        <v>64.219780219780219</v>
      </c>
      <c r="H16" s="39">
        <v>1020</v>
      </c>
      <c r="I16" s="87">
        <v>540</v>
      </c>
      <c r="J16" s="40">
        <f t="shared" si="2"/>
        <v>52.941176470588232</v>
      </c>
      <c r="K16" s="163">
        <v>582</v>
      </c>
      <c r="L16" s="163">
        <v>465</v>
      </c>
      <c r="M16" s="149">
        <f t="shared" si="3"/>
        <v>79.896907216494839</v>
      </c>
      <c r="N16" s="39">
        <v>163</v>
      </c>
      <c r="O16" s="39">
        <v>44</v>
      </c>
      <c r="P16" s="40">
        <f t="shared" si="4"/>
        <v>26.993865030674847</v>
      </c>
      <c r="Q16" s="39">
        <v>57</v>
      </c>
      <c r="R16" s="39">
        <v>52</v>
      </c>
      <c r="S16" s="40">
        <f t="shared" si="9"/>
        <v>91.228070175438603</v>
      </c>
      <c r="T16" s="39">
        <v>1893</v>
      </c>
      <c r="U16" s="60">
        <v>1313</v>
      </c>
      <c r="V16" s="40">
        <f t="shared" si="5"/>
        <v>69.3608029582673</v>
      </c>
      <c r="W16" s="183">
        <v>1250</v>
      </c>
      <c r="X16" s="60">
        <v>437</v>
      </c>
      <c r="Y16" s="40">
        <f t="shared" si="6"/>
        <v>34.96</v>
      </c>
      <c r="Z16" s="39">
        <v>615</v>
      </c>
      <c r="AA16" s="60">
        <v>335</v>
      </c>
      <c r="AB16" s="40">
        <f t="shared" si="7"/>
        <v>54.471544715447152</v>
      </c>
      <c r="AC16" s="39">
        <v>508</v>
      </c>
      <c r="AD16" s="60">
        <v>277</v>
      </c>
      <c r="AE16" s="40">
        <f t="shared" si="8"/>
        <v>54.527559055118111</v>
      </c>
      <c r="AF16" s="37"/>
      <c r="AG16" s="41"/>
    </row>
    <row r="17" spans="1:33" s="42" customFormat="1" ht="17.100000000000001" customHeight="1" x14ac:dyDescent="0.25">
      <c r="A17" s="61" t="s">
        <v>43</v>
      </c>
      <c r="B17" s="39">
        <v>8805</v>
      </c>
      <c r="C17" s="87">
        <v>1828</v>
      </c>
      <c r="D17" s="36">
        <f t="shared" si="0"/>
        <v>20.760931289040318</v>
      </c>
      <c r="E17" s="39">
        <v>2569</v>
      </c>
      <c r="F17" s="39">
        <v>1641</v>
      </c>
      <c r="G17" s="40">
        <f t="shared" si="1"/>
        <v>63.876994939665238</v>
      </c>
      <c r="H17" s="39">
        <v>691</v>
      </c>
      <c r="I17" s="87">
        <v>350</v>
      </c>
      <c r="J17" s="40">
        <f t="shared" si="2"/>
        <v>50.65123010130246</v>
      </c>
      <c r="K17" s="163">
        <v>443</v>
      </c>
      <c r="L17" s="163">
        <v>284</v>
      </c>
      <c r="M17" s="149">
        <f t="shared" si="3"/>
        <v>64.108352144469521</v>
      </c>
      <c r="N17" s="39">
        <v>111</v>
      </c>
      <c r="O17" s="39">
        <v>36</v>
      </c>
      <c r="P17" s="40">
        <f t="shared" si="4"/>
        <v>32.432432432432435</v>
      </c>
      <c r="Q17" s="39">
        <v>8</v>
      </c>
      <c r="R17" s="39">
        <v>0</v>
      </c>
      <c r="S17" s="40">
        <f t="shared" si="9"/>
        <v>0</v>
      </c>
      <c r="T17" s="39">
        <v>1460</v>
      </c>
      <c r="U17" s="60">
        <v>1216</v>
      </c>
      <c r="V17" s="40">
        <f t="shared" si="5"/>
        <v>83.287671232876718</v>
      </c>
      <c r="W17" s="183">
        <v>6435</v>
      </c>
      <c r="X17" s="60">
        <v>663</v>
      </c>
      <c r="Y17" s="40">
        <f t="shared" si="6"/>
        <v>10.303030303030303</v>
      </c>
      <c r="Z17" s="39">
        <v>1203</v>
      </c>
      <c r="AA17" s="60">
        <v>610</v>
      </c>
      <c r="AB17" s="40">
        <f t="shared" si="7"/>
        <v>50.706566916043222</v>
      </c>
      <c r="AC17" s="39">
        <v>1076</v>
      </c>
      <c r="AD17" s="60">
        <v>547</v>
      </c>
      <c r="AE17" s="40">
        <f t="shared" si="8"/>
        <v>50.836431226765797</v>
      </c>
      <c r="AF17" s="37"/>
      <c r="AG17" s="41"/>
    </row>
    <row r="18" spans="1:33" s="42" customFormat="1" ht="17.100000000000001" customHeight="1" x14ac:dyDescent="0.25">
      <c r="A18" s="61" t="s">
        <v>44</v>
      </c>
      <c r="B18" s="39">
        <v>3418</v>
      </c>
      <c r="C18" s="87">
        <v>1367</v>
      </c>
      <c r="D18" s="36">
        <f t="shared" si="0"/>
        <v>39.994148624926858</v>
      </c>
      <c r="E18" s="39">
        <v>2086</v>
      </c>
      <c r="F18" s="39">
        <v>1185</v>
      </c>
      <c r="G18" s="40">
        <f t="shared" si="1"/>
        <v>56.807286673058485</v>
      </c>
      <c r="H18" s="39">
        <v>826</v>
      </c>
      <c r="I18" s="87">
        <v>332</v>
      </c>
      <c r="J18" s="40">
        <f t="shared" si="2"/>
        <v>40.19370460048426</v>
      </c>
      <c r="K18" s="163">
        <v>516</v>
      </c>
      <c r="L18" s="163">
        <v>277</v>
      </c>
      <c r="M18" s="149">
        <f t="shared" si="3"/>
        <v>53.68217054263566</v>
      </c>
      <c r="N18" s="39">
        <v>74</v>
      </c>
      <c r="O18" s="39">
        <v>23</v>
      </c>
      <c r="P18" s="40">
        <f t="shared" si="4"/>
        <v>31.081081081081081</v>
      </c>
      <c r="Q18" s="39">
        <v>11</v>
      </c>
      <c r="R18" s="39">
        <v>1</v>
      </c>
      <c r="S18" s="40">
        <f t="shared" si="9"/>
        <v>9.0909090909090917</v>
      </c>
      <c r="T18" s="39">
        <v>1441</v>
      </c>
      <c r="U18" s="60">
        <v>957</v>
      </c>
      <c r="V18" s="40">
        <f t="shared" si="5"/>
        <v>66.412213740458014</v>
      </c>
      <c r="W18" s="183">
        <v>767</v>
      </c>
      <c r="X18" s="60">
        <v>458</v>
      </c>
      <c r="Y18" s="40">
        <f t="shared" si="6"/>
        <v>59.713168187744458</v>
      </c>
      <c r="Z18" s="39">
        <v>648</v>
      </c>
      <c r="AA18" s="60">
        <v>376</v>
      </c>
      <c r="AB18" s="40">
        <f t="shared" si="7"/>
        <v>58.02469135802469</v>
      </c>
      <c r="AC18" s="39">
        <v>596</v>
      </c>
      <c r="AD18" s="60">
        <v>350</v>
      </c>
      <c r="AE18" s="40">
        <f t="shared" si="8"/>
        <v>58.724832214765101</v>
      </c>
      <c r="AF18" s="37"/>
      <c r="AG18" s="41"/>
    </row>
    <row r="19" spans="1:33" s="42" customFormat="1" ht="17.100000000000001" customHeight="1" x14ac:dyDescent="0.25">
      <c r="A19" s="61" t="s">
        <v>45</v>
      </c>
      <c r="B19" s="39">
        <v>5032</v>
      </c>
      <c r="C19" s="87">
        <v>1148</v>
      </c>
      <c r="D19" s="36">
        <f t="shared" si="0"/>
        <v>22.813990461049286</v>
      </c>
      <c r="E19" s="39">
        <v>1800</v>
      </c>
      <c r="F19" s="39">
        <v>971</v>
      </c>
      <c r="G19" s="40">
        <f t="shared" si="1"/>
        <v>53.944444444444443</v>
      </c>
      <c r="H19" s="39">
        <v>917</v>
      </c>
      <c r="I19" s="87">
        <v>372</v>
      </c>
      <c r="J19" s="40">
        <f t="shared" si="2"/>
        <v>40.567066521264998</v>
      </c>
      <c r="K19" s="163">
        <v>576</v>
      </c>
      <c r="L19" s="163">
        <v>289</v>
      </c>
      <c r="M19" s="149">
        <f t="shared" si="3"/>
        <v>50.173611111111114</v>
      </c>
      <c r="N19" s="39">
        <v>124</v>
      </c>
      <c r="O19" s="39">
        <v>77</v>
      </c>
      <c r="P19" s="40">
        <f t="shared" si="4"/>
        <v>62.096774193548384</v>
      </c>
      <c r="Q19" s="39">
        <v>16</v>
      </c>
      <c r="R19" s="39">
        <v>10</v>
      </c>
      <c r="S19" s="40">
        <f t="shared" si="9"/>
        <v>62.5</v>
      </c>
      <c r="T19" s="39">
        <v>1533</v>
      </c>
      <c r="U19" s="60">
        <v>818</v>
      </c>
      <c r="V19" s="40">
        <f t="shared" si="5"/>
        <v>53.359425962165687</v>
      </c>
      <c r="W19" s="183">
        <v>3633</v>
      </c>
      <c r="X19" s="60">
        <v>399</v>
      </c>
      <c r="Y19" s="40">
        <f t="shared" si="6"/>
        <v>10.982658959537572</v>
      </c>
      <c r="Z19" s="39">
        <v>765</v>
      </c>
      <c r="AA19" s="60">
        <v>333</v>
      </c>
      <c r="AB19" s="40">
        <f t="shared" si="7"/>
        <v>43.529411764705884</v>
      </c>
      <c r="AC19" s="39">
        <v>688</v>
      </c>
      <c r="AD19" s="60">
        <v>310</v>
      </c>
      <c r="AE19" s="40">
        <f t="shared" si="8"/>
        <v>45.058139534883722</v>
      </c>
      <c r="AF19" s="37"/>
      <c r="AG19" s="41"/>
    </row>
    <row r="20" spans="1:33" s="42" customFormat="1" ht="17.100000000000001" customHeight="1" x14ac:dyDescent="0.25">
      <c r="A20" s="61" t="s">
        <v>46</v>
      </c>
      <c r="B20" s="39">
        <v>2882</v>
      </c>
      <c r="C20" s="87">
        <v>639</v>
      </c>
      <c r="D20" s="36">
        <f t="shared" si="0"/>
        <v>22.172102706453853</v>
      </c>
      <c r="E20" s="39">
        <v>1017</v>
      </c>
      <c r="F20" s="39">
        <v>540</v>
      </c>
      <c r="G20" s="40">
        <f t="shared" si="1"/>
        <v>53.097345132743364</v>
      </c>
      <c r="H20" s="39">
        <v>336</v>
      </c>
      <c r="I20" s="87">
        <v>161</v>
      </c>
      <c r="J20" s="40">
        <f t="shared" si="2"/>
        <v>47.916666666666664</v>
      </c>
      <c r="K20" s="163">
        <v>226</v>
      </c>
      <c r="L20" s="163">
        <v>123</v>
      </c>
      <c r="M20" s="149">
        <f t="shared" si="3"/>
        <v>54.424778761061944</v>
      </c>
      <c r="N20" s="39">
        <v>64</v>
      </c>
      <c r="O20" s="39">
        <v>22</v>
      </c>
      <c r="P20" s="40">
        <f t="shared" si="4"/>
        <v>34.375</v>
      </c>
      <c r="Q20" s="39">
        <v>3</v>
      </c>
      <c r="R20" s="39">
        <v>0</v>
      </c>
      <c r="S20" s="40">
        <f t="shared" si="9"/>
        <v>0</v>
      </c>
      <c r="T20" s="39">
        <v>717</v>
      </c>
      <c r="U20" s="60">
        <v>419</v>
      </c>
      <c r="V20" s="40">
        <f t="shared" si="5"/>
        <v>58.437935843793582</v>
      </c>
      <c r="W20" s="183">
        <v>1681</v>
      </c>
      <c r="X20" s="60">
        <v>244</v>
      </c>
      <c r="Y20" s="40">
        <f t="shared" si="6"/>
        <v>14.515169541939322</v>
      </c>
      <c r="Z20" s="39">
        <v>509</v>
      </c>
      <c r="AA20" s="60">
        <v>213</v>
      </c>
      <c r="AB20" s="40">
        <f t="shared" si="7"/>
        <v>41.846758349705304</v>
      </c>
      <c r="AC20" s="39">
        <v>463</v>
      </c>
      <c r="AD20" s="60">
        <v>199</v>
      </c>
      <c r="AE20" s="40">
        <f t="shared" si="8"/>
        <v>42.980561555075596</v>
      </c>
      <c r="AF20" s="37"/>
      <c r="AG20" s="41"/>
    </row>
    <row r="21" spans="1:33" s="42" customFormat="1" ht="17.100000000000001" customHeight="1" x14ac:dyDescent="0.25">
      <c r="A21" s="61" t="s">
        <v>47</v>
      </c>
      <c r="B21" s="39">
        <v>2033</v>
      </c>
      <c r="C21" s="87">
        <v>521</v>
      </c>
      <c r="D21" s="36">
        <f t="shared" si="0"/>
        <v>25.627151992129857</v>
      </c>
      <c r="E21" s="39">
        <v>1108</v>
      </c>
      <c r="F21" s="39">
        <v>459</v>
      </c>
      <c r="G21" s="40">
        <f t="shared" si="1"/>
        <v>41.425992779783392</v>
      </c>
      <c r="H21" s="39">
        <v>356</v>
      </c>
      <c r="I21" s="87">
        <v>143</v>
      </c>
      <c r="J21" s="40">
        <f t="shared" si="2"/>
        <v>40.168539325842694</v>
      </c>
      <c r="K21" s="163">
        <v>240</v>
      </c>
      <c r="L21" s="163">
        <v>113</v>
      </c>
      <c r="M21" s="149">
        <f t="shared" si="3"/>
        <v>47.083333333333336</v>
      </c>
      <c r="N21" s="39">
        <v>43</v>
      </c>
      <c r="O21" s="39">
        <v>43</v>
      </c>
      <c r="P21" s="40">
        <f t="shared" si="4"/>
        <v>100</v>
      </c>
      <c r="Q21" s="39">
        <v>0</v>
      </c>
      <c r="R21" s="39">
        <v>0</v>
      </c>
      <c r="S21" s="40" t="str">
        <f t="shared" si="9"/>
        <v>-</v>
      </c>
      <c r="T21" s="39">
        <v>967</v>
      </c>
      <c r="U21" s="60">
        <v>372</v>
      </c>
      <c r="V21" s="40">
        <f t="shared" si="5"/>
        <v>38.469493278179939</v>
      </c>
      <c r="W21" s="183">
        <v>1308</v>
      </c>
      <c r="X21" s="60">
        <v>153</v>
      </c>
      <c r="Y21" s="40">
        <f t="shared" si="6"/>
        <v>11.697247706422019</v>
      </c>
      <c r="Z21" s="39">
        <v>529</v>
      </c>
      <c r="AA21" s="60">
        <v>149</v>
      </c>
      <c r="AB21" s="40">
        <f t="shared" si="7"/>
        <v>28.166351606805293</v>
      </c>
      <c r="AC21" s="39">
        <v>458</v>
      </c>
      <c r="AD21" s="60">
        <v>136</v>
      </c>
      <c r="AE21" s="40">
        <f t="shared" si="8"/>
        <v>29.694323144104803</v>
      </c>
      <c r="AF21" s="37"/>
      <c r="AG21" s="41"/>
    </row>
    <row r="22" spans="1:33" s="42" customFormat="1" ht="17.100000000000001" customHeight="1" x14ac:dyDescent="0.25">
      <c r="A22" s="61" t="s">
        <v>48</v>
      </c>
      <c r="B22" s="39">
        <v>5103</v>
      </c>
      <c r="C22" s="87">
        <v>1396</v>
      </c>
      <c r="D22" s="36">
        <f t="shared" si="0"/>
        <v>27.356456986086616</v>
      </c>
      <c r="E22" s="39">
        <v>1967</v>
      </c>
      <c r="F22" s="39">
        <v>1203</v>
      </c>
      <c r="G22" s="40">
        <f t="shared" si="1"/>
        <v>61.159125571936961</v>
      </c>
      <c r="H22" s="39">
        <v>859</v>
      </c>
      <c r="I22" s="87">
        <v>400</v>
      </c>
      <c r="J22" s="40">
        <f t="shared" si="2"/>
        <v>46.565774155995342</v>
      </c>
      <c r="K22" s="163">
        <v>492</v>
      </c>
      <c r="L22" s="163">
        <v>331</v>
      </c>
      <c r="M22" s="149">
        <f t="shared" si="3"/>
        <v>67.276422764227647</v>
      </c>
      <c r="N22" s="39">
        <v>75</v>
      </c>
      <c r="O22" s="39">
        <v>8</v>
      </c>
      <c r="P22" s="40">
        <f t="shared" si="4"/>
        <v>10.666666666666666</v>
      </c>
      <c r="Q22" s="39">
        <v>4</v>
      </c>
      <c r="R22" s="39">
        <v>7</v>
      </c>
      <c r="S22" s="40">
        <f t="shared" si="9"/>
        <v>175</v>
      </c>
      <c r="T22" s="39">
        <v>1638</v>
      </c>
      <c r="U22" s="60">
        <v>1039</v>
      </c>
      <c r="V22" s="40">
        <f t="shared" si="5"/>
        <v>63.431013431013433</v>
      </c>
      <c r="W22" s="183">
        <v>1199</v>
      </c>
      <c r="X22" s="60">
        <v>545</v>
      </c>
      <c r="Y22" s="40">
        <f t="shared" si="6"/>
        <v>45.454545454545453</v>
      </c>
      <c r="Z22" s="39">
        <v>773</v>
      </c>
      <c r="AA22" s="60">
        <v>480</v>
      </c>
      <c r="AB22" s="40">
        <f t="shared" si="7"/>
        <v>62.095730918499356</v>
      </c>
      <c r="AC22" s="39">
        <v>661</v>
      </c>
      <c r="AD22" s="60">
        <v>405</v>
      </c>
      <c r="AE22" s="40">
        <f t="shared" si="8"/>
        <v>61.270801815431163</v>
      </c>
      <c r="AF22" s="37"/>
      <c r="AG22" s="41"/>
    </row>
    <row r="23" spans="1:33" s="42" customFormat="1" ht="17.100000000000001" customHeight="1" x14ac:dyDescent="0.25">
      <c r="A23" s="61" t="s">
        <v>49</v>
      </c>
      <c r="B23" s="39">
        <v>2951</v>
      </c>
      <c r="C23" s="87">
        <v>1232</v>
      </c>
      <c r="D23" s="36">
        <f t="shared" si="0"/>
        <v>41.748559810233822</v>
      </c>
      <c r="E23" s="39">
        <v>2238</v>
      </c>
      <c r="F23" s="39">
        <v>1171</v>
      </c>
      <c r="G23" s="40">
        <f t="shared" si="1"/>
        <v>52.323503127792669</v>
      </c>
      <c r="H23" s="39">
        <v>484</v>
      </c>
      <c r="I23" s="87">
        <v>249</v>
      </c>
      <c r="J23" s="40">
        <f t="shared" si="2"/>
        <v>51.446280991735534</v>
      </c>
      <c r="K23" s="163">
        <v>475</v>
      </c>
      <c r="L23" s="163">
        <v>240</v>
      </c>
      <c r="M23" s="149">
        <f t="shared" si="3"/>
        <v>50.526315789473685</v>
      </c>
      <c r="N23" s="39">
        <v>89</v>
      </c>
      <c r="O23" s="39">
        <v>73</v>
      </c>
      <c r="P23" s="40">
        <f t="shared" si="4"/>
        <v>82.022471910112358</v>
      </c>
      <c r="Q23" s="39">
        <v>3</v>
      </c>
      <c r="R23" s="39">
        <v>0</v>
      </c>
      <c r="S23" s="40">
        <f t="shared" si="9"/>
        <v>0</v>
      </c>
      <c r="T23" s="39">
        <v>1819</v>
      </c>
      <c r="U23" s="60">
        <v>971</v>
      </c>
      <c r="V23" s="40">
        <f t="shared" si="5"/>
        <v>53.380978559648156</v>
      </c>
      <c r="W23" s="183">
        <v>1399</v>
      </c>
      <c r="X23" s="60">
        <v>422</v>
      </c>
      <c r="Y23" s="40">
        <f t="shared" si="6"/>
        <v>30.164403145103645</v>
      </c>
      <c r="Z23" s="39">
        <v>1012</v>
      </c>
      <c r="AA23" s="60">
        <v>410</v>
      </c>
      <c r="AB23" s="40">
        <f t="shared" si="7"/>
        <v>40.51383399209486</v>
      </c>
      <c r="AC23" s="39">
        <v>873</v>
      </c>
      <c r="AD23" s="60">
        <v>353</v>
      </c>
      <c r="AE23" s="40">
        <f t="shared" si="8"/>
        <v>40.435280641466207</v>
      </c>
      <c r="AF23" s="37"/>
      <c r="AG23" s="41"/>
    </row>
    <row r="24" spans="1:33" s="42" customFormat="1" ht="17.100000000000001" customHeight="1" x14ac:dyDescent="0.25">
      <c r="A24" s="61" t="s">
        <v>50</v>
      </c>
      <c r="B24" s="39">
        <v>2684</v>
      </c>
      <c r="C24" s="87">
        <v>1298</v>
      </c>
      <c r="D24" s="36">
        <f t="shared" si="0"/>
        <v>48.360655737704917</v>
      </c>
      <c r="E24" s="39">
        <v>1804</v>
      </c>
      <c r="F24" s="39">
        <v>1010</v>
      </c>
      <c r="G24" s="40">
        <f t="shared" si="1"/>
        <v>55.986696230598668</v>
      </c>
      <c r="H24" s="39">
        <v>581</v>
      </c>
      <c r="I24" s="87">
        <v>278</v>
      </c>
      <c r="J24" s="40">
        <f t="shared" si="2"/>
        <v>47.848537005163514</v>
      </c>
      <c r="K24" s="163">
        <v>349</v>
      </c>
      <c r="L24" s="163">
        <v>167</v>
      </c>
      <c r="M24" s="149">
        <f t="shared" si="3"/>
        <v>47.851002865329512</v>
      </c>
      <c r="N24" s="39">
        <v>85</v>
      </c>
      <c r="O24" s="39">
        <v>54</v>
      </c>
      <c r="P24" s="40">
        <f t="shared" si="4"/>
        <v>63.529411764705884</v>
      </c>
      <c r="Q24" s="39">
        <v>5</v>
      </c>
      <c r="R24" s="39">
        <v>0</v>
      </c>
      <c r="S24" s="40">
        <f t="shared" si="9"/>
        <v>0</v>
      </c>
      <c r="T24" s="39">
        <v>1621</v>
      </c>
      <c r="U24" s="60">
        <v>896</v>
      </c>
      <c r="V24" s="40">
        <f t="shared" si="5"/>
        <v>55.274521900061693</v>
      </c>
      <c r="W24" s="183">
        <v>841</v>
      </c>
      <c r="X24" s="60">
        <v>479</v>
      </c>
      <c r="Y24" s="40">
        <f t="shared" si="6"/>
        <v>56.956004756242571</v>
      </c>
      <c r="Z24" s="39">
        <v>736</v>
      </c>
      <c r="AA24" s="60">
        <v>365</v>
      </c>
      <c r="AB24" s="40">
        <f t="shared" si="7"/>
        <v>49.592391304347828</v>
      </c>
      <c r="AC24" s="39">
        <v>705</v>
      </c>
      <c r="AD24" s="60">
        <v>342</v>
      </c>
      <c r="AE24" s="40">
        <f t="shared" si="8"/>
        <v>48.51063829787234</v>
      </c>
      <c r="AF24" s="37"/>
      <c r="AG24" s="41"/>
    </row>
    <row r="25" spans="1:33" s="42" customFormat="1" ht="17.100000000000001" customHeight="1" x14ac:dyDescent="0.25">
      <c r="A25" s="61" t="s">
        <v>51</v>
      </c>
      <c r="B25" s="39">
        <v>5548</v>
      </c>
      <c r="C25" s="87">
        <v>623</v>
      </c>
      <c r="D25" s="36">
        <f t="shared" si="0"/>
        <v>11.229271809661139</v>
      </c>
      <c r="E25" s="39">
        <v>917</v>
      </c>
      <c r="F25" s="39">
        <v>564</v>
      </c>
      <c r="G25" s="40">
        <f t="shared" si="1"/>
        <v>61.504907306434021</v>
      </c>
      <c r="H25" s="39">
        <v>437</v>
      </c>
      <c r="I25" s="87">
        <v>204</v>
      </c>
      <c r="J25" s="40">
        <f t="shared" si="2"/>
        <v>46.681922196796336</v>
      </c>
      <c r="K25" s="163">
        <v>220</v>
      </c>
      <c r="L25" s="163">
        <v>172</v>
      </c>
      <c r="M25" s="149">
        <f t="shared" si="3"/>
        <v>78.181818181818187</v>
      </c>
      <c r="N25" s="39">
        <v>37</v>
      </c>
      <c r="O25" s="39">
        <v>17</v>
      </c>
      <c r="P25" s="40">
        <f t="shared" si="4"/>
        <v>45.945945945945944</v>
      </c>
      <c r="Q25" s="39">
        <v>2</v>
      </c>
      <c r="R25" s="39">
        <v>9</v>
      </c>
      <c r="S25" s="40">
        <f t="shared" si="9"/>
        <v>450</v>
      </c>
      <c r="T25" s="39">
        <v>720</v>
      </c>
      <c r="U25" s="60">
        <v>469</v>
      </c>
      <c r="V25" s="40">
        <f t="shared" si="5"/>
        <v>65.138888888888886</v>
      </c>
      <c r="W25" s="183">
        <v>415</v>
      </c>
      <c r="X25" s="60">
        <v>240</v>
      </c>
      <c r="Y25" s="40">
        <f t="shared" si="6"/>
        <v>57.831325301204821</v>
      </c>
      <c r="Z25" s="39">
        <v>392</v>
      </c>
      <c r="AA25" s="60">
        <v>199</v>
      </c>
      <c r="AB25" s="40">
        <f t="shared" si="7"/>
        <v>50.765306122448976</v>
      </c>
      <c r="AC25" s="39">
        <v>339</v>
      </c>
      <c r="AD25" s="60">
        <v>151</v>
      </c>
      <c r="AE25" s="40">
        <f t="shared" si="8"/>
        <v>44.54277286135693</v>
      </c>
      <c r="AF25" s="37"/>
      <c r="AG25" s="41"/>
    </row>
    <row r="26" spans="1:33" s="42" customFormat="1" ht="17.100000000000001" customHeight="1" x14ac:dyDescent="0.25">
      <c r="A26" s="61" t="s">
        <v>52</v>
      </c>
      <c r="B26" s="39">
        <v>2873</v>
      </c>
      <c r="C26" s="87">
        <v>1088</v>
      </c>
      <c r="D26" s="36">
        <f t="shared" si="0"/>
        <v>37.869822485207102</v>
      </c>
      <c r="E26" s="39">
        <v>1392</v>
      </c>
      <c r="F26" s="39">
        <v>958</v>
      </c>
      <c r="G26" s="40">
        <f t="shared" si="1"/>
        <v>68.821839080459768</v>
      </c>
      <c r="H26" s="39">
        <v>401</v>
      </c>
      <c r="I26" s="87">
        <v>255</v>
      </c>
      <c r="J26" s="40">
        <f t="shared" si="2"/>
        <v>63.591022443890274</v>
      </c>
      <c r="K26" s="163">
        <v>301</v>
      </c>
      <c r="L26" s="163">
        <v>211</v>
      </c>
      <c r="M26" s="149">
        <f t="shared" si="3"/>
        <v>70.099667774086384</v>
      </c>
      <c r="N26" s="39">
        <v>34</v>
      </c>
      <c r="O26" s="39">
        <v>40</v>
      </c>
      <c r="P26" s="40">
        <f t="shared" si="4"/>
        <v>117.64705882352941</v>
      </c>
      <c r="Q26" s="39">
        <v>0</v>
      </c>
      <c r="R26" s="39">
        <v>6</v>
      </c>
      <c r="S26" s="40" t="str">
        <f t="shared" si="9"/>
        <v>-</v>
      </c>
      <c r="T26" s="39">
        <v>1101</v>
      </c>
      <c r="U26" s="60">
        <v>699</v>
      </c>
      <c r="V26" s="40">
        <f t="shared" si="5"/>
        <v>63.48773841961853</v>
      </c>
      <c r="W26" s="183">
        <v>673</v>
      </c>
      <c r="X26" s="60">
        <v>444</v>
      </c>
      <c r="Y26" s="40">
        <f t="shared" si="6"/>
        <v>65.973254086181271</v>
      </c>
      <c r="Z26" s="39">
        <v>633</v>
      </c>
      <c r="AA26" s="60">
        <v>388</v>
      </c>
      <c r="AB26" s="40">
        <f t="shared" si="7"/>
        <v>61.295418641390206</v>
      </c>
      <c r="AC26" s="39">
        <v>535</v>
      </c>
      <c r="AD26" s="60">
        <v>337</v>
      </c>
      <c r="AE26" s="40">
        <f t="shared" si="8"/>
        <v>62.990654205607477</v>
      </c>
      <c r="AF26" s="37"/>
      <c r="AG26" s="41"/>
    </row>
    <row r="27" spans="1:33" s="42" customFormat="1" ht="17.100000000000001" customHeight="1" x14ac:dyDescent="0.25">
      <c r="A27" s="61" t="s">
        <v>53</v>
      </c>
      <c r="B27" s="39">
        <v>2256</v>
      </c>
      <c r="C27" s="87">
        <v>527</v>
      </c>
      <c r="D27" s="36">
        <f t="shared" si="0"/>
        <v>23.359929078014183</v>
      </c>
      <c r="E27" s="39">
        <v>1038</v>
      </c>
      <c r="F27" s="39">
        <v>499</v>
      </c>
      <c r="G27" s="40">
        <f t="shared" si="1"/>
        <v>48.073217726396919</v>
      </c>
      <c r="H27" s="39">
        <v>340</v>
      </c>
      <c r="I27" s="87">
        <v>138</v>
      </c>
      <c r="J27" s="40">
        <f t="shared" si="2"/>
        <v>40.588235294117645</v>
      </c>
      <c r="K27" s="163">
        <v>217</v>
      </c>
      <c r="L27" s="163">
        <v>133</v>
      </c>
      <c r="M27" s="149">
        <f t="shared" si="3"/>
        <v>61.29032258064516</v>
      </c>
      <c r="N27" s="39">
        <v>112</v>
      </c>
      <c r="O27" s="39">
        <v>70</v>
      </c>
      <c r="P27" s="40">
        <f t="shared" si="4"/>
        <v>62.5</v>
      </c>
      <c r="Q27" s="39">
        <v>42</v>
      </c>
      <c r="R27" s="39">
        <v>29</v>
      </c>
      <c r="S27" s="40">
        <f t="shared" si="9"/>
        <v>69.047619047619051</v>
      </c>
      <c r="T27" s="39">
        <v>796</v>
      </c>
      <c r="U27" s="60">
        <v>445</v>
      </c>
      <c r="V27" s="40">
        <f t="shared" si="5"/>
        <v>55.904522613065325</v>
      </c>
      <c r="W27" s="183">
        <v>1533</v>
      </c>
      <c r="X27" s="60">
        <v>172</v>
      </c>
      <c r="Y27" s="40">
        <f t="shared" si="6"/>
        <v>11.21983039791259</v>
      </c>
      <c r="Z27" s="39">
        <v>399</v>
      </c>
      <c r="AA27" s="60">
        <v>165</v>
      </c>
      <c r="AB27" s="40">
        <f t="shared" si="7"/>
        <v>41.353383458646618</v>
      </c>
      <c r="AC27" s="39">
        <v>368</v>
      </c>
      <c r="AD27" s="60">
        <v>156</v>
      </c>
      <c r="AE27" s="40">
        <f t="shared" si="8"/>
        <v>42.391304347826086</v>
      </c>
      <c r="AF27" s="37"/>
      <c r="AG27" s="41"/>
    </row>
    <row r="28" spans="1:33" s="42" customFormat="1" ht="17.100000000000001" customHeight="1" x14ac:dyDescent="0.25">
      <c r="A28" s="61" t="s">
        <v>54</v>
      </c>
      <c r="B28" s="39">
        <v>1866</v>
      </c>
      <c r="C28" s="87">
        <v>641</v>
      </c>
      <c r="D28" s="36">
        <f t="shared" si="0"/>
        <v>34.351554126473744</v>
      </c>
      <c r="E28" s="39">
        <v>882</v>
      </c>
      <c r="F28" s="39">
        <v>558</v>
      </c>
      <c r="G28" s="40">
        <f t="shared" si="1"/>
        <v>63.265306122448976</v>
      </c>
      <c r="H28" s="39">
        <v>388</v>
      </c>
      <c r="I28" s="87">
        <v>151</v>
      </c>
      <c r="J28" s="40">
        <f t="shared" si="2"/>
        <v>38.917525773195877</v>
      </c>
      <c r="K28" s="163">
        <v>204</v>
      </c>
      <c r="L28" s="163">
        <v>109</v>
      </c>
      <c r="M28" s="149">
        <f t="shared" si="3"/>
        <v>53.431372549019606</v>
      </c>
      <c r="N28" s="39">
        <v>38</v>
      </c>
      <c r="O28" s="39">
        <v>31</v>
      </c>
      <c r="P28" s="40">
        <f t="shared" si="4"/>
        <v>81.578947368421055</v>
      </c>
      <c r="Q28" s="39">
        <v>6</v>
      </c>
      <c r="R28" s="39">
        <v>0</v>
      </c>
      <c r="S28" s="40">
        <f t="shared" si="9"/>
        <v>0</v>
      </c>
      <c r="T28" s="39">
        <v>822</v>
      </c>
      <c r="U28" s="60">
        <v>533</v>
      </c>
      <c r="V28" s="40">
        <f t="shared" si="5"/>
        <v>64.84184914841849</v>
      </c>
      <c r="W28" s="183">
        <v>993</v>
      </c>
      <c r="X28" s="60">
        <v>244</v>
      </c>
      <c r="Y28" s="40">
        <f t="shared" si="6"/>
        <v>24.57200402819738</v>
      </c>
      <c r="Z28" s="39">
        <v>435</v>
      </c>
      <c r="AA28" s="60">
        <v>237</v>
      </c>
      <c r="AB28" s="40">
        <f t="shared" si="7"/>
        <v>54.482758620689658</v>
      </c>
      <c r="AC28" s="39">
        <v>418</v>
      </c>
      <c r="AD28" s="60">
        <v>228</v>
      </c>
      <c r="AE28" s="40">
        <f t="shared" si="8"/>
        <v>54.545454545454547</v>
      </c>
      <c r="AF28" s="37"/>
      <c r="AG28" s="41"/>
    </row>
    <row r="29" spans="1:33" s="42" customFormat="1" ht="17.100000000000001" customHeight="1" x14ac:dyDescent="0.25">
      <c r="A29" s="61" t="s">
        <v>55</v>
      </c>
      <c r="B29" s="39">
        <v>2698</v>
      </c>
      <c r="C29" s="87">
        <v>769</v>
      </c>
      <c r="D29" s="36">
        <f t="shared" si="0"/>
        <v>28.502594514455151</v>
      </c>
      <c r="E29" s="39">
        <v>1568</v>
      </c>
      <c r="F29" s="39">
        <v>704</v>
      </c>
      <c r="G29" s="40">
        <f t="shared" si="1"/>
        <v>44.897959183673471</v>
      </c>
      <c r="H29" s="39">
        <v>390</v>
      </c>
      <c r="I29" s="87">
        <v>125</v>
      </c>
      <c r="J29" s="40">
        <f t="shared" si="2"/>
        <v>32.051282051282051</v>
      </c>
      <c r="K29" s="163">
        <v>284</v>
      </c>
      <c r="L29" s="163">
        <v>124</v>
      </c>
      <c r="M29" s="149">
        <f t="shared" si="3"/>
        <v>43.661971830985912</v>
      </c>
      <c r="N29" s="39">
        <v>94</v>
      </c>
      <c r="O29" s="39">
        <v>75</v>
      </c>
      <c r="P29" s="40">
        <f t="shared" si="4"/>
        <v>79.787234042553195</v>
      </c>
      <c r="Q29" s="39">
        <v>1</v>
      </c>
      <c r="R29" s="39">
        <v>0</v>
      </c>
      <c r="S29" s="40">
        <f t="shared" si="9"/>
        <v>0</v>
      </c>
      <c r="T29" s="39">
        <v>1217</v>
      </c>
      <c r="U29" s="60">
        <v>552</v>
      </c>
      <c r="V29" s="40">
        <f t="shared" si="5"/>
        <v>45.35743631881676</v>
      </c>
      <c r="W29" s="183">
        <v>919</v>
      </c>
      <c r="X29" s="60">
        <v>308</v>
      </c>
      <c r="Y29" s="40">
        <f t="shared" si="6"/>
        <v>33.51468988030468</v>
      </c>
      <c r="Z29" s="39">
        <v>622</v>
      </c>
      <c r="AA29" s="60">
        <v>285</v>
      </c>
      <c r="AB29" s="40">
        <f t="shared" si="7"/>
        <v>45.819935691318328</v>
      </c>
      <c r="AC29" s="39">
        <v>566</v>
      </c>
      <c r="AD29" s="60">
        <v>262</v>
      </c>
      <c r="AE29" s="40">
        <f t="shared" si="8"/>
        <v>46.289752650176681</v>
      </c>
      <c r="AF29" s="37"/>
      <c r="AG29" s="41"/>
    </row>
    <row r="30" spans="1:33" s="42" customFormat="1" ht="17.100000000000001" customHeight="1" x14ac:dyDescent="0.25">
      <c r="A30" s="61" t="s">
        <v>56</v>
      </c>
      <c r="B30" s="39">
        <v>3451</v>
      </c>
      <c r="C30" s="87">
        <v>667</v>
      </c>
      <c r="D30" s="36">
        <f t="shared" si="0"/>
        <v>19.327731092436974</v>
      </c>
      <c r="E30" s="39">
        <v>905</v>
      </c>
      <c r="F30" s="39">
        <v>583</v>
      </c>
      <c r="G30" s="40">
        <f t="shared" si="1"/>
        <v>64.41988950276243</v>
      </c>
      <c r="H30" s="39">
        <v>370</v>
      </c>
      <c r="I30" s="87">
        <v>161</v>
      </c>
      <c r="J30" s="40">
        <f t="shared" si="2"/>
        <v>43.513513513513516</v>
      </c>
      <c r="K30" s="163">
        <v>259</v>
      </c>
      <c r="L30" s="163">
        <v>135</v>
      </c>
      <c r="M30" s="149">
        <f t="shared" si="3"/>
        <v>52.123552123552123</v>
      </c>
      <c r="N30" s="39">
        <v>82</v>
      </c>
      <c r="O30" s="39">
        <v>13</v>
      </c>
      <c r="P30" s="40">
        <f t="shared" si="4"/>
        <v>15.853658536585366</v>
      </c>
      <c r="Q30" s="39">
        <v>8</v>
      </c>
      <c r="R30" s="39">
        <v>0</v>
      </c>
      <c r="S30" s="40">
        <f t="shared" si="9"/>
        <v>0</v>
      </c>
      <c r="T30" s="39">
        <v>816</v>
      </c>
      <c r="U30" s="60">
        <v>507</v>
      </c>
      <c r="V30" s="40">
        <f t="shared" si="5"/>
        <v>62.132352941176471</v>
      </c>
      <c r="W30" s="183">
        <v>431</v>
      </c>
      <c r="X30" s="60">
        <v>266</v>
      </c>
      <c r="Y30" s="40">
        <f t="shared" si="6"/>
        <v>61.716937354988396</v>
      </c>
      <c r="Z30" s="39">
        <v>419</v>
      </c>
      <c r="AA30" s="60">
        <v>231</v>
      </c>
      <c r="AB30" s="40">
        <f t="shared" si="7"/>
        <v>55.131264916467778</v>
      </c>
      <c r="AC30" s="39">
        <v>372</v>
      </c>
      <c r="AD30" s="60">
        <v>203</v>
      </c>
      <c r="AE30" s="40">
        <f t="shared" si="8"/>
        <v>54.56989247311828</v>
      </c>
      <c r="AF30" s="37"/>
      <c r="AG30" s="41"/>
    </row>
    <row r="31" spans="1:33" s="42" customFormat="1" ht="17.100000000000001" customHeight="1" x14ac:dyDescent="0.25">
      <c r="A31" s="61" t="s">
        <v>57</v>
      </c>
      <c r="B31" s="39">
        <v>3306</v>
      </c>
      <c r="C31" s="87">
        <v>942</v>
      </c>
      <c r="D31" s="36">
        <f t="shared" si="0"/>
        <v>28.493647912885663</v>
      </c>
      <c r="E31" s="39">
        <v>1061</v>
      </c>
      <c r="F31" s="39">
        <v>656</v>
      </c>
      <c r="G31" s="40">
        <f t="shared" si="1"/>
        <v>61.828463713477852</v>
      </c>
      <c r="H31" s="39">
        <v>551</v>
      </c>
      <c r="I31" s="87">
        <v>198</v>
      </c>
      <c r="J31" s="40">
        <f t="shared" si="2"/>
        <v>35.934664246823957</v>
      </c>
      <c r="K31" s="163">
        <v>233</v>
      </c>
      <c r="L31" s="163">
        <v>155</v>
      </c>
      <c r="M31" s="149">
        <f t="shared" si="3"/>
        <v>66.523605150214593</v>
      </c>
      <c r="N31" s="39">
        <v>29</v>
      </c>
      <c r="O31" s="39">
        <v>9</v>
      </c>
      <c r="P31" s="40">
        <f t="shared" si="4"/>
        <v>31.03448275862069</v>
      </c>
      <c r="Q31" s="39">
        <v>17</v>
      </c>
      <c r="R31" s="39">
        <v>0</v>
      </c>
      <c r="S31" s="40">
        <f t="shared" si="9"/>
        <v>0</v>
      </c>
      <c r="T31" s="39">
        <v>957</v>
      </c>
      <c r="U31" s="60">
        <v>548</v>
      </c>
      <c r="V31" s="40">
        <f t="shared" si="5"/>
        <v>57.262277951933122</v>
      </c>
      <c r="W31" s="183">
        <v>2198</v>
      </c>
      <c r="X31" s="60">
        <v>348</v>
      </c>
      <c r="Y31" s="40">
        <f t="shared" si="6"/>
        <v>15.832575068243859</v>
      </c>
      <c r="Z31" s="39">
        <v>515</v>
      </c>
      <c r="AA31" s="60">
        <v>226</v>
      </c>
      <c r="AB31" s="40">
        <f t="shared" si="7"/>
        <v>43.883495145631066</v>
      </c>
      <c r="AC31" s="39">
        <v>434</v>
      </c>
      <c r="AD31" s="60">
        <v>184</v>
      </c>
      <c r="AE31" s="40">
        <f t="shared" si="8"/>
        <v>42.396313364055302</v>
      </c>
      <c r="AF31" s="37"/>
      <c r="AG31" s="41"/>
    </row>
    <row r="32" spans="1:33" s="42" customFormat="1" ht="17.100000000000001" customHeight="1" x14ac:dyDescent="0.25">
      <c r="A32" s="61" t="s">
        <v>58</v>
      </c>
      <c r="B32" s="39">
        <v>4034</v>
      </c>
      <c r="C32" s="87">
        <v>761</v>
      </c>
      <c r="D32" s="36">
        <f t="shared" si="0"/>
        <v>18.86465047099653</v>
      </c>
      <c r="E32" s="39">
        <v>1083</v>
      </c>
      <c r="F32" s="39">
        <v>570</v>
      </c>
      <c r="G32" s="40">
        <f t="shared" si="1"/>
        <v>52.631578947368418</v>
      </c>
      <c r="H32" s="39">
        <v>463</v>
      </c>
      <c r="I32" s="87">
        <v>269</v>
      </c>
      <c r="J32" s="40">
        <f t="shared" si="2"/>
        <v>58.099352051835851</v>
      </c>
      <c r="K32" s="163">
        <v>332</v>
      </c>
      <c r="L32" s="163">
        <v>197</v>
      </c>
      <c r="M32" s="149">
        <f t="shared" si="3"/>
        <v>59.337349397590359</v>
      </c>
      <c r="N32" s="39">
        <v>109</v>
      </c>
      <c r="O32" s="39">
        <v>33</v>
      </c>
      <c r="P32" s="40">
        <f t="shared" si="4"/>
        <v>30.275229357798164</v>
      </c>
      <c r="Q32" s="39">
        <v>22</v>
      </c>
      <c r="R32" s="39">
        <v>0</v>
      </c>
      <c r="S32" s="40">
        <f t="shared" si="9"/>
        <v>0</v>
      </c>
      <c r="T32" s="39">
        <v>844</v>
      </c>
      <c r="U32" s="60">
        <v>534</v>
      </c>
      <c r="V32" s="40">
        <f t="shared" si="5"/>
        <v>63.270142180094787</v>
      </c>
      <c r="W32" s="183">
        <v>3024</v>
      </c>
      <c r="X32" s="60">
        <v>276</v>
      </c>
      <c r="Y32" s="40">
        <f t="shared" si="6"/>
        <v>9.1269841269841265</v>
      </c>
      <c r="Z32" s="39">
        <v>302</v>
      </c>
      <c r="AA32" s="60">
        <v>199</v>
      </c>
      <c r="AB32" s="40">
        <f t="shared" si="7"/>
        <v>65.894039735099341</v>
      </c>
      <c r="AC32" s="39">
        <v>265</v>
      </c>
      <c r="AD32" s="60">
        <v>187</v>
      </c>
      <c r="AE32" s="40">
        <f t="shared" si="8"/>
        <v>70.566037735849051</v>
      </c>
      <c r="AF32" s="37"/>
      <c r="AG32" s="41"/>
    </row>
    <row r="33" spans="1:33" s="42" customFormat="1" ht="17.100000000000001" customHeight="1" x14ac:dyDescent="0.25">
      <c r="A33" s="61" t="s">
        <v>59</v>
      </c>
      <c r="B33" s="39">
        <v>3124</v>
      </c>
      <c r="C33" s="87">
        <v>1355</v>
      </c>
      <c r="D33" s="36">
        <f t="shared" si="0"/>
        <v>43.373879641485274</v>
      </c>
      <c r="E33" s="39">
        <v>1927</v>
      </c>
      <c r="F33" s="39">
        <v>1277</v>
      </c>
      <c r="G33" s="40">
        <f t="shared" si="1"/>
        <v>66.268811624286457</v>
      </c>
      <c r="H33" s="39">
        <v>481</v>
      </c>
      <c r="I33" s="87">
        <v>229</v>
      </c>
      <c r="J33" s="40">
        <f t="shared" si="2"/>
        <v>47.609147609147612</v>
      </c>
      <c r="K33" s="163">
        <v>307</v>
      </c>
      <c r="L33" s="163">
        <v>190</v>
      </c>
      <c r="M33" s="149">
        <f t="shared" si="3"/>
        <v>61.88925081433225</v>
      </c>
      <c r="N33" s="39">
        <v>63</v>
      </c>
      <c r="O33" s="39">
        <v>26</v>
      </c>
      <c r="P33" s="40">
        <f t="shared" si="4"/>
        <v>41.269841269841272</v>
      </c>
      <c r="Q33" s="39">
        <v>2</v>
      </c>
      <c r="R33" s="39">
        <v>0</v>
      </c>
      <c r="S33" s="40">
        <f t="shared" si="9"/>
        <v>0</v>
      </c>
      <c r="T33" s="39">
        <v>1708</v>
      </c>
      <c r="U33" s="60">
        <v>1144</v>
      </c>
      <c r="V33" s="40">
        <f t="shared" si="5"/>
        <v>66.978922716627636</v>
      </c>
      <c r="W33" s="183">
        <v>1911</v>
      </c>
      <c r="X33" s="60">
        <v>615</v>
      </c>
      <c r="Y33" s="40">
        <f t="shared" si="6"/>
        <v>32.182103610675043</v>
      </c>
      <c r="Z33" s="39">
        <v>937</v>
      </c>
      <c r="AA33" s="60">
        <v>594</v>
      </c>
      <c r="AB33" s="40">
        <f t="shared" si="7"/>
        <v>63.393810032017079</v>
      </c>
      <c r="AC33" s="39">
        <v>872</v>
      </c>
      <c r="AD33" s="60">
        <v>553</v>
      </c>
      <c r="AE33" s="40">
        <f t="shared" si="8"/>
        <v>63.417431192660551</v>
      </c>
      <c r="AF33" s="37"/>
      <c r="AG33" s="41"/>
    </row>
    <row r="34" spans="1:33" s="42" customFormat="1" ht="17.100000000000001" customHeight="1" x14ac:dyDescent="0.25">
      <c r="A34" s="61" t="s">
        <v>60</v>
      </c>
      <c r="B34" s="39">
        <v>2839</v>
      </c>
      <c r="C34" s="87">
        <v>1012</v>
      </c>
      <c r="D34" s="36">
        <f t="shared" si="0"/>
        <v>35.646354350123282</v>
      </c>
      <c r="E34" s="39">
        <v>1706</v>
      </c>
      <c r="F34" s="39">
        <v>884</v>
      </c>
      <c r="G34" s="40">
        <f t="shared" si="1"/>
        <v>51.817116060961311</v>
      </c>
      <c r="H34" s="39">
        <v>526</v>
      </c>
      <c r="I34" s="87">
        <v>170</v>
      </c>
      <c r="J34" s="40">
        <f t="shared" si="2"/>
        <v>32.319391634980988</v>
      </c>
      <c r="K34" s="163">
        <v>273</v>
      </c>
      <c r="L34" s="163">
        <v>85</v>
      </c>
      <c r="M34" s="149">
        <f t="shared" si="3"/>
        <v>31.135531135531135</v>
      </c>
      <c r="N34" s="39">
        <v>15</v>
      </c>
      <c r="O34" s="39">
        <v>4</v>
      </c>
      <c r="P34" s="40">
        <f t="shared" si="4"/>
        <v>26.666666666666668</v>
      </c>
      <c r="Q34" s="39">
        <v>3</v>
      </c>
      <c r="R34" s="39">
        <v>3</v>
      </c>
      <c r="S34" s="40">
        <f t="shared" si="9"/>
        <v>100</v>
      </c>
      <c r="T34" s="39">
        <v>1431</v>
      </c>
      <c r="U34" s="60">
        <v>704</v>
      </c>
      <c r="V34" s="40">
        <f t="shared" si="5"/>
        <v>49.196366177498255</v>
      </c>
      <c r="W34" s="183">
        <v>1001</v>
      </c>
      <c r="X34" s="60">
        <v>473</v>
      </c>
      <c r="Y34" s="40">
        <f t="shared" si="6"/>
        <v>47.252747252747255</v>
      </c>
      <c r="Z34" s="39">
        <v>938</v>
      </c>
      <c r="AA34" s="60">
        <v>438</v>
      </c>
      <c r="AB34" s="40">
        <f t="shared" si="7"/>
        <v>46.695095948827294</v>
      </c>
      <c r="AC34" s="39">
        <v>807</v>
      </c>
      <c r="AD34" s="60">
        <v>406</v>
      </c>
      <c r="AE34" s="40">
        <f t="shared" si="8"/>
        <v>50.309789343246592</v>
      </c>
      <c r="AF34" s="37"/>
      <c r="AG34" s="41"/>
    </row>
    <row r="35" spans="1:33" s="42" customFormat="1" ht="17.100000000000001" customHeight="1" thickBot="1" x14ac:dyDescent="0.3">
      <c r="A35" s="61" t="s">
        <v>61</v>
      </c>
      <c r="B35" s="39">
        <v>1917</v>
      </c>
      <c r="C35" s="87">
        <v>570</v>
      </c>
      <c r="D35" s="36">
        <f t="shared" si="0"/>
        <v>29.733959311424101</v>
      </c>
      <c r="E35" s="39">
        <v>1014</v>
      </c>
      <c r="F35" s="39">
        <v>515</v>
      </c>
      <c r="G35" s="40">
        <f t="shared" si="1"/>
        <v>50.788954635108482</v>
      </c>
      <c r="H35" s="39">
        <v>303</v>
      </c>
      <c r="I35" s="87">
        <v>123</v>
      </c>
      <c r="J35" s="40">
        <f t="shared" si="2"/>
        <v>40.594059405940591</v>
      </c>
      <c r="K35" s="163">
        <v>191</v>
      </c>
      <c r="L35" s="163">
        <v>94</v>
      </c>
      <c r="M35" s="149">
        <f t="shared" si="3"/>
        <v>49.214659685863872</v>
      </c>
      <c r="N35" s="39">
        <v>47</v>
      </c>
      <c r="O35" s="39">
        <v>47</v>
      </c>
      <c r="P35" s="40">
        <f t="shared" si="4"/>
        <v>100</v>
      </c>
      <c r="Q35" s="39">
        <v>2</v>
      </c>
      <c r="R35" s="39">
        <v>4</v>
      </c>
      <c r="S35" s="40">
        <f t="shared" si="9"/>
        <v>200</v>
      </c>
      <c r="T35" s="39">
        <v>656</v>
      </c>
      <c r="U35" s="60">
        <v>437</v>
      </c>
      <c r="V35" s="40">
        <f t="shared" si="5"/>
        <v>66.615853658536579</v>
      </c>
      <c r="W35" s="184">
        <v>382</v>
      </c>
      <c r="X35" s="60">
        <v>187</v>
      </c>
      <c r="Y35" s="40">
        <f t="shared" si="6"/>
        <v>48.952879581151834</v>
      </c>
      <c r="Z35" s="39">
        <v>363</v>
      </c>
      <c r="AA35" s="60">
        <v>168</v>
      </c>
      <c r="AB35" s="40">
        <f t="shared" si="7"/>
        <v>46.280991735537192</v>
      </c>
      <c r="AC35" s="39">
        <v>332</v>
      </c>
      <c r="AD35" s="60">
        <v>144</v>
      </c>
      <c r="AE35" s="40">
        <f t="shared" si="8"/>
        <v>43.373493975903614</v>
      </c>
      <c r="AF35" s="37"/>
      <c r="AG35" s="41"/>
    </row>
    <row r="36" spans="1:33" x14ac:dyDescent="0.2">
      <c r="A36" s="45"/>
      <c r="B36" s="45"/>
      <c r="C36" s="88"/>
      <c r="D36" s="45"/>
      <c r="E36" s="45"/>
      <c r="F36" s="45"/>
      <c r="G36" s="45"/>
      <c r="H36" s="45"/>
      <c r="I36" s="88"/>
      <c r="J36" s="45"/>
      <c r="K36" s="45"/>
      <c r="L36" s="45"/>
      <c r="M36" s="45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</row>
    <row r="37" spans="1:33" x14ac:dyDescent="0.2"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</row>
    <row r="38" spans="1:33" x14ac:dyDescent="0.2"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</row>
    <row r="39" spans="1:33" x14ac:dyDescent="0.2"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</row>
    <row r="40" spans="1:33" x14ac:dyDescent="0.2"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</row>
    <row r="41" spans="1:33" x14ac:dyDescent="0.2"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</row>
    <row r="42" spans="1:33" x14ac:dyDescent="0.2"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</row>
    <row r="43" spans="1:33" x14ac:dyDescent="0.2"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</row>
    <row r="44" spans="1:33" x14ac:dyDescent="0.2"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</row>
    <row r="45" spans="1:33" x14ac:dyDescent="0.2"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</row>
    <row r="46" spans="1:33" x14ac:dyDescent="0.2"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</row>
    <row r="47" spans="1:33" x14ac:dyDescent="0.2"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</row>
    <row r="48" spans="1:33" x14ac:dyDescent="0.2"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</row>
    <row r="49" spans="14:28" x14ac:dyDescent="0.2"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</row>
    <row r="50" spans="14:28" x14ac:dyDescent="0.2"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</row>
    <row r="51" spans="14:28" x14ac:dyDescent="0.2"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</row>
    <row r="52" spans="14:28" x14ac:dyDescent="0.2"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</row>
    <row r="53" spans="14:28" x14ac:dyDescent="0.2"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</row>
    <row r="54" spans="14:28" x14ac:dyDescent="0.2"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</row>
    <row r="55" spans="14:28" x14ac:dyDescent="0.2"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</row>
    <row r="56" spans="14:28" x14ac:dyDescent="0.2"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</row>
    <row r="57" spans="14:28" x14ac:dyDescent="0.2"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</row>
    <row r="58" spans="14:28" x14ac:dyDescent="0.2"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</row>
    <row r="59" spans="14:28" x14ac:dyDescent="0.2"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</row>
    <row r="60" spans="14:28" x14ac:dyDescent="0.2"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</row>
    <row r="61" spans="14:28" x14ac:dyDescent="0.2"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</row>
    <row r="62" spans="14:28" x14ac:dyDescent="0.2"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</row>
    <row r="63" spans="14:28" x14ac:dyDescent="0.2"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</row>
    <row r="64" spans="14:28" x14ac:dyDescent="0.2"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</row>
    <row r="65" spans="14:28" x14ac:dyDescent="0.2"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</row>
    <row r="66" spans="14:28" x14ac:dyDescent="0.2"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</row>
    <row r="67" spans="14:28" x14ac:dyDescent="0.2"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</row>
    <row r="68" spans="14:28" x14ac:dyDescent="0.2"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</row>
    <row r="69" spans="14:28" x14ac:dyDescent="0.2"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</row>
    <row r="70" spans="14:28" x14ac:dyDescent="0.2"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</row>
    <row r="71" spans="14:28" x14ac:dyDescent="0.2"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</row>
    <row r="72" spans="14:28" x14ac:dyDescent="0.2"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</row>
    <row r="73" spans="14:28" x14ac:dyDescent="0.2"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</row>
    <row r="74" spans="14:28" x14ac:dyDescent="0.2"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</row>
    <row r="75" spans="14:28" x14ac:dyDescent="0.2"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</row>
    <row r="76" spans="14:28" x14ac:dyDescent="0.2"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</row>
    <row r="77" spans="14:28" x14ac:dyDescent="0.2"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</row>
    <row r="78" spans="14:28" x14ac:dyDescent="0.2"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</row>
    <row r="79" spans="14:28" x14ac:dyDescent="0.2"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</row>
    <row r="80" spans="14:28" x14ac:dyDescent="0.2"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</row>
    <row r="81" spans="14:28" x14ac:dyDescent="0.2"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</row>
    <row r="82" spans="14:28" x14ac:dyDescent="0.2"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</row>
    <row r="83" spans="14:28" x14ac:dyDescent="0.2"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</row>
    <row r="84" spans="14:28" x14ac:dyDescent="0.2"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</row>
    <row r="85" spans="14:28" x14ac:dyDescent="0.2"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</row>
    <row r="86" spans="14:28" x14ac:dyDescent="0.2"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</row>
    <row r="87" spans="14:28" x14ac:dyDescent="0.2"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</row>
    <row r="88" spans="14:28" x14ac:dyDescent="0.2"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</row>
  </sheetData>
  <mergeCells count="45">
    <mergeCell ref="K3:M3"/>
    <mergeCell ref="K4:K5"/>
    <mergeCell ref="L4:L5"/>
    <mergeCell ref="M4:M5"/>
    <mergeCell ref="B1:P1"/>
    <mergeCell ref="E4:E5"/>
    <mergeCell ref="F4:F5"/>
    <mergeCell ref="G4:G5"/>
    <mergeCell ref="AA1:AB1"/>
    <mergeCell ref="AA2:AB2"/>
    <mergeCell ref="AC2:AD2"/>
    <mergeCell ref="A3:A5"/>
    <mergeCell ref="B3:D3"/>
    <mergeCell ref="E3:G3"/>
    <mergeCell ref="H3:J3"/>
    <mergeCell ref="N3:P3"/>
    <mergeCell ref="Q3:S3"/>
    <mergeCell ref="T3:V3"/>
    <mergeCell ref="W3:Y3"/>
    <mergeCell ref="Z3:AB3"/>
    <mergeCell ref="AC3:AE3"/>
    <mergeCell ref="B4:B5"/>
    <mergeCell ref="C4:C5"/>
    <mergeCell ref="D4:D5"/>
    <mergeCell ref="V4:V5"/>
    <mergeCell ref="H4:H5"/>
    <mergeCell ref="I4:I5"/>
    <mergeCell ref="J4:J5"/>
    <mergeCell ref="N4:N5"/>
    <mergeCell ref="O4:O5"/>
    <mergeCell ref="P4:P5"/>
    <mergeCell ref="Q4:Q5"/>
    <mergeCell ref="R4:R5"/>
    <mergeCell ref="S4:S5"/>
    <mergeCell ref="T4:T5"/>
    <mergeCell ref="U4:U5"/>
    <mergeCell ref="AC4:AC5"/>
    <mergeCell ref="AD4:AD5"/>
    <mergeCell ref="AE4:AE5"/>
    <mergeCell ref="W4:W5"/>
    <mergeCell ref="X4:X5"/>
    <mergeCell ref="Y4:Y5"/>
    <mergeCell ref="Z4:Z5"/>
    <mergeCell ref="AA4:AA5"/>
    <mergeCell ref="AB4:AB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6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499984740745262"/>
  </sheetPr>
  <dimension ref="A1:K18"/>
  <sheetViews>
    <sheetView view="pageBreakPreview" zoomScale="82" zoomScaleNormal="70" zoomScaleSheetLayoutView="82" workbookViewId="0">
      <selection sqref="A1:E1"/>
    </sheetView>
  </sheetViews>
  <sheetFormatPr defaultColWidth="8" defaultRowHeight="12.75" x14ac:dyDescent="0.2"/>
  <cols>
    <col min="1" max="1" width="60.7109375" style="3" customWidth="1"/>
    <col min="2" max="3" width="23.28515625" style="3" customWidth="1"/>
    <col min="4" max="4" width="10.7109375" style="3" customWidth="1"/>
    <col min="5" max="5" width="11.5703125" style="3" customWidth="1"/>
    <col min="6" max="16384" width="8" style="3"/>
  </cols>
  <sheetData>
    <row r="1" spans="1:11" ht="54.75" customHeight="1" x14ac:dyDescent="0.2">
      <c r="A1" s="207" t="s">
        <v>70</v>
      </c>
      <c r="B1" s="207"/>
      <c r="C1" s="207"/>
      <c r="D1" s="207"/>
      <c r="E1" s="207"/>
    </row>
    <row r="2" spans="1:11" s="4" customFormat="1" ht="23.25" customHeight="1" x14ac:dyDescent="0.25">
      <c r="A2" s="212" t="s">
        <v>0</v>
      </c>
      <c r="B2" s="236" t="s">
        <v>102</v>
      </c>
      <c r="C2" s="236" t="s">
        <v>103</v>
      </c>
      <c r="D2" s="210" t="s">
        <v>1</v>
      </c>
      <c r="E2" s="211"/>
    </row>
    <row r="3" spans="1:11" s="4" customFormat="1" ht="42" customHeight="1" x14ac:dyDescent="0.25">
      <c r="A3" s="213"/>
      <c r="B3" s="237"/>
      <c r="C3" s="237"/>
      <c r="D3" s="5" t="s">
        <v>2</v>
      </c>
      <c r="E3" s="6" t="s">
        <v>25</v>
      </c>
    </row>
    <row r="4" spans="1:11" s="9" customFormat="1" ht="15.75" customHeight="1" x14ac:dyDescent="0.25">
      <c r="A4" s="7" t="s">
        <v>3</v>
      </c>
      <c r="B4" s="8">
        <v>1</v>
      </c>
      <c r="C4" s="8">
        <v>2</v>
      </c>
      <c r="D4" s="8">
        <v>3</v>
      </c>
      <c r="E4" s="8">
        <v>4</v>
      </c>
    </row>
    <row r="5" spans="1:11" s="9" customFormat="1" ht="26.85" customHeight="1" x14ac:dyDescent="0.25">
      <c r="A5" s="10" t="s">
        <v>97</v>
      </c>
      <c r="B5" s="74" t="s">
        <v>91</v>
      </c>
      <c r="C5" s="74">
        <f>'4(неповносправні-ЦЗ)'!C7</f>
        <v>2981</v>
      </c>
      <c r="D5" s="11" t="s">
        <v>91</v>
      </c>
      <c r="E5" s="75" t="s">
        <v>91</v>
      </c>
      <c r="K5" s="13"/>
    </row>
    <row r="6" spans="1:11" s="4" customFormat="1" ht="26.85" customHeight="1" x14ac:dyDescent="0.25">
      <c r="A6" s="10" t="s">
        <v>27</v>
      </c>
      <c r="B6" s="74">
        <f>'4(неповносправні-ЦЗ)'!E7</f>
        <v>3983</v>
      </c>
      <c r="C6" s="74">
        <f>'4(неповносправні-ЦЗ)'!F7</f>
        <v>2838</v>
      </c>
      <c r="D6" s="11">
        <f t="shared" ref="D6:D10" si="0">C6*100/B6</f>
        <v>71.252824504142609</v>
      </c>
      <c r="E6" s="75">
        <f t="shared" ref="E6:E10" si="1">C6-B6</f>
        <v>-1145</v>
      </c>
      <c r="K6" s="13"/>
    </row>
    <row r="7" spans="1:11" s="4" customFormat="1" ht="47.1" customHeight="1" x14ac:dyDescent="0.25">
      <c r="A7" s="14" t="s">
        <v>28</v>
      </c>
      <c r="B7" s="74">
        <f>'4(неповносправні-ЦЗ)'!H7</f>
        <v>433</v>
      </c>
      <c r="C7" s="74">
        <f>'4(неповносправні-ЦЗ)'!I7</f>
        <v>284</v>
      </c>
      <c r="D7" s="11">
        <f t="shared" si="0"/>
        <v>65.58891454965358</v>
      </c>
      <c r="E7" s="75">
        <f t="shared" si="1"/>
        <v>-149</v>
      </c>
      <c r="K7" s="13"/>
    </row>
    <row r="8" spans="1:11" s="4" customFormat="1" ht="27.6" customHeight="1" x14ac:dyDescent="0.25">
      <c r="A8" s="15" t="s">
        <v>29</v>
      </c>
      <c r="B8" s="74">
        <f>'4(неповносправні-ЦЗ)'!K7</f>
        <v>99</v>
      </c>
      <c r="C8" s="74">
        <f>'4(неповносправні-ЦЗ)'!L7</f>
        <v>90</v>
      </c>
      <c r="D8" s="11">
        <f t="shared" si="0"/>
        <v>90.909090909090907</v>
      </c>
      <c r="E8" s="75">
        <f t="shared" si="1"/>
        <v>-9</v>
      </c>
      <c r="K8" s="13"/>
    </row>
    <row r="9" spans="1:11" s="4" customFormat="1" ht="46.35" customHeight="1" x14ac:dyDescent="0.25">
      <c r="A9" s="15" t="s">
        <v>20</v>
      </c>
      <c r="B9" s="74">
        <f>'4(неповносправні-ЦЗ)'!N7</f>
        <v>40</v>
      </c>
      <c r="C9" s="74">
        <f>'4(неповносправні-ЦЗ)'!O7</f>
        <v>11</v>
      </c>
      <c r="D9" s="11">
        <f t="shared" si="0"/>
        <v>27.5</v>
      </c>
      <c r="E9" s="75">
        <f t="shared" si="1"/>
        <v>-29</v>
      </c>
      <c r="K9" s="13"/>
    </row>
    <row r="10" spans="1:11" s="4" customFormat="1" ht="46.35" customHeight="1" x14ac:dyDescent="0.25">
      <c r="A10" s="15" t="s">
        <v>30</v>
      </c>
      <c r="B10" s="74">
        <f>'4(неповносправні-ЦЗ)'!Q7</f>
        <v>3337</v>
      </c>
      <c r="C10" s="74">
        <f>'4(неповносправні-ЦЗ)'!R7</f>
        <v>2245</v>
      </c>
      <c r="D10" s="11">
        <f t="shared" si="0"/>
        <v>67.275996403955645</v>
      </c>
      <c r="E10" s="75">
        <f t="shared" si="1"/>
        <v>-1092</v>
      </c>
      <c r="K10" s="13"/>
    </row>
    <row r="11" spans="1:11" s="4" customFormat="1" ht="12.75" customHeight="1" x14ac:dyDescent="0.25">
      <c r="A11" s="214" t="s">
        <v>4</v>
      </c>
      <c r="B11" s="215"/>
      <c r="C11" s="215"/>
      <c r="D11" s="215"/>
      <c r="E11" s="215"/>
      <c r="K11" s="13"/>
    </row>
    <row r="12" spans="1:11" s="4" customFormat="1" ht="15" customHeight="1" x14ac:dyDescent="0.25">
      <c r="A12" s="216"/>
      <c r="B12" s="217"/>
      <c r="C12" s="217"/>
      <c r="D12" s="217"/>
      <c r="E12" s="217"/>
      <c r="K12" s="13"/>
    </row>
    <row r="13" spans="1:11" s="4" customFormat="1" ht="20.25" customHeight="1" x14ac:dyDescent="0.25">
      <c r="A13" s="212" t="s">
        <v>0</v>
      </c>
      <c r="B13" s="218" t="s">
        <v>104</v>
      </c>
      <c r="C13" s="218" t="s">
        <v>105</v>
      </c>
      <c r="D13" s="210" t="s">
        <v>1</v>
      </c>
      <c r="E13" s="211"/>
      <c r="K13" s="13"/>
    </row>
    <row r="14" spans="1:11" ht="35.65" customHeight="1" x14ac:dyDescent="0.2">
      <c r="A14" s="213"/>
      <c r="B14" s="218"/>
      <c r="C14" s="218"/>
      <c r="D14" s="5" t="s">
        <v>2</v>
      </c>
      <c r="E14" s="6" t="s">
        <v>25</v>
      </c>
      <c r="K14" s="13"/>
    </row>
    <row r="15" spans="1:11" ht="26.85" customHeight="1" x14ac:dyDescent="0.2">
      <c r="A15" s="10" t="s">
        <v>90</v>
      </c>
      <c r="B15" s="74" t="s">
        <v>91</v>
      </c>
      <c r="C15" s="74">
        <f>'4(неповносправні-ЦЗ)'!U7</f>
        <v>1293</v>
      </c>
      <c r="D15" s="16" t="s">
        <v>91</v>
      </c>
      <c r="E15" s="75" t="s">
        <v>91</v>
      </c>
      <c r="K15" s="13"/>
    </row>
    <row r="16" spans="1:11" ht="26.85" customHeight="1" x14ac:dyDescent="0.2">
      <c r="A16" s="1" t="s">
        <v>27</v>
      </c>
      <c r="B16" s="74">
        <f>'4(неповносправні-ЦЗ)'!W7</f>
        <v>1955</v>
      </c>
      <c r="C16" s="74">
        <f>'4(неповносправні-ЦЗ)'!X7</f>
        <v>1220</v>
      </c>
      <c r="D16" s="16">
        <f t="shared" ref="D16:D17" si="2">C16*100/B16</f>
        <v>62.404092071611252</v>
      </c>
      <c r="E16" s="75">
        <f t="shared" ref="E16:E17" si="3">C16-B16</f>
        <v>-735</v>
      </c>
      <c r="K16" s="13"/>
    </row>
    <row r="17" spans="1:11" ht="26.85" customHeight="1" x14ac:dyDescent="0.2">
      <c r="A17" s="1" t="s">
        <v>32</v>
      </c>
      <c r="B17" s="74">
        <f>'4(неповносправні-ЦЗ)'!Z7</f>
        <v>1809</v>
      </c>
      <c r="C17" s="74">
        <f>'4(неповносправні-ЦЗ)'!AA7</f>
        <v>1124</v>
      </c>
      <c r="D17" s="16">
        <f t="shared" si="2"/>
        <v>62.133775566611391</v>
      </c>
      <c r="E17" s="75">
        <f t="shared" si="3"/>
        <v>-685</v>
      </c>
      <c r="K17" s="13"/>
    </row>
    <row r="18" spans="1:11" ht="64.150000000000006" customHeight="1" x14ac:dyDescent="0.25">
      <c r="A18" s="206" t="s">
        <v>99</v>
      </c>
      <c r="B18" s="206"/>
      <c r="C18" s="206"/>
      <c r="D18" s="206"/>
      <c r="E18" s="206"/>
    </row>
  </sheetData>
  <mergeCells count="11">
    <mergeCell ref="A18:E18"/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499984740745262"/>
  </sheetPr>
  <dimension ref="A1:AF88"/>
  <sheetViews>
    <sheetView view="pageBreakPreview" zoomScale="82" zoomScaleNormal="75" zoomScaleSheetLayoutView="82" workbookViewId="0">
      <pane xSplit="1" ySplit="6" topLeftCell="C7" activePane="bottomRight" state="frozen"/>
      <selection activeCell="A4" sqref="A4:A6"/>
      <selection pane="topRight" activeCell="A4" sqref="A4:A6"/>
      <selection pane="bottomLeft" activeCell="A4" sqref="A4:A6"/>
      <selection pane="bottomRight" activeCell="M29" sqref="M29"/>
    </sheetView>
  </sheetViews>
  <sheetFormatPr defaultColWidth="9.28515625" defaultRowHeight="14.25" x14ac:dyDescent="0.2"/>
  <cols>
    <col min="1" max="1" width="25.7109375" style="44" customWidth="1"/>
    <col min="2" max="2" width="11" style="44" hidden="1" customWidth="1"/>
    <col min="3" max="3" width="19.7109375" style="44" customWidth="1"/>
    <col min="4" max="4" width="8.28515625" style="44" hidden="1" customWidth="1"/>
    <col min="5" max="6" width="11.7109375" style="44" customWidth="1"/>
    <col min="7" max="7" width="7.42578125" style="44" customWidth="1"/>
    <col min="8" max="8" width="11.7109375" style="44" customWidth="1"/>
    <col min="9" max="9" width="11" style="44" customWidth="1"/>
    <col min="10" max="10" width="7.42578125" style="44" customWidth="1"/>
    <col min="11" max="12" width="9.42578125" style="44" customWidth="1"/>
    <col min="13" max="13" width="9" style="44" customWidth="1"/>
    <col min="14" max="15" width="11.5703125" style="44" customWidth="1"/>
    <col min="16" max="16" width="8.28515625" style="44" customWidth="1"/>
    <col min="17" max="18" width="11.7109375" style="44" customWidth="1"/>
    <col min="19" max="19" width="8.28515625" style="44" customWidth="1"/>
    <col min="20" max="20" width="10.5703125" style="44" hidden="1" customWidth="1"/>
    <col min="21" max="21" width="20.5703125" style="44" customWidth="1"/>
    <col min="22" max="22" width="8.28515625" style="44" hidden="1" customWidth="1"/>
    <col min="23" max="24" width="9.7109375" style="44" customWidth="1"/>
    <col min="25" max="25" width="8.28515625" style="44" customWidth="1"/>
    <col min="26" max="16384" width="9.28515625" style="44"/>
  </cols>
  <sheetData>
    <row r="1" spans="1:32" s="28" customFormat="1" ht="60" customHeight="1" x14ac:dyDescent="0.35">
      <c r="B1" s="219" t="s">
        <v>107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7"/>
      <c r="O1" s="27"/>
      <c r="P1" s="27"/>
      <c r="Q1" s="27"/>
      <c r="R1" s="27"/>
      <c r="S1" s="27"/>
      <c r="T1" s="27"/>
      <c r="U1" s="27"/>
      <c r="V1" s="27"/>
      <c r="W1" s="27"/>
      <c r="X1" s="228"/>
      <c r="Y1" s="228"/>
      <c r="Z1" s="48"/>
      <c r="AB1" s="179" t="s">
        <v>14</v>
      </c>
    </row>
    <row r="2" spans="1:32" s="31" customFormat="1" ht="14.25" customHeight="1" thickBot="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151" t="s">
        <v>7</v>
      </c>
      <c r="N2" s="151"/>
      <c r="O2" s="30"/>
      <c r="P2" s="30"/>
      <c r="Q2" s="30"/>
      <c r="R2" s="30"/>
      <c r="S2" s="30"/>
      <c r="T2" s="30"/>
      <c r="U2" s="30"/>
      <c r="V2" s="30"/>
      <c r="X2" s="228"/>
      <c r="Y2" s="228"/>
      <c r="Z2" s="238"/>
      <c r="AA2" s="238"/>
      <c r="AB2" s="151" t="s">
        <v>7</v>
      </c>
      <c r="AC2" s="59"/>
    </row>
    <row r="3" spans="1:32" s="32" customFormat="1" ht="44.85" customHeight="1" x14ac:dyDescent="0.25">
      <c r="A3" s="244"/>
      <c r="B3" s="165"/>
      <c r="C3" s="161" t="s">
        <v>95</v>
      </c>
      <c r="D3" s="165"/>
      <c r="E3" s="239" t="s">
        <v>22</v>
      </c>
      <c r="F3" s="239"/>
      <c r="G3" s="239"/>
      <c r="H3" s="239" t="s">
        <v>13</v>
      </c>
      <c r="I3" s="239"/>
      <c r="J3" s="239"/>
      <c r="K3" s="239" t="s">
        <v>9</v>
      </c>
      <c r="L3" s="239"/>
      <c r="M3" s="239"/>
      <c r="N3" s="239" t="s">
        <v>10</v>
      </c>
      <c r="O3" s="239"/>
      <c r="P3" s="239"/>
      <c r="Q3" s="240" t="s">
        <v>8</v>
      </c>
      <c r="R3" s="241"/>
      <c r="S3" s="242"/>
      <c r="T3" s="239" t="s">
        <v>16</v>
      </c>
      <c r="U3" s="239"/>
      <c r="V3" s="239"/>
      <c r="W3" s="239" t="s">
        <v>11</v>
      </c>
      <c r="X3" s="239"/>
      <c r="Y3" s="239"/>
      <c r="Z3" s="239" t="s">
        <v>12</v>
      </c>
      <c r="AA3" s="239"/>
      <c r="AB3" s="243"/>
    </row>
    <row r="4" spans="1:32" s="33" customFormat="1" ht="19.5" customHeight="1" x14ac:dyDescent="0.25">
      <c r="A4" s="245"/>
      <c r="B4" s="246" t="s">
        <v>62</v>
      </c>
      <c r="C4" s="232" t="s">
        <v>93</v>
      </c>
      <c r="D4" s="247" t="s">
        <v>2</v>
      </c>
      <c r="E4" s="225" t="s">
        <v>62</v>
      </c>
      <c r="F4" s="225" t="s">
        <v>93</v>
      </c>
      <c r="G4" s="233" t="s">
        <v>2</v>
      </c>
      <c r="H4" s="225" t="s">
        <v>62</v>
      </c>
      <c r="I4" s="225" t="s">
        <v>93</v>
      </c>
      <c r="J4" s="233" t="s">
        <v>2</v>
      </c>
      <c r="K4" s="225" t="s">
        <v>62</v>
      </c>
      <c r="L4" s="225" t="s">
        <v>93</v>
      </c>
      <c r="M4" s="233" t="s">
        <v>2</v>
      </c>
      <c r="N4" s="225" t="s">
        <v>62</v>
      </c>
      <c r="O4" s="225" t="s">
        <v>93</v>
      </c>
      <c r="P4" s="233" t="s">
        <v>2</v>
      </c>
      <c r="Q4" s="225" t="s">
        <v>62</v>
      </c>
      <c r="R4" s="225" t="s">
        <v>93</v>
      </c>
      <c r="S4" s="233" t="s">
        <v>2</v>
      </c>
      <c r="T4" s="232" t="s">
        <v>15</v>
      </c>
      <c r="U4" s="225" t="s">
        <v>94</v>
      </c>
      <c r="V4" s="247" t="s">
        <v>2</v>
      </c>
      <c r="W4" s="225" t="s">
        <v>62</v>
      </c>
      <c r="X4" s="232" t="s">
        <v>93</v>
      </c>
      <c r="Y4" s="233" t="s">
        <v>2</v>
      </c>
      <c r="Z4" s="225" t="s">
        <v>62</v>
      </c>
      <c r="AA4" s="225" t="s">
        <v>93</v>
      </c>
      <c r="AB4" s="248" t="s">
        <v>2</v>
      </c>
    </row>
    <row r="5" spans="1:32" s="33" customFormat="1" ht="15.75" customHeight="1" x14ac:dyDescent="0.25">
      <c r="A5" s="245"/>
      <c r="B5" s="246"/>
      <c r="C5" s="232"/>
      <c r="D5" s="247"/>
      <c r="E5" s="225"/>
      <c r="F5" s="225"/>
      <c r="G5" s="233"/>
      <c r="H5" s="225"/>
      <c r="I5" s="225"/>
      <c r="J5" s="233"/>
      <c r="K5" s="225"/>
      <c r="L5" s="225"/>
      <c r="M5" s="233"/>
      <c r="N5" s="225"/>
      <c r="O5" s="225"/>
      <c r="P5" s="233"/>
      <c r="Q5" s="225"/>
      <c r="R5" s="225"/>
      <c r="S5" s="233"/>
      <c r="T5" s="232"/>
      <c r="U5" s="225"/>
      <c r="V5" s="247"/>
      <c r="W5" s="225"/>
      <c r="X5" s="232"/>
      <c r="Y5" s="233"/>
      <c r="Z5" s="225"/>
      <c r="AA5" s="225"/>
      <c r="AB5" s="248"/>
    </row>
    <row r="6" spans="1:32" s="51" customFormat="1" ht="11.25" customHeight="1" x14ac:dyDescent="0.2">
      <c r="A6" s="152" t="s">
        <v>3</v>
      </c>
      <c r="B6" s="50">
        <v>1</v>
      </c>
      <c r="C6" s="50">
        <v>1</v>
      </c>
      <c r="D6" s="50">
        <v>3</v>
      </c>
      <c r="E6" s="50">
        <v>2</v>
      </c>
      <c r="F6" s="50">
        <v>3</v>
      </c>
      <c r="G6" s="50">
        <v>4</v>
      </c>
      <c r="H6" s="50">
        <v>5</v>
      </c>
      <c r="I6" s="50">
        <v>6</v>
      </c>
      <c r="J6" s="50">
        <v>7</v>
      </c>
      <c r="K6" s="50">
        <v>8</v>
      </c>
      <c r="L6" s="50">
        <v>9</v>
      </c>
      <c r="M6" s="50">
        <v>10</v>
      </c>
      <c r="N6" s="50">
        <v>11</v>
      </c>
      <c r="O6" s="50">
        <v>12</v>
      </c>
      <c r="P6" s="50">
        <v>13</v>
      </c>
      <c r="Q6" s="50">
        <v>14</v>
      </c>
      <c r="R6" s="50">
        <v>15</v>
      </c>
      <c r="S6" s="50">
        <v>16</v>
      </c>
      <c r="T6" s="50">
        <v>19</v>
      </c>
      <c r="U6" s="50">
        <v>17</v>
      </c>
      <c r="V6" s="50">
        <v>21</v>
      </c>
      <c r="W6" s="50">
        <v>18</v>
      </c>
      <c r="X6" s="50">
        <v>19</v>
      </c>
      <c r="Y6" s="50">
        <v>20</v>
      </c>
      <c r="Z6" s="50">
        <v>21</v>
      </c>
      <c r="AA6" s="50">
        <v>22</v>
      </c>
      <c r="AB6" s="153">
        <v>23</v>
      </c>
    </row>
    <row r="7" spans="1:32" s="38" customFormat="1" ht="18" customHeight="1" x14ac:dyDescent="0.25">
      <c r="A7" s="154" t="s">
        <v>33</v>
      </c>
      <c r="B7" s="35">
        <f>SUM(B8:B35)</f>
        <v>2738</v>
      </c>
      <c r="C7" s="35">
        <f>SUM(C8:C35)</f>
        <v>2981</v>
      </c>
      <c r="D7" s="168">
        <f>C7*100/B7</f>
        <v>108.87509130752375</v>
      </c>
      <c r="E7" s="35">
        <f>SUM(E8:E35)</f>
        <v>3983</v>
      </c>
      <c r="F7" s="35">
        <f>SUM(F8:F35)</f>
        <v>2838</v>
      </c>
      <c r="G7" s="36">
        <f>F7*100/E7</f>
        <v>71.252824504142609</v>
      </c>
      <c r="H7" s="35">
        <f>SUM(H8:H35)</f>
        <v>433</v>
      </c>
      <c r="I7" s="35">
        <f>SUM(I8:I35)</f>
        <v>284</v>
      </c>
      <c r="J7" s="36">
        <f>I7*100/H7</f>
        <v>65.58891454965358</v>
      </c>
      <c r="K7" s="35">
        <f>SUM(K8:K35)</f>
        <v>99</v>
      </c>
      <c r="L7" s="35">
        <f>SUM(L8:L35)</f>
        <v>90</v>
      </c>
      <c r="M7" s="36">
        <f>L7*100/K7</f>
        <v>90.909090909090907</v>
      </c>
      <c r="N7" s="35">
        <f>SUM(N8:N35)</f>
        <v>40</v>
      </c>
      <c r="O7" s="35">
        <f>SUM(O8:O35)</f>
        <v>11</v>
      </c>
      <c r="P7" s="36">
        <f>IF(ISERROR(O7*100/N7),"-",(O7*100/N7))</f>
        <v>27.5</v>
      </c>
      <c r="Q7" s="35">
        <f>SUM(Q8:Q35)</f>
        <v>3337</v>
      </c>
      <c r="R7" s="35">
        <f>SUM(R8:R35)</f>
        <v>2245</v>
      </c>
      <c r="S7" s="36">
        <f>R7*100/Q7</f>
        <v>67.275996403955645</v>
      </c>
      <c r="T7" s="167">
        <f>SUM(T8:T35)</f>
        <v>2166</v>
      </c>
      <c r="U7" s="35">
        <f>SUM(U8:U35)</f>
        <v>1293</v>
      </c>
      <c r="V7" s="168">
        <f>U7*100/T7</f>
        <v>59.695290858725762</v>
      </c>
      <c r="W7" s="35">
        <f>SUM(W8:W35)</f>
        <v>1955</v>
      </c>
      <c r="X7" s="35">
        <f>SUM(X8:X35)</f>
        <v>1220</v>
      </c>
      <c r="Y7" s="36">
        <f>X7*100/W7</f>
        <v>62.404092071611252</v>
      </c>
      <c r="Z7" s="35">
        <f>SUM(Z8:Z35)</f>
        <v>1809</v>
      </c>
      <c r="AA7" s="35">
        <f>SUM(AA8:AA35)</f>
        <v>1124</v>
      </c>
      <c r="AB7" s="180">
        <f>AA7*100/Z7</f>
        <v>62.133775566611391</v>
      </c>
      <c r="AC7" s="37"/>
      <c r="AF7" s="42"/>
    </row>
    <row r="8" spans="1:32" s="42" customFormat="1" ht="15.75" customHeight="1" x14ac:dyDescent="0.25">
      <c r="A8" s="155" t="s">
        <v>34</v>
      </c>
      <c r="B8" s="39">
        <v>742</v>
      </c>
      <c r="C8" s="39">
        <v>709</v>
      </c>
      <c r="D8" s="168"/>
      <c r="E8" s="39">
        <v>942</v>
      </c>
      <c r="F8" s="39">
        <v>639</v>
      </c>
      <c r="G8" s="40">
        <f t="shared" ref="G8:G35" si="0">F8*100/E8</f>
        <v>67.834394904458605</v>
      </c>
      <c r="H8" s="39">
        <v>56</v>
      </c>
      <c r="I8" s="39">
        <v>51</v>
      </c>
      <c r="J8" s="40">
        <f t="shared" ref="J8:J35" si="1">IF(ISERROR(I8*100/H8),"-",(I8*100/H8))</f>
        <v>91.071428571428569</v>
      </c>
      <c r="K8" s="39">
        <v>22</v>
      </c>
      <c r="L8" s="39">
        <v>31</v>
      </c>
      <c r="M8" s="40">
        <f t="shared" ref="M8:M35" si="2">IF(ISERROR(L8*100/K8),"-",(L8*100/K8))</f>
        <v>140.90909090909091</v>
      </c>
      <c r="N8" s="39">
        <v>20</v>
      </c>
      <c r="O8" s="39">
        <v>0</v>
      </c>
      <c r="P8" s="40">
        <f>IF(ISERROR(O8*100/N8),"-",(O8*100/N8))</f>
        <v>0</v>
      </c>
      <c r="Q8" s="39">
        <v>804</v>
      </c>
      <c r="R8" s="60">
        <v>407</v>
      </c>
      <c r="S8" s="40">
        <f t="shared" ref="S8:S35" si="3">R8*100/Q8</f>
        <v>50.621890547263682</v>
      </c>
      <c r="T8" s="169">
        <v>623</v>
      </c>
      <c r="U8" s="60">
        <v>328</v>
      </c>
      <c r="V8" s="170"/>
      <c r="W8" s="39">
        <v>475</v>
      </c>
      <c r="X8" s="60">
        <v>289</v>
      </c>
      <c r="Y8" s="40">
        <f t="shared" ref="Y8:Y35" si="4">X8*100/W8</f>
        <v>60.842105263157897</v>
      </c>
      <c r="Z8" s="39">
        <v>416</v>
      </c>
      <c r="AA8" s="175">
        <v>262</v>
      </c>
      <c r="AB8" s="181">
        <f t="shared" ref="AB8:AB35" si="5">AA8*100/Z8</f>
        <v>62.980769230769234</v>
      </c>
      <c r="AC8" s="37"/>
      <c r="AD8" s="41"/>
    </row>
    <row r="9" spans="1:32" s="43" customFormat="1" ht="15.75" customHeight="1" x14ac:dyDescent="0.25">
      <c r="A9" s="155" t="s">
        <v>35</v>
      </c>
      <c r="B9" s="39">
        <v>76</v>
      </c>
      <c r="C9" s="39">
        <v>72</v>
      </c>
      <c r="D9" s="168"/>
      <c r="E9" s="39">
        <v>113</v>
      </c>
      <c r="F9" s="39">
        <v>71</v>
      </c>
      <c r="G9" s="40">
        <f t="shared" si="0"/>
        <v>62.831858407079643</v>
      </c>
      <c r="H9" s="39">
        <v>18</v>
      </c>
      <c r="I9" s="39">
        <v>5</v>
      </c>
      <c r="J9" s="40">
        <f t="shared" si="1"/>
        <v>27.777777777777779</v>
      </c>
      <c r="K9" s="39">
        <v>6</v>
      </c>
      <c r="L9" s="39">
        <v>0</v>
      </c>
      <c r="M9" s="40">
        <f t="shared" si="2"/>
        <v>0</v>
      </c>
      <c r="N9" s="39">
        <v>0</v>
      </c>
      <c r="O9" s="39">
        <v>1</v>
      </c>
      <c r="P9" s="40" t="str">
        <f t="shared" ref="P9:P35" si="6">IF(ISERROR(O9*100/N9),"-",(O9*100/N9))</f>
        <v>-</v>
      </c>
      <c r="Q9" s="39">
        <v>90</v>
      </c>
      <c r="R9" s="60">
        <v>57</v>
      </c>
      <c r="S9" s="40">
        <f t="shared" si="3"/>
        <v>63.333333333333336</v>
      </c>
      <c r="T9" s="169">
        <v>52</v>
      </c>
      <c r="U9" s="60">
        <v>41</v>
      </c>
      <c r="V9" s="170"/>
      <c r="W9" s="39">
        <v>43</v>
      </c>
      <c r="X9" s="60">
        <v>41</v>
      </c>
      <c r="Y9" s="40">
        <f t="shared" si="4"/>
        <v>95.348837209302332</v>
      </c>
      <c r="Z9" s="39">
        <v>36</v>
      </c>
      <c r="AA9" s="175">
        <v>37</v>
      </c>
      <c r="AB9" s="181">
        <f t="shared" si="5"/>
        <v>102.77777777777777</v>
      </c>
      <c r="AC9" s="37"/>
      <c r="AD9" s="41"/>
    </row>
    <row r="10" spans="1:32" s="42" customFormat="1" ht="15.75" customHeight="1" x14ac:dyDescent="0.25">
      <c r="A10" s="155" t="s">
        <v>36</v>
      </c>
      <c r="B10" s="39">
        <v>13</v>
      </c>
      <c r="C10" s="39">
        <v>11</v>
      </c>
      <c r="D10" s="168"/>
      <c r="E10" s="39">
        <v>15</v>
      </c>
      <c r="F10" s="39">
        <v>11</v>
      </c>
      <c r="G10" s="40">
        <f t="shared" si="0"/>
        <v>73.333333333333329</v>
      </c>
      <c r="H10" s="39">
        <v>5</v>
      </c>
      <c r="I10" s="39">
        <v>1</v>
      </c>
      <c r="J10" s="40">
        <f t="shared" si="1"/>
        <v>20</v>
      </c>
      <c r="K10" s="39">
        <v>0</v>
      </c>
      <c r="L10" s="39">
        <v>0</v>
      </c>
      <c r="M10" s="40" t="str">
        <f t="shared" si="2"/>
        <v>-</v>
      </c>
      <c r="N10" s="39">
        <v>0</v>
      </c>
      <c r="O10" s="39">
        <v>0</v>
      </c>
      <c r="P10" s="40" t="str">
        <f t="shared" si="6"/>
        <v>-</v>
      </c>
      <c r="Q10" s="39">
        <v>14</v>
      </c>
      <c r="R10" s="60">
        <v>9</v>
      </c>
      <c r="S10" s="40">
        <f t="shared" si="3"/>
        <v>64.285714285714292</v>
      </c>
      <c r="T10" s="169">
        <v>12</v>
      </c>
      <c r="U10" s="60">
        <v>6</v>
      </c>
      <c r="V10" s="170"/>
      <c r="W10" s="39">
        <v>3</v>
      </c>
      <c r="X10" s="60">
        <v>6</v>
      </c>
      <c r="Y10" s="40">
        <f t="shared" si="4"/>
        <v>200</v>
      </c>
      <c r="Z10" s="39">
        <v>3</v>
      </c>
      <c r="AA10" s="175">
        <v>4</v>
      </c>
      <c r="AB10" s="181">
        <f t="shared" si="5"/>
        <v>133.33333333333334</v>
      </c>
      <c r="AC10" s="37"/>
      <c r="AD10" s="41"/>
    </row>
    <row r="11" spans="1:32" s="42" customFormat="1" ht="15.75" customHeight="1" x14ac:dyDescent="0.25">
      <c r="A11" s="155" t="s">
        <v>37</v>
      </c>
      <c r="B11" s="39">
        <v>39</v>
      </c>
      <c r="C11" s="39">
        <v>45</v>
      </c>
      <c r="D11" s="168"/>
      <c r="E11" s="39">
        <v>50</v>
      </c>
      <c r="F11" s="39">
        <v>38</v>
      </c>
      <c r="G11" s="40">
        <f t="shared" si="0"/>
        <v>76</v>
      </c>
      <c r="H11" s="39">
        <v>5</v>
      </c>
      <c r="I11" s="39">
        <v>8</v>
      </c>
      <c r="J11" s="40">
        <f t="shared" si="1"/>
        <v>160</v>
      </c>
      <c r="K11" s="39">
        <v>0</v>
      </c>
      <c r="L11" s="39">
        <v>1</v>
      </c>
      <c r="M11" s="40" t="str">
        <f t="shared" si="2"/>
        <v>-</v>
      </c>
      <c r="N11" s="39">
        <v>0</v>
      </c>
      <c r="O11" s="39">
        <v>0</v>
      </c>
      <c r="P11" s="40" t="str">
        <f t="shared" si="6"/>
        <v>-</v>
      </c>
      <c r="Q11" s="39">
        <v>46</v>
      </c>
      <c r="R11" s="60">
        <v>30</v>
      </c>
      <c r="S11" s="40">
        <f t="shared" si="3"/>
        <v>65.217391304347828</v>
      </c>
      <c r="T11" s="169">
        <v>35</v>
      </c>
      <c r="U11" s="60">
        <v>23</v>
      </c>
      <c r="V11" s="170"/>
      <c r="W11" s="39">
        <v>21</v>
      </c>
      <c r="X11" s="60">
        <v>19</v>
      </c>
      <c r="Y11" s="40">
        <f t="shared" si="4"/>
        <v>90.476190476190482</v>
      </c>
      <c r="Z11" s="39">
        <v>19</v>
      </c>
      <c r="AA11" s="175">
        <v>17</v>
      </c>
      <c r="AB11" s="181">
        <f t="shared" si="5"/>
        <v>89.473684210526315</v>
      </c>
      <c r="AC11" s="37"/>
      <c r="AD11" s="41"/>
    </row>
    <row r="12" spans="1:32" s="42" customFormat="1" ht="15.75" customHeight="1" x14ac:dyDescent="0.25">
      <c r="A12" s="155" t="s">
        <v>38</v>
      </c>
      <c r="B12" s="39">
        <v>41</v>
      </c>
      <c r="C12" s="39">
        <v>53</v>
      </c>
      <c r="D12" s="168"/>
      <c r="E12" s="39">
        <v>63</v>
      </c>
      <c r="F12" s="39">
        <v>53</v>
      </c>
      <c r="G12" s="40">
        <f t="shared" si="0"/>
        <v>84.126984126984127</v>
      </c>
      <c r="H12" s="39">
        <v>10</v>
      </c>
      <c r="I12" s="39">
        <v>7</v>
      </c>
      <c r="J12" s="178">
        <f t="shared" si="1"/>
        <v>70</v>
      </c>
      <c r="K12" s="39">
        <v>6</v>
      </c>
      <c r="L12" s="39">
        <v>7</v>
      </c>
      <c r="M12" s="40">
        <f t="shared" si="2"/>
        <v>116.66666666666667</v>
      </c>
      <c r="N12" s="39">
        <v>1</v>
      </c>
      <c r="O12" s="39">
        <v>0</v>
      </c>
      <c r="P12" s="40">
        <f t="shared" si="6"/>
        <v>0</v>
      </c>
      <c r="Q12" s="39">
        <v>51</v>
      </c>
      <c r="R12" s="60">
        <v>47</v>
      </c>
      <c r="S12" s="40">
        <f t="shared" si="3"/>
        <v>92.156862745098039</v>
      </c>
      <c r="T12" s="169">
        <v>22</v>
      </c>
      <c r="U12" s="60">
        <v>25</v>
      </c>
      <c r="V12" s="170"/>
      <c r="W12" s="39">
        <v>25</v>
      </c>
      <c r="X12" s="60">
        <v>25</v>
      </c>
      <c r="Y12" s="40">
        <f t="shared" si="4"/>
        <v>100</v>
      </c>
      <c r="Z12" s="39">
        <v>24</v>
      </c>
      <c r="AA12" s="175">
        <v>23</v>
      </c>
      <c r="AB12" s="181">
        <f t="shared" si="5"/>
        <v>95.833333333333329</v>
      </c>
      <c r="AC12" s="37"/>
      <c r="AD12" s="41"/>
    </row>
    <row r="13" spans="1:32" s="42" customFormat="1" ht="15.75" customHeight="1" x14ac:dyDescent="0.25">
      <c r="A13" s="155" t="s">
        <v>39</v>
      </c>
      <c r="B13" s="39">
        <v>29</v>
      </c>
      <c r="C13" s="39">
        <v>20</v>
      </c>
      <c r="D13" s="168"/>
      <c r="E13" s="39">
        <v>44</v>
      </c>
      <c r="F13" s="39">
        <v>20</v>
      </c>
      <c r="G13" s="40">
        <f t="shared" si="0"/>
        <v>45.454545454545453</v>
      </c>
      <c r="H13" s="39">
        <v>8</v>
      </c>
      <c r="I13" s="39">
        <v>3</v>
      </c>
      <c r="J13" s="40">
        <f t="shared" si="1"/>
        <v>37.5</v>
      </c>
      <c r="K13" s="39">
        <v>2</v>
      </c>
      <c r="L13" s="39">
        <v>0</v>
      </c>
      <c r="M13" s="40">
        <f t="shared" si="2"/>
        <v>0</v>
      </c>
      <c r="N13" s="39">
        <v>0</v>
      </c>
      <c r="O13" s="39">
        <v>0</v>
      </c>
      <c r="P13" s="40" t="str">
        <f t="shared" si="6"/>
        <v>-</v>
      </c>
      <c r="Q13" s="39">
        <v>39</v>
      </c>
      <c r="R13" s="60">
        <v>19</v>
      </c>
      <c r="S13" s="40">
        <f t="shared" si="3"/>
        <v>48.717948717948715</v>
      </c>
      <c r="T13" s="169">
        <v>28</v>
      </c>
      <c r="U13" s="60">
        <v>8</v>
      </c>
      <c r="V13" s="170"/>
      <c r="W13" s="39">
        <v>12</v>
      </c>
      <c r="X13" s="60">
        <v>8</v>
      </c>
      <c r="Y13" s="40">
        <f t="shared" si="4"/>
        <v>66.666666666666671</v>
      </c>
      <c r="Z13" s="39">
        <v>10</v>
      </c>
      <c r="AA13" s="175">
        <v>8</v>
      </c>
      <c r="AB13" s="181">
        <f t="shared" si="5"/>
        <v>80</v>
      </c>
      <c r="AC13" s="37"/>
      <c r="AD13" s="41"/>
    </row>
    <row r="14" spans="1:32" s="42" customFormat="1" ht="15.75" customHeight="1" x14ac:dyDescent="0.25">
      <c r="A14" s="155" t="s">
        <v>40</v>
      </c>
      <c r="B14" s="39">
        <v>34</v>
      </c>
      <c r="C14" s="39">
        <v>27</v>
      </c>
      <c r="D14" s="168"/>
      <c r="E14" s="39">
        <v>44</v>
      </c>
      <c r="F14" s="39">
        <v>26</v>
      </c>
      <c r="G14" s="40">
        <f t="shared" si="0"/>
        <v>59.090909090909093</v>
      </c>
      <c r="H14" s="39">
        <v>8</v>
      </c>
      <c r="I14" s="39">
        <v>2</v>
      </c>
      <c r="J14" s="40">
        <f t="shared" si="1"/>
        <v>25</v>
      </c>
      <c r="K14" s="39">
        <v>0</v>
      </c>
      <c r="L14" s="39">
        <v>0</v>
      </c>
      <c r="M14" s="40" t="str">
        <f t="shared" si="2"/>
        <v>-</v>
      </c>
      <c r="N14" s="39">
        <v>0</v>
      </c>
      <c r="O14" s="39">
        <v>0</v>
      </c>
      <c r="P14" s="40" t="str">
        <f t="shared" si="6"/>
        <v>-</v>
      </c>
      <c r="Q14" s="39">
        <v>38</v>
      </c>
      <c r="R14" s="60">
        <v>25</v>
      </c>
      <c r="S14" s="40">
        <f t="shared" si="3"/>
        <v>65.78947368421052</v>
      </c>
      <c r="T14" s="169">
        <v>34</v>
      </c>
      <c r="U14" s="60">
        <v>11</v>
      </c>
      <c r="V14" s="170"/>
      <c r="W14" s="39">
        <v>13</v>
      </c>
      <c r="X14" s="60">
        <v>10</v>
      </c>
      <c r="Y14" s="40">
        <f t="shared" si="4"/>
        <v>76.92307692307692</v>
      </c>
      <c r="Z14" s="39">
        <v>12</v>
      </c>
      <c r="AA14" s="175">
        <v>9</v>
      </c>
      <c r="AB14" s="181">
        <f t="shared" si="5"/>
        <v>75</v>
      </c>
      <c r="AC14" s="37"/>
      <c r="AD14" s="41"/>
    </row>
    <row r="15" spans="1:32" s="42" customFormat="1" ht="15.75" customHeight="1" x14ac:dyDescent="0.25">
      <c r="A15" s="155" t="s">
        <v>41</v>
      </c>
      <c r="B15" s="39">
        <v>184</v>
      </c>
      <c r="C15" s="39">
        <v>179</v>
      </c>
      <c r="D15" s="168"/>
      <c r="E15" s="39">
        <v>217</v>
      </c>
      <c r="F15" s="39">
        <v>172</v>
      </c>
      <c r="G15" s="40">
        <f t="shared" si="0"/>
        <v>79.262672811059915</v>
      </c>
      <c r="H15" s="39">
        <v>17</v>
      </c>
      <c r="I15" s="39">
        <v>15</v>
      </c>
      <c r="J15" s="40">
        <f t="shared" si="1"/>
        <v>88.235294117647058</v>
      </c>
      <c r="K15" s="39">
        <v>3</v>
      </c>
      <c r="L15" s="39">
        <v>3</v>
      </c>
      <c r="M15" s="40">
        <f t="shared" si="2"/>
        <v>100</v>
      </c>
      <c r="N15" s="39">
        <v>0</v>
      </c>
      <c r="O15" s="39">
        <v>0</v>
      </c>
      <c r="P15" s="40" t="str">
        <f t="shared" si="6"/>
        <v>-</v>
      </c>
      <c r="Q15" s="39">
        <v>165</v>
      </c>
      <c r="R15" s="60">
        <v>135</v>
      </c>
      <c r="S15" s="40">
        <f t="shared" si="3"/>
        <v>81.818181818181813</v>
      </c>
      <c r="T15" s="169">
        <v>155</v>
      </c>
      <c r="U15" s="60">
        <v>61</v>
      </c>
      <c r="V15" s="170"/>
      <c r="W15" s="39">
        <v>105</v>
      </c>
      <c r="X15" s="60">
        <v>56</v>
      </c>
      <c r="Y15" s="40">
        <f t="shared" si="4"/>
        <v>53.333333333333336</v>
      </c>
      <c r="Z15" s="39">
        <v>97</v>
      </c>
      <c r="AA15" s="175">
        <v>47</v>
      </c>
      <c r="AB15" s="181">
        <f t="shared" si="5"/>
        <v>48.453608247422679</v>
      </c>
      <c r="AC15" s="37"/>
      <c r="AD15" s="41"/>
    </row>
    <row r="16" spans="1:32" s="42" customFormat="1" ht="15.75" customHeight="1" x14ac:dyDescent="0.25">
      <c r="A16" s="155" t="s">
        <v>42</v>
      </c>
      <c r="B16" s="39">
        <v>147</v>
      </c>
      <c r="C16" s="39">
        <v>150</v>
      </c>
      <c r="D16" s="168"/>
      <c r="E16" s="39">
        <v>178</v>
      </c>
      <c r="F16" s="39">
        <v>148</v>
      </c>
      <c r="G16" s="40">
        <f t="shared" si="0"/>
        <v>83.146067415730343</v>
      </c>
      <c r="H16" s="39">
        <v>31</v>
      </c>
      <c r="I16" s="39">
        <v>31</v>
      </c>
      <c r="J16" s="40">
        <f t="shared" si="1"/>
        <v>100</v>
      </c>
      <c r="K16" s="39">
        <v>10</v>
      </c>
      <c r="L16" s="39">
        <v>2</v>
      </c>
      <c r="M16" s="40">
        <f t="shared" si="2"/>
        <v>20</v>
      </c>
      <c r="N16" s="39">
        <v>3</v>
      </c>
      <c r="O16" s="39">
        <v>6</v>
      </c>
      <c r="P16" s="40">
        <f t="shared" si="6"/>
        <v>200</v>
      </c>
      <c r="Q16" s="39">
        <v>149</v>
      </c>
      <c r="R16" s="60">
        <v>130</v>
      </c>
      <c r="S16" s="40">
        <f t="shared" si="3"/>
        <v>87.24832214765101</v>
      </c>
      <c r="T16" s="169">
        <v>121</v>
      </c>
      <c r="U16" s="60">
        <v>48</v>
      </c>
      <c r="V16" s="170"/>
      <c r="W16" s="39">
        <v>56</v>
      </c>
      <c r="X16" s="60">
        <v>46</v>
      </c>
      <c r="Y16" s="40">
        <f t="shared" si="4"/>
        <v>82.142857142857139</v>
      </c>
      <c r="Z16" s="39">
        <v>51</v>
      </c>
      <c r="AA16" s="175">
        <v>40</v>
      </c>
      <c r="AB16" s="181">
        <f t="shared" si="5"/>
        <v>78.431372549019613</v>
      </c>
      <c r="AC16" s="37"/>
      <c r="AD16" s="41"/>
    </row>
    <row r="17" spans="1:30" s="42" customFormat="1" ht="15.75" customHeight="1" x14ac:dyDescent="0.25">
      <c r="A17" s="155" t="s">
        <v>43</v>
      </c>
      <c r="B17" s="39">
        <v>117</v>
      </c>
      <c r="C17" s="39">
        <v>143</v>
      </c>
      <c r="D17" s="168"/>
      <c r="E17" s="39">
        <v>182</v>
      </c>
      <c r="F17" s="39">
        <v>134</v>
      </c>
      <c r="G17" s="40">
        <f t="shared" si="0"/>
        <v>73.626373626373621</v>
      </c>
      <c r="H17" s="39">
        <v>16</v>
      </c>
      <c r="I17" s="39">
        <v>11</v>
      </c>
      <c r="J17" s="178">
        <f t="shared" si="1"/>
        <v>68.75</v>
      </c>
      <c r="K17" s="39">
        <v>5</v>
      </c>
      <c r="L17" s="39">
        <v>1</v>
      </c>
      <c r="M17" s="40">
        <f t="shared" si="2"/>
        <v>20</v>
      </c>
      <c r="N17" s="39">
        <v>1</v>
      </c>
      <c r="O17" s="39">
        <v>0</v>
      </c>
      <c r="P17" s="40">
        <f t="shared" si="6"/>
        <v>0</v>
      </c>
      <c r="Q17" s="39">
        <v>112</v>
      </c>
      <c r="R17" s="60">
        <v>89</v>
      </c>
      <c r="S17" s="40">
        <f t="shared" si="3"/>
        <v>79.464285714285708</v>
      </c>
      <c r="T17" s="169">
        <v>97</v>
      </c>
      <c r="U17" s="60">
        <v>69</v>
      </c>
      <c r="V17" s="170"/>
      <c r="W17" s="39">
        <v>100</v>
      </c>
      <c r="X17" s="60">
        <v>67</v>
      </c>
      <c r="Y17" s="40">
        <f t="shared" si="4"/>
        <v>67</v>
      </c>
      <c r="Z17" s="39">
        <v>97</v>
      </c>
      <c r="AA17" s="175">
        <v>64</v>
      </c>
      <c r="AB17" s="181">
        <f t="shared" si="5"/>
        <v>65.979381443298962</v>
      </c>
      <c r="AC17" s="37"/>
      <c r="AD17" s="41"/>
    </row>
    <row r="18" spans="1:30" s="42" customFormat="1" ht="15.75" customHeight="1" x14ac:dyDescent="0.25">
      <c r="A18" s="155" t="s">
        <v>44</v>
      </c>
      <c r="B18" s="39">
        <v>94</v>
      </c>
      <c r="C18" s="39">
        <v>93</v>
      </c>
      <c r="D18" s="168"/>
      <c r="E18" s="39">
        <v>140</v>
      </c>
      <c r="F18" s="39">
        <v>93</v>
      </c>
      <c r="G18" s="40">
        <f t="shared" si="0"/>
        <v>66.428571428571431</v>
      </c>
      <c r="H18" s="39">
        <v>8</v>
      </c>
      <c r="I18" s="39">
        <v>7</v>
      </c>
      <c r="J18" s="40">
        <f t="shared" si="1"/>
        <v>87.5</v>
      </c>
      <c r="K18" s="39">
        <v>0</v>
      </c>
      <c r="L18" s="39">
        <v>1</v>
      </c>
      <c r="M18" s="40" t="str">
        <f t="shared" si="2"/>
        <v>-</v>
      </c>
      <c r="N18" s="39">
        <v>0</v>
      </c>
      <c r="O18" s="39">
        <v>0</v>
      </c>
      <c r="P18" s="40" t="str">
        <f t="shared" si="6"/>
        <v>-</v>
      </c>
      <c r="Q18" s="39">
        <v>94</v>
      </c>
      <c r="R18" s="60">
        <v>76</v>
      </c>
      <c r="S18" s="40">
        <f t="shared" si="3"/>
        <v>80.851063829787236</v>
      </c>
      <c r="T18" s="169">
        <v>81</v>
      </c>
      <c r="U18" s="60">
        <v>39</v>
      </c>
      <c r="V18" s="170"/>
      <c r="W18" s="39">
        <v>61</v>
      </c>
      <c r="X18" s="60">
        <v>39</v>
      </c>
      <c r="Y18" s="40">
        <f t="shared" si="4"/>
        <v>63.934426229508198</v>
      </c>
      <c r="Z18" s="39">
        <v>56</v>
      </c>
      <c r="AA18" s="175">
        <v>33</v>
      </c>
      <c r="AB18" s="181">
        <f t="shared" si="5"/>
        <v>58.928571428571431</v>
      </c>
      <c r="AC18" s="37"/>
      <c r="AD18" s="41"/>
    </row>
    <row r="19" spans="1:30" s="42" customFormat="1" ht="15.75" customHeight="1" x14ac:dyDescent="0.25">
      <c r="A19" s="155" t="s">
        <v>45</v>
      </c>
      <c r="B19" s="39">
        <v>87</v>
      </c>
      <c r="C19" s="39">
        <v>104</v>
      </c>
      <c r="D19" s="168"/>
      <c r="E19" s="39">
        <v>133</v>
      </c>
      <c r="F19" s="39">
        <v>102</v>
      </c>
      <c r="G19" s="40">
        <f t="shared" si="0"/>
        <v>76.691729323308266</v>
      </c>
      <c r="H19" s="39">
        <v>22</v>
      </c>
      <c r="I19" s="39">
        <v>11</v>
      </c>
      <c r="J19" s="40">
        <f t="shared" si="1"/>
        <v>50</v>
      </c>
      <c r="K19" s="39">
        <v>2</v>
      </c>
      <c r="L19" s="39">
        <v>5</v>
      </c>
      <c r="M19" s="40">
        <f t="shared" si="2"/>
        <v>250</v>
      </c>
      <c r="N19" s="39">
        <v>0</v>
      </c>
      <c r="O19" s="39">
        <v>0</v>
      </c>
      <c r="P19" s="40" t="str">
        <f t="shared" si="6"/>
        <v>-</v>
      </c>
      <c r="Q19" s="39">
        <v>121</v>
      </c>
      <c r="R19" s="60">
        <v>81</v>
      </c>
      <c r="S19" s="40">
        <f t="shared" si="3"/>
        <v>66.942148760330582</v>
      </c>
      <c r="T19" s="169">
        <v>73</v>
      </c>
      <c r="U19" s="60">
        <v>42</v>
      </c>
      <c r="V19" s="170"/>
      <c r="W19" s="39">
        <v>75</v>
      </c>
      <c r="X19" s="60">
        <v>42</v>
      </c>
      <c r="Y19" s="40">
        <f t="shared" si="4"/>
        <v>56</v>
      </c>
      <c r="Z19" s="39">
        <v>71</v>
      </c>
      <c r="AA19" s="175">
        <v>41</v>
      </c>
      <c r="AB19" s="181">
        <f t="shared" si="5"/>
        <v>57.74647887323944</v>
      </c>
      <c r="AC19" s="37"/>
      <c r="AD19" s="41"/>
    </row>
    <row r="20" spans="1:30" s="42" customFormat="1" ht="15.75" customHeight="1" x14ac:dyDescent="0.25">
      <c r="A20" s="155" t="s">
        <v>46</v>
      </c>
      <c r="B20" s="39">
        <v>58</v>
      </c>
      <c r="C20" s="39">
        <v>96</v>
      </c>
      <c r="D20" s="168"/>
      <c r="E20" s="39">
        <v>106</v>
      </c>
      <c r="F20" s="39">
        <v>96</v>
      </c>
      <c r="G20" s="40">
        <f t="shared" si="0"/>
        <v>90.566037735849051</v>
      </c>
      <c r="H20" s="39">
        <v>14</v>
      </c>
      <c r="I20" s="39">
        <v>12</v>
      </c>
      <c r="J20" s="178">
        <f t="shared" si="1"/>
        <v>85.714285714285708</v>
      </c>
      <c r="K20" s="39">
        <v>1</v>
      </c>
      <c r="L20" s="39">
        <v>4</v>
      </c>
      <c r="M20" s="40">
        <f t="shared" si="2"/>
        <v>400</v>
      </c>
      <c r="N20" s="39">
        <v>0</v>
      </c>
      <c r="O20" s="39">
        <v>0</v>
      </c>
      <c r="P20" s="40" t="str">
        <f t="shared" si="6"/>
        <v>-</v>
      </c>
      <c r="Q20" s="39">
        <v>77</v>
      </c>
      <c r="R20" s="60">
        <v>73</v>
      </c>
      <c r="S20" s="40">
        <f t="shared" si="3"/>
        <v>94.805194805194802</v>
      </c>
      <c r="T20" s="169">
        <v>36</v>
      </c>
      <c r="U20" s="60">
        <v>39</v>
      </c>
      <c r="V20" s="170"/>
      <c r="W20" s="39">
        <v>69</v>
      </c>
      <c r="X20" s="60">
        <v>39</v>
      </c>
      <c r="Y20" s="40">
        <f t="shared" si="4"/>
        <v>56.521739130434781</v>
      </c>
      <c r="Z20" s="39">
        <v>66</v>
      </c>
      <c r="AA20" s="175">
        <v>36</v>
      </c>
      <c r="AB20" s="181">
        <f t="shared" si="5"/>
        <v>54.545454545454547</v>
      </c>
      <c r="AC20" s="37"/>
      <c r="AD20" s="41"/>
    </row>
    <row r="21" spans="1:30" s="42" customFormat="1" ht="15.75" customHeight="1" x14ac:dyDescent="0.25">
      <c r="A21" s="155" t="s">
        <v>47</v>
      </c>
      <c r="B21" s="39">
        <v>78</v>
      </c>
      <c r="C21" s="39">
        <v>76</v>
      </c>
      <c r="D21" s="168"/>
      <c r="E21" s="39">
        <v>137</v>
      </c>
      <c r="F21" s="39">
        <v>72</v>
      </c>
      <c r="G21" s="40">
        <f t="shared" si="0"/>
        <v>52.554744525547449</v>
      </c>
      <c r="H21" s="39">
        <v>21</v>
      </c>
      <c r="I21" s="39">
        <v>12</v>
      </c>
      <c r="J21" s="40">
        <f t="shared" si="1"/>
        <v>57.142857142857146</v>
      </c>
      <c r="K21" s="39">
        <v>8</v>
      </c>
      <c r="L21" s="39">
        <v>8</v>
      </c>
      <c r="M21" s="40">
        <f t="shared" si="2"/>
        <v>100</v>
      </c>
      <c r="N21" s="39">
        <v>0</v>
      </c>
      <c r="O21" s="39">
        <v>0</v>
      </c>
      <c r="P21" s="40" t="str">
        <f t="shared" si="6"/>
        <v>-</v>
      </c>
      <c r="Q21" s="39">
        <v>120</v>
      </c>
      <c r="R21" s="60">
        <v>60</v>
      </c>
      <c r="S21" s="40">
        <f t="shared" si="3"/>
        <v>50</v>
      </c>
      <c r="T21" s="169">
        <v>51</v>
      </c>
      <c r="U21" s="60">
        <v>33</v>
      </c>
      <c r="V21" s="170"/>
      <c r="W21" s="39">
        <v>71</v>
      </c>
      <c r="X21" s="60">
        <v>32</v>
      </c>
      <c r="Y21" s="40">
        <f t="shared" si="4"/>
        <v>45.070422535211264</v>
      </c>
      <c r="Z21" s="39">
        <v>66</v>
      </c>
      <c r="AA21" s="175">
        <v>31</v>
      </c>
      <c r="AB21" s="181">
        <f t="shared" si="5"/>
        <v>46.969696969696969</v>
      </c>
      <c r="AC21" s="37"/>
      <c r="AD21" s="41"/>
    </row>
    <row r="22" spans="1:30" s="42" customFormat="1" ht="15.75" customHeight="1" x14ac:dyDescent="0.25">
      <c r="A22" s="155" t="s">
        <v>48</v>
      </c>
      <c r="B22" s="39">
        <v>82</v>
      </c>
      <c r="C22" s="39">
        <v>84</v>
      </c>
      <c r="D22" s="168"/>
      <c r="E22" s="39">
        <v>127</v>
      </c>
      <c r="F22" s="39">
        <v>82</v>
      </c>
      <c r="G22" s="40">
        <f t="shared" si="0"/>
        <v>64.566929133858267</v>
      </c>
      <c r="H22" s="39">
        <v>13</v>
      </c>
      <c r="I22" s="39">
        <v>13</v>
      </c>
      <c r="J22" s="40">
        <f t="shared" si="1"/>
        <v>100</v>
      </c>
      <c r="K22" s="39">
        <v>8</v>
      </c>
      <c r="L22" s="39">
        <v>0</v>
      </c>
      <c r="M22" s="178">
        <f t="shared" si="2"/>
        <v>0</v>
      </c>
      <c r="N22" s="39">
        <v>0</v>
      </c>
      <c r="O22" s="39">
        <v>0</v>
      </c>
      <c r="P22" s="40" t="str">
        <f t="shared" si="6"/>
        <v>-</v>
      </c>
      <c r="Q22" s="39">
        <v>115</v>
      </c>
      <c r="R22" s="60">
        <v>74</v>
      </c>
      <c r="S22" s="40">
        <f t="shared" si="3"/>
        <v>64.347826086956516</v>
      </c>
      <c r="T22" s="169">
        <v>64</v>
      </c>
      <c r="U22" s="60">
        <v>36</v>
      </c>
      <c r="V22" s="170"/>
      <c r="W22" s="39">
        <v>66</v>
      </c>
      <c r="X22" s="60">
        <v>34</v>
      </c>
      <c r="Y22" s="40">
        <f t="shared" si="4"/>
        <v>51.515151515151516</v>
      </c>
      <c r="Z22" s="39">
        <v>59</v>
      </c>
      <c r="AA22" s="175">
        <v>31</v>
      </c>
      <c r="AB22" s="181">
        <f t="shared" si="5"/>
        <v>52.542372881355931</v>
      </c>
      <c r="AC22" s="37"/>
      <c r="AD22" s="41"/>
    </row>
    <row r="23" spans="1:30" s="42" customFormat="1" ht="15.75" customHeight="1" x14ac:dyDescent="0.25">
      <c r="A23" s="155" t="s">
        <v>49</v>
      </c>
      <c r="B23" s="39">
        <v>112</v>
      </c>
      <c r="C23" s="39">
        <v>102</v>
      </c>
      <c r="D23" s="168"/>
      <c r="E23" s="39">
        <v>165</v>
      </c>
      <c r="F23" s="39">
        <v>98</v>
      </c>
      <c r="G23" s="40">
        <f t="shared" si="0"/>
        <v>59.393939393939391</v>
      </c>
      <c r="H23" s="39">
        <v>21</v>
      </c>
      <c r="I23" s="39">
        <v>14</v>
      </c>
      <c r="J23" s="40">
        <f t="shared" si="1"/>
        <v>66.666666666666671</v>
      </c>
      <c r="K23" s="39">
        <v>4</v>
      </c>
      <c r="L23" s="39">
        <v>2</v>
      </c>
      <c r="M23" s="40">
        <f t="shared" si="2"/>
        <v>50</v>
      </c>
      <c r="N23" s="39">
        <v>3</v>
      </c>
      <c r="O23" s="39">
        <v>0</v>
      </c>
      <c r="P23" s="40">
        <f t="shared" si="6"/>
        <v>0</v>
      </c>
      <c r="Q23" s="39">
        <v>150</v>
      </c>
      <c r="R23" s="60">
        <v>81</v>
      </c>
      <c r="S23" s="40">
        <f t="shared" si="3"/>
        <v>54</v>
      </c>
      <c r="T23" s="169">
        <v>88</v>
      </c>
      <c r="U23" s="60">
        <v>45</v>
      </c>
      <c r="V23" s="170"/>
      <c r="W23" s="39">
        <v>77</v>
      </c>
      <c r="X23" s="60">
        <v>43</v>
      </c>
      <c r="Y23" s="40">
        <f t="shared" si="4"/>
        <v>55.844155844155843</v>
      </c>
      <c r="Z23" s="39">
        <v>68</v>
      </c>
      <c r="AA23" s="175">
        <v>40</v>
      </c>
      <c r="AB23" s="181">
        <f t="shared" si="5"/>
        <v>58.823529411764703</v>
      </c>
      <c r="AC23" s="37"/>
      <c r="AD23" s="41"/>
    </row>
    <row r="24" spans="1:30" s="42" customFormat="1" ht="15.75" customHeight="1" x14ac:dyDescent="0.25">
      <c r="A24" s="155" t="s">
        <v>50</v>
      </c>
      <c r="B24" s="39">
        <v>117</v>
      </c>
      <c r="C24" s="39">
        <v>164</v>
      </c>
      <c r="D24" s="168"/>
      <c r="E24" s="39">
        <v>206</v>
      </c>
      <c r="F24" s="39">
        <v>152</v>
      </c>
      <c r="G24" s="40">
        <f t="shared" si="0"/>
        <v>73.786407766990294</v>
      </c>
      <c r="H24" s="39">
        <v>17</v>
      </c>
      <c r="I24" s="39">
        <v>9</v>
      </c>
      <c r="J24" s="40">
        <f t="shared" si="1"/>
        <v>52.941176470588232</v>
      </c>
      <c r="K24" s="39">
        <v>6</v>
      </c>
      <c r="L24" s="39">
        <v>2</v>
      </c>
      <c r="M24" s="40">
        <f t="shared" si="2"/>
        <v>33.333333333333336</v>
      </c>
      <c r="N24" s="39">
        <v>0</v>
      </c>
      <c r="O24" s="39">
        <v>0</v>
      </c>
      <c r="P24" s="40" t="str">
        <f t="shared" si="6"/>
        <v>-</v>
      </c>
      <c r="Q24" s="39">
        <v>202</v>
      </c>
      <c r="R24" s="60">
        <v>149</v>
      </c>
      <c r="S24" s="40">
        <f t="shared" si="3"/>
        <v>73.762376237623769</v>
      </c>
      <c r="T24" s="169">
        <v>86</v>
      </c>
      <c r="U24" s="60">
        <v>58</v>
      </c>
      <c r="V24" s="170"/>
      <c r="W24" s="39">
        <v>105</v>
      </c>
      <c r="X24" s="60">
        <v>53</v>
      </c>
      <c r="Y24" s="40">
        <f t="shared" si="4"/>
        <v>50.476190476190474</v>
      </c>
      <c r="Z24" s="39">
        <v>105</v>
      </c>
      <c r="AA24" s="175">
        <v>51</v>
      </c>
      <c r="AB24" s="181">
        <f t="shared" si="5"/>
        <v>48.571428571428569</v>
      </c>
      <c r="AC24" s="37"/>
      <c r="AD24" s="41"/>
    </row>
    <row r="25" spans="1:30" s="42" customFormat="1" ht="15.75" customHeight="1" x14ac:dyDescent="0.25">
      <c r="A25" s="155" t="s">
        <v>51</v>
      </c>
      <c r="B25" s="39">
        <v>51</v>
      </c>
      <c r="C25" s="39">
        <v>62</v>
      </c>
      <c r="D25" s="168"/>
      <c r="E25" s="39">
        <v>76</v>
      </c>
      <c r="F25" s="39">
        <v>62</v>
      </c>
      <c r="G25" s="40">
        <f t="shared" si="0"/>
        <v>81.578947368421055</v>
      </c>
      <c r="H25" s="39">
        <v>11</v>
      </c>
      <c r="I25" s="39">
        <v>4</v>
      </c>
      <c r="J25" s="40">
        <f t="shared" si="1"/>
        <v>36.363636363636367</v>
      </c>
      <c r="K25" s="39">
        <v>0</v>
      </c>
      <c r="L25" s="39">
        <v>3</v>
      </c>
      <c r="M25" s="40" t="str">
        <f t="shared" si="2"/>
        <v>-</v>
      </c>
      <c r="N25" s="39">
        <v>0</v>
      </c>
      <c r="O25" s="39">
        <v>0</v>
      </c>
      <c r="P25" s="40" t="str">
        <f t="shared" si="6"/>
        <v>-</v>
      </c>
      <c r="Q25" s="39">
        <v>63</v>
      </c>
      <c r="R25" s="60">
        <v>49</v>
      </c>
      <c r="S25" s="40">
        <f t="shared" si="3"/>
        <v>77.777777777777771</v>
      </c>
      <c r="T25" s="169">
        <v>38</v>
      </c>
      <c r="U25" s="60">
        <v>31</v>
      </c>
      <c r="V25" s="170"/>
      <c r="W25" s="39">
        <v>47</v>
      </c>
      <c r="X25" s="60">
        <v>31</v>
      </c>
      <c r="Y25" s="40">
        <f t="shared" si="4"/>
        <v>65.957446808510639</v>
      </c>
      <c r="Z25" s="39">
        <v>46</v>
      </c>
      <c r="AA25" s="175">
        <v>28</v>
      </c>
      <c r="AB25" s="181">
        <f t="shared" si="5"/>
        <v>60.869565217391305</v>
      </c>
      <c r="AC25" s="37"/>
      <c r="AD25" s="41"/>
    </row>
    <row r="26" spans="1:30" s="42" customFormat="1" ht="15.75" customHeight="1" x14ac:dyDescent="0.25">
      <c r="A26" s="155" t="s">
        <v>52</v>
      </c>
      <c r="B26" s="39">
        <v>68</v>
      </c>
      <c r="C26" s="39">
        <v>76</v>
      </c>
      <c r="D26" s="168"/>
      <c r="E26" s="39">
        <v>106</v>
      </c>
      <c r="F26" s="39">
        <v>72</v>
      </c>
      <c r="G26" s="40">
        <f t="shared" si="0"/>
        <v>67.924528301886795</v>
      </c>
      <c r="H26" s="39">
        <v>13</v>
      </c>
      <c r="I26" s="39">
        <v>10</v>
      </c>
      <c r="J26" s="40">
        <f t="shared" si="1"/>
        <v>76.92307692307692</v>
      </c>
      <c r="K26" s="39">
        <v>0</v>
      </c>
      <c r="L26" s="39">
        <v>4</v>
      </c>
      <c r="M26" s="40" t="str">
        <f t="shared" si="2"/>
        <v>-</v>
      </c>
      <c r="N26" s="39">
        <v>0</v>
      </c>
      <c r="O26" s="39">
        <v>1</v>
      </c>
      <c r="P26" s="40" t="str">
        <f t="shared" si="6"/>
        <v>-</v>
      </c>
      <c r="Q26" s="39">
        <v>87</v>
      </c>
      <c r="R26" s="60">
        <v>57</v>
      </c>
      <c r="S26" s="40">
        <f t="shared" si="3"/>
        <v>65.517241379310349</v>
      </c>
      <c r="T26" s="169">
        <v>66</v>
      </c>
      <c r="U26" s="60">
        <v>34</v>
      </c>
      <c r="V26" s="170"/>
      <c r="W26" s="39">
        <v>45</v>
      </c>
      <c r="X26" s="60">
        <v>31</v>
      </c>
      <c r="Y26" s="40">
        <f t="shared" si="4"/>
        <v>68.888888888888886</v>
      </c>
      <c r="Z26" s="39">
        <v>43</v>
      </c>
      <c r="AA26" s="175">
        <v>27</v>
      </c>
      <c r="AB26" s="181">
        <f t="shared" si="5"/>
        <v>62.790697674418603</v>
      </c>
      <c r="AC26" s="37"/>
      <c r="AD26" s="41"/>
    </row>
    <row r="27" spans="1:30" s="42" customFormat="1" ht="15.75" customHeight="1" x14ac:dyDescent="0.25">
      <c r="A27" s="155" t="s">
        <v>53</v>
      </c>
      <c r="B27" s="39">
        <v>51</v>
      </c>
      <c r="C27" s="39">
        <v>67</v>
      </c>
      <c r="D27" s="168"/>
      <c r="E27" s="39">
        <v>81</v>
      </c>
      <c r="F27" s="39">
        <v>65</v>
      </c>
      <c r="G27" s="40">
        <f t="shared" si="0"/>
        <v>80.246913580246911</v>
      </c>
      <c r="H27" s="39">
        <v>10</v>
      </c>
      <c r="I27" s="39">
        <v>12</v>
      </c>
      <c r="J27" s="40">
        <f t="shared" si="1"/>
        <v>120</v>
      </c>
      <c r="K27" s="39">
        <v>4</v>
      </c>
      <c r="L27" s="39">
        <v>3</v>
      </c>
      <c r="M27" s="178">
        <f t="shared" si="2"/>
        <v>75</v>
      </c>
      <c r="N27" s="39">
        <v>3</v>
      </c>
      <c r="O27" s="39">
        <v>2</v>
      </c>
      <c r="P27" s="40">
        <f t="shared" si="6"/>
        <v>66.666666666666671</v>
      </c>
      <c r="Q27" s="39">
        <v>63</v>
      </c>
      <c r="R27" s="60">
        <v>60</v>
      </c>
      <c r="S27" s="40">
        <f t="shared" si="3"/>
        <v>95.238095238095241</v>
      </c>
      <c r="T27" s="169">
        <v>35</v>
      </c>
      <c r="U27" s="60">
        <v>18</v>
      </c>
      <c r="V27" s="170"/>
      <c r="W27" s="39">
        <v>41</v>
      </c>
      <c r="X27" s="60">
        <v>18</v>
      </c>
      <c r="Y27" s="40">
        <f t="shared" si="4"/>
        <v>43.902439024390247</v>
      </c>
      <c r="Z27" s="39">
        <v>39</v>
      </c>
      <c r="AA27" s="175">
        <v>18</v>
      </c>
      <c r="AB27" s="181">
        <f t="shared" si="5"/>
        <v>46.153846153846153</v>
      </c>
      <c r="AC27" s="37"/>
      <c r="AD27" s="41"/>
    </row>
    <row r="28" spans="1:30" s="42" customFormat="1" ht="15.75" customHeight="1" x14ac:dyDescent="0.25">
      <c r="A28" s="155" t="s">
        <v>54</v>
      </c>
      <c r="B28" s="39">
        <v>43</v>
      </c>
      <c r="C28" s="39">
        <v>60</v>
      </c>
      <c r="D28" s="168"/>
      <c r="E28" s="39">
        <v>65</v>
      </c>
      <c r="F28" s="39">
        <v>59</v>
      </c>
      <c r="G28" s="40">
        <f t="shared" si="0"/>
        <v>90.769230769230774</v>
      </c>
      <c r="H28" s="39">
        <v>11</v>
      </c>
      <c r="I28" s="39">
        <v>6</v>
      </c>
      <c r="J28" s="40">
        <f t="shared" si="1"/>
        <v>54.545454545454547</v>
      </c>
      <c r="K28" s="39">
        <v>0</v>
      </c>
      <c r="L28" s="39">
        <v>0</v>
      </c>
      <c r="M28" s="40" t="str">
        <f t="shared" si="2"/>
        <v>-</v>
      </c>
      <c r="N28" s="39">
        <v>0</v>
      </c>
      <c r="O28" s="39">
        <v>0</v>
      </c>
      <c r="P28" s="40" t="str">
        <f t="shared" si="6"/>
        <v>-</v>
      </c>
      <c r="Q28" s="39">
        <v>63</v>
      </c>
      <c r="R28" s="60">
        <v>56</v>
      </c>
      <c r="S28" s="40">
        <f t="shared" si="3"/>
        <v>88.888888888888886</v>
      </c>
      <c r="T28" s="169">
        <v>41</v>
      </c>
      <c r="U28" s="60">
        <v>30</v>
      </c>
      <c r="V28" s="170"/>
      <c r="W28" s="39">
        <v>33</v>
      </c>
      <c r="X28" s="60">
        <v>30</v>
      </c>
      <c r="Y28" s="40">
        <f t="shared" si="4"/>
        <v>90.909090909090907</v>
      </c>
      <c r="Z28" s="39">
        <v>33</v>
      </c>
      <c r="AA28" s="175">
        <v>30</v>
      </c>
      <c r="AB28" s="181">
        <f t="shared" si="5"/>
        <v>90.909090909090907</v>
      </c>
      <c r="AC28" s="37"/>
      <c r="AD28" s="41"/>
    </row>
    <row r="29" spans="1:30" s="42" customFormat="1" ht="15.75" customHeight="1" x14ac:dyDescent="0.25">
      <c r="A29" s="155" t="s">
        <v>55</v>
      </c>
      <c r="B29" s="39">
        <v>97</v>
      </c>
      <c r="C29" s="39">
        <v>72</v>
      </c>
      <c r="D29" s="168"/>
      <c r="E29" s="39">
        <v>126</v>
      </c>
      <c r="F29" s="39">
        <v>69</v>
      </c>
      <c r="G29" s="40">
        <f t="shared" si="0"/>
        <v>54.761904761904759</v>
      </c>
      <c r="H29" s="39">
        <v>7</v>
      </c>
      <c r="I29" s="39">
        <v>1</v>
      </c>
      <c r="J29" s="40">
        <f t="shared" si="1"/>
        <v>14.285714285714286</v>
      </c>
      <c r="K29" s="39">
        <v>3</v>
      </c>
      <c r="L29" s="39">
        <v>5</v>
      </c>
      <c r="M29" s="40">
        <f t="shared" si="2"/>
        <v>166.66666666666666</v>
      </c>
      <c r="N29" s="39">
        <v>0</v>
      </c>
      <c r="O29" s="39">
        <v>0</v>
      </c>
      <c r="P29" s="40" t="str">
        <f t="shared" si="6"/>
        <v>-</v>
      </c>
      <c r="Q29" s="39">
        <v>102</v>
      </c>
      <c r="R29" s="60">
        <v>58</v>
      </c>
      <c r="S29" s="40">
        <f t="shared" si="3"/>
        <v>56.862745098039213</v>
      </c>
      <c r="T29" s="169">
        <v>79</v>
      </c>
      <c r="U29" s="60">
        <v>35</v>
      </c>
      <c r="V29" s="170"/>
      <c r="W29" s="39">
        <v>55</v>
      </c>
      <c r="X29" s="60">
        <v>34</v>
      </c>
      <c r="Y29" s="40">
        <f t="shared" si="4"/>
        <v>61.81818181818182</v>
      </c>
      <c r="Z29" s="39">
        <v>53</v>
      </c>
      <c r="AA29" s="175">
        <v>32</v>
      </c>
      <c r="AB29" s="181">
        <f t="shared" si="5"/>
        <v>60.377358490566039</v>
      </c>
      <c r="AC29" s="37"/>
      <c r="AD29" s="41"/>
    </row>
    <row r="30" spans="1:30" s="42" customFormat="1" ht="15.75" customHeight="1" x14ac:dyDescent="0.25">
      <c r="A30" s="155" t="s">
        <v>56</v>
      </c>
      <c r="B30" s="39">
        <v>48</v>
      </c>
      <c r="C30" s="39">
        <v>59</v>
      </c>
      <c r="D30" s="168"/>
      <c r="E30" s="39">
        <v>72</v>
      </c>
      <c r="F30" s="39">
        <v>58</v>
      </c>
      <c r="G30" s="40">
        <f t="shared" si="0"/>
        <v>80.555555555555557</v>
      </c>
      <c r="H30" s="39">
        <v>8</v>
      </c>
      <c r="I30" s="39">
        <v>4</v>
      </c>
      <c r="J30" s="178">
        <f t="shared" si="1"/>
        <v>50</v>
      </c>
      <c r="K30" s="39">
        <v>1</v>
      </c>
      <c r="L30" s="39">
        <v>2</v>
      </c>
      <c r="M30" s="40">
        <f t="shared" si="2"/>
        <v>200</v>
      </c>
      <c r="N30" s="39">
        <v>0</v>
      </c>
      <c r="O30" s="39">
        <v>0</v>
      </c>
      <c r="P30" s="40" t="str">
        <f t="shared" si="6"/>
        <v>-</v>
      </c>
      <c r="Q30" s="39">
        <v>67</v>
      </c>
      <c r="R30" s="60">
        <v>49</v>
      </c>
      <c r="S30" s="40">
        <f t="shared" si="3"/>
        <v>73.134328358208961</v>
      </c>
      <c r="T30" s="169">
        <v>24</v>
      </c>
      <c r="U30" s="60">
        <v>29</v>
      </c>
      <c r="V30" s="170"/>
      <c r="W30" s="39">
        <v>44</v>
      </c>
      <c r="X30" s="60">
        <v>29</v>
      </c>
      <c r="Y30" s="40">
        <f t="shared" si="4"/>
        <v>65.909090909090907</v>
      </c>
      <c r="Z30" s="39">
        <v>43</v>
      </c>
      <c r="AA30" s="175">
        <v>27</v>
      </c>
      <c r="AB30" s="181">
        <f t="shared" si="5"/>
        <v>62.790697674418603</v>
      </c>
      <c r="AC30" s="37"/>
      <c r="AD30" s="41"/>
    </row>
    <row r="31" spans="1:30" s="42" customFormat="1" ht="15.75" customHeight="1" x14ac:dyDescent="0.25">
      <c r="A31" s="155" t="s">
        <v>57</v>
      </c>
      <c r="B31" s="39">
        <v>46</v>
      </c>
      <c r="C31" s="39">
        <v>75</v>
      </c>
      <c r="D31" s="168"/>
      <c r="E31" s="39">
        <v>89</v>
      </c>
      <c r="F31" s="39">
        <v>67</v>
      </c>
      <c r="G31" s="40">
        <f t="shared" si="0"/>
        <v>75.280898876404493</v>
      </c>
      <c r="H31" s="39">
        <v>14</v>
      </c>
      <c r="I31" s="39">
        <v>6</v>
      </c>
      <c r="J31" s="178">
        <f t="shared" si="1"/>
        <v>42.857142857142854</v>
      </c>
      <c r="K31" s="39">
        <v>1</v>
      </c>
      <c r="L31" s="39">
        <v>1</v>
      </c>
      <c r="M31" s="40">
        <f t="shared" si="2"/>
        <v>100</v>
      </c>
      <c r="N31" s="39">
        <v>1</v>
      </c>
      <c r="O31" s="39">
        <v>0</v>
      </c>
      <c r="P31" s="40">
        <f t="shared" si="6"/>
        <v>0</v>
      </c>
      <c r="Q31" s="39">
        <v>81</v>
      </c>
      <c r="R31" s="60">
        <v>49</v>
      </c>
      <c r="S31" s="40">
        <f t="shared" si="3"/>
        <v>60.493827160493829</v>
      </c>
      <c r="T31" s="169">
        <v>31</v>
      </c>
      <c r="U31" s="60">
        <v>26</v>
      </c>
      <c r="V31" s="170"/>
      <c r="W31" s="39">
        <v>53</v>
      </c>
      <c r="X31" s="60">
        <v>21</v>
      </c>
      <c r="Y31" s="40">
        <f t="shared" si="4"/>
        <v>39.622641509433961</v>
      </c>
      <c r="Z31" s="39">
        <v>51</v>
      </c>
      <c r="AA31" s="175">
        <v>16</v>
      </c>
      <c r="AB31" s="181">
        <f t="shared" si="5"/>
        <v>31.372549019607842</v>
      </c>
      <c r="AC31" s="37"/>
      <c r="AD31" s="41"/>
    </row>
    <row r="32" spans="1:30" s="42" customFormat="1" ht="15.75" customHeight="1" x14ac:dyDescent="0.25">
      <c r="A32" s="155" t="s">
        <v>58</v>
      </c>
      <c r="B32" s="39">
        <v>70</v>
      </c>
      <c r="C32" s="39">
        <v>51</v>
      </c>
      <c r="D32" s="168"/>
      <c r="E32" s="39">
        <v>99</v>
      </c>
      <c r="F32" s="39">
        <v>51</v>
      </c>
      <c r="G32" s="40">
        <f t="shared" si="0"/>
        <v>51.515151515151516</v>
      </c>
      <c r="H32" s="39">
        <v>26</v>
      </c>
      <c r="I32" s="39">
        <v>9</v>
      </c>
      <c r="J32" s="178">
        <f t="shared" si="1"/>
        <v>34.615384615384613</v>
      </c>
      <c r="K32" s="39">
        <v>4</v>
      </c>
      <c r="L32" s="39">
        <v>2</v>
      </c>
      <c r="M32" s="40">
        <f t="shared" si="2"/>
        <v>50</v>
      </c>
      <c r="N32" s="39">
        <v>7</v>
      </c>
      <c r="O32" s="39">
        <v>0</v>
      </c>
      <c r="P32" s="40">
        <f t="shared" si="6"/>
        <v>0</v>
      </c>
      <c r="Q32" s="39">
        <v>77</v>
      </c>
      <c r="R32" s="60">
        <v>45</v>
      </c>
      <c r="S32" s="40">
        <f t="shared" si="3"/>
        <v>58.441558441558442</v>
      </c>
      <c r="T32" s="169">
        <v>64</v>
      </c>
      <c r="U32" s="60">
        <v>26</v>
      </c>
      <c r="V32" s="170"/>
      <c r="W32" s="39">
        <v>28</v>
      </c>
      <c r="X32" s="60">
        <v>26</v>
      </c>
      <c r="Y32" s="40">
        <f t="shared" si="4"/>
        <v>92.857142857142861</v>
      </c>
      <c r="Z32" s="39">
        <v>27</v>
      </c>
      <c r="AA32" s="175">
        <v>26</v>
      </c>
      <c r="AB32" s="181">
        <f t="shared" si="5"/>
        <v>96.296296296296291</v>
      </c>
      <c r="AC32" s="37"/>
      <c r="AD32" s="41"/>
    </row>
    <row r="33" spans="1:30" s="42" customFormat="1" ht="15.75" customHeight="1" x14ac:dyDescent="0.25">
      <c r="A33" s="155" t="s">
        <v>59</v>
      </c>
      <c r="B33" s="39">
        <v>70</v>
      </c>
      <c r="C33" s="39">
        <v>151</v>
      </c>
      <c r="D33" s="168"/>
      <c r="E33" s="39">
        <v>157</v>
      </c>
      <c r="F33" s="39">
        <v>151</v>
      </c>
      <c r="G33" s="40">
        <f t="shared" si="0"/>
        <v>96.178343949044589</v>
      </c>
      <c r="H33" s="39">
        <v>15</v>
      </c>
      <c r="I33" s="39">
        <v>9</v>
      </c>
      <c r="J33" s="178">
        <f t="shared" si="1"/>
        <v>60</v>
      </c>
      <c r="K33" s="39">
        <v>1</v>
      </c>
      <c r="L33" s="39">
        <v>1</v>
      </c>
      <c r="M33" s="40">
        <f t="shared" si="2"/>
        <v>100</v>
      </c>
      <c r="N33" s="39">
        <v>0</v>
      </c>
      <c r="O33" s="39">
        <v>0</v>
      </c>
      <c r="P33" s="40" t="str">
        <f t="shared" si="6"/>
        <v>-</v>
      </c>
      <c r="Q33" s="39">
        <v>140</v>
      </c>
      <c r="R33" s="60">
        <v>133</v>
      </c>
      <c r="S33" s="40">
        <f t="shared" si="3"/>
        <v>95</v>
      </c>
      <c r="T33" s="169">
        <v>46</v>
      </c>
      <c r="U33" s="60">
        <v>71</v>
      </c>
      <c r="V33" s="170"/>
      <c r="W33" s="39">
        <v>90</v>
      </c>
      <c r="X33" s="60">
        <v>71</v>
      </c>
      <c r="Y33" s="40">
        <f t="shared" si="4"/>
        <v>78.888888888888886</v>
      </c>
      <c r="Z33" s="39">
        <v>88</v>
      </c>
      <c r="AA33" s="175">
        <v>70</v>
      </c>
      <c r="AB33" s="181">
        <f t="shared" si="5"/>
        <v>79.545454545454547</v>
      </c>
      <c r="AC33" s="37"/>
      <c r="AD33" s="41"/>
    </row>
    <row r="34" spans="1:30" s="42" customFormat="1" ht="15.75" customHeight="1" x14ac:dyDescent="0.25">
      <c r="A34" s="155" t="s">
        <v>60</v>
      </c>
      <c r="B34" s="39">
        <v>105</v>
      </c>
      <c r="C34" s="39">
        <v>137</v>
      </c>
      <c r="D34" s="168"/>
      <c r="E34" s="39">
        <v>181</v>
      </c>
      <c r="F34" s="39">
        <v>135</v>
      </c>
      <c r="G34" s="40">
        <f t="shared" si="0"/>
        <v>74.585635359116026</v>
      </c>
      <c r="H34" s="39">
        <v>22</v>
      </c>
      <c r="I34" s="39">
        <v>6</v>
      </c>
      <c r="J34" s="40">
        <f t="shared" si="1"/>
        <v>27.272727272727273</v>
      </c>
      <c r="K34" s="39">
        <v>0</v>
      </c>
      <c r="L34" s="39">
        <v>0</v>
      </c>
      <c r="M34" s="40" t="str">
        <f t="shared" si="2"/>
        <v>-</v>
      </c>
      <c r="N34" s="39">
        <v>1</v>
      </c>
      <c r="O34" s="39">
        <v>0</v>
      </c>
      <c r="P34" s="40">
        <f t="shared" si="6"/>
        <v>0</v>
      </c>
      <c r="Q34" s="39">
        <v>160</v>
      </c>
      <c r="R34" s="60">
        <v>108</v>
      </c>
      <c r="S34" s="40">
        <f t="shared" si="3"/>
        <v>67.5</v>
      </c>
      <c r="T34" s="169">
        <v>59</v>
      </c>
      <c r="U34" s="60">
        <v>63</v>
      </c>
      <c r="V34" s="170"/>
      <c r="W34" s="39">
        <v>112</v>
      </c>
      <c r="X34" s="60">
        <v>62</v>
      </c>
      <c r="Y34" s="40">
        <f t="shared" si="4"/>
        <v>55.357142857142854</v>
      </c>
      <c r="Z34" s="39">
        <v>101</v>
      </c>
      <c r="AA34" s="175">
        <v>60</v>
      </c>
      <c r="AB34" s="181">
        <f t="shared" si="5"/>
        <v>59.405940594059409</v>
      </c>
      <c r="AC34" s="37"/>
      <c r="AD34" s="41"/>
    </row>
    <row r="35" spans="1:30" s="42" customFormat="1" ht="15.75" customHeight="1" thickBot="1" x14ac:dyDescent="0.3">
      <c r="A35" s="156" t="s">
        <v>61</v>
      </c>
      <c r="B35" s="157">
        <v>39</v>
      </c>
      <c r="C35" s="157">
        <v>43</v>
      </c>
      <c r="D35" s="172"/>
      <c r="E35" s="157">
        <v>69</v>
      </c>
      <c r="F35" s="157">
        <v>42</v>
      </c>
      <c r="G35" s="177">
        <f t="shared" si="0"/>
        <v>60.869565217391305</v>
      </c>
      <c r="H35" s="157">
        <v>6</v>
      </c>
      <c r="I35" s="157">
        <v>5</v>
      </c>
      <c r="J35" s="177">
        <f t="shared" si="1"/>
        <v>83.333333333333329</v>
      </c>
      <c r="K35" s="157">
        <v>2</v>
      </c>
      <c r="L35" s="157">
        <v>2</v>
      </c>
      <c r="M35" s="177">
        <f t="shared" si="2"/>
        <v>100</v>
      </c>
      <c r="N35" s="157">
        <v>0</v>
      </c>
      <c r="O35" s="157">
        <v>1</v>
      </c>
      <c r="P35" s="177" t="str">
        <f t="shared" si="6"/>
        <v>-</v>
      </c>
      <c r="Q35" s="157">
        <v>47</v>
      </c>
      <c r="R35" s="174">
        <v>39</v>
      </c>
      <c r="S35" s="177">
        <f t="shared" si="3"/>
        <v>82.978723404255319</v>
      </c>
      <c r="T35" s="171">
        <v>25</v>
      </c>
      <c r="U35" s="174">
        <v>18</v>
      </c>
      <c r="V35" s="173"/>
      <c r="W35" s="157">
        <v>30</v>
      </c>
      <c r="X35" s="174">
        <v>18</v>
      </c>
      <c r="Y35" s="177">
        <f t="shared" si="4"/>
        <v>60</v>
      </c>
      <c r="Z35" s="157">
        <v>29</v>
      </c>
      <c r="AA35" s="176">
        <v>16</v>
      </c>
      <c r="AB35" s="182">
        <f t="shared" si="5"/>
        <v>55.172413793103445</v>
      </c>
      <c r="AC35" s="37"/>
      <c r="AD35" s="41"/>
    </row>
    <row r="36" spans="1:30" ht="66.75" customHeight="1" x14ac:dyDescent="0.25">
      <c r="A36" s="45"/>
      <c r="B36" s="45"/>
      <c r="C36" s="234" t="s">
        <v>100</v>
      </c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</row>
    <row r="37" spans="1:30" x14ac:dyDescent="0.2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x14ac:dyDescent="0.2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2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2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2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2">
    <mergeCell ref="C36:M36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N36:AB36"/>
    <mergeCell ref="S4:S5"/>
    <mergeCell ref="N4:N5"/>
    <mergeCell ref="O4:O5"/>
    <mergeCell ref="P4:P5"/>
    <mergeCell ref="A3:A5"/>
    <mergeCell ref="E3:G3"/>
    <mergeCell ref="H3:J3"/>
    <mergeCell ref="K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Q4:Q5"/>
    <mergeCell ref="B1:M1"/>
    <mergeCell ref="X1:Y1"/>
    <mergeCell ref="X2:Y2"/>
    <mergeCell ref="Z2:AA2"/>
    <mergeCell ref="N3:P3"/>
    <mergeCell ref="Q3:S3"/>
    <mergeCell ref="T3:V3"/>
    <mergeCell ref="W3:Y3"/>
    <mergeCell ref="Z3:AB3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499984740745262"/>
  </sheetPr>
  <dimension ref="A1:I18"/>
  <sheetViews>
    <sheetView view="pageBreakPreview" zoomScale="80" zoomScaleNormal="70" zoomScaleSheetLayoutView="80" workbookViewId="0">
      <selection sqref="A1:E1"/>
    </sheetView>
  </sheetViews>
  <sheetFormatPr defaultColWidth="8" defaultRowHeight="12.75" x14ac:dyDescent="0.2"/>
  <cols>
    <col min="1" max="1" width="61.7109375" style="3" customWidth="1"/>
    <col min="2" max="3" width="19.7109375" style="18" customWidth="1"/>
    <col min="4" max="4" width="12.5703125" style="3" customWidth="1"/>
    <col min="5" max="5" width="12.42578125" style="3" customWidth="1"/>
    <col min="6" max="16384" width="8" style="3"/>
  </cols>
  <sheetData>
    <row r="1" spans="1:9" ht="80.650000000000006" customHeight="1" x14ac:dyDescent="0.2">
      <c r="A1" s="207" t="s">
        <v>69</v>
      </c>
      <c r="B1" s="207"/>
      <c r="C1" s="207"/>
      <c r="D1" s="207"/>
      <c r="E1" s="207"/>
    </row>
    <row r="2" spans="1:9" s="4" customFormat="1" ht="23.25" customHeight="1" x14ac:dyDescent="0.25">
      <c r="A2" s="212" t="s">
        <v>0</v>
      </c>
      <c r="B2" s="208" t="s">
        <v>102</v>
      </c>
      <c r="C2" s="208" t="s">
        <v>103</v>
      </c>
      <c r="D2" s="250" t="s">
        <v>1</v>
      </c>
      <c r="E2" s="251"/>
    </row>
    <row r="3" spans="1:9" s="4" customFormat="1" ht="30" x14ac:dyDescent="0.25">
      <c r="A3" s="213"/>
      <c r="B3" s="209"/>
      <c r="C3" s="209"/>
      <c r="D3" s="5" t="s">
        <v>2</v>
      </c>
      <c r="E3" s="6" t="s">
        <v>25</v>
      </c>
    </row>
    <row r="4" spans="1:9" s="9" customFormat="1" ht="15.75" customHeight="1" x14ac:dyDescent="0.25">
      <c r="A4" s="7" t="s">
        <v>3</v>
      </c>
      <c r="B4" s="8">
        <v>1</v>
      </c>
      <c r="C4" s="8">
        <v>2</v>
      </c>
      <c r="D4" s="8">
        <v>3</v>
      </c>
      <c r="E4" s="8">
        <v>4</v>
      </c>
    </row>
    <row r="5" spans="1:9" s="9" customFormat="1" ht="20.25" x14ac:dyDescent="0.25">
      <c r="A5" s="10" t="s">
        <v>97</v>
      </c>
      <c r="B5" s="78" t="s">
        <v>91</v>
      </c>
      <c r="C5" s="78">
        <f>'6-(АТО-ЦЗ)'!C7</f>
        <v>618</v>
      </c>
      <c r="D5" s="20" t="s">
        <v>91</v>
      </c>
      <c r="E5" s="75" t="s">
        <v>91</v>
      </c>
      <c r="I5" s="13"/>
    </row>
    <row r="6" spans="1:9" s="4" customFormat="1" ht="20.25" x14ac:dyDescent="0.25">
      <c r="A6" s="10" t="s">
        <v>27</v>
      </c>
      <c r="B6" s="79">
        <f>'6-(АТО-ЦЗ)'!E7</f>
        <v>1084</v>
      </c>
      <c r="C6" s="79">
        <f>'6-(АТО-ЦЗ)'!F7</f>
        <v>588</v>
      </c>
      <c r="D6" s="20">
        <f t="shared" ref="D6:D10" si="0">C6*100/B6</f>
        <v>54.243542435424352</v>
      </c>
      <c r="E6" s="75">
        <f t="shared" ref="E6:E10" si="1">C6-B6</f>
        <v>-496</v>
      </c>
      <c r="I6" s="13"/>
    </row>
    <row r="7" spans="1:9" s="4" customFormat="1" ht="48.75" customHeight="1" x14ac:dyDescent="0.25">
      <c r="A7" s="14" t="s">
        <v>28</v>
      </c>
      <c r="B7" s="79">
        <f>'6-(АТО-ЦЗ)'!H7</f>
        <v>174</v>
      </c>
      <c r="C7" s="79">
        <f>'6-(АТО-ЦЗ)'!I7</f>
        <v>117</v>
      </c>
      <c r="D7" s="20">
        <f t="shared" si="0"/>
        <v>67.241379310344826</v>
      </c>
      <c r="E7" s="75">
        <f t="shared" si="1"/>
        <v>-57</v>
      </c>
      <c r="I7" s="13"/>
    </row>
    <row r="8" spans="1:9" s="4" customFormat="1" ht="20.25" x14ac:dyDescent="0.25">
      <c r="A8" s="15" t="s">
        <v>29</v>
      </c>
      <c r="B8" s="79">
        <f>'6-(АТО-ЦЗ)'!K7</f>
        <v>19</v>
      </c>
      <c r="C8" s="79">
        <f>'6-(АТО-ЦЗ)'!L7</f>
        <v>12</v>
      </c>
      <c r="D8" s="20">
        <f t="shared" si="0"/>
        <v>63.157894736842103</v>
      </c>
      <c r="E8" s="75">
        <f t="shared" si="1"/>
        <v>-7</v>
      </c>
      <c r="I8" s="13"/>
    </row>
    <row r="9" spans="1:9" s="4" customFormat="1" ht="49.35" customHeight="1" x14ac:dyDescent="0.25">
      <c r="A9" s="15" t="s">
        <v>20</v>
      </c>
      <c r="B9" s="79">
        <f>'6-(АТО-ЦЗ)'!N7</f>
        <v>2</v>
      </c>
      <c r="C9" s="79">
        <f>'6-(АТО-ЦЗ)'!O7</f>
        <v>1</v>
      </c>
      <c r="D9" s="20">
        <f t="shared" si="0"/>
        <v>50</v>
      </c>
      <c r="E9" s="75">
        <f t="shared" si="1"/>
        <v>-1</v>
      </c>
      <c r="I9" s="13"/>
    </row>
    <row r="10" spans="1:9" s="4" customFormat="1" ht="49.35" customHeight="1" x14ac:dyDescent="0.25">
      <c r="A10" s="15" t="s">
        <v>30</v>
      </c>
      <c r="B10" s="74">
        <f>'6-(АТО-ЦЗ)'!Q7</f>
        <v>907</v>
      </c>
      <c r="C10" s="74">
        <f>'6-(АТО-ЦЗ)'!R7</f>
        <v>399</v>
      </c>
      <c r="D10" s="11">
        <f t="shared" si="0"/>
        <v>43.991179713340685</v>
      </c>
      <c r="E10" s="75">
        <f t="shared" si="1"/>
        <v>-508</v>
      </c>
      <c r="I10" s="13"/>
    </row>
    <row r="11" spans="1:9" s="4" customFormat="1" ht="12.75" customHeight="1" x14ac:dyDescent="0.25">
      <c r="A11" s="214" t="s">
        <v>4</v>
      </c>
      <c r="B11" s="215"/>
      <c r="C11" s="215"/>
      <c r="D11" s="215"/>
      <c r="E11" s="215"/>
      <c r="I11" s="13"/>
    </row>
    <row r="12" spans="1:9" s="4" customFormat="1" ht="18" customHeight="1" x14ac:dyDescent="0.25">
      <c r="A12" s="216"/>
      <c r="B12" s="217"/>
      <c r="C12" s="217"/>
      <c r="D12" s="217"/>
      <c r="E12" s="217"/>
      <c r="I12" s="13"/>
    </row>
    <row r="13" spans="1:9" s="4" customFormat="1" ht="20.25" customHeight="1" x14ac:dyDescent="0.25">
      <c r="A13" s="212" t="s">
        <v>0</v>
      </c>
      <c r="B13" s="218" t="s">
        <v>104</v>
      </c>
      <c r="C13" s="218" t="s">
        <v>105</v>
      </c>
      <c r="D13" s="250" t="s">
        <v>1</v>
      </c>
      <c r="E13" s="251"/>
      <c r="I13" s="13"/>
    </row>
    <row r="14" spans="1:9" ht="27.75" customHeight="1" x14ac:dyDescent="0.2">
      <c r="A14" s="213"/>
      <c r="B14" s="218"/>
      <c r="C14" s="218"/>
      <c r="D14" s="21" t="s">
        <v>2</v>
      </c>
      <c r="E14" s="6" t="s">
        <v>25</v>
      </c>
      <c r="I14" s="13"/>
    </row>
    <row r="15" spans="1:9" ht="20.25" x14ac:dyDescent="0.2">
      <c r="A15" s="10" t="s">
        <v>90</v>
      </c>
      <c r="B15" s="76" t="s">
        <v>91</v>
      </c>
      <c r="C15" s="76">
        <f>'6-(АТО-ЦЗ)'!U7</f>
        <v>92</v>
      </c>
      <c r="D15" s="22" t="s">
        <v>91</v>
      </c>
      <c r="E15" s="75" t="s">
        <v>91</v>
      </c>
      <c r="I15" s="13"/>
    </row>
    <row r="16" spans="1:9" ht="20.25" x14ac:dyDescent="0.2">
      <c r="A16" s="1" t="s">
        <v>27</v>
      </c>
      <c r="B16" s="77">
        <f>'6-(АТО-ЦЗ)'!W7</f>
        <v>473</v>
      </c>
      <c r="C16" s="77">
        <f>'6-(АТО-ЦЗ)'!X7</f>
        <v>86</v>
      </c>
      <c r="D16" s="22">
        <f t="shared" ref="D16:D17" si="2">C16*100/B16</f>
        <v>18.181818181818183</v>
      </c>
      <c r="E16" s="75">
        <f t="shared" ref="E16:E17" si="3">C16-B16</f>
        <v>-387</v>
      </c>
      <c r="I16" s="13"/>
    </row>
    <row r="17" spans="1:9" ht="20.25" x14ac:dyDescent="0.2">
      <c r="A17" s="1" t="s">
        <v>32</v>
      </c>
      <c r="B17" s="77">
        <f>'6-(АТО-ЦЗ)'!Z7</f>
        <v>418</v>
      </c>
      <c r="C17" s="77">
        <f>'6-(АТО-ЦЗ)'!AA7</f>
        <v>81</v>
      </c>
      <c r="D17" s="22">
        <f t="shared" si="2"/>
        <v>19.37799043062201</v>
      </c>
      <c r="E17" s="75">
        <f t="shared" si="3"/>
        <v>-337</v>
      </c>
      <c r="I17" s="13"/>
    </row>
    <row r="18" spans="1:9" ht="62.1" customHeight="1" x14ac:dyDescent="0.25">
      <c r="A18" s="206" t="s">
        <v>99</v>
      </c>
      <c r="B18" s="206"/>
      <c r="C18" s="206"/>
      <c r="D18" s="206"/>
      <c r="E18" s="206"/>
    </row>
  </sheetData>
  <mergeCells count="11">
    <mergeCell ref="A18:E18"/>
    <mergeCell ref="A1:E1"/>
    <mergeCell ref="B2:B3"/>
    <mergeCell ref="C2:C3"/>
    <mergeCell ref="D2:E2"/>
    <mergeCell ref="A2:A3"/>
    <mergeCell ref="A11:E12"/>
    <mergeCell ref="A13:A14"/>
    <mergeCell ref="B13:B14"/>
    <mergeCell ref="C13:C14"/>
    <mergeCell ref="D13:E1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499984740745262"/>
  </sheetPr>
  <dimension ref="A1:AF88"/>
  <sheetViews>
    <sheetView view="pageBreakPreview" zoomScale="69" zoomScaleNormal="75" zoomScaleSheetLayoutView="69" workbookViewId="0">
      <pane xSplit="1" ySplit="6" topLeftCell="C7" activePane="bottomRight" state="frozen"/>
      <selection activeCell="A4" sqref="A4:A6"/>
      <selection pane="topRight" activeCell="A4" sqref="A4:A6"/>
      <selection pane="bottomLeft" activeCell="A4" sqref="A4:A6"/>
      <selection pane="bottomRight" activeCell="AA8" sqref="AA8:AA35"/>
    </sheetView>
  </sheetViews>
  <sheetFormatPr defaultColWidth="9.28515625" defaultRowHeight="14.25" x14ac:dyDescent="0.2"/>
  <cols>
    <col min="1" max="1" width="25.7109375" style="44" customWidth="1"/>
    <col min="2" max="2" width="10.7109375" style="44" hidden="1" customWidth="1"/>
    <col min="3" max="3" width="20.5703125" style="44" customWidth="1"/>
    <col min="4" max="4" width="13.28515625" style="44" hidden="1" customWidth="1"/>
    <col min="5" max="6" width="11.7109375" style="44" customWidth="1"/>
    <col min="7" max="7" width="7.42578125" style="44" customWidth="1"/>
    <col min="8" max="8" width="11.7109375" style="44" customWidth="1"/>
    <col min="9" max="9" width="11" style="44" customWidth="1"/>
    <col min="10" max="10" width="7.42578125" style="44" customWidth="1"/>
    <col min="11" max="12" width="9.42578125" style="44" customWidth="1"/>
    <col min="13" max="13" width="9" style="44" customWidth="1"/>
    <col min="14" max="15" width="14.5703125" style="44" customWidth="1"/>
    <col min="16" max="16" width="8.28515625" style="44" customWidth="1"/>
    <col min="17" max="18" width="12.42578125" style="44" customWidth="1"/>
    <col min="19" max="19" width="8.28515625" style="44" customWidth="1"/>
    <col min="20" max="20" width="10.5703125" style="44" hidden="1" customWidth="1"/>
    <col min="21" max="21" width="16.42578125" style="44" customWidth="1"/>
    <col min="22" max="22" width="8.28515625" style="44" hidden="1" customWidth="1"/>
    <col min="23" max="24" width="9.7109375" style="44" customWidth="1"/>
    <col min="25" max="25" width="8.28515625" style="44" customWidth="1"/>
    <col min="26" max="16384" width="9.28515625" style="44"/>
  </cols>
  <sheetData>
    <row r="1" spans="1:32" s="28" customFormat="1" ht="60" customHeight="1" x14ac:dyDescent="0.35">
      <c r="B1" s="219" t="s">
        <v>108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7"/>
      <c r="O1" s="27"/>
      <c r="P1" s="27"/>
      <c r="Q1" s="27"/>
      <c r="R1" s="27"/>
      <c r="S1" s="27"/>
      <c r="T1" s="27"/>
      <c r="U1" s="27"/>
      <c r="V1" s="27"/>
      <c r="W1" s="27"/>
      <c r="X1" s="228"/>
      <c r="Y1" s="228"/>
      <c r="Z1" s="48"/>
      <c r="AB1" s="73" t="s">
        <v>14</v>
      </c>
    </row>
    <row r="2" spans="1:32" s="31" customFormat="1" ht="14.2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220"/>
      <c r="Y2" s="220"/>
      <c r="Z2" s="227"/>
      <c r="AA2" s="227"/>
      <c r="AB2" s="59" t="s">
        <v>7</v>
      </c>
      <c r="AC2" s="59"/>
    </row>
    <row r="3" spans="1:32" s="32" customFormat="1" ht="67.900000000000006" customHeight="1" x14ac:dyDescent="0.25">
      <c r="A3" s="221"/>
      <c r="B3" s="164"/>
      <c r="C3" s="160" t="s">
        <v>95</v>
      </c>
      <c r="D3" s="164"/>
      <c r="E3" s="223" t="s">
        <v>22</v>
      </c>
      <c r="F3" s="223"/>
      <c r="G3" s="223"/>
      <c r="H3" s="223" t="s">
        <v>13</v>
      </c>
      <c r="I3" s="223"/>
      <c r="J3" s="223"/>
      <c r="K3" s="223" t="s">
        <v>9</v>
      </c>
      <c r="L3" s="223"/>
      <c r="M3" s="223"/>
      <c r="N3" s="223" t="s">
        <v>10</v>
      </c>
      <c r="O3" s="223"/>
      <c r="P3" s="223"/>
      <c r="Q3" s="229" t="s">
        <v>8</v>
      </c>
      <c r="R3" s="230"/>
      <c r="S3" s="231"/>
      <c r="T3" s="223" t="s">
        <v>16</v>
      </c>
      <c r="U3" s="223"/>
      <c r="V3" s="223"/>
      <c r="W3" s="223" t="s">
        <v>11</v>
      </c>
      <c r="X3" s="223"/>
      <c r="Y3" s="223"/>
      <c r="Z3" s="223" t="s">
        <v>12</v>
      </c>
      <c r="AA3" s="223"/>
      <c r="AB3" s="223"/>
    </row>
    <row r="4" spans="1:32" s="33" customFormat="1" ht="19.5" customHeight="1" x14ac:dyDescent="0.25">
      <c r="A4" s="221"/>
      <c r="B4" s="246" t="s">
        <v>62</v>
      </c>
      <c r="C4" s="232" t="s">
        <v>93</v>
      </c>
      <c r="D4" s="247" t="s">
        <v>2</v>
      </c>
      <c r="E4" s="232" t="s">
        <v>62</v>
      </c>
      <c r="F4" s="232" t="s">
        <v>93</v>
      </c>
      <c r="G4" s="247" t="s">
        <v>2</v>
      </c>
      <c r="H4" s="232" t="s">
        <v>62</v>
      </c>
      <c r="I4" s="232" t="s">
        <v>93</v>
      </c>
      <c r="J4" s="247" t="s">
        <v>2</v>
      </c>
      <c r="K4" s="232" t="s">
        <v>62</v>
      </c>
      <c r="L4" s="232" t="s">
        <v>93</v>
      </c>
      <c r="M4" s="247" t="s">
        <v>2</v>
      </c>
      <c r="N4" s="232" t="s">
        <v>62</v>
      </c>
      <c r="O4" s="232" t="s">
        <v>93</v>
      </c>
      <c r="P4" s="247" t="s">
        <v>2</v>
      </c>
      <c r="Q4" s="232" t="s">
        <v>62</v>
      </c>
      <c r="R4" s="232" t="s">
        <v>93</v>
      </c>
      <c r="S4" s="247" t="s">
        <v>2</v>
      </c>
      <c r="T4" s="232" t="s">
        <v>15</v>
      </c>
      <c r="U4" s="232" t="s">
        <v>94</v>
      </c>
      <c r="V4" s="247" t="s">
        <v>2</v>
      </c>
      <c r="W4" s="232" t="s">
        <v>62</v>
      </c>
      <c r="X4" s="232" t="s">
        <v>93</v>
      </c>
      <c r="Y4" s="247" t="s">
        <v>2</v>
      </c>
      <c r="Z4" s="232" t="s">
        <v>62</v>
      </c>
      <c r="AA4" s="232" t="s">
        <v>93</v>
      </c>
      <c r="AB4" s="247" t="s">
        <v>2</v>
      </c>
    </row>
    <row r="5" spans="1:32" s="33" customFormat="1" ht="15.75" customHeight="1" x14ac:dyDescent="0.25">
      <c r="A5" s="221"/>
      <c r="B5" s="246"/>
      <c r="C5" s="232"/>
      <c r="D5" s="247"/>
      <c r="E5" s="232"/>
      <c r="F5" s="232"/>
      <c r="G5" s="247"/>
      <c r="H5" s="232"/>
      <c r="I5" s="232"/>
      <c r="J5" s="247"/>
      <c r="K5" s="232"/>
      <c r="L5" s="232"/>
      <c r="M5" s="247"/>
      <c r="N5" s="232"/>
      <c r="O5" s="232"/>
      <c r="P5" s="247"/>
      <c r="Q5" s="232"/>
      <c r="R5" s="232"/>
      <c r="S5" s="247"/>
      <c r="T5" s="232"/>
      <c r="U5" s="232"/>
      <c r="V5" s="247"/>
      <c r="W5" s="232"/>
      <c r="X5" s="232"/>
      <c r="Y5" s="247"/>
      <c r="Z5" s="232"/>
      <c r="AA5" s="232"/>
      <c r="AB5" s="247"/>
    </row>
    <row r="6" spans="1:32" s="51" customFormat="1" ht="11.25" customHeight="1" x14ac:dyDescent="0.2">
      <c r="A6" s="49" t="s">
        <v>3</v>
      </c>
      <c r="B6" s="50">
        <v>1</v>
      </c>
      <c r="C6" s="50">
        <v>1</v>
      </c>
      <c r="D6" s="50">
        <v>3</v>
      </c>
      <c r="E6" s="50">
        <v>2</v>
      </c>
      <c r="F6" s="50">
        <v>3</v>
      </c>
      <c r="G6" s="50">
        <v>4</v>
      </c>
      <c r="H6" s="50">
        <v>5</v>
      </c>
      <c r="I6" s="50">
        <v>6</v>
      </c>
      <c r="J6" s="50">
        <v>7</v>
      </c>
      <c r="K6" s="50">
        <v>8</v>
      </c>
      <c r="L6" s="50">
        <v>9</v>
      </c>
      <c r="M6" s="50">
        <v>10</v>
      </c>
      <c r="N6" s="50">
        <v>11</v>
      </c>
      <c r="O6" s="50">
        <v>12</v>
      </c>
      <c r="P6" s="50">
        <v>13</v>
      </c>
      <c r="Q6" s="50">
        <v>14</v>
      </c>
      <c r="R6" s="50">
        <v>15</v>
      </c>
      <c r="S6" s="50">
        <v>16</v>
      </c>
      <c r="T6" s="50">
        <v>19</v>
      </c>
      <c r="U6" s="50">
        <v>17</v>
      </c>
      <c r="V6" s="50">
        <v>21</v>
      </c>
      <c r="W6" s="50">
        <v>18</v>
      </c>
      <c r="X6" s="50">
        <v>19</v>
      </c>
      <c r="Y6" s="50">
        <v>20</v>
      </c>
      <c r="Z6" s="50">
        <v>21</v>
      </c>
      <c r="AA6" s="50">
        <v>22</v>
      </c>
      <c r="AB6" s="50">
        <v>23</v>
      </c>
    </row>
    <row r="7" spans="1:32" s="38" customFormat="1" ht="18" customHeight="1" x14ac:dyDescent="0.25">
      <c r="A7" s="34" t="s">
        <v>33</v>
      </c>
      <c r="B7" s="35">
        <f>SUM(B8:B35)</f>
        <v>1019</v>
      </c>
      <c r="C7" s="35">
        <f>SUM(C8:C35)</f>
        <v>618</v>
      </c>
      <c r="D7" s="36">
        <f>IF(ISERROR(C7*100/B7),"-",(C7*100/B7))</f>
        <v>60.64769381746811</v>
      </c>
      <c r="E7" s="35">
        <f>SUM(E8:E35)</f>
        <v>1084</v>
      </c>
      <c r="F7" s="35">
        <f>SUM(F8:F35)</f>
        <v>588</v>
      </c>
      <c r="G7" s="36">
        <f>IF(ISERROR(F7*100/E7),"-",(F7*100/E7))</f>
        <v>54.243542435424352</v>
      </c>
      <c r="H7" s="86">
        <f>SUM(H8:H35)</f>
        <v>174</v>
      </c>
      <c r="I7" s="86">
        <f>SUM(I8:I35)</f>
        <v>117</v>
      </c>
      <c r="J7" s="106">
        <f>IF(ISERROR(I7*100/H7),"-",(I7*100/H7))</f>
        <v>67.241379310344826</v>
      </c>
      <c r="K7" s="86">
        <f>SUM(K8:K35)</f>
        <v>19</v>
      </c>
      <c r="L7" s="86">
        <f>SUM(L8:L35)</f>
        <v>12</v>
      </c>
      <c r="M7" s="106">
        <f>IF(ISERROR(L7*100/K7),"-",(L7*100/K7))</f>
        <v>63.157894736842103</v>
      </c>
      <c r="N7" s="86">
        <f>SUM(N8:N35)</f>
        <v>2</v>
      </c>
      <c r="O7" s="86">
        <f>SUM(O8:O35)</f>
        <v>1</v>
      </c>
      <c r="P7" s="106">
        <f>IF(ISERROR(O7*100/N7),"-",(O7*100/N7))</f>
        <v>50</v>
      </c>
      <c r="Q7" s="35">
        <f>SUM(Q8:Q35)</f>
        <v>907</v>
      </c>
      <c r="R7" s="35">
        <f>SUM(R8:R35)</f>
        <v>399</v>
      </c>
      <c r="S7" s="36">
        <f>IF(ISERROR(R7*100/Q7),"-",(R7*100/Q7))</f>
        <v>43.991179713340685</v>
      </c>
      <c r="T7" s="35">
        <f>SUM(T8:T35)</f>
        <v>889</v>
      </c>
      <c r="U7" s="35">
        <f>SUM(U8:U35)</f>
        <v>92</v>
      </c>
      <c r="V7" s="36">
        <f>IF(ISERROR(U7*100/T7),"-",(U7*100/T7))</f>
        <v>10.348706411698538</v>
      </c>
      <c r="W7" s="35">
        <f>SUM(W8:W35)</f>
        <v>473</v>
      </c>
      <c r="X7" s="35">
        <f>SUM(X8:X35)</f>
        <v>86</v>
      </c>
      <c r="Y7" s="36">
        <f>IF(ISERROR(X7*100/W7),"-",(X7*100/W7))</f>
        <v>18.181818181818183</v>
      </c>
      <c r="Z7" s="35">
        <f>SUM(Z8:Z35)</f>
        <v>418</v>
      </c>
      <c r="AA7" s="35">
        <f>SUM(AA8:AA35)</f>
        <v>81</v>
      </c>
      <c r="AB7" s="36">
        <f>IF(ISERROR(AA7*100/Z7),"-",(AA7*100/Z7))</f>
        <v>19.37799043062201</v>
      </c>
      <c r="AC7" s="37"/>
      <c r="AF7" s="42"/>
    </row>
    <row r="8" spans="1:32" s="42" customFormat="1" ht="15" customHeight="1" x14ac:dyDescent="0.25">
      <c r="A8" s="61" t="s">
        <v>34</v>
      </c>
      <c r="B8" s="39">
        <v>289</v>
      </c>
      <c r="C8" s="39">
        <v>187</v>
      </c>
      <c r="D8" s="36"/>
      <c r="E8" s="39">
        <v>293</v>
      </c>
      <c r="F8" s="39">
        <v>179</v>
      </c>
      <c r="G8" s="40">
        <f>IF(ISERROR(F8*100/E8),"-",(F8*100/E8))</f>
        <v>61.092150170648466</v>
      </c>
      <c r="H8" s="87">
        <v>41</v>
      </c>
      <c r="I8" s="87">
        <v>31</v>
      </c>
      <c r="J8" s="105">
        <f>IF(ISERROR(I8*100/H8),"-",(I8*100/H8))</f>
        <v>75.609756097560975</v>
      </c>
      <c r="K8" s="87">
        <v>4</v>
      </c>
      <c r="L8" s="87">
        <v>5</v>
      </c>
      <c r="M8" s="105">
        <f>IF(ISERROR(L8*100/K8),"-",(L8*100/K8))</f>
        <v>125</v>
      </c>
      <c r="N8" s="87">
        <v>0</v>
      </c>
      <c r="O8" s="87">
        <v>0</v>
      </c>
      <c r="P8" s="105" t="str">
        <f>IF(ISERROR(O8*100/N8),"-",(O8*100/N8))</f>
        <v>-</v>
      </c>
      <c r="Q8" s="39">
        <v>262</v>
      </c>
      <c r="R8" s="60">
        <v>93</v>
      </c>
      <c r="S8" s="40">
        <f>IF(ISERROR(R8*100/Q8),"-",(R8*100/Q8))</f>
        <v>35.496183206106871</v>
      </c>
      <c r="T8" s="39">
        <v>259</v>
      </c>
      <c r="U8" s="60">
        <v>36</v>
      </c>
      <c r="V8" s="40"/>
      <c r="W8" s="39">
        <v>147</v>
      </c>
      <c r="X8" s="60">
        <v>34</v>
      </c>
      <c r="Y8" s="40">
        <f>IF(ISERROR(X8*100/W8),"-",(X8*100/W8))</f>
        <v>23.129251700680271</v>
      </c>
      <c r="Z8" s="39">
        <v>136</v>
      </c>
      <c r="AA8" s="60">
        <v>32</v>
      </c>
      <c r="AB8" s="40">
        <f>IF(ISERROR(AA8*100/Z8),"-",(AA8*100/Z8))</f>
        <v>23.529411764705884</v>
      </c>
      <c r="AC8" s="37"/>
      <c r="AD8" s="41"/>
    </row>
    <row r="9" spans="1:32" s="43" customFormat="1" ht="15" customHeight="1" x14ac:dyDescent="0.25">
      <c r="A9" s="61" t="s">
        <v>35</v>
      </c>
      <c r="B9" s="39">
        <v>19</v>
      </c>
      <c r="C9" s="39">
        <v>16</v>
      </c>
      <c r="D9" s="36"/>
      <c r="E9" s="39">
        <v>25</v>
      </c>
      <c r="F9" s="39">
        <v>16</v>
      </c>
      <c r="G9" s="40">
        <f t="shared" ref="G9:G35" si="0">IF(ISERROR(F9*100/E9),"-",(F9*100/E9))</f>
        <v>64</v>
      </c>
      <c r="H9" s="87">
        <v>6</v>
      </c>
      <c r="I9" s="87">
        <v>2</v>
      </c>
      <c r="J9" s="105">
        <f t="shared" ref="J9:J35" si="1">IF(ISERROR(I9*100/H9),"-",(I9*100/H9))</f>
        <v>33.333333333333336</v>
      </c>
      <c r="K9" s="87">
        <v>0</v>
      </c>
      <c r="L9" s="87">
        <v>0</v>
      </c>
      <c r="M9" s="105" t="str">
        <f t="shared" ref="M9:M35" si="2">IF(ISERROR(L9*100/K9),"-",(L9*100/K9))</f>
        <v>-</v>
      </c>
      <c r="N9" s="87">
        <v>0</v>
      </c>
      <c r="O9" s="87">
        <v>1</v>
      </c>
      <c r="P9" s="105" t="str">
        <f t="shared" ref="P9:P35" si="3">IF(ISERROR(O9*100/N9),"-",(O9*100/N9))</f>
        <v>-</v>
      </c>
      <c r="Q9" s="39">
        <v>17</v>
      </c>
      <c r="R9" s="60">
        <v>13</v>
      </c>
      <c r="S9" s="40">
        <f t="shared" ref="S9:S35" si="4">IF(ISERROR(R9*100/Q9),"-",(R9*100/Q9))</f>
        <v>76.470588235294116</v>
      </c>
      <c r="T9" s="39">
        <v>19</v>
      </c>
      <c r="U9" s="60">
        <v>4</v>
      </c>
      <c r="V9" s="40"/>
      <c r="W9" s="39">
        <v>11</v>
      </c>
      <c r="X9" s="60">
        <v>4</v>
      </c>
      <c r="Y9" s="40">
        <f t="shared" ref="Y9:Y35" si="5">IF(ISERROR(X9*100/W9),"-",(X9*100/W9))</f>
        <v>36.363636363636367</v>
      </c>
      <c r="Z9" s="39">
        <v>9</v>
      </c>
      <c r="AA9" s="60">
        <v>3</v>
      </c>
      <c r="AB9" s="40">
        <f t="shared" ref="AB9:AB35" si="6">IF(ISERROR(AA9*100/Z9),"-",(AA9*100/Z9))</f>
        <v>33.333333333333336</v>
      </c>
      <c r="AC9" s="37"/>
      <c r="AD9" s="41"/>
    </row>
    <row r="10" spans="1:32" s="42" customFormat="1" ht="15" customHeight="1" x14ac:dyDescent="0.25">
      <c r="A10" s="61" t="s">
        <v>36</v>
      </c>
      <c r="B10" s="39">
        <v>2</v>
      </c>
      <c r="C10" s="39">
        <v>2</v>
      </c>
      <c r="D10" s="36"/>
      <c r="E10" s="39">
        <v>5</v>
      </c>
      <c r="F10" s="39">
        <v>2</v>
      </c>
      <c r="G10" s="40">
        <f t="shared" si="0"/>
        <v>40</v>
      </c>
      <c r="H10" s="87">
        <v>0</v>
      </c>
      <c r="I10" s="87">
        <v>0</v>
      </c>
      <c r="J10" s="105" t="str">
        <f t="shared" si="1"/>
        <v>-</v>
      </c>
      <c r="K10" s="87">
        <v>0</v>
      </c>
      <c r="L10" s="87">
        <v>0</v>
      </c>
      <c r="M10" s="105" t="str">
        <f t="shared" si="2"/>
        <v>-</v>
      </c>
      <c r="N10" s="87">
        <v>0</v>
      </c>
      <c r="O10" s="87">
        <v>0</v>
      </c>
      <c r="P10" s="105" t="str">
        <f t="shared" si="3"/>
        <v>-</v>
      </c>
      <c r="Q10" s="39">
        <v>4</v>
      </c>
      <c r="R10" s="60">
        <v>1</v>
      </c>
      <c r="S10" s="40">
        <f t="shared" si="4"/>
        <v>25</v>
      </c>
      <c r="T10" s="39">
        <v>2</v>
      </c>
      <c r="U10" s="60">
        <v>1</v>
      </c>
      <c r="V10" s="40"/>
      <c r="W10" s="39">
        <v>4</v>
      </c>
      <c r="X10" s="60">
        <v>1</v>
      </c>
      <c r="Y10" s="40">
        <f t="shared" si="5"/>
        <v>25</v>
      </c>
      <c r="Z10" s="39">
        <v>4</v>
      </c>
      <c r="AA10" s="60">
        <v>1</v>
      </c>
      <c r="AB10" s="40">
        <f t="shared" si="6"/>
        <v>25</v>
      </c>
      <c r="AC10" s="37"/>
      <c r="AD10" s="41"/>
    </row>
    <row r="11" spans="1:32" s="42" customFormat="1" ht="15" customHeight="1" x14ac:dyDescent="0.25">
      <c r="A11" s="61" t="s">
        <v>37</v>
      </c>
      <c r="B11" s="39">
        <v>10</v>
      </c>
      <c r="C11" s="39">
        <v>10</v>
      </c>
      <c r="D11" s="36"/>
      <c r="E11" s="39">
        <v>10</v>
      </c>
      <c r="F11" s="39">
        <v>9</v>
      </c>
      <c r="G11" s="40">
        <f t="shared" si="0"/>
        <v>90</v>
      </c>
      <c r="H11" s="87">
        <v>2</v>
      </c>
      <c r="I11" s="87">
        <v>2</v>
      </c>
      <c r="J11" s="105">
        <f t="shared" si="1"/>
        <v>100</v>
      </c>
      <c r="K11" s="87">
        <v>0</v>
      </c>
      <c r="L11" s="87">
        <v>0</v>
      </c>
      <c r="M11" s="105" t="str">
        <f t="shared" si="2"/>
        <v>-</v>
      </c>
      <c r="N11" s="87">
        <v>0</v>
      </c>
      <c r="O11" s="87">
        <v>0</v>
      </c>
      <c r="P11" s="105" t="str">
        <f t="shared" si="3"/>
        <v>-</v>
      </c>
      <c r="Q11" s="39">
        <v>10</v>
      </c>
      <c r="R11" s="60">
        <v>6</v>
      </c>
      <c r="S11" s="40">
        <f t="shared" si="4"/>
        <v>60</v>
      </c>
      <c r="T11" s="39">
        <v>8</v>
      </c>
      <c r="U11" s="60">
        <v>4</v>
      </c>
      <c r="V11" s="40"/>
      <c r="W11" s="39">
        <v>3</v>
      </c>
      <c r="X11" s="60">
        <v>3</v>
      </c>
      <c r="Y11" s="40">
        <f t="shared" si="5"/>
        <v>100</v>
      </c>
      <c r="Z11" s="39">
        <v>3</v>
      </c>
      <c r="AA11" s="60">
        <v>3</v>
      </c>
      <c r="AB11" s="40">
        <f t="shared" si="6"/>
        <v>100</v>
      </c>
      <c r="AC11" s="37"/>
      <c r="AD11" s="41"/>
    </row>
    <row r="12" spans="1:32" s="42" customFormat="1" ht="15" customHeight="1" x14ac:dyDescent="0.25">
      <c r="A12" s="61" t="s">
        <v>38</v>
      </c>
      <c r="B12" s="39">
        <v>41</v>
      </c>
      <c r="C12" s="39">
        <v>30</v>
      </c>
      <c r="D12" s="36"/>
      <c r="E12" s="39">
        <v>43</v>
      </c>
      <c r="F12" s="39">
        <v>24</v>
      </c>
      <c r="G12" s="40">
        <f t="shared" si="0"/>
        <v>55.813953488372093</v>
      </c>
      <c r="H12" s="87">
        <v>13</v>
      </c>
      <c r="I12" s="87">
        <v>0</v>
      </c>
      <c r="J12" s="105">
        <f t="shared" si="1"/>
        <v>0</v>
      </c>
      <c r="K12" s="87">
        <v>1</v>
      </c>
      <c r="L12" s="87">
        <v>0</v>
      </c>
      <c r="M12" s="105">
        <f t="shared" si="2"/>
        <v>0</v>
      </c>
      <c r="N12" s="87">
        <v>0</v>
      </c>
      <c r="O12" s="87">
        <v>0</v>
      </c>
      <c r="P12" s="105" t="str">
        <f t="shared" si="3"/>
        <v>-</v>
      </c>
      <c r="Q12" s="39">
        <v>37</v>
      </c>
      <c r="R12" s="60">
        <v>23</v>
      </c>
      <c r="S12" s="40">
        <f t="shared" si="4"/>
        <v>62.162162162162161</v>
      </c>
      <c r="T12" s="39">
        <v>33</v>
      </c>
      <c r="U12" s="60">
        <v>4</v>
      </c>
      <c r="V12" s="40"/>
      <c r="W12" s="39">
        <v>17</v>
      </c>
      <c r="X12" s="60">
        <v>4</v>
      </c>
      <c r="Y12" s="40">
        <f t="shared" si="5"/>
        <v>23.529411764705884</v>
      </c>
      <c r="Z12" s="39">
        <v>15</v>
      </c>
      <c r="AA12" s="60">
        <v>4</v>
      </c>
      <c r="AB12" s="40">
        <f t="shared" si="6"/>
        <v>26.666666666666668</v>
      </c>
      <c r="AC12" s="37"/>
      <c r="AD12" s="41"/>
    </row>
    <row r="13" spans="1:32" s="42" customFormat="1" ht="15" customHeight="1" x14ac:dyDescent="0.25">
      <c r="A13" s="61" t="s">
        <v>39</v>
      </c>
      <c r="B13" s="39">
        <v>8</v>
      </c>
      <c r="C13" s="39">
        <v>6</v>
      </c>
      <c r="D13" s="36"/>
      <c r="E13" s="39">
        <v>8</v>
      </c>
      <c r="F13" s="39">
        <v>6</v>
      </c>
      <c r="G13" s="40">
        <f t="shared" si="0"/>
        <v>75</v>
      </c>
      <c r="H13" s="87">
        <v>3</v>
      </c>
      <c r="I13" s="87">
        <v>2</v>
      </c>
      <c r="J13" s="105">
        <f t="shared" si="1"/>
        <v>66.666666666666671</v>
      </c>
      <c r="K13" s="87">
        <v>0</v>
      </c>
      <c r="L13" s="87">
        <v>0</v>
      </c>
      <c r="M13" s="105" t="str">
        <f t="shared" si="2"/>
        <v>-</v>
      </c>
      <c r="N13" s="87">
        <v>0</v>
      </c>
      <c r="O13" s="87">
        <v>0</v>
      </c>
      <c r="P13" s="105" t="str">
        <f t="shared" si="3"/>
        <v>-</v>
      </c>
      <c r="Q13" s="39">
        <v>6</v>
      </c>
      <c r="R13" s="60">
        <v>6</v>
      </c>
      <c r="S13" s="40">
        <f t="shared" si="4"/>
        <v>100</v>
      </c>
      <c r="T13" s="39">
        <v>7</v>
      </c>
      <c r="U13" s="60">
        <v>1</v>
      </c>
      <c r="V13" s="40"/>
      <c r="W13" s="39">
        <v>2</v>
      </c>
      <c r="X13" s="60">
        <v>1</v>
      </c>
      <c r="Y13" s="40">
        <f t="shared" si="5"/>
        <v>50</v>
      </c>
      <c r="Z13" s="39">
        <v>1</v>
      </c>
      <c r="AA13" s="60">
        <v>1</v>
      </c>
      <c r="AB13" s="40">
        <f t="shared" si="6"/>
        <v>100</v>
      </c>
      <c r="AC13" s="37"/>
      <c r="AD13" s="41"/>
    </row>
    <row r="14" spans="1:32" s="42" customFormat="1" ht="15" customHeight="1" x14ac:dyDescent="0.25">
      <c r="A14" s="61" t="s">
        <v>40</v>
      </c>
      <c r="B14" s="39">
        <v>12</v>
      </c>
      <c r="C14" s="39">
        <v>3</v>
      </c>
      <c r="D14" s="36"/>
      <c r="E14" s="39">
        <v>11</v>
      </c>
      <c r="F14" s="39">
        <v>3</v>
      </c>
      <c r="G14" s="40">
        <f t="shared" si="0"/>
        <v>27.272727272727273</v>
      </c>
      <c r="H14" s="87">
        <v>1</v>
      </c>
      <c r="I14" s="87">
        <v>1</v>
      </c>
      <c r="J14" s="105">
        <f t="shared" si="1"/>
        <v>100</v>
      </c>
      <c r="K14" s="87">
        <v>0</v>
      </c>
      <c r="L14" s="87">
        <v>0</v>
      </c>
      <c r="M14" s="105" t="str">
        <f t="shared" si="2"/>
        <v>-</v>
      </c>
      <c r="N14" s="87">
        <v>0</v>
      </c>
      <c r="O14" s="87">
        <v>0</v>
      </c>
      <c r="P14" s="105" t="str">
        <f t="shared" si="3"/>
        <v>-</v>
      </c>
      <c r="Q14" s="39">
        <v>10</v>
      </c>
      <c r="R14" s="60">
        <v>2</v>
      </c>
      <c r="S14" s="40">
        <f t="shared" si="4"/>
        <v>20</v>
      </c>
      <c r="T14" s="39">
        <v>12</v>
      </c>
      <c r="U14" s="60">
        <v>0</v>
      </c>
      <c r="V14" s="40"/>
      <c r="W14" s="39">
        <v>4</v>
      </c>
      <c r="X14" s="60">
        <v>0</v>
      </c>
      <c r="Y14" s="40">
        <f t="shared" si="5"/>
        <v>0</v>
      </c>
      <c r="Z14" s="39">
        <v>3</v>
      </c>
      <c r="AA14" s="60">
        <v>0</v>
      </c>
      <c r="AB14" s="40">
        <f t="shared" si="6"/>
        <v>0</v>
      </c>
      <c r="AC14" s="37"/>
      <c r="AD14" s="41"/>
    </row>
    <row r="15" spans="1:32" s="42" customFormat="1" ht="15" customHeight="1" x14ac:dyDescent="0.25">
      <c r="A15" s="61" t="s">
        <v>41</v>
      </c>
      <c r="B15" s="39">
        <v>37</v>
      </c>
      <c r="C15" s="39">
        <v>25</v>
      </c>
      <c r="D15" s="36"/>
      <c r="E15" s="39">
        <v>45</v>
      </c>
      <c r="F15" s="39">
        <v>23</v>
      </c>
      <c r="G15" s="40">
        <f t="shared" si="0"/>
        <v>51.111111111111114</v>
      </c>
      <c r="H15" s="87">
        <v>8</v>
      </c>
      <c r="I15" s="87">
        <v>5</v>
      </c>
      <c r="J15" s="105">
        <f t="shared" si="1"/>
        <v>62.5</v>
      </c>
      <c r="K15" s="87">
        <v>1</v>
      </c>
      <c r="L15" s="87">
        <v>1</v>
      </c>
      <c r="M15" s="105">
        <f t="shared" si="2"/>
        <v>100</v>
      </c>
      <c r="N15" s="87">
        <v>0</v>
      </c>
      <c r="O15" s="87">
        <v>0</v>
      </c>
      <c r="P15" s="105" t="str">
        <f t="shared" si="3"/>
        <v>-</v>
      </c>
      <c r="Q15" s="39">
        <v>40</v>
      </c>
      <c r="R15" s="60">
        <v>14</v>
      </c>
      <c r="S15" s="40">
        <f t="shared" si="4"/>
        <v>35</v>
      </c>
      <c r="T15" s="39">
        <v>29</v>
      </c>
      <c r="U15" s="60">
        <v>1</v>
      </c>
      <c r="V15" s="40"/>
      <c r="W15" s="39">
        <v>21</v>
      </c>
      <c r="X15" s="60">
        <v>1</v>
      </c>
      <c r="Y15" s="40">
        <f t="shared" si="5"/>
        <v>4.7619047619047619</v>
      </c>
      <c r="Z15" s="39">
        <v>15</v>
      </c>
      <c r="AA15" s="60">
        <v>1</v>
      </c>
      <c r="AB15" s="40">
        <f t="shared" si="6"/>
        <v>6.666666666666667</v>
      </c>
      <c r="AC15" s="37"/>
      <c r="AD15" s="41"/>
    </row>
    <row r="16" spans="1:32" s="42" customFormat="1" ht="15" customHeight="1" x14ac:dyDescent="0.25">
      <c r="A16" s="61" t="s">
        <v>42</v>
      </c>
      <c r="B16" s="39">
        <v>21</v>
      </c>
      <c r="C16" s="39">
        <v>14</v>
      </c>
      <c r="D16" s="36"/>
      <c r="E16" s="39">
        <v>28</v>
      </c>
      <c r="F16" s="39">
        <v>14</v>
      </c>
      <c r="G16" s="40">
        <f t="shared" si="0"/>
        <v>50</v>
      </c>
      <c r="H16" s="87">
        <v>4</v>
      </c>
      <c r="I16" s="87">
        <v>5</v>
      </c>
      <c r="J16" s="105">
        <f t="shared" si="1"/>
        <v>125</v>
      </c>
      <c r="K16" s="87">
        <v>0</v>
      </c>
      <c r="L16" s="87">
        <v>0</v>
      </c>
      <c r="M16" s="105" t="str">
        <f t="shared" si="2"/>
        <v>-</v>
      </c>
      <c r="N16" s="87">
        <v>0</v>
      </c>
      <c r="O16" s="87">
        <v>0</v>
      </c>
      <c r="P16" s="105" t="str">
        <f t="shared" si="3"/>
        <v>-</v>
      </c>
      <c r="Q16" s="39">
        <v>26</v>
      </c>
      <c r="R16" s="60">
        <v>12</v>
      </c>
      <c r="S16" s="40">
        <f t="shared" si="4"/>
        <v>46.153846153846153</v>
      </c>
      <c r="T16" s="39">
        <v>16</v>
      </c>
      <c r="U16" s="60">
        <v>2</v>
      </c>
      <c r="V16" s="40"/>
      <c r="W16" s="39">
        <v>12</v>
      </c>
      <c r="X16" s="60">
        <v>2</v>
      </c>
      <c r="Y16" s="40">
        <f t="shared" si="5"/>
        <v>16.666666666666668</v>
      </c>
      <c r="Z16" s="39">
        <v>8</v>
      </c>
      <c r="AA16" s="60">
        <v>1</v>
      </c>
      <c r="AB16" s="40">
        <f t="shared" si="6"/>
        <v>12.5</v>
      </c>
      <c r="AC16" s="37"/>
      <c r="AD16" s="41"/>
    </row>
    <row r="17" spans="1:30" s="42" customFormat="1" ht="15" customHeight="1" x14ac:dyDescent="0.25">
      <c r="A17" s="61" t="s">
        <v>43</v>
      </c>
      <c r="B17" s="39">
        <v>74</v>
      </c>
      <c r="C17" s="39">
        <v>27</v>
      </c>
      <c r="D17" s="36"/>
      <c r="E17" s="39">
        <v>72</v>
      </c>
      <c r="F17" s="39">
        <v>27</v>
      </c>
      <c r="G17" s="40">
        <f t="shared" si="0"/>
        <v>37.5</v>
      </c>
      <c r="H17" s="87">
        <v>10</v>
      </c>
      <c r="I17" s="87">
        <v>3</v>
      </c>
      <c r="J17" s="105">
        <f t="shared" si="1"/>
        <v>30</v>
      </c>
      <c r="K17" s="87">
        <v>1</v>
      </c>
      <c r="L17" s="87">
        <v>1</v>
      </c>
      <c r="M17" s="105">
        <f t="shared" si="2"/>
        <v>100</v>
      </c>
      <c r="N17" s="87">
        <v>0</v>
      </c>
      <c r="O17" s="87">
        <v>0</v>
      </c>
      <c r="P17" s="105" t="str">
        <f t="shared" si="3"/>
        <v>-</v>
      </c>
      <c r="Q17" s="39">
        <v>31</v>
      </c>
      <c r="R17" s="60">
        <v>13</v>
      </c>
      <c r="S17" s="40">
        <f t="shared" si="4"/>
        <v>41.935483870967744</v>
      </c>
      <c r="T17" s="39">
        <v>58</v>
      </c>
      <c r="U17" s="60">
        <v>0</v>
      </c>
      <c r="V17" s="40"/>
      <c r="W17" s="39">
        <v>24</v>
      </c>
      <c r="X17" s="60">
        <v>0</v>
      </c>
      <c r="Y17" s="40">
        <f t="shared" si="5"/>
        <v>0</v>
      </c>
      <c r="Z17" s="39">
        <v>21</v>
      </c>
      <c r="AA17" s="60">
        <v>0</v>
      </c>
      <c r="AB17" s="40">
        <f t="shared" si="6"/>
        <v>0</v>
      </c>
      <c r="AC17" s="37"/>
      <c r="AD17" s="41"/>
    </row>
    <row r="18" spans="1:30" s="42" customFormat="1" ht="15" customHeight="1" x14ac:dyDescent="0.25">
      <c r="A18" s="61" t="s">
        <v>44</v>
      </c>
      <c r="B18" s="39">
        <v>13</v>
      </c>
      <c r="C18" s="39">
        <v>23</v>
      </c>
      <c r="D18" s="36"/>
      <c r="E18" s="39">
        <v>25</v>
      </c>
      <c r="F18" s="39">
        <v>23</v>
      </c>
      <c r="G18" s="40">
        <f t="shared" si="0"/>
        <v>92</v>
      </c>
      <c r="H18" s="87">
        <v>6</v>
      </c>
      <c r="I18" s="87">
        <v>4</v>
      </c>
      <c r="J18" s="105">
        <f t="shared" si="1"/>
        <v>66.666666666666671</v>
      </c>
      <c r="K18" s="87">
        <v>0</v>
      </c>
      <c r="L18" s="87">
        <v>0</v>
      </c>
      <c r="M18" s="105" t="str">
        <f t="shared" si="2"/>
        <v>-</v>
      </c>
      <c r="N18" s="87">
        <v>0</v>
      </c>
      <c r="O18" s="87">
        <v>0</v>
      </c>
      <c r="P18" s="105" t="str">
        <f t="shared" si="3"/>
        <v>-</v>
      </c>
      <c r="Q18" s="39">
        <v>21</v>
      </c>
      <c r="R18" s="60">
        <v>17</v>
      </c>
      <c r="S18" s="40">
        <f t="shared" si="4"/>
        <v>80.952380952380949</v>
      </c>
      <c r="T18" s="39">
        <v>9</v>
      </c>
      <c r="U18" s="60">
        <v>2</v>
      </c>
      <c r="V18" s="40"/>
      <c r="W18" s="39">
        <v>8</v>
      </c>
      <c r="X18" s="60">
        <v>2</v>
      </c>
      <c r="Y18" s="40">
        <f t="shared" si="5"/>
        <v>25</v>
      </c>
      <c r="Z18" s="39">
        <v>8</v>
      </c>
      <c r="AA18" s="60">
        <v>2</v>
      </c>
      <c r="AB18" s="40">
        <f t="shared" si="6"/>
        <v>25</v>
      </c>
      <c r="AC18" s="37"/>
      <c r="AD18" s="41"/>
    </row>
    <row r="19" spans="1:30" s="42" customFormat="1" ht="15" customHeight="1" x14ac:dyDescent="0.25">
      <c r="A19" s="61" t="s">
        <v>45</v>
      </c>
      <c r="B19" s="39">
        <v>57</v>
      </c>
      <c r="C19" s="39">
        <v>42</v>
      </c>
      <c r="D19" s="36"/>
      <c r="E19" s="39">
        <v>51</v>
      </c>
      <c r="F19" s="39">
        <v>42</v>
      </c>
      <c r="G19" s="40">
        <f t="shared" si="0"/>
        <v>82.352941176470594</v>
      </c>
      <c r="H19" s="87">
        <v>10</v>
      </c>
      <c r="I19" s="87">
        <v>19</v>
      </c>
      <c r="J19" s="105">
        <f t="shared" si="1"/>
        <v>190</v>
      </c>
      <c r="K19" s="87">
        <v>1</v>
      </c>
      <c r="L19" s="87">
        <v>2</v>
      </c>
      <c r="M19" s="105">
        <f t="shared" si="2"/>
        <v>200</v>
      </c>
      <c r="N19" s="87">
        <v>0</v>
      </c>
      <c r="O19" s="87">
        <v>0</v>
      </c>
      <c r="P19" s="105" t="str">
        <f t="shared" si="3"/>
        <v>-</v>
      </c>
      <c r="Q19" s="39">
        <v>48</v>
      </c>
      <c r="R19" s="60">
        <v>29</v>
      </c>
      <c r="S19" s="40">
        <f t="shared" si="4"/>
        <v>60.416666666666664</v>
      </c>
      <c r="T19" s="39">
        <v>52</v>
      </c>
      <c r="U19" s="60">
        <v>6</v>
      </c>
      <c r="V19" s="40"/>
      <c r="W19" s="39">
        <v>23</v>
      </c>
      <c r="X19" s="60">
        <v>6</v>
      </c>
      <c r="Y19" s="40">
        <f t="shared" si="5"/>
        <v>26.086956521739129</v>
      </c>
      <c r="Z19" s="39">
        <v>22</v>
      </c>
      <c r="AA19" s="60">
        <v>6</v>
      </c>
      <c r="AB19" s="40">
        <f t="shared" si="6"/>
        <v>27.272727272727273</v>
      </c>
      <c r="AC19" s="37"/>
      <c r="AD19" s="41"/>
    </row>
    <row r="20" spans="1:30" s="42" customFormat="1" ht="15" customHeight="1" x14ac:dyDescent="0.25">
      <c r="A20" s="61" t="s">
        <v>46</v>
      </c>
      <c r="B20" s="39">
        <v>20</v>
      </c>
      <c r="C20" s="39">
        <v>7</v>
      </c>
      <c r="D20" s="36"/>
      <c r="E20" s="39">
        <v>23</v>
      </c>
      <c r="F20" s="39">
        <v>7</v>
      </c>
      <c r="G20" s="40">
        <f t="shared" si="0"/>
        <v>30.434782608695652</v>
      </c>
      <c r="H20" s="87">
        <v>2</v>
      </c>
      <c r="I20" s="87">
        <v>1</v>
      </c>
      <c r="J20" s="105">
        <f t="shared" si="1"/>
        <v>50</v>
      </c>
      <c r="K20" s="87">
        <v>0</v>
      </c>
      <c r="L20" s="87">
        <v>0</v>
      </c>
      <c r="M20" s="105" t="str">
        <f t="shared" si="2"/>
        <v>-</v>
      </c>
      <c r="N20" s="87">
        <v>0</v>
      </c>
      <c r="O20" s="87">
        <v>0</v>
      </c>
      <c r="P20" s="105" t="str">
        <f t="shared" si="3"/>
        <v>-</v>
      </c>
      <c r="Q20" s="39">
        <v>16</v>
      </c>
      <c r="R20" s="60">
        <v>4</v>
      </c>
      <c r="S20" s="40">
        <f t="shared" si="4"/>
        <v>25</v>
      </c>
      <c r="T20" s="39">
        <v>18</v>
      </c>
      <c r="U20" s="60">
        <v>1</v>
      </c>
      <c r="V20" s="40"/>
      <c r="W20" s="39">
        <v>15</v>
      </c>
      <c r="X20" s="60">
        <v>1</v>
      </c>
      <c r="Y20" s="40">
        <f t="shared" si="5"/>
        <v>6.666666666666667</v>
      </c>
      <c r="Z20" s="39">
        <v>12</v>
      </c>
      <c r="AA20" s="60">
        <v>1</v>
      </c>
      <c r="AB20" s="40">
        <f t="shared" si="6"/>
        <v>8.3333333333333339</v>
      </c>
      <c r="AC20" s="37"/>
      <c r="AD20" s="41"/>
    </row>
    <row r="21" spans="1:30" s="42" customFormat="1" ht="15" customHeight="1" x14ac:dyDescent="0.25">
      <c r="A21" s="61" t="s">
        <v>47</v>
      </c>
      <c r="B21" s="39">
        <v>24</v>
      </c>
      <c r="C21" s="39">
        <v>11</v>
      </c>
      <c r="D21" s="36"/>
      <c r="E21" s="39">
        <v>20</v>
      </c>
      <c r="F21" s="39">
        <v>9</v>
      </c>
      <c r="G21" s="40">
        <f t="shared" si="0"/>
        <v>45</v>
      </c>
      <c r="H21" s="87">
        <v>0</v>
      </c>
      <c r="I21" s="87">
        <v>3</v>
      </c>
      <c r="J21" s="105" t="str">
        <f t="shared" si="1"/>
        <v>-</v>
      </c>
      <c r="K21" s="87">
        <v>1</v>
      </c>
      <c r="L21" s="87">
        <v>1</v>
      </c>
      <c r="M21" s="105">
        <f t="shared" si="2"/>
        <v>100</v>
      </c>
      <c r="N21" s="87">
        <v>0</v>
      </c>
      <c r="O21" s="87">
        <v>0</v>
      </c>
      <c r="P21" s="105" t="str">
        <f t="shared" si="3"/>
        <v>-</v>
      </c>
      <c r="Q21" s="39">
        <v>18</v>
      </c>
      <c r="R21" s="60">
        <v>4</v>
      </c>
      <c r="S21" s="40">
        <f t="shared" si="4"/>
        <v>22.222222222222221</v>
      </c>
      <c r="T21" s="39">
        <v>20</v>
      </c>
      <c r="U21" s="60">
        <v>0</v>
      </c>
      <c r="V21" s="40"/>
      <c r="W21" s="39">
        <v>10</v>
      </c>
      <c r="X21" s="60">
        <v>0</v>
      </c>
      <c r="Y21" s="40">
        <f t="shared" si="5"/>
        <v>0</v>
      </c>
      <c r="Z21" s="39">
        <v>9</v>
      </c>
      <c r="AA21" s="60">
        <v>0</v>
      </c>
      <c r="AB21" s="40">
        <f t="shared" si="6"/>
        <v>0</v>
      </c>
      <c r="AC21" s="37"/>
      <c r="AD21" s="41"/>
    </row>
    <row r="22" spans="1:30" s="42" customFormat="1" ht="15" customHeight="1" x14ac:dyDescent="0.25">
      <c r="A22" s="61" t="s">
        <v>48</v>
      </c>
      <c r="B22" s="39">
        <v>11</v>
      </c>
      <c r="C22" s="39">
        <v>8</v>
      </c>
      <c r="D22" s="36"/>
      <c r="E22" s="39">
        <v>17</v>
      </c>
      <c r="F22" s="39">
        <v>8</v>
      </c>
      <c r="G22" s="40">
        <f t="shared" si="0"/>
        <v>47.058823529411768</v>
      </c>
      <c r="H22" s="87">
        <v>7</v>
      </c>
      <c r="I22" s="87">
        <v>1</v>
      </c>
      <c r="J22" s="105">
        <f t="shared" si="1"/>
        <v>14.285714285714286</v>
      </c>
      <c r="K22" s="87">
        <v>0</v>
      </c>
      <c r="L22" s="87">
        <v>0</v>
      </c>
      <c r="M22" s="105" t="str">
        <f t="shared" si="2"/>
        <v>-</v>
      </c>
      <c r="N22" s="87">
        <v>0</v>
      </c>
      <c r="O22" s="87">
        <v>0</v>
      </c>
      <c r="P22" s="105" t="str">
        <f t="shared" si="3"/>
        <v>-</v>
      </c>
      <c r="Q22" s="39">
        <v>13</v>
      </c>
      <c r="R22" s="60">
        <v>6</v>
      </c>
      <c r="S22" s="40">
        <f t="shared" si="4"/>
        <v>46.153846153846153</v>
      </c>
      <c r="T22" s="39">
        <v>5</v>
      </c>
      <c r="U22" s="60">
        <v>2</v>
      </c>
      <c r="V22" s="40"/>
      <c r="W22" s="39">
        <v>5</v>
      </c>
      <c r="X22" s="60">
        <v>2</v>
      </c>
      <c r="Y22" s="40">
        <f t="shared" si="5"/>
        <v>40</v>
      </c>
      <c r="Z22" s="39">
        <v>5</v>
      </c>
      <c r="AA22" s="60">
        <v>1</v>
      </c>
      <c r="AB22" s="40">
        <f t="shared" si="6"/>
        <v>20</v>
      </c>
      <c r="AC22" s="37"/>
      <c r="AD22" s="41"/>
    </row>
    <row r="23" spans="1:30" s="42" customFormat="1" ht="15" customHeight="1" x14ac:dyDescent="0.25">
      <c r="A23" s="61" t="s">
        <v>49</v>
      </c>
      <c r="B23" s="39">
        <v>79</v>
      </c>
      <c r="C23" s="39">
        <v>21</v>
      </c>
      <c r="D23" s="36"/>
      <c r="E23" s="39">
        <v>69</v>
      </c>
      <c r="F23" s="39">
        <v>18</v>
      </c>
      <c r="G23" s="40">
        <f t="shared" si="0"/>
        <v>26.086956521739129</v>
      </c>
      <c r="H23" s="87">
        <v>7</v>
      </c>
      <c r="I23" s="87">
        <v>3</v>
      </c>
      <c r="J23" s="105">
        <f t="shared" si="1"/>
        <v>42.857142857142854</v>
      </c>
      <c r="K23" s="87">
        <v>0</v>
      </c>
      <c r="L23" s="87">
        <v>0</v>
      </c>
      <c r="M23" s="105" t="str">
        <f t="shared" si="2"/>
        <v>-</v>
      </c>
      <c r="N23" s="87">
        <v>0</v>
      </c>
      <c r="O23" s="87">
        <v>0</v>
      </c>
      <c r="P23" s="105" t="str">
        <f t="shared" si="3"/>
        <v>-</v>
      </c>
      <c r="Q23" s="39">
        <v>60</v>
      </c>
      <c r="R23" s="60">
        <v>11</v>
      </c>
      <c r="S23" s="40">
        <f t="shared" si="4"/>
        <v>18.333333333333332</v>
      </c>
      <c r="T23" s="39">
        <v>76</v>
      </c>
      <c r="U23" s="60">
        <v>4</v>
      </c>
      <c r="V23" s="40"/>
      <c r="W23" s="39">
        <v>25</v>
      </c>
      <c r="X23" s="60">
        <v>2</v>
      </c>
      <c r="Y23" s="40">
        <f t="shared" si="5"/>
        <v>8</v>
      </c>
      <c r="Z23" s="39">
        <v>22</v>
      </c>
      <c r="AA23" s="60">
        <v>2</v>
      </c>
      <c r="AB23" s="40">
        <f t="shared" si="6"/>
        <v>9.0909090909090917</v>
      </c>
      <c r="AC23" s="37"/>
      <c r="AD23" s="41"/>
    </row>
    <row r="24" spans="1:30" s="42" customFormat="1" ht="15" customHeight="1" x14ac:dyDescent="0.25">
      <c r="A24" s="61" t="s">
        <v>50</v>
      </c>
      <c r="B24" s="39">
        <v>45</v>
      </c>
      <c r="C24" s="39">
        <v>45</v>
      </c>
      <c r="D24" s="36"/>
      <c r="E24" s="39">
        <v>70</v>
      </c>
      <c r="F24" s="39">
        <v>45</v>
      </c>
      <c r="G24" s="40">
        <f t="shared" si="0"/>
        <v>64.285714285714292</v>
      </c>
      <c r="H24" s="87">
        <v>12</v>
      </c>
      <c r="I24" s="87">
        <v>13</v>
      </c>
      <c r="J24" s="105">
        <f t="shared" si="1"/>
        <v>108.33333333333333</v>
      </c>
      <c r="K24" s="87">
        <v>2</v>
      </c>
      <c r="L24" s="87">
        <v>0</v>
      </c>
      <c r="M24" s="105">
        <f t="shared" si="2"/>
        <v>0</v>
      </c>
      <c r="N24" s="87">
        <v>0</v>
      </c>
      <c r="O24" s="87">
        <v>0</v>
      </c>
      <c r="P24" s="105" t="str">
        <f t="shared" si="3"/>
        <v>-</v>
      </c>
      <c r="Q24" s="39">
        <v>68</v>
      </c>
      <c r="R24" s="60">
        <v>41</v>
      </c>
      <c r="S24" s="40">
        <f t="shared" si="4"/>
        <v>60.294117647058826</v>
      </c>
      <c r="T24" s="39">
        <v>35</v>
      </c>
      <c r="U24" s="60">
        <v>9</v>
      </c>
      <c r="V24" s="40"/>
      <c r="W24" s="39">
        <v>32</v>
      </c>
      <c r="X24" s="60">
        <v>9</v>
      </c>
      <c r="Y24" s="40">
        <f t="shared" si="5"/>
        <v>28.125</v>
      </c>
      <c r="Z24" s="39">
        <v>32</v>
      </c>
      <c r="AA24" s="60">
        <v>9</v>
      </c>
      <c r="AB24" s="40">
        <f t="shared" si="6"/>
        <v>28.125</v>
      </c>
      <c r="AC24" s="37"/>
      <c r="AD24" s="41"/>
    </row>
    <row r="25" spans="1:30" s="42" customFormat="1" ht="15" customHeight="1" x14ac:dyDescent="0.25">
      <c r="A25" s="61" t="s">
        <v>51</v>
      </c>
      <c r="B25" s="39">
        <v>15</v>
      </c>
      <c r="C25" s="39">
        <v>10</v>
      </c>
      <c r="D25" s="36"/>
      <c r="E25" s="39">
        <v>17</v>
      </c>
      <c r="F25" s="39">
        <v>10</v>
      </c>
      <c r="G25" s="40">
        <f t="shared" si="0"/>
        <v>58.823529411764703</v>
      </c>
      <c r="H25" s="87">
        <v>7</v>
      </c>
      <c r="I25" s="87">
        <v>1</v>
      </c>
      <c r="J25" s="105">
        <f t="shared" si="1"/>
        <v>14.285714285714286</v>
      </c>
      <c r="K25" s="87">
        <v>2</v>
      </c>
      <c r="L25" s="87">
        <v>1</v>
      </c>
      <c r="M25" s="105">
        <f t="shared" si="2"/>
        <v>50</v>
      </c>
      <c r="N25" s="87">
        <v>0</v>
      </c>
      <c r="O25" s="87">
        <v>0</v>
      </c>
      <c r="P25" s="105" t="str">
        <f t="shared" si="3"/>
        <v>-</v>
      </c>
      <c r="Q25" s="39">
        <v>14</v>
      </c>
      <c r="R25" s="60">
        <v>7</v>
      </c>
      <c r="S25" s="40">
        <f t="shared" si="4"/>
        <v>50</v>
      </c>
      <c r="T25" s="39">
        <v>12</v>
      </c>
      <c r="U25" s="60">
        <v>0</v>
      </c>
      <c r="V25" s="40"/>
      <c r="W25" s="39">
        <v>7</v>
      </c>
      <c r="X25" s="60">
        <v>0</v>
      </c>
      <c r="Y25" s="40">
        <f t="shared" si="5"/>
        <v>0</v>
      </c>
      <c r="Z25" s="39">
        <v>6</v>
      </c>
      <c r="AA25" s="60">
        <v>0</v>
      </c>
      <c r="AB25" s="40">
        <f t="shared" si="6"/>
        <v>0</v>
      </c>
      <c r="AC25" s="37"/>
      <c r="AD25" s="41"/>
    </row>
    <row r="26" spans="1:30" s="42" customFormat="1" ht="15" customHeight="1" x14ac:dyDescent="0.25">
      <c r="A26" s="61" t="s">
        <v>52</v>
      </c>
      <c r="B26" s="39">
        <v>24</v>
      </c>
      <c r="C26" s="39">
        <v>17</v>
      </c>
      <c r="D26" s="36"/>
      <c r="E26" s="39">
        <v>30</v>
      </c>
      <c r="F26" s="39">
        <v>16</v>
      </c>
      <c r="G26" s="40">
        <f t="shared" si="0"/>
        <v>53.333333333333336</v>
      </c>
      <c r="H26" s="87">
        <v>6</v>
      </c>
      <c r="I26" s="87">
        <v>8</v>
      </c>
      <c r="J26" s="105">
        <f t="shared" si="1"/>
        <v>133.33333333333334</v>
      </c>
      <c r="K26" s="87">
        <v>0</v>
      </c>
      <c r="L26" s="87">
        <v>0</v>
      </c>
      <c r="M26" s="105" t="str">
        <f t="shared" si="2"/>
        <v>-</v>
      </c>
      <c r="N26" s="87">
        <v>0</v>
      </c>
      <c r="O26" s="87">
        <v>0</v>
      </c>
      <c r="P26" s="105" t="str">
        <f t="shared" si="3"/>
        <v>-</v>
      </c>
      <c r="Q26" s="39">
        <v>23</v>
      </c>
      <c r="R26" s="60">
        <v>11</v>
      </c>
      <c r="S26" s="40">
        <f t="shared" si="4"/>
        <v>47.826086956521742</v>
      </c>
      <c r="T26" s="39">
        <v>25</v>
      </c>
      <c r="U26" s="60">
        <v>1</v>
      </c>
      <c r="V26" s="40"/>
      <c r="W26" s="39">
        <v>14</v>
      </c>
      <c r="X26" s="60">
        <v>1</v>
      </c>
      <c r="Y26" s="40">
        <f t="shared" si="5"/>
        <v>7.1428571428571432</v>
      </c>
      <c r="Z26" s="39">
        <v>11</v>
      </c>
      <c r="AA26" s="60">
        <v>1</v>
      </c>
      <c r="AB26" s="40">
        <f t="shared" si="6"/>
        <v>9.0909090909090917</v>
      </c>
      <c r="AC26" s="37"/>
      <c r="AD26" s="41"/>
    </row>
    <row r="27" spans="1:30" s="42" customFormat="1" ht="15" customHeight="1" x14ac:dyDescent="0.25">
      <c r="A27" s="61" t="s">
        <v>53</v>
      </c>
      <c r="B27" s="39">
        <v>25</v>
      </c>
      <c r="C27" s="39">
        <v>11</v>
      </c>
      <c r="D27" s="36"/>
      <c r="E27" s="39">
        <v>30</v>
      </c>
      <c r="F27" s="39">
        <v>10</v>
      </c>
      <c r="G27" s="40">
        <f t="shared" si="0"/>
        <v>33.333333333333336</v>
      </c>
      <c r="H27" s="87">
        <v>7</v>
      </c>
      <c r="I27" s="87">
        <v>1</v>
      </c>
      <c r="J27" s="105">
        <f t="shared" si="1"/>
        <v>14.285714285714286</v>
      </c>
      <c r="K27" s="87">
        <v>1</v>
      </c>
      <c r="L27" s="87">
        <v>0</v>
      </c>
      <c r="M27" s="105">
        <f t="shared" si="2"/>
        <v>0</v>
      </c>
      <c r="N27" s="87">
        <v>0</v>
      </c>
      <c r="O27" s="87">
        <v>0</v>
      </c>
      <c r="P27" s="105" t="str">
        <f t="shared" si="3"/>
        <v>-</v>
      </c>
      <c r="Q27" s="39">
        <v>26</v>
      </c>
      <c r="R27" s="60">
        <v>10</v>
      </c>
      <c r="S27" s="40">
        <f t="shared" si="4"/>
        <v>38.46153846153846</v>
      </c>
      <c r="T27" s="39">
        <v>25</v>
      </c>
      <c r="U27" s="60">
        <v>1</v>
      </c>
      <c r="V27" s="40"/>
      <c r="W27" s="39">
        <v>8</v>
      </c>
      <c r="X27" s="60">
        <v>1</v>
      </c>
      <c r="Y27" s="40">
        <f t="shared" si="5"/>
        <v>12.5</v>
      </c>
      <c r="Z27" s="39">
        <v>6</v>
      </c>
      <c r="AA27" s="60">
        <v>1</v>
      </c>
      <c r="AB27" s="40">
        <f t="shared" si="6"/>
        <v>16.666666666666668</v>
      </c>
      <c r="AC27" s="37"/>
      <c r="AD27" s="41"/>
    </row>
    <row r="28" spans="1:30" s="42" customFormat="1" ht="15" customHeight="1" x14ac:dyDescent="0.25">
      <c r="A28" s="61" t="s">
        <v>54</v>
      </c>
      <c r="B28" s="39">
        <v>13</v>
      </c>
      <c r="C28" s="39">
        <v>8</v>
      </c>
      <c r="D28" s="36"/>
      <c r="E28" s="39">
        <v>17</v>
      </c>
      <c r="F28" s="39">
        <v>7</v>
      </c>
      <c r="G28" s="40">
        <f t="shared" si="0"/>
        <v>41.176470588235297</v>
      </c>
      <c r="H28" s="87">
        <v>1</v>
      </c>
      <c r="I28" s="87">
        <v>1</v>
      </c>
      <c r="J28" s="105">
        <f t="shared" si="1"/>
        <v>100</v>
      </c>
      <c r="K28" s="87">
        <v>0</v>
      </c>
      <c r="L28" s="87">
        <v>0</v>
      </c>
      <c r="M28" s="105" t="str">
        <f t="shared" si="2"/>
        <v>-</v>
      </c>
      <c r="N28" s="87">
        <v>0</v>
      </c>
      <c r="O28" s="87">
        <v>0</v>
      </c>
      <c r="P28" s="105" t="str">
        <f t="shared" si="3"/>
        <v>-</v>
      </c>
      <c r="Q28" s="39">
        <v>17</v>
      </c>
      <c r="R28" s="60">
        <v>7</v>
      </c>
      <c r="S28" s="40">
        <f t="shared" si="4"/>
        <v>41.176470588235297</v>
      </c>
      <c r="T28" s="39">
        <v>11</v>
      </c>
      <c r="U28" s="60">
        <v>0</v>
      </c>
      <c r="V28" s="40"/>
      <c r="W28" s="39">
        <v>10</v>
      </c>
      <c r="X28" s="60">
        <v>0</v>
      </c>
      <c r="Y28" s="40">
        <f t="shared" si="5"/>
        <v>0</v>
      </c>
      <c r="Z28" s="39">
        <v>10</v>
      </c>
      <c r="AA28" s="60">
        <v>0</v>
      </c>
      <c r="AB28" s="40">
        <f t="shared" si="6"/>
        <v>0</v>
      </c>
      <c r="AC28" s="37"/>
      <c r="AD28" s="41"/>
    </row>
    <row r="29" spans="1:30" s="42" customFormat="1" ht="15" customHeight="1" x14ac:dyDescent="0.25">
      <c r="A29" s="61" t="s">
        <v>55</v>
      </c>
      <c r="B29" s="39">
        <v>51</v>
      </c>
      <c r="C29" s="39">
        <v>15</v>
      </c>
      <c r="D29" s="36"/>
      <c r="E29" s="39">
        <v>23</v>
      </c>
      <c r="F29" s="39">
        <v>13</v>
      </c>
      <c r="G29" s="40">
        <f t="shared" si="0"/>
        <v>56.521739130434781</v>
      </c>
      <c r="H29" s="87">
        <v>3</v>
      </c>
      <c r="I29" s="87">
        <v>1</v>
      </c>
      <c r="J29" s="105">
        <f t="shared" si="1"/>
        <v>33.333333333333336</v>
      </c>
      <c r="K29" s="87">
        <v>1</v>
      </c>
      <c r="L29" s="87">
        <v>0</v>
      </c>
      <c r="M29" s="105">
        <f t="shared" si="2"/>
        <v>0</v>
      </c>
      <c r="N29" s="87">
        <v>0</v>
      </c>
      <c r="O29" s="87">
        <v>0</v>
      </c>
      <c r="P29" s="105" t="str">
        <f t="shared" si="3"/>
        <v>-</v>
      </c>
      <c r="Q29" s="39">
        <v>17</v>
      </c>
      <c r="R29" s="60">
        <v>8</v>
      </c>
      <c r="S29" s="40">
        <f t="shared" si="4"/>
        <v>47.058823529411768</v>
      </c>
      <c r="T29" s="39">
        <v>53</v>
      </c>
      <c r="U29" s="60">
        <v>0</v>
      </c>
      <c r="V29" s="40"/>
      <c r="W29" s="39">
        <v>9</v>
      </c>
      <c r="X29" s="60">
        <v>0</v>
      </c>
      <c r="Y29" s="40">
        <f t="shared" si="5"/>
        <v>0</v>
      </c>
      <c r="Z29" s="39">
        <v>9</v>
      </c>
      <c r="AA29" s="60">
        <v>0</v>
      </c>
      <c r="AB29" s="40">
        <f t="shared" si="6"/>
        <v>0</v>
      </c>
      <c r="AC29" s="37"/>
      <c r="AD29" s="41"/>
    </row>
    <row r="30" spans="1:30" s="42" customFormat="1" ht="15" customHeight="1" x14ac:dyDescent="0.25">
      <c r="A30" s="61" t="s">
        <v>56</v>
      </c>
      <c r="B30" s="39">
        <v>21</v>
      </c>
      <c r="C30" s="39">
        <v>14</v>
      </c>
      <c r="D30" s="36"/>
      <c r="E30" s="39">
        <v>29</v>
      </c>
      <c r="F30" s="39">
        <v>12</v>
      </c>
      <c r="G30" s="40">
        <f t="shared" si="0"/>
        <v>41.379310344827587</v>
      </c>
      <c r="H30" s="87">
        <v>6</v>
      </c>
      <c r="I30" s="87">
        <v>3</v>
      </c>
      <c r="J30" s="105">
        <f t="shared" si="1"/>
        <v>50</v>
      </c>
      <c r="K30" s="87">
        <v>1</v>
      </c>
      <c r="L30" s="87">
        <v>0</v>
      </c>
      <c r="M30" s="105">
        <f t="shared" si="2"/>
        <v>0</v>
      </c>
      <c r="N30" s="87">
        <v>1</v>
      </c>
      <c r="O30" s="87">
        <v>0</v>
      </c>
      <c r="P30" s="105">
        <f t="shared" si="3"/>
        <v>0</v>
      </c>
      <c r="Q30" s="39">
        <v>26</v>
      </c>
      <c r="R30" s="60">
        <v>7</v>
      </c>
      <c r="S30" s="40">
        <f t="shared" si="4"/>
        <v>26.923076923076923</v>
      </c>
      <c r="T30" s="39">
        <v>15</v>
      </c>
      <c r="U30" s="60">
        <v>0</v>
      </c>
      <c r="V30" s="40"/>
      <c r="W30" s="39">
        <v>13</v>
      </c>
      <c r="X30" s="60">
        <v>0</v>
      </c>
      <c r="Y30" s="40">
        <f t="shared" si="5"/>
        <v>0</v>
      </c>
      <c r="Z30" s="39">
        <v>11</v>
      </c>
      <c r="AA30" s="60">
        <v>0</v>
      </c>
      <c r="AB30" s="40">
        <f t="shared" si="6"/>
        <v>0</v>
      </c>
      <c r="AC30" s="37"/>
      <c r="AD30" s="41"/>
    </row>
    <row r="31" spans="1:30" s="42" customFormat="1" ht="15" customHeight="1" x14ac:dyDescent="0.25">
      <c r="A31" s="61" t="s">
        <v>57</v>
      </c>
      <c r="B31" s="39">
        <v>11</v>
      </c>
      <c r="C31" s="39">
        <v>9</v>
      </c>
      <c r="D31" s="36"/>
      <c r="E31" s="39">
        <v>11</v>
      </c>
      <c r="F31" s="39">
        <v>9</v>
      </c>
      <c r="G31" s="40">
        <f t="shared" si="0"/>
        <v>81.818181818181813</v>
      </c>
      <c r="H31" s="87">
        <v>0</v>
      </c>
      <c r="I31" s="87">
        <v>2</v>
      </c>
      <c r="J31" s="105" t="str">
        <f t="shared" si="1"/>
        <v>-</v>
      </c>
      <c r="K31" s="87">
        <v>2</v>
      </c>
      <c r="L31" s="87">
        <v>0</v>
      </c>
      <c r="M31" s="105">
        <f t="shared" si="2"/>
        <v>0</v>
      </c>
      <c r="N31" s="87">
        <v>1</v>
      </c>
      <c r="O31" s="87">
        <v>0</v>
      </c>
      <c r="P31" s="105">
        <f t="shared" si="3"/>
        <v>0</v>
      </c>
      <c r="Q31" s="39">
        <v>10</v>
      </c>
      <c r="R31" s="60">
        <v>8</v>
      </c>
      <c r="S31" s="40">
        <f t="shared" si="4"/>
        <v>80</v>
      </c>
      <c r="T31" s="39">
        <v>11</v>
      </c>
      <c r="U31" s="60">
        <v>0</v>
      </c>
      <c r="V31" s="40"/>
      <c r="W31" s="39">
        <v>9</v>
      </c>
      <c r="X31" s="60">
        <v>0</v>
      </c>
      <c r="Y31" s="40">
        <f t="shared" si="5"/>
        <v>0</v>
      </c>
      <c r="Z31" s="39">
        <v>5</v>
      </c>
      <c r="AA31" s="60">
        <v>0</v>
      </c>
      <c r="AB31" s="40">
        <f t="shared" si="6"/>
        <v>0</v>
      </c>
      <c r="AC31" s="37"/>
      <c r="AD31" s="41"/>
    </row>
    <row r="32" spans="1:30" s="42" customFormat="1" ht="15" customHeight="1" x14ac:dyDescent="0.25">
      <c r="A32" s="61" t="s">
        <v>58</v>
      </c>
      <c r="B32" s="39">
        <v>30</v>
      </c>
      <c r="C32" s="39">
        <v>9</v>
      </c>
      <c r="D32" s="36"/>
      <c r="E32" s="39">
        <v>16</v>
      </c>
      <c r="F32" s="39">
        <v>8</v>
      </c>
      <c r="G32" s="40">
        <f t="shared" si="0"/>
        <v>50</v>
      </c>
      <c r="H32" s="87">
        <v>3</v>
      </c>
      <c r="I32" s="87">
        <v>0</v>
      </c>
      <c r="J32" s="105">
        <f t="shared" si="1"/>
        <v>0</v>
      </c>
      <c r="K32" s="87">
        <v>0</v>
      </c>
      <c r="L32" s="87">
        <v>0</v>
      </c>
      <c r="M32" s="105" t="str">
        <f t="shared" si="2"/>
        <v>-</v>
      </c>
      <c r="N32" s="87">
        <v>0</v>
      </c>
      <c r="O32" s="87">
        <v>0</v>
      </c>
      <c r="P32" s="105" t="str">
        <f t="shared" si="3"/>
        <v>-</v>
      </c>
      <c r="Q32" s="39">
        <v>13</v>
      </c>
      <c r="R32" s="60">
        <v>7</v>
      </c>
      <c r="S32" s="40">
        <f t="shared" si="4"/>
        <v>53.846153846153847</v>
      </c>
      <c r="T32" s="39">
        <v>27</v>
      </c>
      <c r="U32" s="60">
        <v>2</v>
      </c>
      <c r="V32" s="40"/>
      <c r="W32" s="39">
        <v>5</v>
      </c>
      <c r="X32" s="60">
        <v>1</v>
      </c>
      <c r="Y32" s="40">
        <f t="shared" si="5"/>
        <v>20</v>
      </c>
      <c r="Z32" s="39">
        <v>4</v>
      </c>
      <c r="AA32" s="60">
        <v>1</v>
      </c>
      <c r="AB32" s="40">
        <f t="shared" si="6"/>
        <v>25</v>
      </c>
      <c r="AC32" s="37"/>
      <c r="AD32" s="41"/>
    </row>
    <row r="33" spans="1:30" s="42" customFormat="1" ht="15" customHeight="1" x14ac:dyDescent="0.25">
      <c r="A33" s="61" t="s">
        <v>59</v>
      </c>
      <c r="B33" s="39">
        <v>27</v>
      </c>
      <c r="C33" s="39">
        <v>21</v>
      </c>
      <c r="D33" s="36"/>
      <c r="E33" s="39">
        <v>37</v>
      </c>
      <c r="F33" s="39">
        <v>21</v>
      </c>
      <c r="G33" s="40">
        <f t="shared" si="0"/>
        <v>56.756756756756758</v>
      </c>
      <c r="H33" s="87">
        <v>4</v>
      </c>
      <c r="I33" s="87">
        <v>3</v>
      </c>
      <c r="J33" s="105">
        <f t="shared" si="1"/>
        <v>75</v>
      </c>
      <c r="K33" s="87">
        <v>1</v>
      </c>
      <c r="L33" s="87">
        <v>1</v>
      </c>
      <c r="M33" s="105">
        <f t="shared" si="2"/>
        <v>100</v>
      </c>
      <c r="N33" s="87">
        <v>0</v>
      </c>
      <c r="O33" s="87">
        <v>0</v>
      </c>
      <c r="P33" s="105" t="str">
        <f t="shared" si="3"/>
        <v>-</v>
      </c>
      <c r="Q33" s="39">
        <v>30</v>
      </c>
      <c r="R33" s="60">
        <v>17</v>
      </c>
      <c r="S33" s="40">
        <f t="shared" si="4"/>
        <v>56.666666666666664</v>
      </c>
      <c r="T33" s="39">
        <v>18</v>
      </c>
      <c r="U33" s="60">
        <v>4</v>
      </c>
      <c r="V33" s="40"/>
      <c r="W33" s="39">
        <v>16</v>
      </c>
      <c r="X33" s="60">
        <v>4</v>
      </c>
      <c r="Y33" s="40">
        <f t="shared" si="5"/>
        <v>25</v>
      </c>
      <c r="Z33" s="39">
        <v>15</v>
      </c>
      <c r="AA33" s="60">
        <v>4</v>
      </c>
      <c r="AB33" s="40">
        <f t="shared" si="6"/>
        <v>26.666666666666668</v>
      </c>
      <c r="AC33" s="37"/>
      <c r="AD33" s="41"/>
    </row>
    <row r="34" spans="1:30" s="42" customFormat="1" ht="15" customHeight="1" x14ac:dyDescent="0.25">
      <c r="A34" s="61" t="s">
        <v>60</v>
      </c>
      <c r="B34" s="39">
        <v>11</v>
      </c>
      <c r="C34" s="39">
        <v>9</v>
      </c>
      <c r="D34" s="36"/>
      <c r="E34" s="39">
        <v>15</v>
      </c>
      <c r="F34" s="39">
        <v>9</v>
      </c>
      <c r="G34" s="40">
        <f t="shared" si="0"/>
        <v>60</v>
      </c>
      <c r="H34" s="87">
        <v>1</v>
      </c>
      <c r="I34" s="87">
        <v>1</v>
      </c>
      <c r="J34" s="105">
        <f t="shared" si="1"/>
        <v>100</v>
      </c>
      <c r="K34" s="87">
        <v>0</v>
      </c>
      <c r="L34" s="87">
        <v>0</v>
      </c>
      <c r="M34" s="105" t="str">
        <f t="shared" si="2"/>
        <v>-</v>
      </c>
      <c r="N34" s="87">
        <v>0</v>
      </c>
      <c r="O34" s="87">
        <v>0</v>
      </c>
      <c r="P34" s="105" t="str">
        <f t="shared" si="3"/>
        <v>-</v>
      </c>
      <c r="Q34" s="39">
        <v>13</v>
      </c>
      <c r="R34" s="60">
        <v>5</v>
      </c>
      <c r="S34" s="40">
        <f t="shared" si="4"/>
        <v>38.46153846153846</v>
      </c>
      <c r="T34" s="39">
        <v>9</v>
      </c>
      <c r="U34" s="60">
        <v>2</v>
      </c>
      <c r="V34" s="40"/>
      <c r="W34" s="39">
        <v>6</v>
      </c>
      <c r="X34" s="60">
        <v>2</v>
      </c>
      <c r="Y34" s="40">
        <f t="shared" si="5"/>
        <v>33.333333333333336</v>
      </c>
      <c r="Z34" s="39">
        <v>5</v>
      </c>
      <c r="AA34" s="60">
        <v>2</v>
      </c>
      <c r="AB34" s="40">
        <f t="shared" si="6"/>
        <v>40</v>
      </c>
      <c r="AC34" s="37"/>
      <c r="AD34" s="41"/>
    </row>
    <row r="35" spans="1:30" s="42" customFormat="1" ht="15" customHeight="1" x14ac:dyDescent="0.25">
      <c r="A35" s="61" t="s">
        <v>61</v>
      </c>
      <c r="B35" s="39">
        <v>29</v>
      </c>
      <c r="C35" s="39">
        <v>18</v>
      </c>
      <c r="D35" s="36"/>
      <c r="E35" s="39">
        <v>44</v>
      </c>
      <c r="F35" s="39">
        <v>18</v>
      </c>
      <c r="G35" s="40">
        <f t="shared" si="0"/>
        <v>40.909090909090907</v>
      </c>
      <c r="H35" s="87">
        <v>4</v>
      </c>
      <c r="I35" s="87">
        <v>1</v>
      </c>
      <c r="J35" s="105">
        <f t="shared" si="1"/>
        <v>25</v>
      </c>
      <c r="K35" s="87">
        <v>0</v>
      </c>
      <c r="L35" s="87">
        <v>0</v>
      </c>
      <c r="M35" s="105" t="str">
        <f t="shared" si="2"/>
        <v>-</v>
      </c>
      <c r="N35" s="87">
        <v>0</v>
      </c>
      <c r="O35" s="87">
        <v>0</v>
      </c>
      <c r="P35" s="105" t="str">
        <f t="shared" si="3"/>
        <v>-</v>
      </c>
      <c r="Q35" s="39">
        <v>31</v>
      </c>
      <c r="R35" s="60">
        <v>17</v>
      </c>
      <c r="S35" s="40">
        <f t="shared" si="4"/>
        <v>54.838709677419352</v>
      </c>
      <c r="T35" s="150">
        <v>25</v>
      </c>
      <c r="U35" s="60">
        <v>5</v>
      </c>
      <c r="V35" s="40"/>
      <c r="W35" s="39">
        <v>13</v>
      </c>
      <c r="X35" s="60">
        <v>5</v>
      </c>
      <c r="Y35" s="40">
        <f t="shared" si="5"/>
        <v>38.46153846153846</v>
      </c>
      <c r="Z35" s="39">
        <v>11</v>
      </c>
      <c r="AA35" s="60">
        <v>5</v>
      </c>
      <c r="AB35" s="40">
        <f t="shared" si="6"/>
        <v>45.454545454545453</v>
      </c>
      <c r="AC35" s="37"/>
      <c r="AD35" s="41"/>
    </row>
    <row r="36" spans="1:30" ht="71.25" customHeight="1" x14ac:dyDescent="0.25">
      <c r="A36" s="45"/>
      <c r="B36" s="45"/>
      <c r="C36" s="234" t="s">
        <v>100</v>
      </c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</row>
    <row r="37" spans="1:30" x14ac:dyDescent="0.2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x14ac:dyDescent="0.2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2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2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2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2">
    <mergeCell ref="C36:M36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N36:AB36"/>
    <mergeCell ref="S4:S5"/>
    <mergeCell ref="N4:N5"/>
    <mergeCell ref="O4:O5"/>
    <mergeCell ref="P4:P5"/>
    <mergeCell ref="A3:A5"/>
    <mergeCell ref="E3:G3"/>
    <mergeCell ref="H3:J3"/>
    <mergeCell ref="K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Q4:Q5"/>
    <mergeCell ref="B1:M1"/>
    <mergeCell ref="X1:Y1"/>
    <mergeCell ref="X2:Y2"/>
    <mergeCell ref="Z2:AA2"/>
    <mergeCell ref="N3:P3"/>
    <mergeCell ref="Q3:S3"/>
    <mergeCell ref="T3:V3"/>
    <mergeCell ref="W3:Y3"/>
    <mergeCell ref="Z3:AB3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</sheetPr>
  <dimension ref="A1:I19"/>
  <sheetViews>
    <sheetView view="pageBreakPreview" zoomScale="80" zoomScaleNormal="70" zoomScaleSheetLayoutView="80" workbookViewId="0">
      <selection activeCell="L19" sqref="L19"/>
    </sheetView>
  </sheetViews>
  <sheetFormatPr defaultColWidth="8" defaultRowHeight="12.75" x14ac:dyDescent="0.2"/>
  <cols>
    <col min="1" max="1" width="60.28515625" style="3" customWidth="1"/>
    <col min="2" max="3" width="19.7109375" style="3" customWidth="1"/>
    <col min="4" max="4" width="13.7109375" style="3" customWidth="1"/>
    <col min="5" max="5" width="13.28515625" style="3" customWidth="1"/>
    <col min="6" max="16384" width="8" style="3"/>
  </cols>
  <sheetData>
    <row r="1" spans="1:9" ht="52.5" customHeight="1" x14ac:dyDescent="0.2">
      <c r="A1" s="207" t="s">
        <v>63</v>
      </c>
      <c r="B1" s="207"/>
      <c r="C1" s="207"/>
      <c r="D1" s="207"/>
      <c r="E1" s="207"/>
    </row>
    <row r="2" spans="1:9" ht="29.25" customHeight="1" x14ac:dyDescent="0.2">
      <c r="A2" s="253"/>
      <c r="B2" s="253"/>
      <c r="C2" s="253"/>
      <c r="D2" s="253"/>
      <c r="E2" s="253"/>
    </row>
    <row r="3" spans="1:9" s="4" customFormat="1" ht="23.25" customHeight="1" x14ac:dyDescent="0.25">
      <c r="A3" s="212" t="s">
        <v>0</v>
      </c>
      <c r="B3" s="208" t="s">
        <v>102</v>
      </c>
      <c r="C3" s="208" t="s">
        <v>103</v>
      </c>
      <c r="D3" s="250" t="s">
        <v>1</v>
      </c>
      <c r="E3" s="251"/>
    </row>
    <row r="4" spans="1:9" s="4" customFormat="1" ht="30" x14ac:dyDescent="0.25">
      <c r="A4" s="213"/>
      <c r="B4" s="209"/>
      <c r="C4" s="209"/>
      <c r="D4" s="5" t="s">
        <v>2</v>
      </c>
      <c r="E4" s="6" t="s">
        <v>25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19.350000000000001" customHeight="1" x14ac:dyDescent="0.25">
      <c r="A6" s="10" t="s">
        <v>97</v>
      </c>
      <c r="B6" s="80" t="s">
        <v>91</v>
      </c>
      <c r="C6" s="80">
        <f>'8-ВПО-ЦЗ'!C7</f>
        <v>2593</v>
      </c>
      <c r="D6" s="11" t="s">
        <v>91</v>
      </c>
      <c r="E6" s="75" t="s">
        <v>91</v>
      </c>
      <c r="I6" s="13"/>
    </row>
    <row r="7" spans="1:9" s="4" customFormat="1" ht="19.350000000000001" customHeight="1" x14ac:dyDescent="0.25">
      <c r="A7" s="10" t="s">
        <v>27</v>
      </c>
      <c r="B7" s="80">
        <f>'8-ВПО-ЦЗ'!E7</f>
        <v>159</v>
      </c>
      <c r="C7" s="80">
        <f>'8-ВПО-ЦЗ'!F7</f>
        <v>1899</v>
      </c>
      <c r="D7" s="190" t="str">
        <f>'8-ВПО-ЦЗ'!G7</f>
        <v>+11,9р.</v>
      </c>
      <c r="E7" s="75">
        <f t="shared" ref="E7:E11" si="0">C7-B7</f>
        <v>1740</v>
      </c>
      <c r="I7" s="13"/>
    </row>
    <row r="8" spans="1:9" s="4" customFormat="1" ht="41.85" customHeight="1" x14ac:dyDescent="0.25">
      <c r="A8" s="14" t="s">
        <v>28</v>
      </c>
      <c r="B8" s="80">
        <f>'8-ВПО-ЦЗ'!H7</f>
        <v>32</v>
      </c>
      <c r="C8" s="80">
        <f>'8-ВПО-ЦЗ'!I7</f>
        <v>418</v>
      </c>
      <c r="D8" s="190" t="str">
        <f>'8-ВПО-ЦЗ'!J7</f>
        <v>+13,1р.</v>
      </c>
      <c r="E8" s="75">
        <f t="shared" si="0"/>
        <v>386</v>
      </c>
      <c r="I8" s="13"/>
    </row>
    <row r="9" spans="1:9" s="4" customFormat="1" ht="19.350000000000001" customHeight="1" x14ac:dyDescent="0.25">
      <c r="A9" s="10" t="s">
        <v>29</v>
      </c>
      <c r="B9" s="80">
        <f>'8-ВПО-ЦЗ'!K7</f>
        <v>9</v>
      </c>
      <c r="C9" s="80">
        <f>'8-ВПО-ЦЗ'!L7</f>
        <v>14</v>
      </c>
      <c r="D9" s="191">
        <f>'8-ВПО-ЦЗ'!M7</f>
        <v>155.55555555555554</v>
      </c>
      <c r="E9" s="75">
        <f t="shared" si="0"/>
        <v>5</v>
      </c>
      <c r="I9" s="13"/>
    </row>
    <row r="10" spans="1:9" s="4" customFormat="1" ht="48.75" customHeight="1" x14ac:dyDescent="0.25">
      <c r="A10" s="15" t="s">
        <v>20</v>
      </c>
      <c r="B10" s="80">
        <f>'8-ВПО-ЦЗ'!N7</f>
        <v>1</v>
      </c>
      <c r="C10" s="80">
        <f>'8-ВПО-ЦЗ'!O7</f>
        <v>1</v>
      </c>
      <c r="D10" s="191">
        <f>'8-ВПО-ЦЗ'!P7</f>
        <v>100</v>
      </c>
      <c r="E10" s="75">
        <f t="shared" si="0"/>
        <v>0</v>
      </c>
      <c r="I10" s="13"/>
    </row>
    <row r="11" spans="1:9" s="4" customFormat="1" ht="44.85" customHeight="1" x14ac:dyDescent="0.25">
      <c r="A11" s="15" t="s">
        <v>30</v>
      </c>
      <c r="B11" s="81">
        <f>'8-ВПО-ЦЗ'!Q7</f>
        <v>112</v>
      </c>
      <c r="C11" s="81">
        <f>'8-ВПО-ЦЗ'!R7</f>
        <v>1778</v>
      </c>
      <c r="D11" s="190" t="str">
        <f>'8-ВПО-ЦЗ'!S7</f>
        <v>+15,9р.</v>
      </c>
      <c r="E11" s="75">
        <f t="shared" si="0"/>
        <v>1666</v>
      </c>
      <c r="I11" s="13"/>
    </row>
    <row r="12" spans="1:9" s="4" customFormat="1" ht="12.75" customHeight="1" x14ac:dyDescent="0.25">
      <c r="A12" s="214" t="s">
        <v>4</v>
      </c>
      <c r="B12" s="215"/>
      <c r="C12" s="215"/>
      <c r="D12" s="215"/>
      <c r="E12" s="215"/>
      <c r="I12" s="13"/>
    </row>
    <row r="13" spans="1:9" s="4" customFormat="1" ht="18" customHeight="1" x14ac:dyDescent="0.25">
      <c r="A13" s="216"/>
      <c r="B13" s="217"/>
      <c r="C13" s="217"/>
      <c r="D13" s="217"/>
      <c r="E13" s="217"/>
      <c r="I13" s="13"/>
    </row>
    <row r="14" spans="1:9" s="4" customFormat="1" ht="20.25" customHeight="1" x14ac:dyDescent="0.25">
      <c r="A14" s="212" t="s">
        <v>0</v>
      </c>
      <c r="B14" s="218" t="s">
        <v>104</v>
      </c>
      <c r="C14" s="218" t="s">
        <v>105</v>
      </c>
      <c r="D14" s="250" t="s">
        <v>1</v>
      </c>
      <c r="E14" s="251"/>
      <c r="I14" s="13"/>
    </row>
    <row r="15" spans="1:9" ht="32.1" customHeight="1" x14ac:dyDescent="0.2">
      <c r="A15" s="213"/>
      <c r="B15" s="218"/>
      <c r="C15" s="218"/>
      <c r="D15" s="21" t="s">
        <v>2</v>
      </c>
      <c r="E15" s="6" t="s">
        <v>25</v>
      </c>
      <c r="I15" s="13"/>
    </row>
    <row r="16" spans="1:9" ht="20.85" customHeight="1" x14ac:dyDescent="0.2">
      <c r="A16" s="10" t="s">
        <v>90</v>
      </c>
      <c r="B16" s="81" t="s">
        <v>91</v>
      </c>
      <c r="C16" s="81">
        <f>'8-ВПО-ЦЗ'!U7</f>
        <v>1557</v>
      </c>
      <c r="D16" s="16" t="s">
        <v>91</v>
      </c>
      <c r="E16" s="75" t="s">
        <v>91</v>
      </c>
      <c r="I16" s="13"/>
    </row>
    <row r="17" spans="1:9" ht="20.85" customHeight="1" x14ac:dyDescent="0.2">
      <c r="A17" s="1" t="s">
        <v>27</v>
      </c>
      <c r="B17" s="81">
        <f>'8-ВПО-ЦЗ'!W7</f>
        <v>64</v>
      </c>
      <c r="C17" s="81">
        <f>'8-ВПО-ЦЗ'!X7</f>
        <v>1063</v>
      </c>
      <c r="D17" s="190" t="str">
        <f>'8-ВПО-ЦЗ'!Y7</f>
        <v>+16,6р.</v>
      </c>
      <c r="E17" s="75">
        <f t="shared" ref="E17:E18" si="1">C17-B17</f>
        <v>999</v>
      </c>
      <c r="I17" s="13"/>
    </row>
    <row r="18" spans="1:9" ht="20.85" customHeight="1" x14ac:dyDescent="0.2">
      <c r="A18" s="1" t="s">
        <v>32</v>
      </c>
      <c r="B18" s="81">
        <f>'8-ВПО-ЦЗ'!Z7</f>
        <v>55</v>
      </c>
      <c r="C18" s="81">
        <f>'8-ВПО-ЦЗ'!AA7</f>
        <v>893</v>
      </c>
      <c r="D18" s="190" t="str">
        <f>'8-ВПО-ЦЗ'!AB7</f>
        <v>+16,2р.</v>
      </c>
      <c r="E18" s="75">
        <f t="shared" si="1"/>
        <v>838</v>
      </c>
      <c r="I18" s="13"/>
    </row>
    <row r="19" spans="1:9" ht="72" customHeight="1" x14ac:dyDescent="0.25">
      <c r="A19" s="206" t="s">
        <v>92</v>
      </c>
      <c r="B19" s="206"/>
      <c r="C19" s="206"/>
      <c r="D19" s="206"/>
      <c r="E19" s="206"/>
    </row>
  </sheetData>
  <mergeCells count="12">
    <mergeCell ref="A19:E19"/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59999389629810485"/>
  </sheetPr>
  <dimension ref="A1:AF88"/>
  <sheetViews>
    <sheetView zoomScale="89" zoomScaleNormal="89" zoomScaleSheetLayoutView="87" workbookViewId="0">
      <pane xSplit="1" ySplit="6" topLeftCell="C7" activePane="bottomRight" state="frozen"/>
      <selection activeCell="A4" sqref="A4:A6"/>
      <selection pane="topRight" activeCell="A4" sqref="A4:A6"/>
      <selection pane="bottomLeft" activeCell="A4" sqref="A4:A6"/>
      <selection pane="bottomRight" activeCell="AD34" sqref="AD34"/>
    </sheetView>
  </sheetViews>
  <sheetFormatPr defaultColWidth="9.28515625" defaultRowHeight="14.25" x14ac:dyDescent="0.2"/>
  <cols>
    <col min="1" max="1" width="25.7109375" style="44" customWidth="1"/>
    <col min="2" max="2" width="11" style="44" hidden="1" customWidth="1"/>
    <col min="3" max="3" width="22.5703125" style="44" customWidth="1"/>
    <col min="4" max="4" width="12.42578125" style="44" hidden="1" customWidth="1"/>
    <col min="5" max="6" width="11.7109375" style="44" customWidth="1"/>
    <col min="7" max="7" width="7.42578125" style="44" customWidth="1"/>
    <col min="8" max="8" width="11.7109375" style="44" customWidth="1"/>
    <col min="9" max="9" width="11" style="44" customWidth="1"/>
    <col min="10" max="10" width="7.42578125" style="44" customWidth="1"/>
    <col min="11" max="12" width="9.42578125" style="44" customWidth="1"/>
    <col min="13" max="13" width="9" style="44" customWidth="1"/>
    <col min="14" max="15" width="11.42578125" style="44" customWidth="1"/>
    <col min="16" max="16" width="8.28515625" style="44" customWidth="1"/>
    <col min="17" max="18" width="12.42578125" style="44" customWidth="1"/>
    <col min="19" max="19" width="8.28515625" style="44" customWidth="1"/>
    <col min="20" max="20" width="10.5703125" style="44" hidden="1" customWidth="1"/>
    <col min="21" max="21" width="24.42578125" style="44" customWidth="1"/>
    <col min="22" max="22" width="5.5703125" style="44" hidden="1" customWidth="1"/>
    <col min="23" max="24" width="9.7109375" style="44" customWidth="1"/>
    <col min="25" max="25" width="8.28515625" style="44" customWidth="1"/>
    <col min="26" max="16384" width="9.28515625" style="44"/>
  </cols>
  <sheetData>
    <row r="1" spans="1:32" s="28" customFormat="1" ht="60" customHeight="1" x14ac:dyDescent="0.35">
      <c r="B1" s="219" t="s">
        <v>109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7"/>
      <c r="O1" s="27"/>
      <c r="P1" s="27"/>
      <c r="Q1" s="27"/>
      <c r="R1" s="27"/>
      <c r="S1" s="27"/>
      <c r="T1" s="27"/>
      <c r="U1" s="27"/>
      <c r="V1" s="27"/>
      <c r="W1" s="27"/>
      <c r="X1" s="228"/>
      <c r="Y1" s="228"/>
      <c r="Z1" s="48"/>
      <c r="AB1" s="73" t="s">
        <v>14</v>
      </c>
    </row>
    <row r="2" spans="1:32" s="31" customFormat="1" ht="14.2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220"/>
      <c r="Y2" s="220"/>
      <c r="Z2" s="227"/>
      <c r="AA2" s="227"/>
      <c r="AB2" s="59" t="s">
        <v>7</v>
      </c>
      <c r="AC2" s="59"/>
    </row>
    <row r="3" spans="1:32" s="32" customFormat="1" ht="47.85" customHeight="1" x14ac:dyDescent="0.25">
      <c r="A3" s="221"/>
      <c r="B3" s="166"/>
      <c r="C3" s="162" t="s">
        <v>21</v>
      </c>
      <c r="D3" s="166"/>
      <c r="E3" s="254" t="s">
        <v>22</v>
      </c>
      <c r="F3" s="254"/>
      <c r="G3" s="254"/>
      <c r="H3" s="254" t="s">
        <v>13</v>
      </c>
      <c r="I3" s="254"/>
      <c r="J3" s="254"/>
      <c r="K3" s="254" t="s">
        <v>9</v>
      </c>
      <c r="L3" s="254"/>
      <c r="M3" s="254"/>
      <c r="N3" s="254" t="s">
        <v>10</v>
      </c>
      <c r="O3" s="254"/>
      <c r="P3" s="254"/>
      <c r="Q3" s="255" t="s">
        <v>8</v>
      </c>
      <c r="R3" s="256"/>
      <c r="S3" s="257"/>
      <c r="T3" s="254" t="s">
        <v>16</v>
      </c>
      <c r="U3" s="254"/>
      <c r="V3" s="254"/>
      <c r="W3" s="254" t="s">
        <v>11</v>
      </c>
      <c r="X3" s="254"/>
      <c r="Y3" s="254"/>
      <c r="Z3" s="254" t="s">
        <v>12</v>
      </c>
      <c r="AA3" s="254"/>
      <c r="AB3" s="254"/>
    </row>
    <row r="4" spans="1:32" s="33" customFormat="1" ht="19.5" customHeight="1" x14ac:dyDescent="0.25">
      <c r="A4" s="221"/>
      <c r="B4" s="258" t="s">
        <v>62</v>
      </c>
      <c r="C4" s="225" t="s">
        <v>93</v>
      </c>
      <c r="D4" s="233" t="s">
        <v>2</v>
      </c>
      <c r="E4" s="225" t="s">
        <v>62</v>
      </c>
      <c r="F4" s="225" t="s">
        <v>93</v>
      </c>
      <c r="G4" s="233" t="s">
        <v>2</v>
      </c>
      <c r="H4" s="225" t="s">
        <v>62</v>
      </c>
      <c r="I4" s="225" t="s">
        <v>93</v>
      </c>
      <c r="J4" s="233" t="s">
        <v>2</v>
      </c>
      <c r="K4" s="225" t="s">
        <v>62</v>
      </c>
      <c r="L4" s="225" t="s">
        <v>93</v>
      </c>
      <c r="M4" s="233" t="s">
        <v>2</v>
      </c>
      <c r="N4" s="225" t="s">
        <v>62</v>
      </c>
      <c r="O4" s="225" t="s">
        <v>93</v>
      </c>
      <c r="P4" s="233" t="s">
        <v>2</v>
      </c>
      <c r="Q4" s="225" t="s">
        <v>62</v>
      </c>
      <c r="R4" s="225" t="s">
        <v>93</v>
      </c>
      <c r="S4" s="233" t="s">
        <v>2</v>
      </c>
      <c r="T4" s="225" t="s">
        <v>15</v>
      </c>
      <c r="U4" s="232" t="s">
        <v>94</v>
      </c>
      <c r="V4" s="233" t="s">
        <v>2</v>
      </c>
      <c r="W4" s="225" t="s">
        <v>62</v>
      </c>
      <c r="X4" s="225" t="s">
        <v>93</v>
      </c>
      <c r="Y4" s="233" t="s">
        <v>2</v>
      </c>
      <c r="Z4" s="225" t="s">
        <v>62</v>
      </c>
      <c r="AA4" s="225" t="s">
        <v>93</v>
      </c>
      <c r="AB4" s="233" t="s">
        <v>2</v>
      </c>
    </row>
    <row r="5" spans="1:32" s="33" customFormat="1" ht="15.75" customHeight="1" x14ac:dyDescent="0.25">
      <c r="A5" s="221"/>
      <c r="B5" s="258"/>
      <c r="C5" s="225"/>
      <c r="D5" s="233"/>
      <c r="E5" s="225"/>
      <c r="F5" s="225"/>
      <c r="G5" s="233"/>
      <c r="H5" s="225"/>
      <c r="I5" s="225"/>
      <c r="J5" s="233"/>
      <c r="K5" s="225"/>
      <c r="L5" s="225"/>
      <c r="M5" s="233"/>
      <c r="N5" s="225"/>
      <c r="O5" s="225"/>
      <c r="P5" s="233"/>
      <c r="Q5" s="225"/>
      <c r="R5" s="225"/>
      <c r="S5" s="233"/>
      <c r="T5" s="225"/>
      <c r="U5" s="232"/>
      <c r="V5" s="233"/>
      <c r="W5" s="225"/>
      <c r="X5" s="225"/>
      <c r="Y5" s="233"/>
      <c r="Z5" s="225"/>
      <c r="AA5" s="225"/>
      <c r="AB5" s="233"/>
    </row>
    <row r="6" spans="1:32" s="51" customFormat="1" ht="11.25" customHeight="1" x14ac:dyDescent="0.2">
      <c r="A6" s="49" t="s">
        <v>3</v>
      </c>
      <c r="B6" s="50">
        <v>1</v>
      </c>
      <c r="C6" s="50">
        <v>1</v>
      </c>
      <c r="D6" s="50">
        <v>3</v>
      </c>
      <c r="E6" s="50">
        <v>2</v>
      </c>
      <c r="F6" s="50">
        <v>3</v>
      </c>
      <c r="G6" s="50">
        <v>4</v>
      </c>
      <c r="H6" s="50">
        <v>5</v>
      </c>
      <c r="I6" s="50">
        <v>6</v>
      </c>
      <c r="J6" s="50">
        <v>7</v>
      </c>
      <c r="K6" s="50">
        <v>8</v>
      </c>
      <c r="L6" s="50">
        <v>9</v>
      </c>
      <c r="M6" s="50">
        <v>10</v>
      </c>
      <c r="N6" s="50">
        <v>11</v>
      </c>
      <c r="O6" s="50">
        <v>12</v>
      </c>
      <c r="P6" s="50">
        <v>13</v>
      </c>
      <c r="Q6" s="50">
        <v>14</v>
      </c>
      <c r="R6" s="50">
        <v>15</v>
      </c>
      <c r="S6" s="50">
        <v>16</v>
      </c>
      <c r="T6" s="50">
        <v>19</v>
      </c>
      <c r="U6" s="50">
        <v>17</v>
      </c>
      <c r="V6" s="50">
        <v>21</v>
      </c>
      <c r="W6" s="50">
        <v>18</v>
      </c>
      <c r="X6" s="50">
        <v>19</v>
      </c>
      <c r="Y6" s="50">
        <v>20</v>
      </c>
      <c r="Z6" s="50">
        <v>21</v>
      </c>
      <c r="AA6" s="50">
        <v>22</v>
      </c>
      <c r="AB6" s="50">
        <v>23</v>
      </c>
    </row>
    <row r="7" spans="1:32" s="38" customFormat="1" ht="18" customHeight="1" x14ac:dyDescent="0.25">
      <c r="A7" s="34" t="s">
        <v>33</v>
      </c>
      <c r="B7" s="35">
        <f>SUM(B8:B35)</f>
        <v>261</v>
      </c>
      <c r="C7" s="35">
        <f>SUM(C8:C35)</f>
        <v>2593</v>
      </c>
      <c r="D7" s="36">
        <f>IF(ISERROR(C7*100/B7),"-",(C7*100/B7))</f>
        <v>993.48659003831415</v>
      </c>
      <c r="E7" s="35">
        <f>SUM(E8:E35)</f>
        <v>159</v>
      </c>
      <c r="F7" s="35">
        <f>SUM(F8:F35)</f>
        <v>1899</v>
      </c>
      <c r="G7" s="186" t="s">
        <v>120</v>
      </c>
      <c r="H7" s="35">
        <f>SUM(H8:H35)</f>
        <v>32</v>
      </c>
      <c r="I7" s="35">
        <f>SUM(I8:I35)</f>
        <v>418</v>
      </c>
      <c r="J7" s="186" t="s">
        <v>140</v>
      </c>
      <c r="K7" s="35">
        <f>SUM(K8:K35)</f>
        <v>9</v>
      </c>
      <c r="L7" s="35">
        <f>SUM(L8:L35)</f>
        <v>14</v>
      </c>
      <c r="M7" s="36">
        <f>IF(ISERROR(L7*100/K7),"-",(L7*100/K7))</f>
        <v>155.55555555555554</v>
      </c>
      <c r="N7" s="35">
        <f>SUM(N8:N35)</f>
        <v>1</v>
      </c>
      <c r="O7" s="35">
        <f>SUM(O8:O35)</f>
        <v>1</v>
      </c>
      <c r="P7" s="36">
        <f>IF(ISERROR(O7*100/N7),"-",(O7*100/N7))</f>
        <v>100</v>
      </c>
      <c r="Q7" s="35">
        <f>SUM(Q8:Q35)</f>
        <v>112</v>
      </c>
      <c r="R7" s="35">
        <f>SUM(R8:R35)</f>
        <v>1778</v>
      </c>
      <c r="S7" s="186" t="s">
        <v>149</v>
      </c>
      <c r="T7" s="35">
        <f>SUM(T8:T35)</f>
        <v>236</v>
      </c>
      <c r="U7" s="35">
        <f>SUM(U8:U35)</f>
        <v>1557</v>
      </c>
      <c r="V7" s="36">
        <f>IF(ISERROR(U7*100/T7),"-",(U7*100/T7))</f>
        <v>659.74576271186436</v>
      </c>
      <c r="W7" s="35">
        <f>SUM(W8:W35)</f>
        <v>64</v>
      </c>
      <c r="X7" s="35">
        <f>SUM(X8:X35)</f>
        <v>1063</v>
      </c>
      <c r="Y7" s="186" t="s">
        <v>159</v>
      </c>
      <c r="Z7" s="35">
        <f>SUM(Z8:Z35)</f>
        <v>55</v>
      </c>
      <c r="AA7" s="35">
        <f>SUM(AA8:AA35)</f>
        <v>893</v>
      </c>
      <c r="AB7" s="186" t="s">
        <v>166</v>
      </c>
      <c r="AC7" s="37"/>
      <c r="AF7" s="42"/>
    </row>
    <row r="8" spans="1:32" s="42" customFormat="1" ht="15" customHeight="1" x14ac:dyDescent="0.25">
      <c r="A8" s="61" t="s">
        <v>34</v>
      </c>
      <c r="B8" s="39">
        <v>151</v>
      </c>
      <c r="C8" s="39">
        <v>903</v>
      </c>
      <c r="D8" s="36"/>
      <c r="E8" s="39">
        <v>96</v>
      </c>
      <c r="F8" s="39">
        <v>642</v>
      </c>
      <c r="G8" s="187" t="s">
        <v>121</v>
      </c>
      <c r="H8" s="39">
        <v>14</v>
      </c>
      <c r="I8" s="39">
        <v>80</v>
      </c>
      <c r="J8" s="187" t="s">
        <v>141</v>
      </c>
      <c r="K8" s="39">
        <v>5</v>
      </c>
      <c r="L8" s="39">
        <v>5</v>
      </c>
      <c r="M8" s="40">
        <f>IF(ISERROR(L8*100/K8),"-",(L8*100/K8))</f>
        <v>100</v>
      </c>
      <c r="N8" s="39">
        <v>1</v>
      </c>
      <c r="O8" s="39">
        <v>0</v>
      </c>
      <c r="P8" s="40">
        <f>IF(ISERROR(O8*100/N8),"-",(O8*100/N8))</f>
        <v>0</v>
      </c>
      <c r="Q8" s="39">
        <v>68</v>
      </c>
      <c r="R8" s="60">
        <v>547</v>
      </c>
      <c r="S8" s="187" t="s">
        <v>124</v>
      </c>
      <c r="T8" s="39">
        <v>132</v>
      </c>
      <c r="U8" s="60">
        <v>586</v>
      </c>
      <c r="V8" s="40"/>
      <c r="W8" s="39">
        <v>48</v>
      </c>
      <c r="X8" s="60">
        <v>371</v>
      </c>
      <c r="Y8" s="187" t="s">
        <v>160</v>
      </c>
      <c r="Z8" s="39">
        <v>42</v>
      </c>
      <c r="AA8" s="60">
        <v>302</v>
      </c>
      <c r="AB8" s="187" t="s">
        <v>167</v>
      </c>
      <c r="AC8" s="37"/>
      <c r="AD8" s="41"/>
    </row>
    <row r="9" spans="1:32" s="43" customFormat="1" ht="15" customHeight="1" x14ac:dyDescent="0.25">
      <c r="A9" s="61" t="s">
        <v>35</v>
      </c>
      <c r="B9" s="39">
        <v>5</v>
      </c>
      <c r="C9" s="39">
        <v>81</v>
      </c>
      <c r="D9" s="36"/>
      <c r="E9" s="39">
        <v>3</v>
      </c>
      <c r="F9" s="39">
        <v>69</v>
      </c>
      <c r="G9" s="187" t="s">
        <v>122</v>
      </c>
      <c r="H9" s="39">
        <v>1</v>
      </c>
      <c r="I9" s="39">
        <v>11</v>
      </c>
      <c r="J9" s="187" t="s">
        <v>126</v>
      </c>
      <c r="K9" s="39">
        <v>0</v>
      </c>
      <c r="L9" s="39">
        <v>1</v>
      </c>
      <c r="M9" s="40" t="str">
        <f t="shared" ref="M9:M35" si="0">IF(ISERROR(L9*100/K9),"-",(L9*100/K9))</f>
        <v>-</v>
      </c>
      <c r="N9" s="39">
        <v>0</v>
      </c>
      <c r="O9" s="39">
        <v>0</v>
      </c>
      <c r="P9" s="40" t="str">
        <f t="shared" ref="P9:P35" si="1">IF(ISERROR(O9*100/N9),"-",(O9*100/N9))</f>
        <v>-</v>
      </c>
      <c r="Q9" s="39">
        <v>1</v>
      </c>
      <c r="R9" s="60">
        <v>69</v>
      </c>
      <c r="S9" s="187" t="s">
        <v>150</v>
      </c>
      <c r="T9" s="39">
        <v>5</v>
      </c>
      <c r="U9" s="60">
        <v>54</v>
      </c>
      <c r="V9" s="40"/>
      <c r="W9" s="39">
        <v>0</v>
      </c>
      <c r="X9" s="60">
        <v>46</v>
      </c>
      <c r="Y9" s="187" t="str">
        <f t="shared" ref="Y7:Y35" si="2">IF(ISERROR(X9*100/W9),"-",(X9*100/W9))</f>
        <v>-</v>
      </c>
      <c r="Z9" s="39">
        <v>0</v>
      </c>
      <c r="AA9" s="60">
        <v>40</v>
      </c>
      <c r="AB9" s="187" t="str">
        <f t="shared" ref="AB7:AB33" si="3">IF(ISERROR(AA9*100/Z9),"-",(AA9*100/Z9))</f>
        <v>-</v>
      </c>
      <c r="AC9" s="37"/>
      <c r="AD9" s="41"/>
    </row>
    <row r="10" spans="1:32" s="42" customFormat="1" ht="15" customHeight="1" x14ac:dyDescent="0.25">
      <c r="A10" s="61" t="s">
        <v>36</v>
      </c>
      <c r="B10" s="39">
        <v>3</v>
      </c>
      <c r="C10" s="39">
        <v>46</v>
      </c>
      <c r="D10" s="36"/>
      <c r="E10" s="39">
        <v>2</v>
      </c>
      <c r="F10" s="39">
        <v>45</v>
      </c>
      <c r="G10" s="187" t="s">
        <v>123</v>
      </c>
      <c r="H10" s="39">
        <v>0</v>
      </c>
      <c r="I10" s="39">
        <v>1</v>
      </c>
      <c r="J10" s="187" t="str">
        <f t="shared" ref="J7:J35" si="4">IF(ISERROR(I10*100/H10),"-",(I10*100/H10))</f>
        <v>-</v>
      </c>
      <c r="K10" s="39">
        <v>0</v>
      </c>
      <c r="L10" s="39">
        <v>0</v>
      </c>
      <c r="M10" s="40" t="str">
        <f t="shared" si="0"/>
        <v>-</v>
      </c>
      <c r="N10" s="39">
        <v>0</v>
      </c>
      <c r="O10" s="39">
        <v>0</v>
      </c>
      <c r="P10" s="40" t="str">
        <f t="shared" si="1"/>
        <v>-</v>
      </c>
      <c r="Q10" s="39">
        <v>2</v>
      </c>
      <c r="R10" s="60">
        <v>45</v>
      </c>
      <c r="S10" s="187" t="s">
        <v>123</v>
      </c>
      <c r="T10" s="39">
        <v>3</v>
      </c>
      <c r="U10" s="60">
        <v>30</v>
      </c>
      <c r="V10" s="40"/>
      <c r="W10" s="39">
        <v>0</v>
      </c>
      <c r="X10" s="60">
        <v>29</v>
      </c>
      <c r="Y10" s="187" t="str">
        <f t="shared" si="2"/>
        <v>-</v>
      </c>
      <c r="Z10" s="39">
        <v>0</v>
      </c>
      <c r="AA10" s="60">
        <v>22</v>
      </c>
      <c r="AB10" s="187" t="str">
        <f t="shared" ref="AB10:AB35" si="5">IF(ISERROR(AA10*100/Z10),"-",(AA10*100/Z10))</f>
        <v>-</v>
      </c>
      <c r="AC10" s="37"/>
      <c r="AD10" s="41"/>
    </row>
    <row r="11" spans="1:32" s="42" customFormat="1" ht="15" customHeight="1" x14ac:dyDescent="0.25">
      <c r="A11" s="61" t="s">
        <v>37</v>
      </c>
      <c r="B11" s="39">
        <v>1</v>
      </c>
      <c r="C11" s="39">
        <v>47</v>
      </c>
      <c r="D11" s="36"/>
      <c r="E11" s="39">
        <v>0</v>
      </c>
      <c r="F11" s="39">
        <v>26</v>
      </c>
      <c r="G11" s="187" t="str">
        <f t="shared" ref="G7:G35" si="6">IF(ISERROR(F11*100/E11),"-",(F11*100/E11))</f>
        <v>-</v>
      </c>
      <c r="H11" s="39">
        <v>0</v>
      </c>
      <c r="I11" s="39">
        <v>9</v>
      </c>
      <c r="J11" s="187" t="str">
        <f t="shared" si="4"/>
        <v>-</v>
      </c>
      <c r="K11" s="39">
        <v>0</v>
      </c>
      <c r="L11" s="39">
        <v>0</v>
      </c>
      <c r="M11" s="40" t="str">
        <f t="shared" si="0"/>
        <v>-</v>
      </c>
      <c r="N11" s="39">
        <v>0</v>
      </c>
      <c r="O11" s="39">
        <v>0</v>
      </c>
      <c r="P11" s="40" t="str">
        <f t="shared" si="1"/>
        <v>-</v>
      </c>
      <c r="Q11" s="39">
        <v>0</v>
      </c>
      <c r="R11" s="60">
        <v>26</v>
      </c>
      <c r="S11" s="187" t="str">
        <f t="shared" ref="S7:S35" si="7">IF(ISERROR(R11*100/Q11),"-",(R11*100/Q11))</f>
        <v>-</v>
      </c>
      <c r="T11" s="39">
        <v>0</v>
      </c>
      <c r="U11" s="60">
        <v>30</v>
      </c>
      <c r="V11" s="40"/>
      <c r="W11" s="39">
        <v>0</v>
      </c>
      <c r="X11" s="60">
        <v>18</v>
      </c>
      <c r="Y11" s="187" t="str">
        <f t="shared" si="2"/>
        <v>-</v>
      </c>
      <c r="Z11" s="39">
        <v>0</v>
      </c>
      <c r="AA11" s="60">
        <v>13</v>
      </c>
      <c r="AB11" s="187" t="str">
        <f t="shared" si="3"/>
        <v>-</v>
      </c>
      <c r="AC11" s="37"/>
      <c r="AD11" s="41"/>
    </row>
    <row r="12" spans="1:32" s="42" customFormat="1" ht="15" customHeight="1" x14ac:dyDescent="0.25">
      <c r="A12" s="61" t="s">
        <v>38</v>
      </c>
      <c r="B12" s="39">
        <v>3</v>
      </c>
      <c r="C12" s="39">
        <v>35</v>
      </c>
      <c r="D12" s="36"/>
      <c r="E12" s="39">
        <v>3</v>
      </c>
      <c r="F12" s="39">
        <v>24</v>
      </c>
      <c r="G12" s="187" t="s">
        <v>124</v>
      </c>
      <c r="H12" s="39">
        <v>1</v>
      </c>
      <c r="I12" s="39">
        <v>10</v>
      </c>
      <c r="J12" s="187" t="s">
        <v>133</v>
      </c>
      <c r="K12" s="39">
        <v>0</v>
      </c>
      <c r="L12" s="39">
        <v>1</v>
      </c>
      <c r="M12" s="40" t="str">
        <f t="shared" si="0"/>
        <v>-</v>
      </c>
      <c r="N12" s="39">
        <v>0</v>
      </c>
      <c r="O12" s="39">
        <v>0</v>
      </c>
      <c r="P12" s="40" t="str">
        <f t="shared" si="1"/>
        <v>-</v>
      </c>
      <c r="Q12" s="39">
        <v>2</v>
      </c>
      <c r="R12" s="60">
        <v>24</v>
      </c>
      <c r="S12" s="187" t="s">
        <v>144</v>
      </c>
      <c r="T12" s="39">
        <v>3</v>
      </c>
      <c r="U12" s="60">
        <v>25</v>
      </c>
      <c r="V12" s="40"/>
      <c r="W12" s="39">
        <v>0</v>
      </c>
      <c r="X12" s="60">
        <v>17</v>
      </c>
      <c r="Y12" s="187" t="str">
        <f t="shared" si="2"/>
        <v>-</v>
      </c>
      <c r="Z12" s="39">
        <v>0</v>
      </c>
      <c r="AA12" s="60">
        <v>15</v>
      </c>
      <c r="AB12" s="187" t="str">
        <f t="shared" si="3"/>
        <v>-</v>
      </c>
      <c r="AC12" s="37"/>
      <c r="AD12" s="41"/>
    </row>
    <row r="13" spans="1:32" s="42" customFormat="1" ht="15" customHeight="1" x14ac:dyDescent="0.25">
      <c r="A13" s="61" t="s">
        <v>39</v>
      </c>
      <c r="B13" s="39">
        <v>2</v>
      </c>
      <c r="C13" s="39">
        <v>28</v>
      </c>
      <c r="D13" s="36"/>
      <c r="E13" s="39">
        <v>2</v>
      </c>
      <c r="F13" s="39">
        <v>18</v>
      </c>
      <c r="G13" s="187" t="s">
        <v>125</v>
      </c>
      <c r="H13" s="39">
        <v>1</v>
      </c>
      <c r="I13" s="39">
        <v>13</v>
      </c>
      <c r="J13" s="187" t="s">
        <v>135</v>
      </c>
      <c r="K13" s="39">
        <v>1</v>
      </c>
      <c r="L13" s="39">
        <v>0</v>
      </c>
      <c r="M13" s="40">
        <f t="shared" si="0"/>
        <v>0</v>
      </c>
      <c r="N13" s="39">
        <v>0</v>
      </c>
      <c r="O13" s="39">
        <v>0</v>
      </c>
      <c r="P13" s="40" t="str">
        <f t="shared" si="1"/>
        <v>-</v>
      </c>
      <c r="Q13" s="39">
        <v>2</v>
      </c>
      <c r="R13" s="60">
        <v>18</v>
      </c>
      <c r="S13" s="187" t="s">
        <v>125</v>
      </c>
      <c r="T13" s="39">
        <v>1</v>
      </c>
      <c r="U13" s="60">
        <v>8</v>
      </c>
      <c r="V13" s="40"/>
      <c r="W13" s="39">
        <v>0</v>
      </c>
      <c r="X13" s="60">
        <v>8</v>
      </c>
      <c r="Y13" s="187" t="str">
        <f t="shared" si="2"/>
        <v>-</v>
      </c>
      <c r="Z13" s="39">
        <v>0</v>
      </c>
      <c r="AA13" s="60">
        <v>7</v>
      </c>
      <c r="AB13" s="187" t="str">
        <f t="shared" si="3"/>
        <v>-</v>
      </c>
      <c r="AC13" s="37"/>
      <c r="AD13" s="41"/>
    </row>
    <row r="14" spans="1:32" s="42" customFormat="1" ht="15" customHeight="1" x14ac:dyDescent="0.25">
      <c r="A14" s="61" t="s">
        <v>40</v>
      </c>
      <c r="B14" s="39">
        <v>7</v>
      </c>
      <c r="C14" s="39">
        <v>79</v>
      </c>
      <c r="D14" s="36"/>
      <c r="E14" s="39">
        <v>7</v>
      </c>
      <c r="F14" s="39">
        <v>77</v>
      </c>
      <c r="G14" s="187" t="s">
        <v>126</v>
      </c>
      <c r="H14" s="39">
        <v>0</v>
      </c>
      <c r="I14" s="39">
        <v>8</v>
      </c>
      <c r="J14" s="187" t="str">
        <f t="shared" si="4"/>
        <v>-</v>
      </c>
      <c r="K14" s="39">
        <v>1</v>
      </c>
      <c r="L14" s="39">
        <v>1</v>
      </c>
      <c r="M14" s="40">
        <f t="shared" si="0"/>
        <v>100</v>
      </c>
      <c r="N14" s="39">
        <v>0</v>
      </c>
      <c r="O14" s="39">
        <v>0</v>
      </c>
      <c r="P14" s="40" t="str">
        <f t="shared" si="1"/>
        <v>-</v>
      </c>
      <c r="Q14" s="39">
        <v>7</v>
      </c>
      <c r="R14" s="60">
        <v>77</v>
      </c>
      <c r="S14" s="187" t="s">
        <v>126</v>
      </c>
      <c r="T14" s="39">
        <v>7</v>
      </c>
      <c r="U14" s="60">
        <v>29</v>
      </c>
      <c r="V14" s="40"/>
      <c r="W14" s="39">
        <v>2</v>
      </c>
      <c r="X14" s="60">
        <v>28</v>
      </c>
      <c r="Y14" s="187" t="s">
        <v>161</v>
      </c>
      <c r="Z14" s="39">
        <v>2</v>
      </c>
      <c r="AA14" s="60">
        <v>21</v>
      </c>
      <c r="AB14" s="187" t="s">
        <v>168</v>
      </c>
      <c r="AC14" s="37"/>
      <c r="AD14" s="41"/>
    </row>
    <row r="15" spans="1:32" s="42" customFormat="1" ht="15" customHeight="1" x14ac:dyDescent="0.25">
      <c r="A15" s="61" t="s">
        <v>41</v>
      </c>
      <c r="B15" s="39">
        <v>29</v>
      </c>
      <c r="C15" s="39">
        <v>192</v>
      </c>
      <c r="D15" s="36"/>
      <c r="E15" s="39">
        <v>10</v>
      </c>
      <c r="F15" s="39">
        <v>112</v>
      </c>
      <c r="G15" s="187" t="s">
        <v>127</v>
      </c>
      <c r="H15" s="39">
        <v>2</v>
      </c>
      <c r="I15" s="39">
        <v>53</v>
      </c>
      <c r="J15" s="187" t="s">
        <v>142</v>
      </c>
      <c r="K15" s="39">
        <v>0</v>
      </c>
      <c r="L15" s="39">
        <v>1</v>
      </c>
      <c r="M15" s="40" t="str">
        <f t="shared" si="0"/>
        <v>-</v>
      </c>
      <c r="N15" s="39">
        <v>0</v>
      </c>
      <c r="O15" s="39">
        <v>0</v>
      </c>
      <c r="P15" s="40" t="str">
        <f t="shared" si="1"/>
        <v>-</v>
      </c>
      <c r="Q15" s="39">
        <v>7</v>
      </c>
      <c r="R15" s="60">
        <v>111</v>
      </c>
      <c r="S15" s="187" t="s">
        <v>149</v>
      </c>
      <c r="T15" s="39">
        <v>28</v>
      </c>
      <c r="U15" s="60">
        <v>95</v>
      </c>
      <c r="V15" s="40"/>
      <c r="W15" s="39">
        <v>1</v>
      </c>
      <c r="X15" s="60">
        <v>35</v>
      </c>
      <c r="Y15" s="187" t="s">
        <v>151</v>
      </c>
      <c r="Z15" s="39">
        <v>1</v>
      </c>
      <c r="AA15" s="60">
        <v>24</v>
      </c>
      <c r="AB15" s="187" t="s">
        <v>169</v>
      </c>
      <c r="AC15" s="37"/>
      <c r="AD15" s="41"/>
    </row>
    <row r="16" spans="1:32" s="42" customFormat="1" ht="15" customHeight="1" x14ac:dyDescent="0.25">
      <c r="A16" s="61" t="s">
        <v>42</v>
      </c>
      <c r="B16" s="39">
        <v>11</v>
      </c>
      <c r="C16" s="39">
        <v>169</v>
      </c>
      <c r="D16" s="36"/>
      <c r="E16" s="39">
        <v>5</v>
      </c>
      <c r="F16" s="39">
        <v>139</v>
      </c>
      <c r="G16" s="187" t="s">
        <v>128</v>
      </c>
      <c r="H16" s="39">
        <v>4</v>
      </c>
      <c r="I16" s="39">
        <v>47</v>
      </c>
      <c r="J16" s="187" t="s">
        <v>143</v>
      </c>
      <c r="K16" s="39">
        <v>0</v>
      </c>
      <c r="L16" s="39">
        <v>1</v>
      </c>
      <c r="M16" s="40" t="str">
        <f t="shared" si="0"/>
        <v>-</v>
      </c>
      <c r="N16" s="39">
        <v>0</v>
      </c>
      <c r="O16" s="39">
        <v>0</v>
      </c>
      <c r="P16" s="40" t="str">
        <f t="shared" si="1"/>
        <v>-</v>
      </c>
      <c r="Q16" s="39">
        <v>2</v>
      </c>
      <c r="R16" s="60">
        <v>138</v>
      </c>
      <c r="S16" s="187" t="s">
        <v>150</v>
      </c>
      <c r="T16" s="39">
        <v>11</v>
      </c>
      <c r="U16" s="60">
        <v>84</v>
      </c>
      <c r="V16" s="40"/>
      <c r="W16" s="39">
        <v>0</v>
      </c>
      <c r="X16" s="60">
        <v>61</v>
      </c>
      <c r="Y16" s="187" t="str">
        <f t="shared" si="2"/>
        <v>-</v>
      </c>
      <c r="Z16" s="39">
        <v>0</v>
      </c>
      <c r="AA16" s="60">
        <v>46</v>
      </c>
      <c r="AB16" s="187" t="str">
        <f t="shared" si="3"/>
        <v>-</v>
      </c>
      <c r="AC16" s="37"/>
      <c r="AD16" s="41"/>
    </row>
    <row r="17" spans="1:30" s="42" customFormat="1" ht="15" customHeight="1" x14ac:dyDescent="0.25">
      <c r="A17" s="61" t="s">
        <v>43</v>
      </c>
      <c r="B17" s="39">
        <v>8</v>
      </c>
      <c r="C17" s="39">
        <v>105</v>
      </c>
      <c r="D17" s="36"/>
      <c r="E17" s="39">
        <v>3</v>
      </c>
      <c r="F17" s="39">
        <v>91</v>
      </c>
      <c r="G17" s="187" t="s">
        <v>129</v>
      </c>
      <c r="H17" s="39">
        <v>1</v>
      </c>
      <c r="I17" s="39">
        <v>12</v>
      </c>
      <c r="J17" s="187" t="s">
        <v>144</v>
      </c>
      <c r="K17" s="39">
        <v>0</v>
      </c>
      <c r="L17" s="39">
        <v>0</v>
      </c>
      <c r="M17" s="40" t="str">
        <f t="shared" si="0"/>
        <v>-</v>
      </c>
      <c r="N17" s="39">
        <v>0</v>
      </c>
      <c r="O17" s="39">
        <v>0</v>
      </c>
      <c r="P17" s="40" t="str">
        <f t="shared" si="1"/>
        <v>-</v>
      </c>
      <c r="Q17" s="39">
        <v>1</v>
      </c>
      <c r="R17" s="60">
        <v>90</v>
      </c>
      <c r="S17" s="187" t="s">
        <v>152</v>
      </c>
      <c r="T17" s="39">
        <v>7</v>
      </c>
      <c r="U17" s="60">
        <v>75</v>
      </c>
      <c r="V17" s="40"/>
      <c r="W17" s="39">
        <v>2</v>
      </c>
      <c r="X17" s="60">
        <v>65</v>
      </c>
      <c r="Y17" s="187" t="s">
        <v>162</v>
      </c>
      <c r="Z17" s="39">
        <v>2</v>
      </c>
      <c r="AA17" s="60">
        <v>56</v>
      </c>
      <c r="AB17" s="187" t="s">
        <v>170</v>
      </c>
      <c r="AC17" s="37"/>
      <c r="AD17" s="41"/>
    </row>
    <row r="18" spans="1:30" s="42" customFormat="1" ht="15" customHeight="1" x14ac:dyDescent="0.25">
      <c r="A18" s="61" t="s">
        <v>44</v>
      </c>
      <c r="B18" s="39">
        <v>2</v>
      </c>
      <c r="C18" s="39">
        <v>105</v>
      </c>
      <c r="D18" s="36"/>
      <c r="E18" s="39">
        <v>3</v>
      </c>
      <c r="F18" s="39">
        <v>74</v>
      </c>
      <c r="G18" s="187" t="s">
        <v>130</v>
      </c>
      <c r="H18" s="39">
        <v>2</v>
      </c>
      <c r="I18" s="39">
        <v>36</v>
      </c>
      <c r="J18" s="187" t="s">
        <v>145</v>
      </c>
      <c r="K18" s="39">
        <v>0</v>
      </c>
      <c r="L18" s="39">
        <v>0</v>
      </c>
      <c r="M18" s="40" t="str">
        <f t="shared" si="0"/>
        <v>-</v>
      </c>
      <c r="N18" s="39">
        <v>0</v>
      </c>
      <c r="O18" s="39">
        <v>0</v>
      </c>
      <c r="P18" s="40" t="str">
        <f t="shared" si="1"/>
        <v>-</v>
      </c>
      <c r="Q18" s="39">
        <v>2</v>
      </c>
      <c r="R18" s="60">
        <v>70</v>
      </c>
      <c r="S18" s="187" t="s">
        <v>151</v>
      </c>
      <c r="T18" s="39">
        <v>3</v>
      </c>
      <c r="U18" s="60">
        <v>54</v>
      </c>
      <c r="V18" s="40"/>
      <c r="W18" s="39">
        <v>1</v>
      </c>
      <c r="X18" s="60">
        <v>34</v>
      </c>
      <c r="Y18" s="187" t="s">
        <v>163</v>
      </c>
      <c r="Z18" s="39">
        <v>1</v>
      </c>
      <c r="AA18" s="60">
        <v>30</v>
      </c>
      <c r="AB18" s="187" t="s">
        <v>171</v>
      </c>
      <c r="AC18" s="37"/>
      <c r="AD18" s="41"/>
    </row>
    <row r="19" spans="1:30" s="42" customFormat="1" ht="15" customHeight="1" x14ac:dyDescent="0.25">
      <c r="A19" s="61" t="s">
        <v>45</v>
      </c>
      <c r="B19" s="39">
        <v>4</v>
      </c>
      <c r="C19" s="39">
        <v>85</v>
      </c>
      <c r="D19" s="36"/>
      <c r="E19" s="39">
        <v>2</v>
      </c>
      <c r="F19" s="39">
        <v>58</v>
      </c>
      <c r="G19" s="187" t="s">
        <v>131</v>
      </c>
      <c r="H19" s="39">
        <v>0</v>
      </c>
      <c r="I19" s="39">
        <v>27</v>
      </c>
      <c r="J19" s="187" t="str">
        <f t="shared" si="4"/>
        <v>-</v>
      </c>
      <c r="K19" s="39">
        <v>0</v>
      </c>
      <c r="L19" s="39">
        <v>1</v>
      </c>
      <c r="M19" s="40" t="str">
        <f t="shared" si="0"/>
        <v>-</v>
      </c>
      <c r="N19" s="39">
        <v>0</v>
      </c>
      <c r="O19" s="39">
        <v>0</v>
      </c>
      <c r="P19" s="40" t="str">
        <f t="shared" si="1"/>
        <v>-</v>
      </c>
      <c r="Q19" s="39">
        <v>1</v>
      </c>
      <c r="R19" s="60">
        <v>57</v>
      </c>
      <c r="S19" s="187" t="s">
        <v>153</v>
      </c>
      <c r="T19" s="39">
        <v>3</v>
      </c>
      <c r="U19" s="60">
        <v>43</v>
      </c>
      <c r="V19" s="40"/>
      <c r="W19" s="39">
        <v>2</v>
      </c>
      <c r="X19" s="60">
        <v>27</v>
      </c>
      <c r="Y19" s="187" t="s">
        <v>157</v>
      </c>
      <c r="Z19" s="39">
        <v>2</v>
      </c>
      <c r="AA19" s="60">
        <v>25</v>
      </c>
      <c r="AB19" s="187" t="s">
        <v>158</v>
      </c>
      <c r="AC19" s="37"/>
      <c r="AD19" s="41"/>
    </row>
    <row r="20" spans="1:30" s="42" customFormat="1" ht="15" customHeight="1" x14ac:dyDescent="0.25">
      <c r="A20" s="61" t="s">
        <v>46</v>
      </c>
      <c r="B20" s="39">
        <v>3</v>
      </c>
      <c r="C20" s="39">
        <v>32</v>
      </c>
      <c r="D20" s="36"/>
      <c r="E20" s="39">
        <v>1</v>
      </c>
      <c r="F20" s="39">
        <v>25</v>
      </c>
      <c r="G20" s="187" t="s">
        <v>132</v>
      </c>
      <c r="H20" s="39">
        <v>0</v>
      </c>
      <c r="I20" s="39">
        <v>5</v>
      </c>
      <c r="J20" s="187" t="str">
        <f t="shared" si="4"/>
        <v>-</v>
      </c>
      <c r="K20" s="39">
        <v>0</v>
      </c>
      <c r="L20" s="39">
        <v>0</v>
      </c>
      <c r="M20" s="40" t="str">
        <f t="shared" si="0"/>
        <v>-</v>
      </c>
      <c r="N20" s="39">
        <v>0</v>
      </c>
      <c r="O20" s="39">
        <v>0</v>
      </c>
      <c r="P20" s="40" t="str">
        <f t="shared" si="1"/>
        <v>-</v>
      </c>
      <c r="Q20" s="39">
        <v>0</v>
      </c>
      <c r="R20" s="60">
        <v>25</v>
      </c>
      <c r="S20" s="187" t="str">
        <f t="shared" si="7"/>
        <v>-</v>
      </c>
      <c r="T20" s="39">
        <v>3</v>
      </c>
      <c r="U20" s="60">
        <v>21</v>
      </c>
      <c r="V20" s="40"/>
      <c r="W20" s="39">
        <v>0</v>
      </c>
      <c r="X20" s="60">
        <v>17</v>
      </c>
      <c r="Y20" s="187" t="str">
        <f t="shared" si="2"/>
        <v>-</v>
      </c>
      <c r="Z20" s="39">
        <v>0</v>
      </c>
      <c r="AA20" s="60">
        <v>15</v>
      </c>
      <c r="AB20" s="187" t="str">
        <f t="shared" si="3"/>
        <v>-</v>
      </c>
      <c r="AC20" s="37"/>
      <c r="AD20" s="41"/>
    </row>
    <row r="21" spans="1:30" s="42" customFormat="1" ht="15" customHeight="1" x14ac:dyDescent="0.25">
      <c r="A21" s="61" t="s">
        <v>47</v>
      </c>
      <c r="B21" s="39">
        <v>3</v>
      </c>
      <c r="C21" s="39">
        <v>23</v>
      </c>
      <c r="D21" s="36"/>
      <c r="E21" s="39">
        <v>2</v>
      </c>
      <c r="F21" s="39">
        <v>20</v>
      </c>
      <c r="G21" s="187" t="s">
        <v>133</v>
      </c>
      <c r="H21" s="39">
        <v>0</v>
      </c>
      <c r="I21" s="39">
        <v>3</v>
      </c>
      <c r="J21" s="187" t="str">
        <f t="shared" si="4"/>
        <v>-</v>
      </c>
      <c r="K21" s="39">
        <v>0</v>
      </c>
      <c r="L21" s="39">
        <v>0</v>
      </c>
      <c r="M21" s="40" t="str">
        <f t="shared" si="0"/>
        <v>-</v>
      </c>
      <c r="N21" s="39">
        <v>0</v>
      </c>
      <c r="O21" s="39">
        <v>0</v>
      </c>
      <c r="P21" s="40" t="str">
        <f t="shared" si="1"/>
        <v>-</v>
      </c>
      <c r="Q21" s="39">
        <v>1</v>
      </c>
      <c r="R21" s="60">
        <v>20</v>
      </c>
      <c r="S21" s="187" t="s">
        <v>154</v>
      </c>
      <c r="T21" s="39">
        <v>3</v>
      </c>
      <c r="U21" s="60">
        <v>10</v>
      </c>
      <c r="V21" s="40"/>
      <c r="W21" s="39">
        <v>1</v>
      </c>
      <c r="X21" s="60">
        <v>10</v>
      </c>
      <c r="Y21" s="187" t="s">
        <v>133</v>
      </c>
      <c r="Z21" s="39">
        <v>0</v>
      </c>
      <c r="AA21" s="60">
        <v>10</v>
      </c>
      <c r="AB21" s="187" t="str">
        <f t="shared" si="3"/>
        <v>-</v>
      </c>
      <c r="AC21" s="37"/>
      <c r="AD21" s="41"/>
    </row>
    <row r="22" spans="1:30" s="42" customFormat="1" ht="15" customHeight="1" x14ac:dyDescent="0.25">
      <c r="A22" s="61" t="s">
        <v>48</v>
      </c>
      <c r="B22" s="39">
        <v>1</v>
      </c>
      <c r="C22" s="39">
        <v>54</v>
      </c>
      <c r="D22" s="36"/>
      <c r="E22" s="39">
        <v>3</v>
      </c>
      <c r="F22" s="39">
        <v>34</v>
      </c>
      <c r="G22" s="187" t="s">
        <v>134</v>
      </c>
      <c r="H22" s="39">
        <v>1</v>
      </c>
      <c r="I22" s="39">
        <v>13</v>
      </c>
      <c r="J22" s="187" t="s">
        <v>135</v>
      </c>
      <c r="K22" s="39">
        <v>0</v>
      </c>
      <c r="L22" s="39">
        <v>0</v>
      </c>
      <c r="M22" s="40" t="str">
        <f t="shared" si="0"/>
        <v>-</v>
      </c>
      <c r="N22" s="39">
        <v>0</v>
      </c>
      <c r="O22" s="39">
        <v>1</v>
      </c>
      <c r="P22" s="40" t="str">
        <f t="shared" si="1"/>
        <v>-</v>
      </c>
      <c r="Q22" s="39">
        <v>3</v>
      </c>
      <c r="R22" s="60">
        <v>32</v>
      </c>
      <c r="S22" s="187" t="s">
        <v>155</v>
      </c>
      <c r="T22" s="39">
        <v>0</v>
      </c>
      <c r="U22" s="60">
        <v>38</v>
      </c>
      <c r="V22" s="40"/>
      <c r="W22" s="39">
        <v>2</v>
      </c>
      <c r="X22" s="60">
        <v>26</v>
      </c>
      <c r="Y22" s="187" t="s">
        <v>135</v>
      </c>
      <c r="Z22" s="39">
        <v>1</v>
      </c>
      <c r="AA22" s="60">
        <v>24</v>
      </c>
      <c r="AB22" s="187" t="s">
        <v>169</v>
      </c>
      <c r="AC22" s="37"/>
      <c r="AD22" s="41"/>
    </row>
    <row r="23" spans="1:30" s="42" customFormat="1" ht="15" customHeight="1" x14ac:dyDescent="0.25">
      <c r="A23" s="61" t="s">
        <v>49</v>
      </c>
      <c r="B23" s="39">
        <v>4</v>
      </c>
      <c r="C23" s="39">
        <v>45</v>
      </c>
      <c r="D23" s="36"/>
      <c r="E23" s="39">
        <v>3</v>
      </c>
      <c r="F23" s="39">
        <v>39</v>
      </c>
      <c r="G23" s="187" t="s">
        <v>135</v>
      </c>
      <c r="H23" s="39">
        <v>1</v>
      </c>
      <c r="I23" s="39">
        <v>6</v>
      </c>
      <c r="J23" s="187" t="s">
        <v>146</v>
      </c>
      <c r="K23" s="39">
        <v>0</v>
      </c>
      <c r="L23" s="39">
        <v>0</v>
      </c>
      <c r="M23" s="40" t="str">
        <f t="shared" si="0"/>
        <v>-</v>
      </c>
      <c r="N23" s="39">
        <v>0</v>
      </c>
      <c r="O23" s="39">
        <v>0</v>
      </c>
      <c r="P23" s="40" t="str">
        <f t="shared" si="1"/>
        <v>-</v>
      </c>
      <c r="Q23" s="39">
        <v>2</v>
      </c>
      <c r="R23" s="60">
        <v>39</v>
      </c>
      <c r="S23" s="187" t="s">
        <v>156</v>
      </c>
      <c r="T23" s="39">
        <v>4</v>
      </c>
      <c r="U23" s="60">
        <v>23</v>
      </c>
      <c r="V23" s="40"/>
      <c r="W23" s="39">
        <v>1</v>
      </c>
      <c r="X23" s="60">
        <v>20</v>
      </c>
      <c r="Y23" s="187" t="s">
        <v>154</v>
      </c>
      <c r="Z23" s="39">
        <v>1</v>
      </c>
      <c r="AA23" s="60">
        <v>14</v>
      </c>
      <c r="AB23" s="187" t="s">
        <v>161</v>
      </c>
      <c r="AC23" s="37"/>
      <c r="AD23" s="41"/>
    </row>
    <row r="24" spans="1:30" s="42" customFormat="1" ht="15" customHeight="1" x14ac:dyDescent="0.25">
      <c r="A24" s="61" t="s">
        <v>50</v>
      </c>
      <c r="B24" s="39">
        <v>3</v>
      </c>
      <c r="C24" s="39">
        <v>75</v>
      </c>
      <c r="D24" s="36"/>
      <c r="E24" s="39">
        <v>5</v>
      </c>
      <c r="F24" s="39">
        <v>49</v>
      </c>
      <c r="G24" s="187" t="s">
        <v>136</v>
      </c>
      <c r="H24" s="39">
        <v>3</v>
      </c>
      <c r="I24" s="39">
        <v>13</v>
      </c>
      <c r="J24" s="187" t="s">
        <v>147</v>
      </c>
      <c r="K24" s="39">
        <v>2</v>
      </c>
      <c r="L24" s="39">
        <v>1</v>
      </c>
      <c r="M24" s="40">
        <f t="shared" si="0"/>
        <v>50</v>
      </c>
      <c r="N24" s="39">
        <v>0</v>
      </c>
      <c r="O24" s="39">
        <v>0</v>
      </c>
      <c r="P24" s="40" t="str">
        <f t="shared" si="1"/>
        <v>-</v>
      </c>
      <c r="Q24" s="39">
        <v>5</v>
      </c>
      <c r="R24" s="60">
        <v>49</v>
      </c>
      <c r="S24" s="187" t="s">
        <v>136</v>
      </c>
      <c r="T24" s="39">
        <v>2</v>
      </c>
      <c r="U24" s="60">
        <v>52</v>
      </c>
      <c r="V24" s="40"/>
      <c r="W24" s="39">
        <v>1</v>
      </c>
      <c r="X24" s="60">
        <v>38</v>
      </c>
      <c r="Y24" s="187" t="s">
        <v>164</v>
      </c>
      <c r="Z24" s="39">
        <v>1</v>
      </c>
      <c r="AA24" s="60">
        <v>37</v>
      </c>
      <c r="AB24" s="187" t="s">
        <v>172</v>
      </c>
      <c r="AC24" s="37"/>
      <c r="AD24" s="41"/>
    </row>
    <row r="25" spans="1:30" s="42" customFormat="1" ht="15" customHeight="1" x14ac:dyDescent="0.25">
      <c r="A25" s="61" t="s">
        <v>51</v>
      </c>
      <c r="B25" s="39">
        <v>2</v>
      </c>
      <c r="C25" s="39">
        <v>43</v>
      </c>
      <c r="D25" s="36"/>
      <c r="E25" s="39">
        <v>0</v>
      </c>
      <c r="F25" s="39">
        <v>29</v>
      </c>
      <c r="G25" s="187" t="str">
        <f t="shared" si="6"/>
        <v>-</v>
      </c>
      <c r="H25" s="39">
        <v>0</v>
      </c>
      <c r="I25" s="39">
        <v>14</v>
      </c>
      <c r="J25" s="187" t="str">
        <f t="shared" si="4"/>
        <v>-</v>
      </c>
      <c r="K25" s="39">
        <v>0</v>
      </c>
      <c r="L25" s="39">
        <v>0</v>
      </c>
      <c r="M25" s="40" t="str">
        <f t="shared" si="0"/>
        <v>-</v>
      </c>
      <c r="N25" s="39">
        <v>0</v>
      </c>
      <c r="O25" s="39">
        <v>0</v>
      </c>
      <c r="P25" s="40" t="str">
        <f t="shared" si="1"/>
        <v>-</v>
      </c>
      <c r="Q25" s="39">
        <v>0</v>
      </c>
      <c r="R25" s="60">
        <v>29</v>
      </c>
      <c r="S25" s="187" t="str">
        <f t="shared" si="7"/>
        <v>-</v>
      </c>
      <c r="T25" s="39">
        <v>2</v>
      </c>
      <c r="U25" s="60">
        <v>30</v>
      </c>
      <c r="V25" s="40"/>
      <c r="W25" s="39">
        <v>0</v>
      </c>
      <c r="X25" s="60">
        <v>20</v>
      </c>
      <c r="Y25" s="187" t="str">
        <f t="shared" si="2"/>
        <v>-</v>
      </c>
      <c r="Z25" s="39">
        <v>0</v>
      </c>
      <c r="AA25" s="60">
        <v>20</v>
      </c>
      <c r="AB25" s="187" t="str">
        <f t="shared" si="3"/>
        <v>-</v>
      </c>
      <c r="AC25" s="37"/>
      <c r="AD25" s="41"/>
    </row>
    <row r="26" spans="1:30" s="42" customFormat="1" ht="15" customHeight="1" x14ac:dyDescent="0.25">
      <c r="A26" s="61" t="s">
        <v>52</v>
      </c>
      <c r="B26" s="39">
        <v>3</v>
      </c>
      <c r="C26" s="39">
        <v>48</v>
      </c>
      <c r="D26" s="36"/>
      <c r="E26" s="39">
        <v>3</v>
      </c>
      <c r="F26" s="39">
        <v>27</v>
      </c>
      <c r="G26" s="187" t="s">
        <v>125</v>
      </c>
      <c r="H26" s="39">
        <v>0</v>
      </c>
      <c r="I26" s="39">
        <v>8</v>
      </c>
      <c r="J26" s="187" t="str">
        <f t="shared" si="4"/>
        <v>-</v>
      </c>
      <c r="K26" s="39">
        <v>0</v>
      </c>
      <c r="L26" s="39">
        <v>0</v>
      </c>
      <c r="M26" s="40" t="str">
        <f t="shared" si="0"/>
        <v>-</v>
      </c>
      <c r="N26" s="39">
        <v>0</v>
      </c>
      <c r="O26" s="39">
        <v>0</v>
      </c>
      <c r="P26" s="40" t="str">
        <f t="shared" si="1"/>
        <v>-</v>
      </c>
      <c r="Q26" s="39">
        <v>2</v>
      </c>
      <c r="R26" s="60">
        <v>27</v>
      </c>
      <c r="S26" s="187" t="s">
        <v>157</v>
      </c>
      <c r="T26" s="39">
        <v>4</v>
      </c>
      <c r="U26" s="60">
        <v>27</v>
      </c>
      <c r="V26" s="40"/>
      <c r="W26" s="39">
        <v>2</v>
      </c>
      <c r="X26" s="60">
        <v>12</v>
      </c>
      <c r="Y26" s="187" t="s">
        <v>146</v>
      </c>
      <c r="Z26" s="39">
        <v>1</v>
      </c>
      <c r="AA26" s="60">
        <v>9</v>
      </c>
      <c r="AB26" s="187" t="s">
        <v>125</v>
      </c>
      <c r="AC26" s="37"/>
      <c r="AD26" s="41"/>
    </row>
    <row r="27" spans="1:30" s="42" customFormat="1" ht="15" customHeight="1" x14ac:dyDescent="0.25">
      <c r="A27" s="61" t="s">
        <v>53</v>
      </c>
      <c r="B27" s="39">
        <v>0</v>
      </c>
      <c r="C27" s="39">
        <v>40</v>
      </c>
      <c r="D27" s="36"/>
      <c r="E27" s="39">
        <v>0</v>
      </c>
      <c r="F27" s="39">
        <v>37</v>
      </c>
      <c r="G27" s="187" t="str">
        <f t="shared" si="6"/>
        <v>-</v>
      </c>
      <c r="H27" s="39">
        <v>0</v>
      </c>
      <c r="I27" s="39">
        <v>1</v>
      </c>
      <c r="J27" s="187" t="str">
        <f t="shared" si="4"/>
        <v>-</v>
      </c>
      <c r="K27" s="39">
        <v>0</v>
      </c>
      <c r="L27" s="39">
        <v>0</v>
      </c>
      <c r="M27" s="40" t="str">
        <f t="shared" si="0"/>
        <v>-</v>
      </c>
      <c r="N27" s="39">
        <v>0</v>
      </c>
      <c r="O27" s="39">
        <v>0</v>
      </c>
      <c r="P27" s="40" t="str">
        <f t="shared" si="1"/>
        <v>-</v>
      </c>
      <c r="Q27" s="39">
        <v>0</v>
      </c>
      <c r="R27" s="60">
        <v>37</v>
      </c>
      <c r="S27" s="187" t="str">
        <f t="shared" si="7"/>
        <v>-</v>
      </c>
      <c r="T27" s="39">
        <v>0</v>
      </c>
      <c r="U27" s="60">
        <v>22</v>
      </c>
      <c r="V27" s="40"/>
      <c r="W27" s="39">
        <v>0</v>
      </c>
      <c r="X27" s="60">
        <v>20</v>
      </c>
      <c r="Y27" s="187" t="str">
        <f t="shared" si="2"/>
        <v>-</v>
      </c>
      <c r="Z27" s="39">
        <v>0</v>
      </c>
      <c r="AA27" s="60">
        <v>19</v>
      </c>
      <c r="AB27" s="187" t="str">
        <f t="shared" si="3"/>
        <v>-</v>
      </c>
      <c r="AC27" s="37"/>
      <c r="AD27" s="41"/>
    </row>
    <row r="28" spans="1:30" s="42" customFormat="1" ht="15" customHeight="1" x14ac:dyDescent="0.25">
      <c r="A28" s="61" t="s">
        <v>54</v>
      </c>
      <c r="B28" s="39">
        <v>0</v>
      </c>
      <c r="C28" s="39">
        <v>19</v>
      </c>
      <c r="D28" s="36"/>
      <c r="E28" s="39">
        <v>0</v>
      </c>
      <c r="F28" s="39">
        <v>14</v>
      </c>
      <c r="G28" s="187" t="str">
        <f t="shared" si="6"/>
        <v>-</v>
      </c>
      <c r="H28" s="39">
        <v>0</v>
      </c>
      <c r="I28" s="39">
        <v>5</v>
      </c>
      <c r="J28" s="187" t="str">
        <f t="shared" si="4"/>
        <v>-</v>
      </c>
      <c r="K28" s="39">
        <v>0</v>
      </c>
      <c r="L28" s="39">
        <v>0</v>
      </c>
      <c r="M28" s="40" t="str">
        <f t="shared" si="0"/>
        <v>-</v>
      </c>
      <c r="N28" s="39">
        <v>0</v>
      </c>
      <c r="O28" s="39">
        <v>0</v>
      </c>
      <c r="P28" s="40" t="str">
        <f t="shared" si="1"/>
        <v>-</v>
      </c>
      <c r="Q28" s="39">
        <v>0</v>
      </c>
      <c r="R28" s="60">
        <v>14</v>
      </c>
      <c r="S28" s="187" t="str">
        <f t="shared" si="7"/>
        <v>-</v>
      </c>
      <c r="T28" s="39">
        <v>0</v>
      </c>
      <c r="U28" s="60">
        <v>8</v>
      </c>
      <c r="V28" s="40"/>
      <c r="W28" s="39">
        <v>0</v>
      </c>
      <c r="X28" s="60">
        <v>7</v>
      </c>
      <c r="Y28" s="187" t="str">
        <f t="shared" si="2"/>
        <v>-</v>
      </c>
      <c r="Z28" s="39">
        <v>0</v>
      </c>
      <c r="AA28" s="60">
        <v>5</v>
      </c>
      <c r="AB28" s="187" t="str">
        <f t="shared" si="3"/>
        <v>-</v>
      </c>
      <c r="AC28" s="37"/>
      <c r="AD28" s="41"/>
    </row>
    <row r="29" spans="1:30" s="42" customFormat="1" ht="15" customHeight="1" x14ac:dyDescent="0.25">
      <c r="A29" s="61" t="s">
        <v>55</v>
      </c>
      <c r="B29" s="39">
        <v>9</v>
      </c>
      <c r="C29" s="39">
        <v>39</v>
      </c>
      <c r="D29" s="36"/>
      <c r="E29" s="39">
        <v>2</v>
      </c>
      <c r="F29" s="39">
        <v>23</v>
      </c>
      <c r="G29" s="187" t="s">
        <v>137</v>
      </c>
      <c r="H29" s="39">
        <v>0</v>
      </c>
      <c r="I29" s="39">
        <v>1</v>
      </c>
      <c r="J29" s="187" t="str">
        <f t="shared" si="4"/>
        <v>-</v>
      </c>
      <c r="K29" s="39">
        <v>0</v>
      </c>
      <c r="L29" s="39">
        <v>0</v>
      </c>
      <c r="M29" s="40" t="str">
        <f t="shared" si="0"/>
        <v>-</v>
      </c>
      <c r="N29" s="39">
        <v>0</v>
      </c>
      <c r="O29" s="39">
        <v>0</v>
      </c>
      <c r="P29" s="40" t="str">
        <f t="shared" si="1"/>
        <v>-</v>
      </c>
      <c r="Q29" s="39">
        <v>1</v>
      </c>
      <c r="R29" s="60">
        <v>23</v>
      </c>
      <c r="S29" s="187" t="s">
        <v>122</v>
      </c>
      <c r="T29" s="39">
        <v>9</v>
      </c>
      <c r="U29" s="60">
        <v>20</v>
      </c>
      <c r="V29" s="40"/>
      <c r="W29" s="39">
        <v>0</v>
      </c>
      <c r="X29" s="60">
        <v>9</v>
      </c>
      <c r="Y29" s="187" t="str">
        <f t="shared" si="2"/>
        <v>-</v>
      </c>
      <c r="Z29" s="39">
        <v>0</v>
      </c>
      <c r="AA29" s="60">
        <v>8</v>
      </c>
      <c r="AB29" s="187" t="str">
        <f t="shared" si="3"/>
        <v>-</v>
      </c>
      <c r="AC29" s="37"/>
      <c r="AD29" s="41"/>
    </row>
    <row r="30" spans="1:30" s="42" customFormat="1" ht="15" customHeight="1" x14ac:dyDescent="0.25">
      <c r="A30" s="61" t="s">
        <v>56</v>
      </c>
      <c r="B30" s="39">
        <v>0</v>
      </c>
      <c r="C30" s="39">
        <v>21</v>
      </c>
      <c r="D30" s="36"/>
      <c r="E30" s="39">
        <v>0</v>
      </c>
      <c r="F30" s="39">
        <v>15</v>
      </c>
      <c r="G30" s="187" t="str">
        <f t="shared" si="6"/>
        <v>-</v>
      </c>
      <c r="H30" s="39">
        <v>0</v>
      </c>
      <c r="I30" s="39">
        <v>2</v>
      </c>
      <c r="J30" s="187" t="str">
        <f t="shared" si="4"/>
        <v>-</v>
      </c>
      <c r="K30" s="39">
        <v>0</v>
      </c>
      <c r="L30" s="39">
        <v>0</v>
      </c>
      <c r="M30" s="40" t="str">
        <f t="shared" si="0"/>
        <v>-</v>
      </c>
      <c r="N30" s="39">
        <v>0</v>
      </c>
      <c r="O30" s="39">
        <v>0</v>
      </c>
      <c r="P30" s="40" t="str">
        <f t="shared" si="1"/>
        <v>-</v>
      </c>
      <c r="Q30" s="39">
        <v>0</v>
      </c>
      <c r="R30" s="60">
        <v>14</v>
      </c>
      <c r="S30" s="187" t="str">
        <f t="shared" si="7"/>
        <v>-</v>
      </c>
      <c r="T30" s="39">
        <v>0</v>
      </c>
      <c r="U30" s="60">
        <v>15</v>
      </c>
      <c r="V30" s="40"/>
      <c r="W30" s="39">
        <v>0</v>
      </c>
      <c r="X30" s="60">
        <v>11</v>
      </c>
      <c r="Y30" s="187" t="str">
        <f t="shared" si="2"/>
        <v>-</v>
      </c>
      <c r="Z30" s="39">
        <v>0</v>
      </c>
      <c r="AA30" s="60">
        <v>11</v>
      </c>
      <c r="AB30" s="187" t="str">
        <f t="shared" si="3"/>
        <v>-</v>
      </c>
      <c r="AC30" s="37"/>
      <c r="AD30" s="41"/>
    </row>
    <row r="31" spans="1:30" s="42" customFormat="1" ht="15" customHeight="1" x14ac:dyDescent="0.25">
      <c r="A31" s="61" t="s">
        <v>57</v>
      </c>
      <c r="B31" s="39">
        <v>1</v>
      </c>
      <c r="C31" s="39">
        <v>94</v>
      </c>
      <c r="D31" s="36"/>
      <c r="E31" s="39">
        <v>0</v>
      </c>
      <c r="F31" s="39">
        <v>57</v>
      </c>
      <c r="G31" s="187" t="str">
        <f t="shared" si="6"/>
        <v>-</v>
      </c>
      <c r="H31" s="39">
        <v>0</v>
      </c>
      <c r="I31" s="39">
        <v>5</v>
      </c>
      <c r="J31" s="187" t="str">
        <f t="shared" si="4"/>
        <v>-</v>
      </c>
      <c r="K31" s="39">
        <v>0</v>
      </c>
      <c r="L31" s="39">
        <v>0</v>
      </c>
      <c r="M31" s="40" t="str">
        <f t="shared" si="0"/>
        <v>-</v>
      </c>
      <c r="N31" s="39">
        <v>0</v>
      </c>
      <c r="O31" s="39">
        <v>0</v>
      </c>
      <c r="P31" s="40" t="str">
        <f t="shared" si="1"/>
        <v>-</v>
      </c>
      <c r="Q31" s="39">
        <v>0</v>
      </c>
      <c r="R31" s="60">
        <v>53</v>
      </c>
      <c r="S31" s="187" t="str">
        <f t="shared" si="7"/>
        <v>-</v>
      </c>
      <c r="T31" s="39">
        <v>1</v>
      </c>
      <c r="U31" s="60">
        <v>62</v>
      </c>
      <c r="V31" s="40"/>
      <c r="W31" s="39">
        <v>0</v>
      </c>
      <c r="X31" s="60">
        <v>37</v>
      </c>
      <c r="Y31" s="187" t="str">
        <f t="shared" si="2"/>
        <v>-</v>
      </c>
      <c r="Z31" s="39">
        <v>0</v>
      </c>
      <c r="AA31" s="60">
        <v>29</v>
      </c>
      <c r="AB31" s="187" t="str">
        <f t="shared" si="3"/>
        <v>-</v>
      </c>
      <c r="AC31" s="37"/>
      <c r="AD31" s="41"/>
    </row>
    <row r="32" spans="1:30" s="42" customFormat="1" ht="15" customHeight="1" x14ac:dyDescent="0.25">
      <c r="A32" s="61" t="s">
        <v>58</v>
      </c>
      <c r="B32" s="39">
        <v>4</v>
      </c>
      <c r="C32" s="39">
        <v>39</v>
      </c>
      <c r="D32" s="36"/>
      <c r="E32" s="39">
        <v>3</v>
      </c>
      <c r="F32" s="39">
        <v>26</v>
      </c>
      <c r="G32" s="187" t="s">
        <v>138</v>
      </c>
      <c r="H32" s="39">
        <v>1</v>
      </c>
      <c r="I32" s="39">
        <v>16</v>
      </c>
      <c r="J32" s="187" t="s">
        <v>148</v>
      </c>
      <c r="K32" s="39">
        <v>0</v>
      </c>
      <c r="L32" s="39">
        <v>1</v>
      </c>
      <c r="M32" s="40" t="str">
        <f t="shared" si="0"/>
        <v>-</v>
      </c>
      <c r="N32" s="39">
        <v>0</v>
      </c>
      <c r="O32" s="39">
        <v>0</v>
      </c>
      <c r="P32" s="40" t="str">
        <f t="shared" si="1"/>
        <v>-</v>
      </c>
      <c r="Q32" s="39">
        <v>2</v>
      </c>
      <c r="R32" s="60">
        <v>25</v>
      </c>
      <c r="S32" s="187" t="s">
        <v>158</v>
      </c>
      <c r="T32" s="39">
        <v>4</v>
      </c>
      <c r="U32" s="60">
        <v>20</v>
      </c>
      <c r="V32" s="40"/>
      <c r="W32" s="39">
        <v>0</v>
      </c>
      <c r="X32" s="60">
        <v>12</v>
      </c>
      <c r="Y32" s="187" t="str">
        <f t="shared" si="2"/>
        <v>-</v>
      </c>
      <c r="Z32" s="39">
        <v>0</v>
      </c>
      <c r="AA32" s="60">
        <v>12</v>
      </c>
      <c r="AB32" s="187" t="str">
        <f t="shared" si="3"/>
        <v>-</v>
      </c>
      <c r="AC32" s="37"/>
      <c r="AD32" s="41"/>
    </row>
    <row r="33" spans="1:30" s="42" customFormat="1" ht="15" customHeight="1" x14ac:dyDescent="0.25">
      <c r="A33" s="61" t="s">
        <v>59</v>
      </c>
      <c r="B33" s="39">
        <v>1</v>
      </c>
      <c r="C33" s="39">
        <v>67</v>
      </c>
      <c r="D33" s="36"/>
      <c r="E33" s="39">
        <v>1</v>
      </c>
      <c r="F33" s="39">
        <v>65</v>
      </c>
      <c r="G33" s="187" t="s">
        <v>139</v>
      </c>
      <c r="H33" s="39">
        <v>0</v>
      </c>
      <c r="I33" s="39">
        <v>7</v>
      </c>
      <c r="J33" s="187" t="str">
        <f t="shared" si="4"/>
        <v>-</v>
      </c>
      <c r="K33" s="39">
        <v>0</v>
      </c>
      <c r="L33" s="39">
        <v>0</v>
      </c>
      <c r="M33" s="40" t="str">
        <f t="shared" si="0"/>
        <v>-</v>
      </c>
      <c r="N33" s="39">
        <v>0</v>
      </c>
      <c r="O33" s="39">
        <v>0</v>
      </c>
      <c r="P33" s="40" t="str">
        <f t="shared" si="1"/>
        <v>-</v>
      </c>
      <c r="Q33" s="39">
        <v>1</v>
      </c>
      <c r="R33" s="60">
        <v>65</v>
      </c>
      <c r="S33" s="187" t="s">
        <v>139</v>
      </c>
      <c r="T33" s="39">
        <v>0</v>
      </c>
      <c r="U33" s="60">
        <v>43</v>
      </c>
      <c r="V33" s="40"/>
      <c r="W33" s="39">
        <v>1</v>
      </c>
      <c r="X33" s="60">
        <v>41</v>
      </c>
      <c r="Y33" s="187" t="s">
        <v>165</v>
      </c>
      <c r="Z33" s="39">
        <v>1</v>
      </c>
      <c r="AA33" s="60">
        <v>37</v>
      </c>
      <c r="AB33" s="187" t="s">
        <v>172</v>
      </c>
      <c r="AC33" s="37"/>
      <c r="AD33" s="41"/>
    </row>
    <row r="34" spans="1:30" s="42" customFormat="1" ht="15" customHeight="1" x14ac:dyDescent="0.25">
      <c r="A34" s="61" t="s">
        <v>60</v>
      </c>
      <c r="B34" s="39">
        <v>1</v>
      </c>
      <c r="C34" s="39">
        <v>44</v>
      </c>
      <c r="D34" s="36"/>
      <c r="E34" s="39">
        <v>0</v>
      </c>
      <c r="F34" s="39">
        <v>32</v>
      </c>
      <c r="G34" s="187" t="str">
        <f t="shared" si="6"/>
        <v>-</v>
      </c>
      <c r="H34" s="39">
        <v>0</v>
      </c>
      <c r="I34" s="39">
        <v>7</v>
      </c>
      <c r="J34" s="187" t="str">
        <f t="shared" si="4"/>
        <v>-</v>
      </c>
      <c r="K34" s="39">
        <v>0</v>
      </c>
      <c r="L34" s="39">
        <v>0</v>
      </c>
      <c r="M34" s="40" t="str">
        <f t="shared" si="0"/>
        <v>-</v>
      </c>
      <c r="N34" s="39">
        <v>0</v>
      </c>
      <c r="O34" s="39">
        <v>0</v>
      </c>
      <c r="P34" s="40" t="str">
        <f t="shared" si="1"/>
        <v>-</v>
      </c>
      <c r="Q34" s="39">
        <v>0</v>
      </c>
      <c r="R34" s="60">
        <v>23</v>
      </c>
      <c r="S34" s="187" t="str">
        <f t="shared" si="7"/>
        <v>-</v>
      </c>
      <c r="T34" s="39">
        <v>1</v>
      </c>
      <c r="U34" s="60">
        <v>31</v>
      </c>
      <c r="V34" s="40"/>
      <c r="W34" s="39">
        <v>0</v>
      </c>
      <c r="X34" s="60">
        <v>24</v>
      </c>
      <c r="Y34" s="187" t="str">
        <f t="shared" si="2"/>
        <v>-</v>
      </c>
      <c r="Z34" s="39">
        <v>0</v>
      </c>
      <c r="AA34" s="60">
        <v>23</v>
      </c>
      <c r="AB34" s="187" t="str">
        <f t="shared" si="5"/>
        <v>-</v>
      </c>
      <c r="AC34" s="37"/>
      <c r="AD34" s="41"/>
    </row>
    <row r="35" spans="1:30" s="42" customFormat="1" ht="15" customHeight="1" x14ac:dyDescent="0.25">
      <c r="A35" s="61" t="s">
        <v>61</v>
      </c>
      <c r="B35" s="39">
        <v>0</v>
      </c>
      <c r="C35" s="39">
        <v>35</v>
      </c>
      <c r="D35" s="36"/>
      <c r="E35" s="39">
        <v>0</v>
      </c>
      <c r="F35" s="39">
        <v>32</v>
      </c>
      <c r="G35" s="187" t="str">
        <f t="shared" si="6"/>
        <v>-</v>
      </c>
      <c r="H35" s="39">
        <v>0</v>
      </c>
      <c r="I35" s="39">
        <v>5</v>
      </c>
      <c r="J35" s="187" t="str">
        <f t="shared" si="4"/>
        <v>-</v>
      </c>
      <c r="K35" s="39">
        <v>0</v>
      </c>
      <c r="L35" s="39">
        <v>1</v>
      </c>
      <c r="M35" s="40" t="str">
        <f t="shared" si="0"/>
        <v>-</v>
      </c>
      <c r="N35" s="39">
        <v>0</v>
      </c>
      <c r="O35" s="39">
        <v>0</v>
      </c>
      <c r="P35" s="40" t="str">
        <f t="shared" si="1"/>
        <v>-</v>
      </c>
      <c r="Q35" s="39">
        <v>0</v>
      </c>
      <c r="R35" s="60">
        <v>31</v>
      </c>
      <c r="S35" s="187" t="str">
        <f t="shared" si="7"/>
        <v>-</v>
      </c>
      <c r="T35" s="39">
        <v>0</v>
      </c>
      <c r="U35" s="60">
        <v>22</v>
      </c>
      <c r="V35" s="40"/>
      <c r="W35" s="39">
        <v>0</v>
      </c>
      <c r="X35" s="60">
        <v>20</v>
      </c>
      <c r="Y35" s="187" t="str">
        <f t="shared" si="2"/>
        <v>-</v>
      </c>
      <c r="Z35" s="39">
        <v>0</v>
      </c>
      <c r="AA35" s="60">
        <v>19</v>
      </c>
      <c r="AB35" s="187" t="str">
        <f t="shared" si="5"/>
        <v>-</v>
      </c>
      <c r="AC35" s="37"/>
      <c r="AD35" s="41"/>
    </row>
    <row r="36" spans="1:30" ht="67.5" customHeight="1" x14ac:dyDescent="0.25">
      <c r="A36" s="45"/>
      <c r="B36" s="45"/>
      <c r="C36" s="234" t="s">
        <v>96</v>
      </c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</row>
    <row r="37" spans="1:30" x14ac:dyDescent="0.2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x14ac:dyDescent="0.2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2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2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2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2">
    <mergeCell ref="C36:M36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N36:AB36"/>
    <mergeCell ref="S4:S5"/>
    <mergeCell ref="N4:N5"/>
    <mergeCell ref="O4:O5"/>
    <mergeCell ref="P4:P5"/>
    <mergeCell ref="A3:A5"/>
    <mergeCell ref="E3:G3"/>
    <mergeCell ref="H3:J3"/>
    <mergeCell ref="K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Q4:Q5"/>
    <mergeCell ref="B1:M1"/>
    <mergeCell ref="X1:Y1"/>
    <mergeCell ref="X2:Y2"/>
    <mergeCell ref="Z2:AA2"/>
    <mergeCell ref="N3:P3"/>
    <mergeCell ref="Q3:S3"/>
    <mergeCell ref="T3:V3"/>
    <mergeCell ref="W3:Y3"/>
    <mergeCell ref="Z3:AB3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K20"/>
  <sheetViews>
    <sheetView view="pageBreakPreview" zoomScale="66" zoomScaleNormal="70" zoomScaleSheetLayoutView="66" workbookViewId="0">
      <selection activeCell="B7" sqref="B7"/>
    </sheetView>
  </sheetViews>
  <sheetFormatPr defaultColWidth="8" defaultRowHeight="12.75" x14ac:dyDescent="0.2"/>
  <cols>
    <col min="1" max="1" width="60.28515625" style="3" customWidth="1"/>
    <col min="2" max="3" width="21.710937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 x14ac:dyDescent="0.2">
      <c r="A1" s="207" t="s">
        <v>64</v>
      </c>
      <c r="B1" s="207"/>
      <c r="C1" s="207"/>
      <c r="D1" s="207"/>
      <c r="E1" s="207"/>
    </row>
    <row r="2" spans="1:11" ht="23.25" customHeight="1" x14ac:dyDescent="0.2">
      <c r="A2" s="207" t="s">
        <v>23</v>
      </c>
      <c r="B2" s="207"/>
      <c r="C2" s="207"/>
      <c r="D2" s="207"/>
      <c r="E2" s="207"/>
    </row>
    <row r="3" spans="1:11" ht="6" customHeight="1" x14ac:dyDescent="0.2">
      <c r="A3" s="26"/>
    </row>
    <row r="4" spans="1:11" s="4" customFormat="1" ht="23.25" customHeight="1" x14ac:dyDescent="0.25">
      <c r="A4" s="218"/>
      <c r="B4" s="208" t="s">
        <v>102</v>
      </c>
      <c r="C4" s="208" t="s">
        <v>103</v>
      </c>
      <c r="D4" s="250" t="s">
        <v>1</v>
      </c>
      <c r="E4" s="251"/>
    </row>
    <row r="5" spans="1:11" s="4" customFormat="1" ht="32.25" customHeight="1" x14ac:dyDescent="0.25">
      <c r="A5" s="218"/>
      <c r="B5" s="209"/>
      <c r="C5" s="209"/>
      <c r="D5" s="5" t="s">
        <v>2</v>
      </c>
      <c r="E5" s="6" t="s">
        <v>25</v>
      </c>
    </row>
    <row r="6" spans="1:11" s="9" customFormat="1" ht="15.75" customHeight="1" x14ac:dyDescent="0.25">
      <c r="A6" s="7" t="s">
        <v>3</v>
      </c>
      <c r="B6" s="8">
        <v>5</v>
      </c>
      <c r="C6" s="8">
        <v>6</v>
      </c>
      <c r="D6" s="8">
        <v>7</v>
      </c>
      <c r="E6" s="8">
        <v>8</v>
      </c>
    </row>
    <row r="7" spans="1:11" s="9" customFormat="1" ht="20.85" customHeight="1" x14ac:dyDescent="0.25">
      <c r="A7" s="10" t="s">
        <v>97</v>
      </c>
      <c r="B7" s="82" t="s">
        <v>91</v>
      </c>
      <c r="C7" s="82">
        <f>'10-молодь-ЦЗ'!C7</f>
        <v>11268</v>
      </c>
      <c r="D7" s="11" t="s">
        <v>91</v>
      </c>
      <c r="E7" s="90" t="s">
        <v>91</v>
      </c>
      <c r="K7" s="13"/>
    </row>
    <row r="8" spans="1:11" s="4" customFormat="1" ht="20.85" customHeight="1" x14ac:dyDescent="0.25">
      <c r="A8" s="10" t="s">
        <v>27</v>
      </c>
      <c r="B8" s="82">
        <f>'10-молодь-ЦЗ'!E7</f>
        <v>18414</v>
      </c>
      <c r="C8" s="82">
        <f>'10-молодь-ЦЗ'!F7</f>
        <v>9478</v>
      </c>
      <c r="D8" s="11">
        <f t="shared" ref="D8:D12" si="0">C8*100/B8</f>
        <v>51.471706310415989</v>
      </c>
      <c r="E8" s="90">
        <f t="shared" ref="E8:E12" si="1">C8-B8</f>
        <v>-8936</v>
      </c>
      <c r="K8" s="13"/>
    </row>
    <row r="9" spans="1:11" s="4" customFormat="1" ht="37.5" x14ac:dyDescent="0.25">
      <c r="A9" s="14" t="s">
        <v>28</v>
      </c>
      <c r="B9" s="82">
        <f>'10-молодь-ЦЗ'!H7</f>
        <v>4645</v>
      </c>
      <c r="C9" s="82">
        <f>'10-молодь-ЦЗ'!I7</f>
        <v>2081</v>
      </c>
      <c r="D9" s="11">
        <f t="shared" si="0"/>
        <v>44.800861141011843</v>
      </c>
      <c r="E9" s="90">
        <f t="shared" si="1"/>
        <v>-2564</v>
      </c>
      <c r="K9" s="13"/>
    </row>
    <row r="10" spans="1:11" s="4" customFormat="1" ht="21.4" customHeight="1" x14ac:dyDescent="0.25">
      <c r="A10" s="15" t="s">
        <v>29</v>
      </c>
      <c r="B10" s="82">
        <f>'10-молодь-ЦЗ'!K7</f>
        <v>846</v>
      </c>
      <c r="C10" s="82">
        <f>'10-молодь-ЦЗ'!L7</f>
        <v>414</v>
      </c>
      <c r="D10" s="12">
        <f t="shared" si="0"/>
        <v>48.936170212765958</v>
      </c>
      <c r="E10" s="90">
        <f t="shared" si="1"/>
        <v>-432</v>
      </c>
      <c r="K10" s="13"/>
    </row>
    <row r="11" spans="1:11" s="4" customFormat="1" ht="45.75" customHeight="1" x14ac:dyDescent="0.25">
      <c r="A11" s="15" t="s">
        <v>20</v>
      </c>
      <c r="B11" s="82">
        <f>'10-молодь-ЦЗ'!N7</f>
        <v>93</v>
      </c>
      <c r="C11" s="82">
        <f>'10-молодь-ЦЗ'!O7</f>
        <v>22</v>
      </c>
      <c r="D11" s="12">
        <f t="shared" si="0"/>
        <v>23.655913978494624</v>
      </c>
      <c r="E11" s="90">
        <f t="shared" si="1"/>
        <v>-71</v>
      </c>
      <c r="K11" s="13"/>
    </row>
    <row r="12" spans="1:11" s="4" customFormat="1" ht="55.5" customHeight="1" x14ac:dyDescent="0.25">
      <c r="A12" s="15" t="s">
        <v>30</v>
      </c>
      <c r="B12" s="82">
        <f>'10-молодь-ЦЗ'!Q7</f>
        <v>12739</v>
      </c>
      <c r="C12" s="82">
        <f>'10-молодь-ЦЗ'!R7</f>
        <v>7126</v>
      </c>
      <c r="D12" s="12">
        <f t="shared" si="0"/>
        <v>55.938456707747861</v>
      </c>
      <c r="E12" s="90">
        <f t="shared" si="1"/>
        <v>-5613</v>
      </c>
      <c r="K12" s="13"/>
    </row>
    <row r="13" spans="1:11" s="4" customFormat="1" ht="12.75" customHeight="1" x14ac:dyDescent="0.25">
      <c r="A13" s="214" t="s">
        <v>4</v>
      </c>
      <c r="B13" s="215"/>
      <c r="C13" s="215"/>
      <c r="D13" s="215"/>
      <c r="E13" s="215"/>
      <c r="K13" s="13"/>
    </row>
    <row r="14" spans="1:11" s="4" customFormat="1" ht="15" customHeight="1" x14ac:dyDescent="0.25">
      <c r="A14" s="216"/>
      <c r="B14" s="217"/>
      <c r="C14" s="217"/>
      <c r="D14" s="217"/>
      <c r="E14" s="217"/>
      <c r="K14" s="13"/>
    </row>
    <row r="15" spans="1:11" s="4" customFormat="1" ht="20.25" customHeight="1" x14ac:dyDescent="0.25">
      <c r="A15" s="212" t="s">
        <v>0</v>
      </c>
      <c r="B15" s="259" t="s">
        <v>104</v>
      </c>
      <c r="C15" s="259" t="s">
        <v>105</v>
      </c>
      <c r="D15" s="250" t="s">
        <v>1</v>
      </c>
      <c r="E15" s="251"/>
      <c r="K15" s="13"/>
    </row>
    <row r="16" spans="1:11" ht="35.65" customHeight="1" x14ac:dyDescent="0.2">
      <c r="A16" s="213"/>
      <c r="B16" s="259"/>
      <c r="C16" s="259"/>
      <c r="D16" s="5" t="s">
        <v>2</v>
      </c>
      <c r="E16" s="6" t="s">
        <v>25</v>
      </c>
      <c r="K16" s="13"/>
    </row>
    <row r="17" spans="1:11" ht="21.6" customHeight="1" x14ac:dyDescent="0.2">
      <c r="A17" s="10" t="s">
        <v>90</v>
      </c>
      <c r="B17" s="82" t="s">
        <v>91</v>
      </c>
      <c r="C17" s="82">
        <f>'10-молодь-ЦЗ'!U7</f>
        <v>3513</v>
      </c>
      <c r="D17" s="17" t="s">
        <v>91</v>
      </c>
      <c r="E17" s="90" t="s">
        <v>91</v>
      </c>
      <c r="K17" s="13"/>
    </row>
    <row r="18" spans="1:11" ht="21.6" customHeight="1" x14ac:dyDescent="0.2">
      <c r="A18" s="1" t="s">
        <v>27</v>
      </c>
      <c r="B18" s="82">
        <f>'10-молодь-ЦЗ'!W7</f>
        <v>6498</v>
      </c>
      <c r="C18" s="82">
        <f>'10-молодь-ЦЗ'!X7</f>
        <v>2793</v>
      </c>
      <c r="D18" s="17">
        <f t="shared" ref="D18:D19" si="2">C18*100/B18</f>
        <v>42.982456140350877</v>
      </c>
      <c r="E18" s="90">
        <f t="shared" ref="E18:E19" si="3">C18-B18</f>
        <v>-3705</v>
      </c>
      <c r="K18" s="13"/>
    </row>
    <row r="19" spans="1:11" ht="21.6" customHeight="1" x14ac:dyDescent="0.2">
      <c r="A19" s="1" t="s">
        <v>32</v>
      </c>
      <c r="B19" s="82">
        <f>'10-молодь-ЦЗ'!Z7</f>
        <v>5257</v>
      </c>
      <c r="C19" s="82">
        <f>'10-молодь-ЦЗ'!AA7</f>
        <v>2231</v>
      </c>
      <c r="D19" s="17">
        <f t="shared" si="2"/>
        <v>42.4386532242724</v>
      </c>
      <c r="E19" s="90">
        <f t="shared" si="3"/>
        <v>-3026</v>
      </c>
      <c r="K19" s="13"/>
    </row>
    <row r="20" spans="1:11" ht="66.599999999999994" customHeight="1" x14ac:dyDescent="0.25">
      <c r="A20" s="206" t="s">
        <v>92</v>
      </c>
      <c r="B20" s="206"/>
      <c r="C20" s="206"/>
      <c r="D20" s="206"/>
      <c r="E20" s="206"/>
    </row>
  </sheetData>
  <mergeCells count="12">
    <mergeCell ref="A20:E20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20</vt:i4>
      </vt:variant>
      <vt:variant>
        <vt:lpstr>Іменовані діапазони</vt:lpstr>
      </vt:variant>
      <vt:variant>
        <vt:i4>33</vt:i4>
      </vt:variant>
    </vt:vector>
  </HeadingPairs>
  <TitlesOfParts>
    <vt:vector size="53" baseType="lpstr">
      <vt:lpstr>1(5%квота)</vt:lpstr>
      <vt:lpstr>2(5%квота-ЦЗ)</vt:lpstr>
      <vt:lpstr>3(неповносправні)</vt:lpstr>
      <vt:lpstr>4(неповносправні-ЦЗ)</vt:lpstr>
      <vt:lpstr>5-АТО</vt:lpstr>
      <vt:lpstr>6-(АТО-ЦЗ)</vt:lpstr>
      <vt:lpstr>7-ВПО</vt:lpstr>
      <vt:lpstr>8-ВПО-ЦЗ</vt:lpstr>
      <vt:lpstr>9-молодь</vt:lpstr>
      <vt:lpstr>10-молодь-ЦЗ</vt:lpstr>
      <vt:lpstr>!!11-ґендер</vt:lpstr>
      <vt:lpstr>!!12-жінки</vt:lpstr>
      <vt:lpstr>!!13-чоловіки</vt:lpstr>
      <vt:lpstr>11-ґендер</vt:lpstr>
      <vt:lpstr>12-жінки-ЦЗ</vt:lpstr>
      <vt:lpstr>13-чоловіки-ЦЗ</vt:lpstr>
      <vt:lpstr>14-місце проживання</vt:lpstr>
      <vt:lpstr>15-місто-ЦЗ</vt:lpstr>
      <vt:lpstr>16-село-ЦЗ</vt:lpstr>
      <vt:lpstr>УСЬОГО</vt:lpstr>
      <vt:lpstr>'!!11-ґендер'!Заголовки_для_друку</vt:lpstr>
      <vt:lpstr>'!!12-жінки'!Заголовки_для_друку</vt:lpstr>
      <vt:lpstr>'!!13-чоловіки'!Заголовки_для_друку</vt:lpstr>
      <vt:lpstr>'10-молодь-ЦЗ'!Заголовки_для_друку</vt:lpstr>
      <vt:lpstr>'12-жінки-ЦЗ'!Заголовки_для_друку</vt:lpstr>
      <vt:lpstr>'13-чоловіки-ЦЗ'!Заголовки_для_друку</vt:lpstr>
      <vt:lpstr>'15-місто-ЦЗ'!Заголовки_для_друку</vt:lpstr>
      <vt:lpstr>'16-село-ЦЗ'!Заголовки_для_друку</vt:lpstr>
      <vt:lpstr>'2(5%квота-ЦЗ)'!Заголовки_для_друку</vt:lpstr>
      <vt:lpstr>'4(неповносправні-ЦЗ)'!Заголовки_для_друку</vt:lpstr>
      <vt:lpstr>'6-(АТО-ЦЗ)'!Заголовки_для_друку</vt:lpstr>
      <vt:lpstr>'8-ВПО-ЦЗ'!Заголовки_для_друку</vt:lpstr>
      <vt:lpstr>УСЬОГО!Заголовки_для_друку</vt:lpstr>
      <vt:lpstr>'!!11-ґендер'!Область_друку</vt:lpstr>
      <vt:lpstr>'!!12-жінки'!Область_друку</vt:lpstr>
      <vt:lpstr>'!!13-чоловіки'!Область_друку</vt:lpstr>
      <vt:lpstr>'1(5%квота)'!Область_друку</vt:lpstr>
      <vt:lpstr>'10-молодь-ЦЗ'!Область_друку</vt:lpstr>
      <vt:lpstr>'11-ґендер'!Область_друку</vt:lpstr>
      <vt:lpstr>'12-жінки-ЦЗ'!Область_друку</vt:lpstr>
      <vt:lpstr>'13-чоловіки-ЦЗ'!Область_друку</vt:lpstr>
      <vt:lpstr>'14-місце проживання'!Область_друку</vt:lpstr>
      <vt:lpstr>'15-місто-ЦЗ'!Область_друку</vt:lpstr>
      <vt:lpstr>'16-село-ЦЗ'!Область_друку</vt:lpstr>
      <vt:lpstr>'2(5%квота-ЦЗ)'!Область_друку</vt:lpstr>
      <vt:lpstr>'3(неповносправні)'!Область_друку</vt:lpstr>
      <vt:lpstr>'4(неповносправні-ЦЗ)'!Область_друку</vt:lpstr>
      <vt:lpstr>'5-АТО'!Область_друку</vt:lpstr>
      <vt:lpstr>'6-(АТО-ЦЗ)'!Область_друку</vt:lpstr>
      <vt:lpstr>'7-ВПО'!Область_друку</vt:lpstr>
      <vt:lpstr>'8-ВПО-ЦЗ'!Область_друку</vt:lpstr>
      <vt:lpstr>'9-молодь'!Область_друку</vt:lpstr>
      <vt:lpstr>УСЬОГО!Область_друку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stat1</cp:lastModifiedBy>
  <cp:lastPrinted>2022-07-08T13:15:59Z</cp:lastPrinted>
  <dcterms:created xsi:type="dcterms:W3CDTF">2020-12-10T10:35:03Z</dcterms:created>
  <dcterms:modified xsi:type="dcterms:W3CDTF">2022-07-13T08:30:38Z</dcterms:modified>
</cp:coreProperties>
</file>