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0" windowWidth="19420" windowHeight="11020" firstSheet="7" activeTab="9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11-ґендер" sheetId="25" r:id="rId11"/>
    <sheet name="12-жінки-ЦЗ" sheetId="54" r:id="rId12"/>
    <sheet name="13-чоловіки-ЦЗ" sheetId="55" r:id="rId13"/>
    <sheet name="14-місце проживання" sheetId="45" r:id="rId14"/>
    <sheet name="15-місто-ЦЗ" sheetId="57" r:id="rId15"/>
    <sheet name="16-село-ЦЗ" sheetId="58" r:id="rId16"/>
    <sheet name="УСЬОГО" sheetId="56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'10-молодь-ЦЗ'!$A:$A</definedName>
    <definedName name="_xlnm.Print_Titles" localSheetId="11">'12-жінки-ЦЗ'!$A:$A</definedName>
    <definedName name="_xlnm.Print_Titles" localSheetId="12">'13-чоловіки-ЦЗ'!$A:$A</definedName>
    <definedName name="_xlnm.Print_Titles" localSheetId="14">'15-місто-ЦЗ'!$A:$A</definedName>
    <definedName name="_xlnm.Print_Titles" localSheetId="15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6">УСЬОГО!$A:$A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'1(5%квота)'!$A$1:$E$18</definedName>
    <definedName name="_xlnm.Print_Area" localSheetId="9">'10-молодь-ЦЗ'!$A$1:$AB$35</definedName>
    <definedName name="_xlnm.Print_Area" localSheetId="10">'11-ґендер'!$A$1:$I$20</definedName>
    <definedName name="_xlnm.Print_Area" localSheetId="11">'12-жінки-ЦЗ'!$A$1:$AB$35</definedName>
    <definedName name="_xlnm.Print_Area" localSheetId="12">'13-чоловіки-ЦЗ'!$A$1:$AB$35</definedName>
    <definedName name="_xlnm.Print_Area" localSheetId="13">'14-місце проживання'!$A$1:$I$20</definedName>
    <definedName name="_xlnm.Print_Area" localSheetId="14">'15-місто-ЦЗ'!$A$1:$AB$35</definedName>
    <definedName name="_xlnm.Print_Area" localSheetId="15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6">УСЬОГО!$A$1:$AB$35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 localSheetId="16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 localSheetId="16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 localSheetId="16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49" l="1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J32" i="49" l="1"/>
  <c r="M31" i="48"/>
  <c r="M30" i="48"/>
  <c r="M29" i="48"/>
  <c r="M28" i="48"/>
  <c r="M27" i="48"/>
  <c r="M26" i="48"/>
  <c r="M25" i="48"/>
  <c r="M24" i="48"/>
  <c r="M23" i="48"/>
  <c r="M22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35" i="48"/>
  <c r="M34" i="48"/>
  <c r="M33" i="48"/>
  <c r="M3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B8" i="57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U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U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U31" i="57"/>
  <c r="T32" i="57"/>
  <c r="U32" i="57"/>
  <c r="T33" i="57"/>
  <c r="U33" i="57"/>
  <c r="T34" i="57"/>
  <c r="U34" i="57"/>
  <c r="T35" i="57"/>
  <c r="U35" i="57"/>
  <c r="J11" i="48"/>
  <c r="P10" i="56" l="1"/>
  <c r="P11" i="56"/>
  <c r="P12" i="56"/>
  <c r="P13" i="56"/>
  <c r="P14" i="56"/>
  <c r="P15" i="56"/>
  <c r="P16" i="56"/>
  <c r="P17" i="56"/>
  <c r="P18" i="56"/>
  <c r="P19" i="56"/>
  <c r="P20" i="56"/>
  <c r="P21" i="56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9" i="56"/>
  <c r="P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D13" i="57"/>
  <c r="W7" i="57"/>
  <c r="B19" i="45" s="1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B35" i="56"/>
  <c r="Y35" i="56"/>
  <c r="V35" i="56"/>
  <c r="S35" i="56"/>
  <c r="M35" i="56"/>
  <c r="J35" i="56"/>
  <c r="G35" i="56"/>
  <c r="D35" i="56"/>
  <c r="AB34" i="56"/>
  <c r="Y34" i="56"/>
  <c r="V34" i="56"/>
  <c r="S34" i="56"/>
  <c r="M34" i="56"/>
  <c r="J34" i="56"/>
  <c r="G34" i="56"/>
  <c r="D34" i="56"/>
  <c r="AB33" i="56"/>
  <c r="Y33" i="56"/>
  <c r="V33" i="56"/>
  <c r="S33" i="56"/>
  <c r="M33" i="56"/>
  <c r="J33" i="56"/>
  <c r="G33" i="56"/>
  <c r="D33" i="56"/>
  <c r="AB32" i="56"/>
  <c r="Y32" i="56"/>
  <c r="V32" i="56"/>
  <c r="S32" i="56"/>
  <c r="M32" i="56"/>
  <c r="J32" i="56"/>
  <c r="G32" i="56"/>
  <c r="D32" i="56"/>
  <c r="AB31" i="56"/>
  <c r="Y31" i="56"/>
  <c r="V31" i="56"/>
  <c r="S31" i="56"/>
  <c r="M31" i="56"/>
  <c r="J31" i="56"/>
  <c r="G31" i="56"/>
  <c r="D31" i="56"/>
  <c r="AB30" i="56"/>
  <c r="Y30" i="56"/>
  <c r="V30" i="56"/>
  <c r="S30" i="56"/>
  <c r="M30" i="56"/>
  <c r="J30" i="56"/>
  <c r="G30" i="56"/>
  <c r="D30" i="56"/>
  <c r="AB29" i="56"/>
  <c r="Y29" i="56"/>
  <c r="V29" i="56"/>
  <c r="S29" i="56"/>
  <c r="M29" i="56"/>
  <c r="J29" i="56"/>
  <c r="G29" i="56"/>
  <c r="D29" i="56"/>
  <c r="AB28" i="56"/>
  <c r="Y28" i="56"/>
  <c r="V28" i="56"/>
  <c r="S28" i="56"/>
  <c r="M28" i="56"/>
  <c r="J28" i="56"/>
  <c r="G28" i="56"/>
  <c r="D28" i="56"/>
  <c r="AB27" i="56"/>
  <c r="Y27" i="56"/>
  <c r="V27" i="56"/>
  <c r="S27" i="56"/>
  <c r="M27" i="56"/>
  <c r="J27" i="56"/>
  <c r="G27" i="56"/>
  <c r="D27" i="56"/>
  <c r="AB26" i="56"/>
  <c r="Y26" i="56"/>
  <c r="V26" i="56"/>
  <c r="S26" i="56"/>
  <c r="M26" i="56"/>
  <c r="J26" i="56"/>
  <c r="G26" i="56"/>
  <c r="D26" i="56"/>
  <c r="AB25" i="56"/>
  <c r="Y25" i="56"/>
  <c r="V25" i="56"/>
  <c r="S25" i="56"/>
  <c r="M25" i="56"/>
  <c r="J25" i="56"/>
  <c r="G25" i="56"/>
  <c r="D25" i="56"/>
  <c r="AB24" i="56"/>
  <c r="Y24" i="56"/>
  <c r="V24" i="56"/>
  <c r="S24" i="56"/>
  <c r="M24" i="56"/>
  <c r="J24" i="56"/>
  <c r="G24" i="56"/>
  <c r="D24" i="56"/>
  <c r="AB23" i="56"/>
  <c r="Y23" i="56"/>
  <c r="V23" i="56"/>
  <c r="S23" i="56"/>
  <c r="M23" i="56"/>
  <c r="J23" i="56"/>
  <c r="G23" i="56"/>
  <c r="D23" i="56"/>
  <c r="AB22" i="56"/>
  <c r="Y22" i="56"/>
  <c r="V22" i="56"/>
  <c r="S22" i="56"/>
  <c r="M22" i="56"/>
  <c r="J22" i="56"/>
  <c r="G22" i="56"/>
  <c r="D22" i="56"/>
  <c r="AB21" i="56"/>
  <c r="Y21" i="56"/>
  <c r="V21" i="56"/>
  <c r="S21" i="56"/>
  <c r="M21" i="56"/>
  <c r="J21" i="56"/>
  <c r="G21" i="56"/>
  <c r="D21" i="56"/>
  <c r="AB20" i="56"/>
  <c r="Y20" i="56"/>
  <c r="V20" i="56"/>
  <c r="S20" i="56"/>
  <c r="M20" i="56"/>
  <c r="J20" i="56"/>
  <c r="G20" i="56"/>
  <c r="D20" i="56"/>
  <c r="AB19" i="56"/>
  <c r="Y19" i="56"/>
  <c r="V19" i="56"/>
  <c r="S19" i="56"/>
  <c r="M19" i="56"/>
  <c r="J19" i="56"/>
  <c r="G19" i="56"/>
  <c r="D19" i="56"/>
  <c r="AB18" i="56"/>
  <c r="Y18" i="56"/>
  <c r="V18" i="56"/>
  <c r="S18" i="56"/>
  <c r="M18" i="56"/>
  <c r="J18" i="56"/>
  <c r="G18" i="56"/>
  <c r="D18" i="56"/>
  <c r="AB17" i="56"/>
  <c r="Y17" i="56"/>
  <c r="V17" i="56"/>
  <c r="S17" i="56"/>
  <c r="M17" i="56"/>
  <c r="J17" i="56"/>
  <c r="G17" i="56"/>
  <c r="D17" i="56"/>
  <c r="AB16" i="56"/>
  <c r="Y16" i="56"/>
  <c r="V16" i="56"/>
  <c r="S16" i="56"/>
  <c r="M16" i="56"/>
  <c r="J16" i="56"/>
  <c r="G16" i="56"/>
  <c r="D16" i="56"/>
  <c r="AB15" i="56"/>
  <c r="Y15" i="56"/>
  <c r="V15" i="56"/>
  <c r="S15" i="56"/>
  <c r="M15" i="56"/>
  <c r="J15" i="56"/>
  <c r="G15" i="56"/>
  <c r="D15" i="56"/>
  <c r="AB14" i="56"/>
  <c r="Y14" i="56"/>
  <c r="V14" i="56"/>
  <c r="S14" i="56"/>
  <c r="M14" i="56"/>
  <c r="J14" i="56"/>
  <c r="G14" i="56"/>
  <c r="D14" i="56"/>
  <c r="AB13" i="56"/>
  <c r="Y13" i="56"/>
  <c r="V13" i="56"/>
  <c r="S13" i="56"/>
  <c r="M13" i="56"/>
  <c r="J13" i="56"/>
  <c r="G13" i="56"/>
  <c r="D13" i="56"/>
  <c r="AB12" i="56"/>
  <c r="Y12" i="56"/>
  <c r="V12" i="56"/>
  <c r="S12" i="56"/>
  <c r="M12" i="56"/>
  <c r="J12" i="56"/>
  <c r="G12" i="56"/>
  <c r="D12" i="56"/>
  <c r="AB11" i="56"/>
  <c r="Y11" i="56"/>
  <c r="V11" i="56"/>
  <c r="S11" i="56"/>
  <c r="M11" i="56"/>
  <c r="J11" i="56"/>
  <c r="G11" i="56"/>
  <c r="D11" i="56"/>
  <c r="AB10" i="56"/>
  <c r="Y10" i="56"/>
  <c r="V10" i="56"/>
  <c r="S10" i="56"/>
  <c r="M10" i="56"/>
  <c r="J10" i="56"/>
  <c r="G10" i="56"/>
  <c r="D10" i="56"/>
  <c r="AB9" i="56"/>
  <c r="Y9" i="56"/>
  <c r="V9" i="56"/>
  <c r="S9" i="56"/>
  <c r="M9" i="56"/>
  <c r="J9" i="56"/>
  <c r="G9" i="56"/>
  <c r="D9" i="56"/>
  <c r="AB8" i="56"/>
  <c r="Y8" i="56"/>
  <c r="V8" i="56"/>
  <c r="S8" i="56"/>
  <c r="M8" i="56"/>
  <c r="J8" i="56"/>
  <c r="G8" i="56"/>
  <c r="D8" i="56"/>
  <c r="AA7" i="56"/>
  <c r="Z7" i="56"/>
  <c r="X7" i="56"/>
  <c r="W7" i="56"/>
  <c r="U7" i="56"/>
  <c r="T7" i="56"/>
  <c r="R7" i="56"/>
  <c r="Q7" i="56"/>
  <c r="O7" i="56"/>
  <c r="N7" i="56"/>
  <c r="L7" i="56"/>
  <c r="K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A7" i="57" l="1"/>
  <c r="C20" i="45" s="1"/>
  <c r="D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M7" i="56"/>
  <c r="S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E11" i="40" s="1"/>
  <c r="B17" i="40"/>
  <c r="E17" i="40" s="1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V7" i="56"/>
  <c r="I7" i="57"/>
  <c r="C10" i="45" s="1"/>
  <c r="D10" i="45" s="1"/>
  <c r="AB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Y7" i="56"/>
  <c r="Y8" i="55"/>
  <c r="Y10" i="55"/>
  <c r="Y12" i="55"/>
  <c r="Y14" i="55"/>
  <c r="Y16" i="55"/>
  <c r="Y18" i="55"/>
  <c r="Y20" i="55"/>
  <c r="Y22" i="55"/>
  <c r="Y24" i="55"/>
  <c r="Y7" i="57"/>
  <c r="P7" i="55"/>
  <c r="P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J7" i="57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AB7" i="57"/>
  <c r="C19" i="45"/>
  <c r="E19" i="45" s="1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E18" i="40"/>
  <c r="D18" i="40"/>
  <c r="E9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J9" i="48"/>
  <c r="G9" i="48"/>
  <c r="D9" i="48"/>
  <c r="AB8" i="48"/>
  <c r="Y8" i="48"/>
  <c r="V8" i="48"/>
  <c r="S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C12" i="45" l="1"/>
  <c r="D12" i="45" s="1"/>
  <c r="D10" i="40"/>
  <c r="I20" i="45"/>
  <c r="E8" i="40"/>
  <c r="I18" i="45"/>
  <c r="F18" i="25"/>
  <c r="H18" i="25" s="1"/>
  <c r="E8" i="45"/>
  <c r="V7" i="57"/>
  <c r="C18" i="45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D9" i="24" s="1"/>
  <c r="B11" i="24"/>
  <c r="B17" i="24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D11" i="45"/>
  <c r="E10" i="45"/>
  <c r="D7" i="57"/>
  <c r="I20" i="25"/>
  <c r="H19" i="25"/>
  <c r="H11" i="25"/>
  <c r="H8" i="25"/>
  <c r="D17" i="23"/>
  <c r="E18" i="24"/>
  <c r="E16" i="23"/>
  <c r="E18" i="23"/>
  <c r="D9" i="23"/>
  <c r="D7" i="23"/>
  <c r="E6" i="23"/>
  <c r="D6" i="23"/>
  <c r="D7" i="39"/>
  <c r="D17" i="24" l="1"/>
  <c r="E12" i="45"/>
  <c r="E6" i="43"/>
  <c r="E18" i="45"/>
  <c r="D11" i="24"/>
  <c r="E16" i="24"/>
  <c r="I18" i="25"/>
  <c r="D18" i="43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<sst xmlns="http://schemas.openxmlformats.org/spreadsheetml/2006/main" count="897" uniqueCount="86">
  <si>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</si>
  <si>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</si>
  <si>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</si>
  <si>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</si>
  <si>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</si>
  <si>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</si>
  <si>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</si>
  <si>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</si>
  <si>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</si>
  <si>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</si>
  <si>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</si>
  <si>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</si>
  <si>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</si>
  <si>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</si>
  <si>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</si>
  <si>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</si>
  <si>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</si>
  <si>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</si>
  <si>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</si>
  <si>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</si>
  <si>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</si>
  <si>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</si>
  <si>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</si>
  <si>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</si>
  <si>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</si>
  <si>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</si>
  <si>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</si>
  <si>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</si>
  <si>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</si>
  <si>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</si>
  <si>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</si>
  <si>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</si>
  <si>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</si>
  <si>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</si>
  <si>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</si>
  <si>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</si>
  <si>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</si>
  <si>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</si>
  <si>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</si>
  <si>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</si>
  <si>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</si>
  <si>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</si>
  <si>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</si>
  <si>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</si>
  <si>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</si>
  <si>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</si>
  <si>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</si>
  <si>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</si>
  <si>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</si>
  <si>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</si>
  <si>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</si>
  <si>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</si>
  <si>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</si>
  <si>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</si>
  <si>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</si>
  <si>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</si>
  <si>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</si>
  <si>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</si>
  <si>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</si>
  <si>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</si>
  <si>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</si>
  <si>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</si>
  <si>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</si>
  <si>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</si>
  <si>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</si>
  <si>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</si>
  <si>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</si>
  <si>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</si>
  <si>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</si>
  <si>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</si>
  <si>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</si>
  <si>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</si>
  <si>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січень -                     липень 2020 року</t>
  </si>
  <si>
    <t>січень -                липень 2021 року</t>
  </si>
  <si>
    <t xml:space="preserve">  1 серпня             2020 р.</t>
  </si>
  <si>
    <t xml:space="preserve">  1 серпня            2021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</si>
  <si>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липні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</si>
  <si>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липні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</si>
  <si>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липні 2020-2021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</si>
  <si>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липні 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</si>
  <si>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липні 2020 - 2021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</si>
  <si>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липні 2020 - 2021 рр.</t>
    </r>
  </si>
  <si>
    <t>Надання послуг Львівською обласною службою зайнятості чоловікам
у січні - липні 2020 - 2021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</si>
  <si>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липні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</si>
  <si>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-липні 2020 - 2021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</si>
  <si>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-липні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</si>
</sst>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\+#0;\-#0"/>
    <numFmt numFmtId="167" formatCode="#,##0_ ;[Red]\-#,##0\ 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8" fillId="0" borderId="0"/>
  </cellStyleXfs>
  <cellXfs count="163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4" fillId="0" borderId="0" xfId="8" applyFont="1" applyAlignment="1">
      <alignment vertical="center" wrapText="1"/>
    </xf>
    <xf numFmtId="0" fontId="24" fillId="0" borderId="0" xfId="7" applyFont="1"/>
    <xf numFmtId="165" fontId="24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7" fillId="0" borderId="0" xfId="12" applyFont="1" applyFill="1" applyBorder="1" applyAlignment="1">
      <alignment vertical="top" wrapText="1"/>
    </xf>
    <xf numFmtId="0" fontId="21" fillId="0" borderId="0" xfId="12" applyFont="1" applyFill="1" applyBorder="1"/>
    <xf numFmtId="0" fontId="28" fillId="0" borderId="1" xfId="12" applyFont="1" applyFill="1" applyBorder="1" applyAlignment="1">
      <alignment horizontal="center" vertical="top"/>
    </xf>
    <xf numFmtId="0" fontId="28" fillId="0" borderId="0" xfId="12" applyFont="1" applyFill="1" applyBorder="1" applyAlignment="1">
      <alignment horizontal="center" vertical="top"/>
    </xf>
    <xf numFmtId="0" fontId="29" fillId="0" borderId="0" xfId="12" applyFont="1" applyFill="1" applyAlignment="1">
      <alignment vertical="top"/>
    </xf>
    <xf numFmtId="0" fontId="30" fillId="0" borderId="0" xfId="12" applyFont="1" applyFill="1" applyAlignment="1">
      <alignment horizontal="center" vertical="center" wrapText="1"/>
    </xf>
    <xf numFmtId="0" fontId="30" fillId="0" borderId="0" xfId="12" applyFont="1" applyFill="1" applyAlignment="1">
      <alignment vertical="center" wrapText="1"/>
    </xf>
    <xf numFmtId="0" fontId="25" fillId="0" borderId="3" xfId="12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164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vertical="center"/>
    </xf>
    <xf numFmtId="3" fontId="23" fillId="0" borderId="6" xfId="12" applyNumberFormat="1" applyFont="1" applyFill="1" applyBorder="1" applyAlignment="1">
      <alignment horizontal="center" vertical="center"/>
    </xf>
    <xf numFmtId="164" fontId="23" fillId="0" borderId="6" xfId="12" applyNumberFormat="1" applyFont="1" applyFill="1" applyBorder="1" applyAlignment="1">
      <alignment horizontal="center" vertical="center"/>
    </xf>
    <xf numFmtId="3" fontId="23" fillId="0" borderId="0" xfId="12" applyNumberFormat="1" applyFont="1" applyFill="1"/>
    <xf numFmtId="0" fontId="23" fillId="0" borderId="0" xfId="12" applyFont="1" applyFill="1"/>
    <xf numFmtId="0" fontId="23" fillId="0" borderId="0" xfId="12" applyFont="1" applyFill="1" applyAlignment="1">
      <alignment horizontal="center" vertical="top"/>
    </xf>
    <xf numFmtId="0" fontId="29" fillId="0" borderId="0" xfId="12" applyFont="1" applyFill="1"/>
    <xf numFmtId="0" fontId="32" fillId="0" borderId="0" xfId="12" applyFont="1" applyFill="1"/>
    <xf numFmtId="0" fontId="22" fillId="0" borderId="0" xfId="14" applyFont="1" applyFill="1"/>
    <xf numFmtId="0" fontId="1" fillId="0" borderId="0" xfId="8" applyFont="1" applyFill="1" applyAlignment="1">
      <alignment vertical="center" wrapText="1"/>
    </xf>
    <xf numFmtId="0" fontId="34" fillId="0" borderId="0" xfId="12" applyFont="1" applyFill="1" applyBorder="1"/>
    <xf numFmtId="0" fontId="35" fillId="0" borderId="6" xfId="12" applyFont="1" applyFill="1" applyBorder="1" applyAlignment="1">
      <alignment horizontal="center" wrapText="1"/>
    </xf>
    <xf numFmtId="1" fontId="35" fillId="0" borderId="6" xfId="12" applyNumberFormat="1" applyFont="1" applyFill="1" applyBorder="1" applyAlignment="1">
      <alignment horizontal="center" wrapText="1"/>
    </xf>
    <xf numFmtId="0" fontId="35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20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3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8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2" applyFont="1" applyFill="1" applyBorder="1" applyAlignment="1">
      <alignment horizontal="center" vertical="top"/>
    </xf>
    <xf numFmtId="1" fontId="35" fillId="2" borderId="6" xfId="12" applyNumberFormat="1" applyFont="1" applyFill="1" applyBorder="1" applyAlignment="1">
      <alignment horizontal="center" wrapText="1"/>
    </xf>
    <xf numFmtId="3" fontId="25" fillId="2" borderId="6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/>
    <xf numFmtId="0" fontId="29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3" fillId="0" borderId="6" xfId="12" quotePrefix="1" applyNumberFormat="1" applyFont="1" applyFill="1" applyBorder="1" applyAlignment="1">
      <alignment horizontal="center" vertical="center"/>
    </xf>
    <xf numFmtId="3" fontId="23" fillId="0" borderId="0" xfId="12" applyNumberFormat="1" applyFont="1" applyFill="1" applyAlignment="1">
      <alignment vertical="center"/>
    </xf>
    <xf numFmtId="0" fontId="22" fillId="0" borderId="0" xfId="12" applyFont="1" applyFill="1"/>
    <xf numFmtId="0" fontId="31" fillId="0" borderId="0" xfId="12" applyFont="1" applyFill="1"/>
    <xf numFmtId="1" fontId="24" fillId="0" borderId="0" xfId="8" applyNumberFormat="1" applyFont="1" applyAlignment="1">
      <alignment vertical="center" wrapText="1"/>
    </xf>
    <xf numFmtId="1" fontId="24" fillId="0" borderId="0" xfId="7" applyNumberFormat="1" applyFont="1"/>
    <xf numFmtId="167" fontId="25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3" fontId="1" fillId="0" borderId="0" xfId="7" applyNumberFormat="1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7" fontId="45" fillId="0" borderId="6" xfId="12" applyNumberFormat="1" applyFont="1" applyFill="1" applyBorder="1" applyAlignment="1">
      <alignment horizontal="center" vertical="center"/>
    </xf>
    <xf numFmtId="164" fontId="46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7" fontId="47" fillId="0" borderId="6" xfId="13" applyNumberFormat="1" applyFont="1" applyFill="1" applyBorder="1" applyAlignment="1">
      <alignment horizontal="center" vertical="center"/>
    </xf>
    <xf numFmtId="164" fontId="45" fillId="0" borderId="6" xfId="12" quotePrefix="1" applyNumberFormat="1" applyFont="1" applyFill="1" applyBorder="1" applyAlignment="1">
      <alignment horizontal="center" vertical="center"/>
    </xf>
    <xf numFmtId="165" fontId="12" fillId="2" borderId="5" xfId="17" applyNumberFormat="1" applyFont="1" applyFill="1" applyBorder="1" applyAlignment="1">
      <alignment horizontal="center" vertical="center"/>
    </xf>
    <xf numFmtId="164" fontId="23" fillId="2" borderId="6" xfId="12" applyNumberFormat="1" applyFont="1" applyFill="1" applyBorder="1" applyAlignment="1">
      <alignment horizontal="center" vertical="center"/>
    </xf>
    <xf numFmtId="164" fontId="25" fillId="2" borderId="6" xfId="12" applyNumberFormat="1" applyFont="1" applyFill="1" applyBorder="1" applyAlignment="1">
      <alignment horizontal="center" vertical="center"/>
    </xf>
    <xf numFmtId="3" fontId="12" fillId="2" borderId="5" xfId="18" applyNumberFormat="1" applyFont="1" applyFill="1" applyBorder="1" applyAlignment="1" applyProtection="1">
      <alignment horizontal="center" vertical="center"/>
      <protection locked="0"/>
    </xf>
    <xf numFmtId="3" fontId="12" fillId="2" borderId="15" xfId="18" applyNumberFormat="1" applyFont="1" applyFill="1" applyBorder="1" applyAlignment="1" applyProtection="1">
      <alignment horizontal="center" vertical="center"/>
      <protection locked="0"/>
    </xf>
    <xf numFmtId="3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7" fontId="50" fillId="0" borderId="6" xfId="12" applyNumberFormat="1" applyFont="1" applyFill="1" applyBorder="1" applyAlignment="1">
      <alignment horizontal="center" vertical="center"/>
    </xf>
    <xf numFmtId="164" fontId="50" fillId="0" borderId="6" xfId="12" applyNumberFormat="1" applyFont="1" applyFill="1" applyBorder="1" applyAlignment="1">
      <alignment horizontal="center" vertical="center"/>
    </xf>
    <xf numFmtId="167" fontId="51" fillId="0" borderId="6" xfId="13" applyNumberFormat="1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top"/>
    </xf>
    <xf numFmtId="0" fontId="25" fillId="0" borderId="3" xfId="12" applyFont="1" applyFill="1" applyBorder="1" applyAlignment="1">
      <alignment horizontal="center" vertical="center" wrapText="1"/>
    </xf>
    <xf numFmtId="0" fontId="25" fillId="0" borderId="11" xfId="12" applyFont="1" applyFill="1" applyBorder="1" applyAlignment="1">
      <alignment horizontal="center" vertical="center" wrapText="1"/>
    </xf>
    <xf numFmtId="0" fontId="25" fillId="0" borderId="4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49" fontId="31" fillId="2" borderId="6" xfId="12" applyNumberFormat="1" applyFont="1" applyFill="1" applyBorder="1" applyAlignment="1">
      <alignment horizontal="center" vertical="center" wrapText="1"/>
    </xf>
    <xf numFmtId="0" fontId="22" fillId="2" borderId="6" xfId="12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14" fillId="0" borderId="0" xfId="7" applyFont="1" applyFill="1" applyAlignment="1">
      <alignment horizontal="center" vertical="top" wrapText="1"/>
    </xf>
    <xf numFmtId="0" fontId="37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5" fillId="2" borderId="3" xfId="12" applyFont="1" applyFill="1" applyBorder="1" applyAlignment="1">
      <alignment horizontal="center" vertical="center" wrapText="1"/>
    </xf>
    <xf numFmtId="0" fontId="25" fillId="2" borderId="11" xfId="12" applyFont="1" applyFill="1" applyBorder="1" applyAlignment="1">
      <alignment horizontal="center" vertical="center" wrapText="1"/>
    </xf>
    <xf numFmtId="0" fontId="25" fillId="2" borderId="4" xfId="12" applyFont="1" applyFill="1" applyBorder="1" applyAlignment="1">
      <alignment horizontal="center" vertical="center" wrapText="1"/>
    </xf>
  </cellXfs>
  <cellStyles count="19">
    <cellStyle name="Звичайний" xfId="0" builtinId="0"/>
    <cellStyle name="Звичайний 2" xfId="16"/>
    <cellStyle name="Звичайний 2 3" xfId="11"/>
    <cellStyle name="Звичайний 3 2" xfId="4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colors>
    <mruColors>
      <color rgb="FF003399"/>
      <color rgb="FF0000CC"/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topLeftCell="A2" zoomScaleNormal="70" zoomScaleSheetLayoutView="100" workbookViewId="0">
      <selection activeCell="A16" sqref="A16"/>
    </sheetView>
  </sheetViews>
  <sheetFormatPr defaultColWidth="8" defaultRowHeight="13" x14ac:dyDescent="0.3"/>
  <cols>
    <col min="1" max="1" width="61.08984375" style="3" customWidth="1"/>
    <col min="2" max="3" width="24.36328125" style="52" customWidth="1"/>
    <col min="4" max="5" width="11.6328125" style="3" customWidth="1"/>
    <col min="6" max="16384" width="8" style="3"/>
  </cols>
  <sheetData>
    <row r="1" spans="1:11" ht="78" customHeight="1" x14ac:dyDescent="0.3">
      <c r="A1" s="121" t="s">
        <v>25</v>
      </c>
      <c r="B1" s="121"/>
      <c r="C1" s="121"/>
      <c r="D1" s="121"/>
      <c r="E1" s="121"/>
    </row>
    <row r="2" spans="1:11" ht="17.399999999999999" customHeight="1" x14ac:dyDescent="0.3">
      <c r="A2" s="121"/>
      <c r="B2" s="121"/>
      <c r="C2" s="121"/>
      <c r="D2" s="121"/>
      <c r="E2" s="121"/>
    </row>
    <row r="3" spans="1:11" s="4" customFormat="1" ht="23.25" customHeight="1" x14ac:dyDescent="0.35">
      <c r="A3" s="126" t="s">
        <v>0</v>
      </c>
      <c r="B3" s="122" t="s">
        <v>72</v>
      </c>
      <c r="C3" s="122" t="s">
        <v>73</v>
      </c>
      <c r="D3" s="124" t="s">
        <v>1</v>
      </c>
      <c r="E3" s="125"/>
    </row>
    <row r="4" spans="1:11" s="4" customFormat="1" ht="27.75" customHeight="1" x14ac:dyDescent="0.35">
      <c r="A4" s="127"/>
      <c r="B4" s="123"/>
      <c r="C4" s="123"/>
      <c r="D4" s="5" t="s">
        <v>2</v>
      </c>
      <c r="E4" s="6" t="s">
        <v>26</v>
      </c>
    </row>
    <row r="5" spans="1:11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5" customHeight="1" x14ac:dyDescent="0.35">
      <c r="A6" s="10" t="s">
        <v>27</v>
      </c>
      <c r="B6" s="74">
        <f>'2(5%квота-ЦЗ)'!B7</f>
        <v>23397</v>
      </c>
      <c r="C6" s="74">
        <f>'2(5%квота-ЦЗ)'!C7</f>
        <v>23147</v>
      </c>
      <c r="D6" s="16">
        <f>C6*100/B6</f>
        <v>98.931486942770434</v>
      </c>
      <c r="E6" s="98">
        <f>C6-B6</f>
        <v>-250</v>
      </c>
      <c r="K6" s="13"/>
    </row>
    <row r="7" spans="1:11" s="4" customFormat="1" ht="31.65" customHeight="1" x14ac:dyDescent="0.35">
      <c r="A7" s="10" t="s">
        <v>28</v>
      </c>
      <c r="B7" s="74">
        <f>'2(5%квота-ЦЗ)'!E7</f>
        <v>11402</v>
      </c>
      <c r="C7" s="74">
        <f>'2(5%квота-ЦЗ)'!F7</f>
        <v>13096</v>
      </c>
      <c r="D7" s="16">
        <f t="shared" ref="D7:D11" si="0">C7*100/B7</f>
        <v>114.85704262410104</v>
      </c>
      <c r="E7" s="90">
        <f t="shared" ref="E7:E11" si="1">C7-B7</f>
        <v>1694</v>
      </c>
      <c r="K7" s="13"/>
    </row>
    <row r="8" spans="1:11" s="4" customFormat="1" ht="45" customHeight="1" x14ac:dyDescent="0.35">
      <c r="A8" s="14" t="s">
        <v>29</v>
      </c>
      <c r="B8" s="74">
        <f>'2(5%квота-ЦЗ)'!H7</f>
        <v>1589</v>
      </c>
      <c r="C8" s="74">
        <f>'2(5%квота-ЦЗ)'!I7</f>
        <v>1617</v>
      </c>
      <c r="D8" s="16">
        <f t="shared" si="0"/>
        <v>101.76211453744493</v>
      </c>
      <c r="E8" s="98">
        <f t="shared" si="1"/>
        <v>28</v>
      </c>
      <c r="K8" s="13"/>
    </row>
    <row r="9" spans="1:11" s="4" customFormat="1" ht="35.4" customHeight="1" x14ac:dyDescent="0.35">
      <c r="A9" s="15" t="s">
        <v>30</v>
      </c>
      <c r="B9" s="74">
        <f>'2(5%квота-ЦЗ)'!K7</f>
        <v>680</v>
      </c>
      <c r="C9" s="74">
        <f>'2(5%квота-ЦЗ)'!L7</f>
        <v>445</v>
      </c>
      <c r="D9" s="16">
        <f t="shared" si="0"/>
        <v>65.441176470588232</v>
      </c>
      <c r="E9" s="98">
        <f t="shared" si="1"/>
        <v>-235</v>
      </c>
      <c r="K9" s="13"/>
    </row>
    <row r="10" spans="1:11" s="4" customFormat="1" ht="45.75" customHeight="1" x14ac:dyDescent="0.35">
      <c r="A10" s="15" t="s">
        <v>20</v>
      </c>
      <c r="B10" s="74">
        <f>'2(5%квота-ЦЗ)'!N7</f>
        <v>183</v>
      </c>
      <c r="C10" s="74">
        <f>'2(5%квота-ЦЗ)'!O7</f>
        <v>104</v>
      </c>
      <c r="D10" s="16">
        <f t="shared" si="0"/>
        <v>56.830601092896174</v>
      </c>
      <c r="E10" s="98">
        <f t="shared" si="1"/>
        <v>-79</v>
      </c>
      <c r="K10" s="13"/>
    </row>
    <row r="11" spans="1:11" s="4" customFormat="1" ht="55.5" customHeight="1" x14ac:dyDescent="0.35">
      <c r="A11" s="15" t="s">
        <v>31</v>
      </c>
      <c r="B11" s="74">
        <f>'2(5%квота-ЦЗ)'!Q7</f>
        <v>9185</v>
      </c>
      <c r="C11" s="74">
        <f>'2(5%квота-ЦЗ)'!R7</f>
        <v>10175</v>
      </c>
      <c r="D11" s="16">
        <f t="shared" si="0"/>
        <v>110.77844311377245</v>
      </c>
      <c r="E11" s="90">
        <f t="shared" si="1"/>
        <v>990</v>
      </c>
      <c r="K11" s="13"/>
    </row>
    <row r="12" spans="1:11" s="4" customFormat="1" ht="12.75" customHeight="1" x14ac:dyDescent="0.35">
      <c r="A12" s="128" t="s">
        <v>4</v>
      </c>
      <c r="B12" s="129"/>
      <c r="C12" s="129"/>
      <c r="D12" s="129"/>
      <c r="E12" s="129"/>
      <c r="K12" s="13"/>
    </row>
    <row r="13" spans="1:11" s="4" customFormat="1" ht="15" customHeight="1" x14ac:dyDescent="0.35">
      <c r="A13" s="130"/>
      <c r="B13" s="131"/>
      <c r="C13" s="131"/>
      <c r="D13" s="131"/>
      <c r="E13" s="131"/>
      <c r="K13" s="13"/>
    </row>
    <row r="14" spans="1:11" s="4" customFormat="1" ht="24" customHeight="1" x14ac:dyDescent="0.35">
      <c r="A14" s="126" t="s">
        <v>0</v>
      </c>
      <c r="B14" s="132" t="s">
        <v>74</v>
      </c>
      <c r="C14" s="132" t="s">
        <v>75</v>
      </c>
      <c r="D14" s="124" t="s">
        <v>1</v>
      </c>
      <c r="E14" s="125"/>
      <c r="K14" s="13" t="s">
        <v>69</v>
      </c>
    </row>
    <row r="15" spans="1:11" ht="35.4" customHeight="1" x14ac:dyDescent="0.3">
      <c r="A15" s="127"/>
      <c r="B15" s="132"/>
      <c r="C15" s="132"/>
      <c r="D15" s="5" t="s">
        <v>2</v>
      </c>
      <c r="E15" s="6" t="s">
        <v>26</v>
      </c>
      <c r="K15" s="13"/>
    </row>
    <row r="16" spans="1:11" ht="31.25" customHeight="1" x14ac:dyDescent="0.3">
      <c r="A16" s="10" t="s">
        <v>32</v>
      </c>
      <c r="B16" s="74">
        <f>'2(5%квота-ЦЗ)'!T7</f>
        <v>16617</v>
      </c>
      <c r="C16" s="74">
        <f>'2(5%квота-ЦЗ)'!U7</f>
        <v>6859</v>
      </c>
      <c r="D16" s="16">
        <f t="shared" ref="D16:D18" si="2">C16*100/B16</f>
        <v>41.277005476319431</v>
      </c>
      <c r="E16" s="98">
        <f t="shared" ref="E16:E18" si="3">C16-B16</f>
        <v>-9758</v>
      </c>
      <c r="K16" s="13"/>
    </row>
    <row r="17" spans="1:11" ht="31.25" customHeight="1" x14ac:dyDescent="0.3">
      <c r="A17" s="1" t="s">
        <v>28</v>
      </c>
      <c r="B17" s="74">
        <f>'2(5%квота-ЦЗ)'!W7</f>
        <v>5902</v>
      </c>
      <c r="C17" s="74">
        <f>'2(5%квота-ЦЗ)'!X7</f>
        <v>5173</v>
      </c>
      <c r="D17" s="16">
        <f t="shared" si="2"/>
        <v>87.648254828871572</v>
      </c>
      <c r="E17" s="98">
        <f t="shared" si="3"/>
        <v>-729</v>
      </c>
      <c r="K17" s="13"/>
    </row>
    <row r="18" spans="1:11" ht="31.25" customHeight="1" x14ac:dyDescent="0.3">
      <c r="A18" s="1" t="s">
        <v>33</v>
      </c>
      <c r="B18" s="74">
        <f>'2(5%квота-ЦЗ)'!Z7</f>
        <v>5248</v>
      </c>
      <c r="C18" s="74">
        <f>'2(5%квота-ЦЗ)'!AA7</f>
        <v>4566</v>
      </c>
      <c r="D18" s="16">
        <f t="shared" si="2"/>
        <v>87.004573170731703</v>
      </c>
      <c r="E18" s="98">
        <f t="shared" si="3"/>
        <v>-682</v>
      </c>
      <c r="K18" s="13"/>
    </row>
    <row r="19" spans="1:11" x14ac:dyDescent="0.3">
      <c r="C19" s="10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tabSelected="1" view="pageBreakPreview" zoomScale="74" zoomScaleNormal="75" zoomScaleSheetLayoutView="74" workbookViewId="0">
      <pane xSplit="1" ySplit="6" topLeftCell="J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80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48940</v>
      </c>
      <c r="C7" s="35">
        <f>SUM(C8:C35)</f>
        <v>46925</v>
      </c>
      <c r="D7" s="36">
        <f>C7*100/B7</f>
        <v>95.882713526767475</v>
      </c>
      <c r="E7" s="35">
        <f>SUM(E8:E35)</f>
        <v>17903</v>
      </c>
      <c r="F7" s="35">
        <f>SUM(F8:F35)</f>
        <v>19543</v>
      </c>
      <c r="G7" s="36">
        <f>F7*100/E7</f>
        <v>109.1604758978942</v>
      </c>
      <c r="H7" s="35">
        <f>SUM(H8:H35)</f>
        <v>5271</v>
      </c>
      <c r="I7" s="35">
        <f>SUM(I8:I35)</f>
        <v>5351</v>
      </c>
      <c r="J7" s="36">
        <f>I7*100/H7</f>
        <v>101.5177385695314</v>
      </c>
      <c r="K7" s="35">
        <f>SUM(K8:K35)</f>
        <v>1119</v>
      </c>
      <c r="L7" s="35">
        <f>SUM(L8:L35)</f>
        <v>955</v>
      </c>
      <c r="M7" s="36">
        <f>L7*100/K7</f>
        <v>85.344057193923149</v>
      </c>
      <c r="N7" s="35">
        <f>SUM(N8:N35)</f>
        <v>196</v>
      </c>
      <c r="O7" s="35">
        <f>SUM(O8:O35)</f>
        <v>107</v>
      </c>
      <c r="P7" s="36">
        <f>IF(ISERROR(O7*100/N7),"-",(O7*100/N7))</f>
        <v>54.591836734693878</v>
      </c>
      <c r="Q7" s="35">
        <f>SUM(Q8:Q35)</f>
        <v>13529</v>
      </c>
      <c r="R7" s="35">
        <f>SUM(R8:R35)</f>
        <v>13941</v>
      </c>
      <c r="S7" s="36">
        <f>R7*100/Q7</f>
        <v>103.04531007465445</v>
      </c>
      <c r="T7" s="35">
        <f>SUM(T8:T35)</f>
        <v>37780</v>
      </c>
      <c r="U7" s="35">
        <f>SUM(U8:U35)</f>
        <v>10923</v>
      </c>
      <c r="V7" s="36">
        <f>U7*100/T7</f>
        <v>28.912122816304922</v>
      </c>
      <c r="W7" s="35">
        <f>SUM(W8:W35)</f>
        <v>11060</v>
      </c>
      <c r="X7" s="35">
        <f>SUM(X8:X35)</f>
        <v>5877</v>
      </c>
      <c r="Y7" s="36">
        <f>X7*100/W7</f>
        <v>53.137432188065098</v>
      </c>
      <c r="Z7" s="35">
        <f>SUM(Z8:Z35)</f>
        <v>9625</v>
      </c>
      <c r="AA7" s="35">
        <f>SUM(AA8:AA35)</f>
        <v>4690</v>
      </c>
      <c r="AB7" s="36">
        <f>AA7*100/Z7</f>
        <v>48.727272727272727</v>
      </c>
      <c r="AC7" s="37"/>
      <c r="AF7" s="42"/>
    </row>
    <row r="8" spans="1:32" s="42" customFormat="1" ht="17" customHeight="1" x14ac:dyDescent="0.3">
      <c r="A8" s="61" t="s">
        <v>35</v>
      </c>
      <c r="B8" s="39">
        <v>10793</v>
      </c>
      <c r="C8" s="39">
        <v>11167</v>
      </c>
      <c r="D8" s="40">
        <f t="shared" ref="D8:D35" si="0">C8*100/B8</f>
        <v>103.465208931715</v>
      </c>
      <c r="E8" s="39">
        <v>4695</v>
      </c>
      <c r="F8" s="39">
        <v>5550</v>
      </c>
      <c r="G8" s="40">
        <f t="shared" ref="G8:G35" si="1">F8*100/E8</f>
        <v>118.21086261980831</v>
      </c>
      <c r="H8" s="39">
        <v>315</v>
      </c>
      <c r="I8" s="39">
        <v>444</v>
      </c>
      <c r="J8" s="36">
        <f t="shared" ref="J8:J35" si="2">I8*100/H8</f>
        <v>140.95238095238096</v>
      </c>
      <c r="K8" s="39">
        <v>142</v>
      </c>
      <c r="L8" s="39">
        <v>211</v>
      </c>
      <c r="M8" s="40">
        <f t="shared" ref="M8:M35" si="3">L8*100/K8</f>
        <v>148.59154929577466</v>
      </c>
      <c r="N8" s="39">
        <v>29</v>
      </c>
      <c r="O8" s="39">
        <v>23</v>
      </c>
      <c r="P8" s="40">
        <f>IF(ISERROR(O8*100/N8),"-",(O8*100/N8))</f>
        <v>79.310344827586206</v>
      </c>
      <c r="Q8" s="39">
        <v>2896</v>
      </c>
      <c r="R8" s="60">
        <v>3009</v>
      </c>
      <c r="S8" s="40">
        <f t="shared" ref="S8:S35" si="4">R8*100/Q8</f>
        <v>103.90193370165746</v>
      </c>
      <c r="T8" s="39">
        <v>9103</v>
      </c>
      <c r="U8" s="60">
        <v>3500</v>
      </c>
      <c r="V8" s="40">
        <f t="shared" ref="V8:V35" si="5">U8*100/T8</f>
        <v>38.448863012193783</v>
      </c>
      <c r="W8" s="39">
        <v>3192</v>
      </c>
      <c r="X8" s="60">
        <v>1870</v>
      </c>
      <c r="Y8" s="40">
        <f t="shared" ref="Y8:Y35" si="6">X8*100/W8</f>
        <v>58.583959899749374</v>
      </c>
      <c r="Z8" s="39">
        <v>2745</v>
      </c>
      <c r="AA8" s="60">
        <v>1503</v>
      </c>
      <c r="AB8" s="40">
        <f t="shared" ref="AB8:AB35" si="7">AA8*100/Z8</f>
        <v>54.754098360655739</v>
      </c>
      <c r="AC8" s="92"/>
      <c r="AD8" s="41"/>
    </row>
    <row r="9" spans="1:32" s="43" customFormat="1" ht="17" customHeight="1" x14ac:dyDescent="0.3">
      <c r="A9" s="61" t="s">
        <v>36</v>
      </c>
      <c r="B9" s="39">
        <v>1889</v>
      </c>
      <c r="C9" s="39">
        <v>1802</v>
      </c>
      <c r="D9" s="40">
        <f t="shared" si="0"/>
        <v>95.394388565378506</v>
      </c>
      <c r="E9" s="39">
        <v>792</v>
      </c>
      <c r="F9" s="39">
        <v>823</v>
      </c>
      <c r="G9" s="40">
        <f t="shared" si="1"/>
        <v>103.91414141414141</v>
      </c>
      <c r="H9" s="39">
        <v>255</v>
      </c>
      <c r="I9" s="39">
        <v>183</v>
      </c>
      <c r="J9" s="36">
        <f t="shared" si="2"/>
        <v>71.764705882352942</v>
      </c>
      <c r="K9" s="39">
        <v>29</v>
      </c>
      <c r="L9" s="39">
        <v>25</v>
      </c>
      <c r="M9" s="40">
        <f t="shared" si="3"/>
        <v>86.206896551724142</v>
      </c>
      <c r="N9" s="39">
        <v>0</v>
      </c>
      <c r="O9" s="39">
        <v>4</v>
      </c>
      <c r="P9" s="91" t="str">
        <f t="shared" ref="P9:P35" si="8">IF(ISERROR(O9*100/N9),"-",(O9*100/N9))</f>
        <v>-</v>
      </c>
      <c r="Q9" s="39">
        <v>584</v>
      </c>
      <c r="R9" s="60">
        <v>608</v>
      </c>
      <c r="S9" s="40">
        <f t="shared" si="4"/>
        <v>104.10958904109589</v>
      </c>
      <c r="T9" s="39">
        <v>1525</v>
      </c>
      <c r="U9" s="60">
        <v>241</v>
      </c>
      <c r="V9" s="40">
        <f t="shared" si="5"/>
        <v>15.803278688524591</v>
      </c>
      <c r="W9" s="39">
        <v>567</v>
      </c>
      <c r="X9" s="60">
        <v>207</v>
      </c>
      <c r="Y9" s="40">
        <f t="shared" si="6"/>
        <v>36.507936507936506</v>
      </c>
      <c r="Z9" s="39">
        <v>443</v>
      </c>
      <c r="AA9" s="60">
        <v>117</v>
      </c>
      <c r="AB9" s="40">
        <f t="shared" si="7"/>
        <v>26.410835214446951</v>
      </c>
      <c r="AC9" s="92"/>
      <c r="AD9" s="41"/>
    </row>
    <row r="10" spans="1:32" s="42" customFormat="1" ht="17" customHeight="1" x14ac:dyDescent="0.3">
      <c r="A10" s="61" t="s">
        <v>37</v>
      </c>
      <c r="B10" s="39">
        <v>200</v>
      </c>
      <c r="C10" s="39">
        <v>173</v>
      </c>
      <c r="D10" s="40">
        <f t="shared" si="0"/>
        <v>86.5</v>
      </c>
      <c r="E10" s="39">
        <v>133</v>
      </c>
      <c r="F10" s="39">
        <v>117</v>
      </c>
      <c r="G10" s="40">
        <f t="shared" si="1"/>
        <v>87.969924812030072</v>
      </c>
      <c r="H10" s="39">
        <v>31</v>
      </c>
      <c r="I10" s="39">
        <v>20</v>
      </c>
      <c r="J10" s="36">
        <f t="shared" si="2"/>
        <v>64.516129032258064</v>
      </c>
      <c r="K10" s="39">
        <v>2</v>
      </c>
      <c r="L10" s="39">
        <v>3</v>
      </c>
      <c r="M10" s="40">
        <f t="shared" si="3"/>
        <v>150</v>
      </c>
      <c r="N10" s="39">
        <v>2</v>
      </c>
      <c r="O10" s="39">
        <v>9</v>
      </c>
      <c r="P10" s="91">
        <f t="shared" si="8"/>
        <v>450</v>
      </c>
      <c r="Q10" s="39">
        <v>130</v>
      </c>
      <c r="R10" s="60">
        <v>94</v>
      </c>
      <c r="S10" s="40">
        <f t="shared" si="4"/>
        <v>72.307692307692307</v>
      </c>
      <c r="T10" s="39">
        <v>137</v>
      </c>
      <c r="U10" s="60">
        <v>21</v>
      </c>
      <c r="V10" s="40">
        <f t="shared" si="5"/>
        <v>15.328467153284672</v>
      </c>
      <c r="W10" s="39">
        <v>91</v>
      </c>
      <c r="X10" s="60">
        <v>21</v>
      </c>
      <c r="Y10" s="40">
        <f t="shared" si="6"/>
        <v>23.076923076923077</v>
      </c>
      <c r="Z10" s="39">
        <v>81</v>
      </c>
      <c r="AA10" s="60">
        <v>15</v>
      </c>
      <c r="AB10" s="40">
        <f t="shared" si="7"/>
        <v>18.518518518518519</v>
      </c>
      <c r="AC10" s="92"/>
      <c r="AD10" s="41"/>
    </row>
    <row r="11" spans="1:32" s="42" customFormat="1" ht="17" customHeight="1" x14ac:dyDescent="0.3">
      <c r="A11" s="61" t="s">
        <v>38</v>
      </c>
      <c r="B11" s="39">
        <v>1086</v>
      </c>
      <c r="C11" s="39">
        <v>956</v>
      </c>
      <c r="D11" s="40">
        <f t="shared" si="0"/>
        <v>88.029465930018418</v>
      </c>
      <c r="E11" s="39">
        <v>482</v>
      </c>
      <c r="F11" s="39">
        <v>439</v>
      </c>
      <c r="G11" s="40">
        <f t="shared" si="1"/>
        <v>91.078838174273855</v>
      </c>
      <c r="H11" s="39">
        <v>121</v>
      </c>
      <c r="I11" s="39">
        <v>86</v>
      </c>
      <c r="J11" s="36">
        <f t="shared" si="2"/>
        <v>71.074380165289256</v>
      </c>
      <c r="K11" s="39">
        <v>22</v>
      </c>
      <c r="L11" s="39">
        <v>12</v>
      </c>
      <c r="M11" s="40">
        <f t="shared" si="3"/>
        <v>54.545454545454547</v>
      </c>
      <c r="N11" s="39">
        <v>1</v>
      </c>
      <c r="O11" s="39">
        <v>1</v>
      </c>
      <c r="P11" s="40">
        <f t="shared" si="8"/>
        <v>100</v>
      </c>
      <c r="Q11" s="39">
        <v>449</v>
      </c>
      <c r="R11" s="60">
        <v>374</v>
      </c>
      <c r="S11" s="40">
        <f t="shared" si="4"/>
        <v>83.29621380846325</v>
      </c>
      <c r="T11" s="39">
        <v>820</v>
      </c>
      <c r="U11" s="60">
        <v>157</v>
      </c>
      <c r="V11" s="40">
        <f t="shared" si="5"/>
        <v>19.146341463414632</v>
      </c>
      <c r="W11" s="39">
        <v>310</v>
      </c>
      <c r="X11" s="60">
        <v>140</v>
      </c>
      <c r="Y11" s="40">
        <f t="shared" si="6"/>
        <v>45.161290322580648</v>
      </c>
      <c r="Z11" s="39">
        <v>255</v>
      </c>
      <c r="AA11" s="60">
        <v>108</v>
      </c>
      <c r="AB11" s="40">
        <f t="shared" si="7"/>
        <v>42.352941176470587</v>
      </c>
      <c r="AC11" s="92"/>
      <c r="AD11" s="41"/>
    </row>
    <row r="12" spans="1:32" s="42" customFormat="1" ht="17" customHeight="1" x14ac:dyDescent="0.3">
      <c r="A12" s="61" t="s">
        <v>39</v>
      </c>
      <c r="B12" s="39">
        <v>1822</v>
      </c>
      <c r="C12" s="39">
        <v>1741</v>
      </c>
      <c r="D12" s="40">
        <f t="shared" si="0"/>
        <v>95.554335894621289</v>
      </c>
      <c r="E12" s="39">
        <v>520</v>
      </c>
      <c r="F12" s="39">
        <v>555</v>
      </c>
      <c r="G12" s="40">
        <f t="shared" si="1"/>
        <v>106.73076923076923</v>
      </c>
      <c r="H12" s="39">
        <v>217</v>
      </c>
      <c r="I12" s="39">
        <v>191</v>
      </c>
      <c r="J12" s="36">
        <f t="shared" si="2"/>
        <v>88.018433179723502</v>
      </c>
      <c r="K12" s="39">
        <v>72</v>
      </c>
      <c r="L12" s="39">
        <v>42</v>
      </c>
      <c r="M12" s="40">
        <f t="shared" si="3"/>
        <v>58.333333333333336</v>
      </c>
      <c r="N12" s="39">
        <v>31</v>
      </c>
      <c r="O12" s="39">
        <v>6</v>
      </c>
      <c r="P12" s="40">
        <f t="shared" si="8"/>
        <v>19.35483870967742</v>
      </c>
      <c r="Q12" s="39">
        <v>392</v>
      </c>
      <c r="R12" s="60">
        <v>477</v>
      </c>
      <c r="S12" s="40">
        <f t="shared" si="4"/>
        <v>121.68367346938776</v>
      </c>
      <c r="T12" s="39">
        <v>1546</v>
      </c>
      <c r="U12" s="60">
        <v>699</v>
      </c>
      <c r="V12" s="40">
        <f t="shared" si="5"/>
        <v>45.213454075032338</v>
      </c>
      <c r="W12" s="39">
        <v>327</v>
      </c>
      <c r="X12" s="60">
        <v>150</v>
      </c>
      <c r="Y12" s="40">
        <f t="shared" si="6"/>
        <v>45.871559633027523</v>
      </c>
      <c r="Z12" s="39">
        <v>277</v>
      </c>
      <c r="AA12" s="60">
        <v>120</v>
      </c>
      <c r="AB12" s="40">
        <f t="shared" si="7"/>
        <v>43.321299638989167</v>
      </c>
      <c r="AC12" s="92"/>
      <c r="AD12" s="41"/>
    </row>
    <row r="13" spans="1:32" s="42" customFormat="1" ht="17" customHeight="1" x14ac:dyDescent="0.3">
      <c r="A13" s="61" t="s">
        <v>40</v>
      </c>
      <c r="B13" s="39">
        <v>799</v>
      </c>
      <c r="C13" s="39">
        <v>656</v>
      </c>
      <c r="D13" s="40">
        <f t="shared" si="0"/>
        <v>82.102628285356701</v>
      </c>
      <c r="E13" s="39">
        <v>396</v>
      </c>
      <c r="F13" s="39">
        <v>334</v>
      </c>
      <c r="G13" s="40">
        <f t="shared" si="1"/>
        <v>84.343434343434339</v>
      </c>
      <c r="H13" s="39">
        <v>119</v>
      </c>
      <c r="I13" s="39">
        <v>99</v>
      </c>
      <c r="J13" s="36">
        <f t="shared" si="2"/>
        <v>83.193277310924373</v>
      </c>
      <c r="K13" s="39">
        <v>16</v>
      </c>
      <c r="L13" s="39">
        <v>16</v>
      </c>
      <c r="M13" s="40">
        <f t="shared" si="3"/>
        <v>100</v>
      </c>
      <c r="N13" s="39">
        <v>0</v>
      </c>
      <c r="O13" s="39">
        <v>0</v>
      </c>
      <c r="P13" s="91" t="str">
        <f t="shared" si="8"/>
        <v>-</v>
      </c>
      <c r="Q13" s="39">
        <v>268</v>
      </c>
      <c r="R13" s="60">
        <v>279</v>
      </c>
      <c r="S13" s="40">
        <f t="shared" si="4"/>
        <v>104.1044776119403</v>
      </c>
      <c r="T13" s="39">
        <v>590</v>
      </c>
      <c r="U13" s="60">
        <v>275</v>
      </c>
      <c r="V13" s="40">
        <f t="shared" si="5"/>
        <v>46.610169491525426</v>
      </c>
      <c r="W13" s="39">
        <v>258</v>
      </c>
      <c r="X13" s="60">
        <v>72</v>
      </c>
      <c r="Y13" s="40">
        <f t="shared" si="6"/>
        <v>27.906976744186046</v>
      </c>
      <c r="Z13" s="39">
        <v>215</v>
      </c>
      <c r="AA13" s="60">
        <v>50</v>
      </c>
      <c r="AB13" s="40">
        <f t="shared" si="7"/>
        <v>23.255813953488371</v>
      </c>
      <c r="AC13" s="92"/>
      <c r="AD13" s="41"/>
    </row>
    <row r="14" spans="1:32" s="42" customFormat="1" ht="17" customHeight="1" x14ac:dyDescent="0.3">
      <c r="A14" s="61" t="s">
        <v>41</v>
      </c>
      <c r="B14" s="39">
        <v>542</v>
      </c>
      <c r="C14" s="39">
        <v>489</v>
      </c>
      <c r="D14" s="40">
        <f t="shared" si="0"/>
        <v>90.221402214022135</v>
      </c>
      <c r="E14" s="39">
        <v>335</v>
      </c>
      <c r="F14" s="39">
        <v>278</v>
      </c>
      <c r="G14" s="40">
        <f t="shared" si="1"/>
        <v>82.985074626865668</v>
      </c>
      <c r="H14" s="39">
        <v>104</v>
      </c>
      <c r="I14" s="39">
        <v>80</v>
      </c>
      <c r="J14" s="36">
        <f t="shared" si="2"/>
        <v>76.92307692307692</v>
      </c>
      <c r="K14" s="39">
        <v>15</v>
      </c>
      <c r="L14" s="39">
        <v>6</v>
      </c>
      <c r="M14" s="40">
        <f t="shared" si="3"/>
        <v>40</v>
      </c>
      <c r="N14" s="39">
        <v>0</v>
      </c>
      <c r="O14" s="39">
        <v>1</v>
      </c>
      <c r="P14" s="91" t="str">
        <f t="shared" si="8"/>
        <v>-</v>
      </c>
      <c r="Q14" s="39">
        <v>297</v>
      </c>
      <c r="R14" s="60">
        <v>236</v>
      </c>
      <c r="S14" s="40">
        <f t="shared" si="4"/>
        <v>79.46127946127946</v>
      </c>
      <c r="T14" s="39">
        <v>352</v>
      </c>
      <c r="U14" s="60">
        <v>59</v>
      </c>
      <c r="V14" s="40">
        <f t="shared" si="5"/>
        <v>16.761363636363637</v>
      </c>
      <c r="W14" s="39">
        <v>200</v>
      </c>
      <c r="X14" s="60">
        <v>53</v>
      </c>
      <c r="Y14" s="40">
        <f t="shared" si="6"/>
        <v>26.5</v>
      </c>
      <c r="Z14" s="39">
        <v>184</v>
      </c>
      <c r="AA14" s="60">
        <v>41</v>
      </c>
      <c r="AB14" s="40">
        <f t="shared" si="7"/>
        <v>22.282608695652176</v>
      </c>
      <c r="AC14" s="92"/>
      <c r="AD14" s="41"/>
    </row>
    <row r="15" spans="1:32" s="42" customFormat="1" ht="17" customHeight="1" x14ac:dyDescent="0.3">
      <c r="A15" s="61" t="s">
        <v>42</v>
      </c>
      <c r="B15" s="39">
        <v>3953</v>
      </c>
      <c r="C15" s="39">
        <v>3631</v>
      </c>
      <c r="D15" s="40">
        <f t="shared" si="0"/>
        <v>91.854287882620795</v>
      </c>
      <c r="E15" s="39">
        <v>765</v>
      </c>
      <c r="F15" s="39">
        <v>744</v>
      </c>
      <c r="G15" s="40">
        <f t="shared" si="1"/>
        <v>97.254901960784309</v>
      </c>
      <c r="H15" s="39">
        <v>362</v>
      </c>
      <c r="I15" s="39">
        <v>349</v>
      </c>
      <c r="J15" s="36">
        <f t="shared" si="2"/>
        <v>96.408839779005518</v>
      </c>
      <c r="K15" s="39">
        <v>53</v>
      </c>
      <c r="L15" s="39">
        <v>43</v>
      </c>
      <c r="M15" s="40">
        <f t="shared" si="3"/>
        <v>81.132075471698116</v>
      </c>
      <c r="N15" s="39">
        <v>10</v>
      </c>
      <c r="O15" s="39">
        <v>0</v>
      </c>
      <c r="P15" s="91">
        <f t="shared" si="8"/>
        <v>0</v>
      </c>
      <c r="Q15" s="39">
        <v>530</v>
      </c>
      <c r="R15" s="60">
        <v>540</v>
      </c>
      <c r="S15" s="40">
        <f t="shared" si="4"/>
        <v>101.88679245283019</v>
      </c>
      <c r="T15" s="39">
        <v>3433</v>
      </c>
      <c r="U15" s="60">
        <v>730</v>
      </c>
      <c r="V15" s="40">
        <f t="shared" si="5"/>
        <v>21.264200407806584</v>
      </c>
      <c r="W15" s="39">
        <v>445</v>
      </c>
      <c r="X15" s="60">
        <v>200</v>
      </c>
      <c r="Y15" s="40">
        <f t="shared" si="6"/>
        <v>44.943820224719104</v>
      </c>
      <c r="Z15" s="39">
        <v>385</v>
      </c>
      <c r="AA15" s="60">
        <v>150</v>
      </c>
      <c r="AB15" s="40">
        <f t="shared" si="7"/>
        <v>38.961038961038959</v>
      </c>
      <c r="AC15" s="92"/>
      <c r="AD15" s="41"/>
    </row>
    <row r="16" spans="1:32" s="42" customFormat="1" ht="17" customHeight="1" x14ac:dyDescent="0.3">
      <c r="A16" s="61" t="s">
        <v>43</v>
      </c>
      <c r="B16" s="39">
        <v>2108</v>
      </c>
      <c r="C16" s="39">
        <v>1860</v>
      </c>
      <c r="D16" s="40">
        <f t="shared" si="0"/>
        <v>88.235294117647058</v>
      </c>
      <c r="E16" s="39">
        <v>972</v>
      </c>
      <c r="F16" s="39">
        <v>909</v>
      </c>
      <c r="G16" s="40">
        <f t="shared" si="1"/>
        <v>93.518518518518519</v>
      </c>
      <c r="H16" s="39">
        <v>485</v>
      </c>
      <c r="I16" s="39">
        <v>419</v>
      </c>
      <c r="J16" s="36">
        <f t="shared" si="2"/>
        <v>86.391752577319593</v>
      </c>
      <c r="K16" s="39">
        <v>91</v>
      </c>
      <c r="L16" s="39">
        <v>75</v>
      </c>
      <c r="M16" s="40">
        <f t="shared" si="3"/>
        <v>82.417582417582423</v>
      </c>
      <c r="N16" s="39">
        <v>33</v>
      </c>
      <c r="O16" s="39">
        <v>32</v>
      </c>
      <c r="P16" s="40">
        <f t="shared" si="8"/>
        <v>96.969696969696969</v>
      </c>
      <c r="Q16" s="39">
        <v>844</v>
      </c>
      <c r="R16" s="60">
        <v>732</v>
      </c>
      <c r="S16" s="40">
        <f t="shared" si="4"/>
        <v>86.72985781990522</v>
      </c>
      <c r="T16" s="39">
        <v>1335</v>
      </c>
      <c r="U16" s="60">
        <v>200</v>
      </c>
      <c r="V16" s="40">
        <f t="shared" si="5"/>
        <v>14.9812734082397</v>
      </c>
      <c r="W16" s="39">
        <v>637</v>
      </c>
      <c r="X16" s="60">
        <v>153</v>
      </c>
      <c r="Y16" s="40">
        <f t="shared" si="6"/>
        <v>24.018838304552592</v>
      </c>
      <c r="Z16" s="39">
        <v>548</v>
      </c>
      <c r="AA16" s="60">
        <v>102</v>
      </c>
      <c r="AB16" s="40">
        <f t="shared" si="7"/>
        <v>18.613138686131386</v>
      </c>
      <c r="AC16" s="92"/>
      <c r="AD16" s="41"/>
    </row>
    <row r="17" spans="1:30" s="42" customFormat="1" ht="17" customHeight="1" x14ac:dyDescent="0.3">
      <c r="A17" s="61" t="s">
        <v>44</v>
      </c>
      <c r="B17" s="39">
        <v>3070</v>
      </c>
      <c r="C17" s="39">
        <v>3096</v>
      </c>
      <c r="D17" s="40">
        <f t="shared" si="0"/>
        <v>100.84690553745928</v>
      </c>
      <c r="E17" s="39">
        <v>836</v>
      </c>
      <c r="F17" s="39">
        <v>1007</v>
      </c>
      <c r="G17" s="40">
        <f t="shared" si="1"/>
        <v>120.45454545454545</v>
      </c>
      <c r="H17" s="39">
        <v>282</v>
      </c>
      <c r="I17" s="39">
        <v>241</v>
      </c>
      <c r="J17" s="36">
        <f t="shared" si="2"/>
        <v>85.460992907801412</v>
      </c>
      <c r="K17" s="39">
        <v>88</v>
      </c>
      <c r="L17" s="39">
        <v>51</v>
      </c>
      <c r="M17" s="40">
        <f t="shared" si="3"/>
        <v>57.954545454545453</v>
      </c>
      <c r="N17" s="39">
        <v>3</v>
      </c>
      <c r="O17" s="39">
        <v>2</v>
      </c>
      <c r="P17" s="91">
        <f t="shared" si="8"/>
        <v>66.666666666666671</v>
      </c>
      <c r="Q17" s="39">
        <v>603</v>
      </c>
      <c r="R17" s="60">
        <v>572</v>
      </c>
      <c r="S17" s="40">
        <f t="shared" si="4"/>
        <v>94.859038142620236</v>
      </c>
      <c r="T17" s="39">
        <v>2606</v>
      </c>
      <c r="U17" s="60">
        <v>616</v>
      </c>
      <c r="V17" s="40">
        <f t="shared" si="5"/>
        <v>23.637759017651572</v>
      </c>
      <c r="W17" s="39">
        <v>471</v>
      </c>
      <c r="X17" s="60">
        <v>355</v>
      </c>
      <c r="Y17" s="40">
        <f t="shared" si="6"/>
        <v>75.371549893842882</v>
      </c>
      <c r="Z17" s="39">
        <v>416</v>
      </c>
      <c r="AA17" s="60">
        <v>285</v>
      </c>
      <c r="AB17" s="40">
        <f t="shared" si="7"/>
        <v>68.509615384615387</v>
      </c>
      <c r="AC17" s="92"/>
      <c r="AD17" s="41"/>
    </row>
    <row r="18" spans="1:30" s="42" customFormat="1" ht="17" customHeight="1" x14ac:dyDescent="0.3">
      <c r="A18" s="61" t="s">
        <v>45</v>
      </c>
      <c r="B18" s="39">
        <v>2584</v>
      </c>
      <c r="C18" s="39">
        <v>1356</v>
      </c>
      <c r="D18" s="40">
        <f t="shared" si="0"/>
        <v>52.476780185758514</v>
      </c>
      <c r="E18" s="39">
        <v>1003</v>
      </c>
      <c r="F18" s="39">
        <v>810</v>
      </c>
      <c r="G18" s="40">
        <f t="shared" si="1"/>
        <v>80.757726819541375</v>
      </c>
      <c r="H18" s="39">
        <v>386</v>
      </c>
      <c r="I18" s="39">
        <v>328</v>
      </c>
      <c r="J18" s="36">
        <f t="shared" si="2"/>
        <v>84.974093264248708</v>
      </c>
      <c r="K18" s="39">
        <v>83</v>
      </c>
      <c r="L18" s="39">
        <v>31</v>
      </c>
      <c r="M18" s="40">
        <f t="shared" si="3"/>
        <v>37.349397590361448</v>
      </c>
      <c r="N18" s="39">
        <v>9</v>
      </c>
      <c r="O18" s="39">
        <v>3</v>
      </c>
      <c r="P18" s="40">
        <f t="shared" si="8"/>
        <v>33.333333333333336</v>
      </c>
      <c r="Q18" s="39">
        <v>798</v>
      </c>
      <c r="R18" s="60">
        <v>543</v>
      </c>
      <c r="S18" s="40">
        <f t="shared" si="4"/>
        <v>68.045112781954884</v>
      </c>
      <c r="T18" s="39">
        <v>946</v>
      </c>
      <c r="U18" s="60">
        <v>202</v>
      </c>
      <c r="V18" s="40">
        <f t="shared" si="5"/>
        <v>21.353065539112052</v>
      </c>
      <c r="W18" s="39">
        <v>597</v>
      </c>
      <c r="X18" s="60">
        <v>174</v>
      </c>
      <c r="Y18" s="40">
        <f t="shared" si="6"/>
        <v>29.145728643216081</v>
      </c>
      <c r="Z18" s="39">
        <v>546</v>
      </c>
      <c r="AA18" s="60">
        <v>149</v>
      </c>
      <c r="AB18" s="40">
        <f t="shared" si="7"/>
        <v>27.289377289377288</v>
      </c>
      <c r="AC18" s="92"/>
      <c r="AD18" s="41"/>
    </row>
    <row r="19" spans="1:30" s="42" customFormat="1" ht="17" customHeight="1" x14ac:dyDescent="0.3">
      <c r="A19" s="61" t="s">
        <v>46</v>
      </c>
      <c r="B19" s="39">
        <v>1723</v>
      </c>
      <c r="C19" s="39">
        <v>1782</v>
      </c>
      <c r="D19" s="40">
        <f t="shared" si="0"/>
        <v>103.42426001160766</v>
      </c>
      <c r="E19" s="39">
        <v>533</v>
      </c>
      <c r="F19" s="39">
        <v>598</v>
      </c>
      <c r="G19" s="40">
        <f t="shared" si="1"/>
        <v>112.19512195121951</v>
      </c>
      <c r="H19" s="39">
        <v>140</v>
      </c>
      <c r="I19" s="39">
        <v>357</v>
      </c>
      <c r="J19" s="36">
        <f t="shared" si="2"/>
        <v>255</v>
      </c>
      <c r="K19" s="39">
        <v>65</v>
      </c>
      <c r="L19" s="39">
        <v>80</v>
      </c>
      <c r="M19" s="40">
        <f t="shared" si="3"/>
        <v>123.07692307692308</v>
      </c>
      <c r="N19" s="39">
        <v>11</v>
      </c>
      <c r="O19" s="39">
        <v>8</v>
      </c>
      <c r="P19" s="40">
        <f t="shared" si="8"/>
        <v>72.727272727272734</v>
      </c>
      <c r="Q19" s="39">
        <v>386</v>
      </c>
      <c r="R19" s="60">
        <v>513</v>
      </c>
      <c r="S19" s="40">
        <f t="shared" si="4"/>
        <v>132.90155440414509</v>
      </c>
      <c r="T19" s="39">
        <v>1471</v>
      </c>
      <c r="U19" s="60">
        <v>1134</v>
      </c>
      <c r="V19" s="40">
        <f t="shared" si="5"/>
        <v>77.090414683888511</v>
      </c>
      <c r="W19" s="39">
        <v>288</v>
      </c>
      <c r="X19" s="60">
        <v>159</v>
      </c>
      <c r="Y19" s="40">
        <f t="shared" si="6"/>
        <v>55.208333333333336</v>
      </c>
      <c r="Z19" s="39">
        <v>258</v>
      </c>
      <c r="AA19" s="60">
        <v>132</v>
      </c>
      <c r="AB19" s="40">
        <f t="shared" si="7"/>
        <v>51.162790697674417</v>
      </c>
      <c r="AC19" s="92"/>
      <c r="AD19" s="41"/>
    </row>
    <row r="20" spans="1:30" s="42" customFormat="1" ht="17" customHeight="1" x14ac:dyDescent="0.3">
      <c r="A20" s="61" t="s">
        <v>47</v>
      </c>
      <c r="B20" s="39">
        <v>1008</v>
      </c>
      <c r="C20" s="39">
        <v>1074</v>
      </c>
      <c r="D20" s="40">
        <f t="shared" si="0"/>
        <v>106.54761904761905</v>
      </c>
      <c r="E20" s="39">
        <v>244</v>
      </c>
      <c r="F20" s="39">
        <v>338</v>
      </c>
      <c r="G20" s="40">
        <f t="shared" si="1"/>
        <v>138.52459016393442</v>
      </c>
      <c r="H20" s="39">
        <v>68</v>
      </c>
      <c r="I20" s="39">
        <v>117</v>
      </c>
      <c r="J20" s="36">
        <f t="shared" si="2"/>
        <v>172.05882352941177</v>
      </c>
      <c r="K20" s="39">
        <v>12</v>
      </c>
      <c r="L20" s="39">
        <v>16</v>
      </c>
      <c r="M20" s="40">
        <f t="shared" si="3"/>
        <v>133.33333333333334</v>
      </c>
      <c r="N20" s="39">
        <v>6</v>
      </c>
      <c r="O20" s="39">
        <v>2</v>
      </c>
      <c r="P20" s="40">
        <f t="shared" si="8"/>
        <v>33.333333333333336</v>
      </c>
      <c r="Q20" s="39">
        <v>173</v>
      </c>
      <c r="R20" s="60">
        <v>241</v>
      </c>
      <c r="S20" s="40">
        <f t="shared" si="4"/>
        <v>139.30635838150289</v>
      </c>
      <c r="T20" s="39">
        <v>897</v>
      </c>
      <c r="U20" s="60">
        <v>142</v>
      </c>
      <c r="V20" s="40">
        <f t="shared" si="5"/>
        <v>15.830546265328874</v>
      </c>
      <c r="W20" s="39">
        <v>141</v>
      </c>
      <c r="X20" s="60">
        <v>122</v>
      </c>
      <c r="Y20" s="40">
        <f t="shared" si="6"/>
        <v>86.524822695035468</v>
      </c>
      <c r="Z20" s="39">
        <v>128</v>
      </c>
      <c r="AA20" s="60">
        <v>101</v>
      </c>
      <c r="AB20" s="40">
        <f t="shared" si="7"/>
        <v>78.90625</v>
      </c>
      <c r="AC20" s="92"/>
      <c r="AD20" s="41"/>
    </row>
    <row r="21" spans="1:30" s="42" customFormat="1" ht="17" customHeight="1" x14ac:dyDescent="0.3">
      <c r="A21" s="61" t="s">
        <v>48</v>
      </c>
      <c r="B21" s="39">
        <v>563</v>
      </c>
      <c r="C21" s="39">
        <v>677</v>
      </c>
      <c r="D21" s="40">
        <f t="shared" si="0"/>
        <v>120.24866785079929</v>
      </c>
      <c r="E21" s="39">
        <v>226</v>
      </c>
      <c r="F21" s="39">
        <v>324</v>
      </c>
      <c r="G21" s="40">
        <f t="shared" si="1"/>
        <v>143.36283185840708</v>
      </c>
      <c r="H21" s="39">
        <v>95</v>
      </c>
      <c r="I21" s="39">
        <v>103</v>
      </c>
      <c r="J21" s="36">
        <f t="shared" si="2"/>
        <v>108.42105263157895</v>
      </c>
      <c r="K21" s="39">
        <v>2</v>
      </c>
      <c r="L21" s="39">
        <v>4</v>
      </c>
      <c r="M21" s="40">
        <f t="shared" si="3"/>
        <v>200</v>
      </c>
      <c r="N21" s="39">
        <v>2</v>
      </c>
      <c r="O21" s="39">
        <v>0</v>
      </c>
      <c r="P21" s="91">
        <f t="shared" si="8"/>
        <v>0</v>
      </c>
      <c r="Q21" s="39">
        <v>184</v>
      </c>
      <c r="R21" s="60">
        <v>273</v>
      </c>
      <c r="S21" s="40">
        <f t="shared" si="4"/>
        <v>148.36956521739131</v>
      </c>
      <c r="T21" s="39">
        <v>404</v>
      </c>
      <c r="U21" s="60">
        <v>133</v>
      </c>
      <c r="V21" s="40">
        <f t="shared" si="5"/>
        <v>32.920792079207921</v>
      </c>
      <c r="W21" s="39">
        <v>134</v>
      </c>
      <c r="X21" s="60">
        <v>113</v>
      </c>
      <c r="Y21" s="40">
        <f t="shared" si="6"/>
        <v>84.328358208955223</v>
      </c>
      <c r="Z21" s="39">
        <v>123</v>
      </c>
      <c r="AA21" s="60">
        <v>99</v>
      </c>
      <c r="AB21" s="40">
        <f t="shared" si="7"/>
        <v>80.487804878048777</v>
      </c>
      <c r="AC21" s="92"/>
      <c r="AD21" s="41"/>
    </row>
    <row r="22" spans="1:30" s="42" customFormat="1" ht="17" customHeight="1" x14ac:dyDescent="0.3">
      <c r="A22" s="61" t="s">
        <v>49</v>
      </c>
      <c r="B22" s="39">
        <v>1680</v>
      </c>
      <c r="C22" s="39">
        <v>1742</v>
      </c>
      <c r="D22" s="40">
        <f t="shared" si="0"/>
        <v>103.69047619047619</v>
      </c>
      <c r="E22" s="39">
        <v>643</v>
      </c>
      <c r="F22" s="39">
        <v>684</v>
      </c>
      <c r="G22" s="40">
        <f t="shared" si="1"/>
        <v>106.37636080870918</v>
      </c>
      <c r="H22" s="39">
        <v>278</v>
      </c>
      <c r="I22" s="39">
        <v>290</v>
      </c>
      <c r="J22" s="36">
        <f t="shared" si="2"/>
        <v>104.31654676258992</v>
      </c>
      <c r="K22" s="39">
        <v>56</v>
      </c>
      <c r="L22" s="39">
        <v>28</v>
      </c>
      <c r="M22" s="40">
        <f t="shared" si="3"/>
        <v>50</v>
      </c>
      <c r="N22" s="39">
        <v>3</v>
      </c>
      <c r="O22" s="39">
        <v>0</v>
      </c>
      <c r="P22" s="91">
        <f t="shared" si="8"/>
        <v>0</v>
      </c>
      <c r="Q22" s="39">
        <v>601</v>
      </c>
      <c r="R22" s="60">
        <v>565</v>
      </c>
      <c r="S22" s="40">
        <f t="shared" si="4"/>
        <v>94.009983361064897</v>
      </c>
      <c r="T22" s="39">
        <v>1309</v>
      </c>
      <c r="U22" s="60">
        <v>332</v>
      </c>
      <c r="V22" s="40">
        <f t="shared" si="5"/>
        <v>25.36287242169595</v>
      </c>
      <c r="W22" s="39">
        <v>331</v>
      </c>
      <c r="X22" s="60">
        <v>211</v>
      </c>
      <c r="Y22" s="40">
        <f t="shared" si="6"/>
        <v>63.746223564954683</v>
      </c>
      <c r="Z22" s="39">
        <v>286</v>
      </c>
      <c r="AA22" s="60">
        <v>171</v>
      </c>
      <c r="AB22" s="40">
        <f t="shared" si="7"/>
        <v>59.790209790209794</v>
      </c>
      <c r="AC22" s="92"/>
      <c r="AD22" s="41"/>
    </row>
    <row r="23" spans="1:30" s="42" customFormat="1" ht="17" customHeight="1" x14ac:dyDescent="0.3">
      <c r="A23" s="61" t="s">
        <v>50</v>
      </c>
      <c r="B23" s="39">
        <v>924</v>
      </c>
      <c r="C23" s="39">
        <v>1058</v>
      </c>
      <c r="D23" s="40">
        <f t="shared" si="0"/>
        <v>114.5021645021645</v>
      </c>
      <c r="E23" s="39">
        <v>585</v>
      </c>
      <c r="F23" s="39">
        <v>782</v>
      </c>
      <c r="G23" s="40">
        <f t="shared" si="1"/>
        <v>133.67521367521368</v>
      </c>
      <c r="H23" s="39">
        <v>127</v>
      </c>
      <c r="I23" s="39">
        <v>156</v>
      </c>
      <c r="J23" s="36">
        <f t="shared" si="2"/>
        <v>122.83464566929133</v>
      </c>
      <c r="K23" s="39">
        <v>24</v>
      </c>
      <c r="L23" s="39">
        <v>29</v>
      </c>
      <c r="M23" s="40">
        <f t="shared" si="3"/>
        <v>120.83333333333333</v>
      </c>
      <c r="N23" s="39">
        <v>2</v>
      </c>
      <c r="O23" s="39">
        <v>0</v>
      </c>
      <c r="P23" s="40">
        <f t="shared" si="8"/>
        <v>0</v>
      </c>
      <c r="Q23" s="39">
        <v>543</v>
      </c>
      <c r="R23" s="60">
        <v>645</v>
      </c>
      <c r="S23" s="40">
        <f t="shared" si="4"/>
        <v>118.78453038674033</v>
      </c>
      <c r="T23" s="39">
        <v>668</v>
      </c>
      <c r="U23" s="60">
        <v>264</v>
      </c>
      <c r="V23" s="40">
        <f t="shared" si="5"/>
        <v>39.520958083832333</v>
      </c>
      <c r="W23" s="39">
        <v>381</v>
      </c>
      <c r="X23" s="60">
        <v>247</v>
      </c>
      <c r="Y23" s="40">
        <f t="shared" si="6"/>
        <v>64.829396325459314</v>
      </c>
      <c r="Z23" s="39">
        <v>338</v>
      </c>
      <c r="AA23" s="60">
        <v>194</v>
      </c>
      <c r="AB23" s="40">
        <f t="shared" si="7"/>
        <v>57.396449704142015</v>
      </c>
      <c r="AC23" s="92"/>
      <c r="AD23" s="41"/>
    </row>
    <row r="24" spans="1:30" s="42" customFormat="1" ht="17" customHeight="1" x14ac:dyDescent="0.3">
      <c r="A24" s="61" t="s">
        <v>51</v>
      </c>
      <c r="B24" s="39">
        <v>1245</v>
      </c>
      <c r="C24" s="39">
        <v>949</v>
      </c>
      <c r="D24" s="40">
        <f t="shared" si="0"/>
        <v>76.224899598393577</v>
      </c>
      <c r="E24" s="39">
        <v>542</v>
      </c>
      <c r="F24" s="39">
        <v>613</v>
      </c>
      <c r="G24" s="40">
        <f t="shared" si="1"/>
        <v>113.09963099630997</v>
      </c>
      <c r="H24" s="39">
        <v>187</v>
      </c>
      <c r="I24" s="39">
        <v>189</v>
      </c>
      <c r="J24" s="36">
        <f t="shared" si="2"/>
        <v>101.06951871657753</v>
      </c>
      <c r="K24" s="39">
        <v>32</v>
      </c>
      <c r="L24" s="39">
        <v>18</v>
      </c>
      <c r="M24" s="40">
        <f t="shared" si="3"/>
        <v>56.25</v>
      </c>
      <c r="N24" s="39">
        <v>1</v>
      </c>
      <c r="O24" s="39">
        <v>0</v>
      </c>
      <c r="P24" s="91">
        <f t="shared" si="8"/>
        <v>0</v>
      </c>
      <c r="Q24" s="39">
        <v>354</v>
      </c>
      <c r="R24" s="60">
        <v>520</v>
      </c>
      <c r="S24" s="40">
        <f t="shared" si="4"/>
        <v>146.89265536723164</v>
      </c>
      <c r="T24" s="39">
        <v>563</v>
      </c>
      <c r="U24" s="60">
        <v>221</v>
      </c>
      <c r="V24" s="40">
        <f t="shared" si="5"/>
        <v>39.253996447602134</v>
      </c>
      <c r="W24" s="39">
        <v>326</v>
      </c>
      <c r="X24" s="60">
        <v>180</v>
      </c>
      <c r="Y24" s="40">
        <f t="shared" si="6"/>
        <v>55.214723926380366</v>
      </c>
      <c r="Z24" s="39">
        <v>286</v>
      </c>
      <c r="AA24" s="60">
        <v>159</v>
      </c>
      <c r="AB24" s="40">
        <f t="shared" si="7"/>
        <v>55.594405594405593</v>
      </c>
      <c r="AC24" s="92"/>
      <c r="AD24" s="41"/>
    </row>
    <row r="25" spans="1:30" s="42" customFormat="1" ht="17" customHeight="1" x14ac:dyDescent="0.3">
      <c r="A25" s="61" t="s">
        <v>52</v>
      </c>
      <c r="B25" s="39">
        <v>2359</v>
      </c>
      <c r="C25" s="39">
        <v>2190</v>
      </c>
      <c r="D25" s="40">
        <f t="shared" si="0"/>
        <v>92.835947435353958</v>
      </c>
      <c r="E25" s="39">
        <v>237</v>
      </c>
      <c r="F25" s="39">
        <v>307</v>
      </c>
      <c r="G25" s="40">
        <f t="shared" si="1"/>
        <v>129.53586497890296</v>
      </c>
      <c r="H25" s="39">
        <v>171</v>
      </c>
      <c r="I25" s="39">
        <v>197</v>
      </c>
      <c r="J25" s="36">
        <f t="shared" si="2"/>
        <v>115.20467836257311</v>
      </c>
      <c r="K25" s="39">
        <v>19</v>
      </c>
      <c r="L25" s="39">
        <v>21</v>
      </c>
      <c r="M25" s="40">
        <f t="shared" si="3"/>
        <v>110.52631578947368</v>
      </c>
      <c r="N25" s="39">
        <v>2</v>
      </c>
      <c r="O25" s="39">
        <v>0</v>
      </c>
      <c r="P25" s="91">
        <f t="shared" si="8"/>
        <v>0</v>
      </c>
      <c r="Q25" s="39">
        <v>194</v>
      </c>
      <c r="R25" s="60">
        <v>236</v>
      </c>
      <c r="S25" s="40">
        <f t="shared" si="4"/>
        <v>121.64948453608247</v>
      </c>
      <c r="T25" s="39">
        <v>2083</v>
      </c>
      <c r="U25" s="60">
        <v>95</v>
      </c>
      <c r="V25" s="40">
        <f t="shared" si="5"/>
        <v>4.5607297167546808</v>
      </c>
      <c r="W25" s="39">
        <v>141</v>
      </c>
      <c r="X25" s="60">
        <v>87</v>
      </c>
      <c r="Y25" s="40">
        <f t="shared" si="6"/>
        <v>61.702127659574465</v>
      </c>
      <c r="Z25" s="39">
        <v>130</v>
      </c>
      <c r="AA25" s="60">
        <v>64</v>
      </c>
      <c r="AB25" s="40">
        <f t="shared" si="7"/>
        <v>49.230769230769234</v>
      </c>
      <c r="AC25" s="92"/>
      <c r="AD25" s="41"/>
    </row>
    <row r="26" spans="1:30" s="42" customFormat="1" ht="17" customHeight="1" x14ac:dyDescent="0.3">
      <c r="A26" s="61" t="s">
        <v>53</v>
      </c>
      <c r="B26" s="39">
        <v>1141</v>
      </c>
      <c r="C26" s="39">
        <v>1111</v>
      </c>
      <c r="D26" s="40">
        <f t="shared" si="0"/>
        <v>97.370727432077132</v>
      </c>
      <c r="E26" s="39">
        <v>550</v>
      </c>
      <c r="F26" s="39">
        <v>565</v>
      </c>
      <c r="G26" s="40">
        <f t="shared" si="1"/>
        <v>102.72727272727273</v>
      </c>
      <c r="H26" s="39">
        <v>164</v>
      </c>
      <c r="I26" s="39">
        <v>148</v>
      </c>
      <c r="J26" s="36">
        <f t="shared" si="2"/>
        <v>90.243902439024396</v>
      </c>
      <c r="K26" s="39">
        <v>36</v>
      </c>
      <c r="L26" s="39">
        <v>18</v>
      </c>
      <c r="M26" s="40">
        <f t="shared" si="3"/>
        <v>50</v>
      </c>
      <c r="N26" s="39">
        <v>1</v>
      </c>
      <c r="O26" s="39">
        <v>0</v>
      </c>
      <c r="P26" s="91">
        <f t="shared" si="8"/>
        <v>0</v>
      </c>
      <c r="Q26" s="39">
        <v>472</v>
      </c>
      <c r="R26" s="60">
        <v>438</v>
      </c>
      <c r="S26" s="40">
        <f t="shared" si="4"/>
        <v>92.79661016949153</v>
      </c>
      <c r="T26" s="39">
        <v>883</v>
      </c>
      <c r="U26" s="60">
        <v>217</v>
      </c>
      <c r="V26" s="40">
        <f t="shared" si="5"/>
        <v>24.575311438278597</v>
      </c>
      <c r="W26" s="39">
        <v>344</v>
      </c>
      <c r="X26" s="60">
        <v>197</v>
      </c>
      <c r="Y26" s="40">
        <f t="shared" si="6"/>
        <v>57.267441860465119</v>
      </c>
      <c r="Z26" s="39">
        <v>303</v>
      </c>
      <c r="AA26" s="60">
        <v>160</v>
      </c>
      <c r="AB26" s="40">
        <f t="shared" si="7"/>
        <v>52.805280528052805</v>
      </c>
      <c r="AC26" s="92"/>
      <c r="AD26" s="41"/>
    </row>
    <row r="27" spans="1:30" s="42" customFormat="1" ht="17" customHeight="1" x14ac:dyDescent="0.3">
      <c r="A27" s="61" t="s">
        <v>54</v>
      </c>
      <c r="B27" s="39">
        <v>749</v>
      </c>
      <c r="C27" s="39">
        <v>837</v>
      </c>
      <c r="D27" s="40">
        <f t="shared" si="0"/>
        <v>111.74899866488651</v>
      </c>
      <c r="E27" s="39">
        <v>268</v>
      </c>
      <c r="F27" s="39">
        <v>329</v>
      </c>
      <c r="G27" s="40">
        <f t="shared" si="1"/>
        <v>122.76119402985074</v>
      </c>
      <c r="H27" s="39">
        <v>79</v>
      </c>
      <c r="I27" s="39">
        <v>113</v>
      </c>
      <c r="J27" s="36">
        <f t="shared" si="2"/>
        <v>143.03797468354429</v>
      </c>
      <c r="K27" s="39">
        <v>17</v>
      </c>
      <c r="L27" s="39">
        <v>46</v>
      </c>
      <c r="M27" s="40">
        <f t="shared" si="3"/>
        <v>270.58823529411762</v>
      </c>
      <c r="N27" s="39">
        <v>0</v>
      </c>
      <c r="O27" s="39">
        <v>0</v>
      </c>
      <c r="P27" s="91" t="str">
        <f t="shared" si="8"/>
        <v>-</v>
      </c>
      <c r="Q27" s="39">
        <v>232</v>
      </c>
      <c r="R27" s="60">
        <v>246</v>
      </c>
      <c r="S27" s="40">
        <f t="shared" si="4"/>
        <v>106.03448275862068</v>
      </c>
      <c r="T27" s="39">
        <v>626</v>
      </c>
      <c r="U27" s="60">
        <v>108</v>
      </c>
      <c r="V27" s="40">
        <f t="shared" si="5"/>
        <v>17.252396166134186</v>
      </c>
      <c r="W27" s="39">
        <v>165</v>
      </c>
      <c r="X27" s="60">
        <v>91</v>
      </c>
      <c r="Y27" s="40">
        <f t="shared" si="6"/>
        <v>55.151515151515149</v>
      </c>
      <c r="Z27" s="39">
        <v>145</v>
      </c>
      <c r="AA27" s="60">
        <v>77</v>
      </c>
      <c r="AB27" s="40">
        <f t="shared" si="7"/>
        <v>53.103448275862071</v>
      </c>
      <c r="AC27" s="92"/>
      <c r="AD27" s="41"/>
    </row>
    <row r="28" spans="1:30" s="42" customFormat="1" ht="17" customHeight="1" x14ac:dyDescent="0.3">
      <c r="A28" s="61" t="s">
        <v>55</v>
      </c>
      <c r="B28" s="39">
        <v>818</v>
      </c>
      <c r="C28" s="39">
        <v>740</v>
      </c>
      <c r="D28" s="40">
        <f t="shared" si="0"/>
        <v>90.464547677261621</v>
      </c>
      <c r="E28" s="39">
        <v>234</v>
      </c>
      <c r="F28" s="39">
        <v>255</v>
      </c>
      <c r="G28" s="40">
        <f t="shared" si="1"/>
        <v>108.97435897435898</v>
      </c>
      <c r="H28" s="39">
        <v>152</v>
      </c>
      <c r="I28" s="39">
        <v>130</v>
      </c>
      <c r="J28" s="36">
        <f t="shared" si="2"/>
        <v>85.526315789473685</v>
      </c>
      <c r="K28" s="39">
        <v>20</v>
      </c>
      <c r="L28" s="39">
        <v>10</v>
      </c>
      <c r="M28" s="40">
        <f t="shared" si="3"/>
        <v>50</v>
      </c>
      <c r="N28" s="39">
        <v>5</v>
      </c>
      <c r="O28" s="39">
        <v>0</v>
      </c>
      <c r="P28" s="40">
        <f t="shared" si="8"/>
        <v>0</v>
      </c>
      <c r="Q28" s="39">
        <v>206</v>
      </c>
      <c r="R28" s="60">
        <v>233</v>
      </c>
      <c r="S28" s="40">
        <f t="shared" si="4"/>
        <v>113.10679611650485</v>
      </c>
      <c r="T28" s="39">
        <v>587</v>
      </c>
      <c r="U28" s="60">
        <v>97</v>
      </c>
      <c r="V28" s="40">
        <f t="shared" si="5"/>
        <v>16.524701873935264</v>
      </c>
      <c r="W28" s="39">
        <v>124</v>
      </c>
      <c r="X28" s="60">
        <v>95</v>
      </c>
      <c r="Y28" s="40">
        <f t="shared" si="6"/>
        <v>76.612903225806448</v>
      </c>
      <c r="Z28" s="39">
        <v>110</v>
      </c>
      <c r="AA28" s="60">
        <v>90</v>
      </c>
      <c r="AB28" s="40">
        <f t="shared" si="7"/>
        <v>81.818181818181813</v>
      </c>
      <c r="AC28" s="92"/>
      <c r="AD28" s="41"/>
    </row>
    <row r="29" spans="1:30" s="42" customFormat="1" ht="17" customHeight="1" x14ac:dyDescent="0.3">
      <c r="A29" s="61" t="s">
        <v>56</v>
      </c>
      <c r="B29" s="39">
        <v>836</v>
      </c>
      <c r="C29" s="39">
        <v>872</v>
      </c>
      <c r="D29" s="40">
        <f t="shared" si="0"/>
        <v>104.30622009569377</v>
      </c>
      <c r="E29" s="39">
        <v>497</v>
      </c>
      <c r="F29" s="39">
        <v>500</v>
      </c>
      <c r="G29" s="40">
        <f t="shared" si="1"/>
        <v>100.6036217303823</v>
      </c>
      <c r="H29" s="39">
        <v>75</v>
      </c>
      <c r="I29" s="39">
        <v>89</v>
      </c>
      <c r="J29" s="36">
        <f t="shared" si="2"/>
        <v>118.66666666666667</v>
      </c>
      <c r="K29" s="39">
        <v>55</v>
      </c>
      <c r="L29" s="39">
        <v>35</v>
      </c>
      <c r="M29" s="40">
        <f t="shared" si="3"/>
        <v>63.636363636363633</v>
      </c>
      <c r="N29" s="39">
        <v>16</v>
      </c>
      <c r="O29" s="39">
        <v>0</v>
      </c>
      <c r="P29" s="40">
        <f t="shared" si="8"/>
        <v>0</v>
      </c>
      <c r="Q29" s="39">
        <v>332</v>
      </c>
      <c r="R29" s="60">
        <v>381</v>
      </c>
      <c r="S29" s="40">
        <f t="shared" si="4"/>
        <v>114.75903614457832</v>
      </c>
      <c r="T29" s="39">
        <v>605</v>
      </c>
      <c r="U29" s="60">
        <v>153</v>
      </c>
      <c r="V29" s="40">
        <f t="shared" si="5"/>
        <v>25.289256198347108</v>
      </c>
      <c r="W29" s="39">
        <v>316</v>
      </c>
      <c r="X29" s="60">
        <v>143</v>
      </c>
      <c r="Y29" s="40">
        <f t="shared" si="6"/>
        <v>45.253164556962027</v>
      </c>
      <c r="Z29" s="39">
        <v>292</v>
      </c>
      <c r="AA29" s="60">
        <v>117</v>
      </c>
      <c r="AB29" s="40">
        <f t="shared" si="7"/>
        <v>40.06849315068493</v>
      </c>
      <c r="AC29" s="92"/>
      <c r="AD29" s="41"/>
    </row>
    <row r="30" spans="1:30" s="42" customFormat="1" ht="17" customHeight="1" x14ac:dyDescent="0.3">
      <c r="A30" s="61" t="s">
        <v>57</v>
      </c>
      <c r="B30" s="39">
        <v>1106</v>
      </c>
      <c r="C30" s="39">
        <v>1135</v>
      </c>
      <c r="D30" s="40">
        <f t="shared" si="0"/>
        <v>102.62206148282098</v>
      </c>
      <c r="E30" s="39">
        <v>191</v>
      </c>
      <c r="F30" s="39">
        <v>254</v>
      </c>
      <c r="G30" s="40">
        <f t="shared" si="1"/>
        <v>132.98429319371726</v>
      </c>
      <c r="H30" s="39">
        <v>95</v>
      </c>
      <c r="I30" s="39">
        <v>108</v>
      </c>
      <c r="J30" s="36">
        <f t="shared" si="2"/>
        <v>113.68421052631579</v>
      </c>
      <c r="K30" s="39">
        <v>23</v>
      </c>
      <c r="L30" s="39">
        <v>19</v>
      </c>
      <c r="M30" s="40">
        <f t="shared" si="3"/>
        <v>82.608695652173907</v>
      </c>
      <c r="N30" s="39">
        <v>3</v>
      </c>
      <c r="O30" s="39">
        <v>4</v>
      </c>
      <c r="P30" s="91">
        <f t="shared" si="8"/>
        <v>133.33333333333334</v>
      </c>
      <c r="Q30" s="39">
        <v>183</v>
      </c>
      <c r="R30" s="60">
        <v>233</v>
      </c>
      <c r="S30" s="40">
        <f t="shared" si="4"/>
        <v>127.3224043715847</v>
      </c>
      <c r="T30" s="39">
        <v>1019</v>
      </c>
      <c r="U30" s="60">
        <v>90</v>
      </c>
      <c r="V30" s="40">
        <f t="shared" si="5"/>
        <v>8.8321884200196266</v>
      </c>
      <c r="W30" s="39">
        <v>108</v>
      </c>
      <c r="X30" s="60">
        <v>85</v>
      </c>
      <c r="Y30" s="40">
        <f t="shared" si="6"/>
        <v>78.703703703703709</v>
      </c>
      <c r="Z30" s="39">
        <v>98</v>
      </c>
      <c r="AA30" s="60">
        <v>72</v>
      </c>
      <c r="AB30" s="40">
        <f t="shared" si="7"/>
        <v>73.469387755102048</v>
      </c>
      <c r="AC30" s="92"/>
      <c r="AD30" s="41"/>
    </row>
    <row r="31" spans="1:30" s="42" customFormat="1" ht="17" customHeight="1" x14ac:dyDescent="0.3">
      <c r="A31" s="61" t="s">
        <v>58</v>
      </c>
      <c r="B31" s="39">
        <v>1343</v>
      </c>
      <c r="C31" s="39">
        <v>1269</v>
      </c>
      <c r="D31" s="40">
        <f t="shared" si="0"/>
        <v>94.489947877885328</v>
      </c>
      <c r="E31" s="39">
        <v>293</v>
      </c>
      <c r="F31" s="39">
        <v>336</v>
      </c>
      <c r="G31" s="40">
        <f t="shared" si="1"/>
        <v>114.67576791808874</v>
      </c>
      <c r="H31" s="39">
        <v>201</v>
      </c>
      <c r="I31" s="39">
        <v>246</v>
      </c>
      <c r="J31" s="36">
        <f t="shared" si="2"/>
        <v>122.38805970149254</v>
      </c>
      <c r="K31" s="39">
        <v>18</v>
      </c>
      <c r="L31" s="39">
        <v>17</v>
      </c>
      <c r="M31" s="40">
        <f t="shared" si="3"/>
        <v>94.444444444444443</v>
      </c>
      <c r="N31" s="39">
        <v>1</v>
      </c>
      <c r="O31" s="39">
        <v>6</v>
      </c>
      <c r="P31" s="91">
        <f t="shared" si="8"/>
        <v>600</v>
      </c>
      <c r="Q31" s="39">
        <v>208</v>
      </c>
      <c r="R31" s="60">
        <v>291</v>
      </c>
      <c r="S31" s="40">
        <f t="shared" si="4"/>
        <v>139.90384615384616</v>
      </c>
      <c r="T31" s="39">
        <v>987</v>
      </c>
      <c r="U31" s="60">
        <v>307</v>
      </c>
      <c r="V31" s="40">
        <f t="shared" si="5"/>
        <v>31.104356636271529</v>
      </c>
      <c r="W31" s="39">
        <v>166</v>
      </c>
      <c r="X31" s="60">
        <v>104</v>
      </c>
      <c r="Y31" s="40">
        <f t="shared" si="6"/>
        <v>62.650602409638552</v>
      </c>
      <c r="Z31" s="39">
        <v>151</v>
      </c>
      <c r="AA31" s="60">
        <v>80</v>
      </c>
      <c r="AB31" s="40">
        <f t="shared" si="7"/>
        <v>52.980132450331126</v>
      </c>
      <c r="AC31" s="92"/>
      <c r="AD31" s="41"/>
    </row>
    <row r="32" spans="1:30" s="42" customFormat="1" ht="17" customHeight="1" x14ac:dyDescent="0.3">
      <c r="A32" s="61" t="s">
        <v>59</v>
      </c>
      <c r="B32" s="39">
        <v>1745</v>
      </c>
      <c r="C32" s="39">
        <v>1590</v>
      </c>
      <c r="D32" s="40">
        <f t="shared" si="0"/>
        <v>91.117478510028647</v>
      </c>
      <c r="E32" s="39">
        <v>450</v>
      </c>
      <c r="F32" s="39">
        <v>393</v>
      </c>
      <c r="G32" s="40">
        <f t="shared" si="1"/>
        <v>87.333333333333329</v>
      </c>
      <c r="H32" s="39">
        <v>252</v>
      </c>
      <c r="I32" s="39">
        <v>179</v>
      </c>
      <c r="J32" s="36">
        <f t="shared" si="2"/>
        <v>71.031746031746039</v>
      </c>
      <c r="K32" s="39">
        <v>41</v>
      </c>
      <c r="L32" s="39">
        <v>37</v>
      </c>
      <c r="M32" s="40">
        <f t="shared" si="3"/>
        <v>90.243902439024396</v>
      </c>
      <c r="N32" s="39">
        <v>3</v>
      </c>
      <c r="O32" s="39">
        <v>4</v>
      </c>
      <c r="P32" s="91">
        <f t="shared" si="8"/>
        <v>133.33333333333334</v>
      </c>
      <c r="Q32" s="39">
        <v>428</v>
      </c>
      <c r="R32" s="60">
        <v>292</v>
      </c>
      <c r="S32" s="40">
        <f t="shared" si="4"/>
        <v>68.224299065420567</v>
      </c>
      <c r="T32" s="39">
        <v>1452</v>
      </c>
      <c r="U32" s="60">
        <v>83</v>
      </c>
      <c r="V32" s="40">
        <f t="shared" si="5"/>
        <v>5.7162534435261705</v>
      </c>
      <c r="W32" s="39">
        <v>270</v>
      </c>
      <c r="X32" s="60">
        <v>71</v>
      </c>
      <c r="Y32" s="40">
        <f t="shared" si="6"/>
        <v>26.296296296296298</v>
      </c>
      <c r="Z32" s="39">
        <v>228</v>
      </c>
      <c r="AA32" s="60">
        <v>57</v>
      </c>
      <c r="AB32" s="40">
        <f t="shared" si="7"/>
        <v>25</v>
      </c>
      <c r="AC32" s="92"/>
      <c r="AD32" s="41"/>
    </row>
    <row r="33" spans="1:30" s="42" customFormat="1" ht="17" customHeight="1" x14ac:dyDescent="0.3">
      <c r="A33" s="61" t="s">
        <v>60</v>
      </c>
      <c r="B33" s="39">
        <v>1081</v>
      </c>
      <c r="C33" s="39">
        <v>1170</v>
      </c>
      <c r="D33" s="40">
        <f t="shared" si="0"/>
        <v>108.23311748381128</v>
      </c>
      <c r="E33" s="39">
        <v>617</v>
      </c>
      <c r="F33" s="39">
        <v>720</v>
      </c>
      <c r="G33" s="40">
        <f t="shared" si="1"/>
        <v>116.6936790923825</v>
      </c>
      <c r="H33" s="39">
        <v>138</v>
      </c>
      <c r="I33" s="39">
        <v>179</v>
      </c>
      <c r="J33" s="36">
        <f t="shared" si="2"/>
        <v>129.71014492753622</v>
      </c>
      <c r="K33" s="39">
        <v>43</v>
      </c>
      <c r="L33" s="39">
        <v>27</v>
      </c>
      <c r="M33" s="40">
        <f t="shared" si="3"/>
        <v>62.790697674418603</v>
      </c>
      <c r="N33" s="39">
        <v>2</v>
      </c>
      <c r="O33" s="39">
        <v>1</v>
      </c>
      <c r="P33" s="40">
        <f t="shared" si="8"/>
        <v>50</v>
      </c>
      <c r="Q33" s="39">
        <v>523</v>
      </c>
      <c r="R33" s="60">
        <v>631</v>
      </c>
      <c r="S33" s="40">
        <f t="shared" si="4"/>
        <v>120.65009560229446</v>
      </c>
      <c r="T33" s="39">
        <v>719</v>
      </c>
      <c r="U33" s="60">
        <v>497</v>
      </c>
      <c r="V33" s="40">
        <f t="shared" si="5"/>
        <v>69.123783031988879</v>
      </c>
      <c r="W33" s="39">
        <v>307</v>
      </c>
      <c r="X33" s="60">
        <v>257</v>
      </c>
      <c r="Y33" s="40">
        <f t="shared" si="6"/>
        <v>83.713355048859938</v>
      </c>
      <c r="Z33" s="39">
        <v>280</v>
      </c>
      <c r="AA33" s="60">
        <v>221</v>
      </c>
      <c r="AB33" s="40">
        <f t="shared" si="7"/>
        <v>78.928571428571431</v>
      </c>
      <c r="AC33" s="92"/>
      <c r="AD33" s="41"/>
    </row>
    <row r="34" spans="1:30" s="42" customFormat="1" ht="17" customHeight="1" x14ac:dyDescent="0.3">
      <c r="A34" s="61" t="s">
        <v>61</v>
      </c>
      <c r="B34" s="39">
        <v>1098</v>
      </c>
      <c r="C34" s="39">
        <v>1117</v>
      </c>
      <c r="D34" s="40">
        <f t="shared" si="0"/>
        <v>101.73041894353369</v>
      </c>
      <c r="E34" s="39">
        <v>549</v>
      </c>
      <c r="F34" s="39">
        <v>652</v>
      </c>
      <c r="G34" s="40">
        <f t="shared" si="1"/>
        <v>118.76138433515483</v>
      </c>
      <c r="H34" s="39">
        <v>190</v>
      </c>
      <c r="I34" s="39">
        <v>206</v>
      </c>
      <c r="J34" s="36">
        <f t="shared" si="2"/>
        <v>108.42105263157895</v>
      </c>
      <c r="K34" s="39">
        <v>15</v>
      </c>
      <c r="L34" s="39">
        <v>10</v>
      </c>
      <c r="M34" s="40">
        <f t="shared" si="3"/>
        <v>66.666666666666671</v>
      </c>
      <c r="N34" s="39">
        <v>15</v>
      </c>
      <c r="O34" s="39">
        <v>1</v>
      </c>
      <c r="P34" s="91">
        <f t="shared" si="8"/>
        <v>6.666666666666667</v>
      </c>
      <c r="Q34" s="39">
        <v>455</v>
      </c>
      <c r="R34" s="60">
        <v>529</v>
      </c>
      <c r="S34" s="40">
        <f t="shared" si="4"/>
        <v>116.26373626373626</v>
      </c>
      <c r="T34" s="39">
        <v>686</v>
      </c>
      <c r="U34" s="60">
        <v>276</v>
      </c>
      <c r="V34" s="40">
        <f t="shared" si="5"/>
        <v>40.233236151603499</v>
      </c>
      <c r="W34" s="39">
        <v>265</v>
      </c>
      <c r="X34" s="60">
        <v>250</v>
      </c>
      <c r="Y34" s="40">
        <f t="shared" si="6"/>
        <v>94.339622641509436</v>
      </c>
      <c r="Z34" s="39">
        <v>232</v>
      </c>
      <c r="AA34" s="60">
        <v>195</v>
      </c>
      <c r="AB34" s="40">
        <f t="shared" si="7"/>
        <v>84.051724137931032</v>
      </c>
      <c r="AC34" s="92"/>
      <c r="AD34" s="41"/>
    </row>
    <row r="35" spans="1:30" s="42" customFormat="1" ht="17" customHeight="1" x14ac:dyDescent="0.3">
      <c r="A35" s="61" t="s">
        <v>62</v>
      </c>
      <c r="B35" s="39">
        <v>675</v>
      </c>
      <c r="C35" s="39">
        <v>685</v>
      </c>
      <c r="D35" s="40">
        <f t="shared" si="0"/>
        <v>101.48148148148148</v>
      </c>
      <c r="E35" s="39">
        <v>315</v>
      </c>
      <c r="F35" s="39">
        <v>327</v>
      </c>
      <c r="G35" s="40">
        <f t="shared" si="1"/>
        <v>103.80952380952381</v>
      </c>
      <c r="H35" s="39">
        <v>182</v>
      </c>
      <c r="I35" s="39">
        <v>104</v>
      </c>
      <c r="J35" s="36">
        <f t="shared" si="2"/>
        <v>57.142857142857146</v>
      </c>
      <c r="K35" s="39">
        <v>28</v>
      </c>
      <c r="L35" s="39">
        <v>25</v>
      </c>
      <c r="M35" s="40">
        <f t="shared" si="3"/>
        <v>89.285714285714292</v>
      </c>
      <c r="N35" s="39">
        <v>5</v>
      </c>
      <c r="O35" s="39">
        <v>0</v>
      </c>
      <c r="P35" s="40">
        <f t="shared" si="8"/>
        <v>0</v>
      </c>
      <c r="Q35" s="39">
        <v>264</v>
      </c>
      <c r="R35" s="60">
        <v>210</v>
      </c>
      <c r="S35" s="40">
        <f t="shared" si="4"/>
        <v>79.545454545454547</v>
      </c>
      <c r="T35" s="39">
        <v>428</v>
      </c>
      <c r="U35" s="60">
        <v>74</v>
      </c>
      <c r="V35" s="40">
        <f t="shared" si="5"/>
        <v>17.289719626168225</v>
      </c>
      <c r="W35" s="39">
        <v>158</v>
      </c>
      <c r="X35" s="60">
        <v>70</v>
      </c>
      <c r="Y35" s="40">
        <f t="shared" si="6"/>
        <v>44.303797468354432</v>
      </c>
      <c r="Z35" s="39">
        <v>142</v>
      </c>
      <c r="AA35" s="60">
        <v>61</v>
      </c>
      <c r="AB35" s="40">
        <f t="shared" si="7"/>
        <v>42.95774647887324</v>
      </c>
      <c r="AC35" s="92"/>
      <c r="AD35" s="41"/>
    </row>
    <row r="36" spans="1:30" s="94" customFormat="1" x14ac:dyDescent="0.3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D20" sqref="D20"/>
    </sheetView>
  </sheetViews>
  <sheetFormatPr defaultColWidth="8" defaultRowHeight="13" x14ac:dyDescent="0.3"/>
  <cols>
    <col min="1" max="1" width="52.6328125" style="3" customWidth="1"/>
    <col min="2" max="2" width="14.453125" style="18" customWidth="1"/>
    <col min="3" max="3" width="14.6328125" style="18" customWidth="1"/>
    <col min="4" max="4" width="9.6328125" style="3" customWidth="1"/>
    <col min="5" max="5" width="12.08984375" style="3" customWidth="1"/>
    <col min="6" max="6" width="14.453125" style="3" customWidth="1"/>
    <col min="7" max="7" width="14.36328125" style="3" customWidth="1"/>
    <col min="8" max="8" width="10" style="3" customWidth="1"/>
    <col min="9" max="9" width="12.08984375" style="3" customWidth="1"/>
    <col min="10" max="10" width="13.08984375" style="3" bestFit="1" customWidth="1"/>
    <col min="11" max="11" width="11.36328125" style="3" bestFit="1" customWidth="1"/>
    <col min="12" max="16384" width="8" style="3"/>
  </cols>
  <sheetData>
    <row r="1" spans="1:11" ht="27" customHeight="1" x14ac:dyDescent="0.3">
      <c r="A1" s="121" t="s">
        <v>66</v>
      </c>
      <c r="B1" s="121"/>
      <c r="C1" s="121"/>
      <c r="D1" s="121"/>
      <c r="E1" s="121"/>
      <c r="F1" s="121"/>
      <c r="G1" s="121"/>
      <c r="H1" s="121"/>
      <c r="I1" s="121"/>
    </row>
    <row r="2" spans="1:11" ht="23.25" customHeight="1" x14ac:dyDescent="0.3">
      <c r="A2" s="121" t="s">
        <v>67</v>
      </c>
      <c r="B2" s="121"/>
      <c r="C2" s="121"/>
      <c r="D2" s="121"/>
      <c r="E2" s="121"/>
      <c r="F2" s="121"/>
      <c r="G2" s="121"/>
      <c r="H2" s="121"/>
      <c r="I2" s="121"/>
    </row>
    <row r="3" spans="1:11" ht="3.65" customHeight="1" x14ac:dyDescent="0.2">
      <c r="A3" s="148"/>
      <c r="B3" s="148"/>
      <c r="C3" s="148"/>
      <c r="D3" s="148"/>
      <c r="E3" s="148"/>
    </row>
    <row r="4" spans="1:11" s="4" customFormat="1" ht="25.5" customHeight="1" x14ac:dyDescent="0.35">
      <c r="A4" s="126" t="s">
        <v>0</v>
      </c>
      <c r="B4" s="153" t="s">
        <v>5</v>
      </c>
      <c r="C4" s="153"/>
      <c r="D4" s="153"/>
      <c r="E4" s="153"/>
      <c r="F4" s="153" t="s">
        <v>6</v>
      </c>
      <c r="G4" s="153"/>
      <c r="H4" s="153"/>
      <c r="I4" s="153"/>
    </row>
    <row r="5" spans="1:11" s="4" customFormat="1" ht="23.25" customHeight="1" x14ac:dyDescent="0.35">
      <c r="A5" s="152"/>
      <c r="B5" s="122" t="s">
        <v>72</v>
      </c>
      <c r="C5" s="122" t="s">
        <v>73</v>
      </c>
      <c r="D5" s="149" t="s">
        <v>1</v>
      </c>
      <c r="E5" s="150"/>
      <c r="F5" s="122" t="s">
        <v>72</v>
      </c>
      <c r="G5" s="122" t="s">
        <v>73</v>
      </c>
      <c r="H5" s="149" t="s">
        <v>1</v>
      </c>
      <c r="I5" s="150"/>
    </row>
    <row r="6" spans="1:11" s="4" customFormat="1" ht="31.25" customHeight="1" x14ac:dyDescent="0.35">
      <c r="A6" s="127"/>
      <c r="B6" s="123"/>
      <c r="C6" s="123"/>
      <c r="D6" s="5" t="s">
        <v>2</v>
      </c>
      <c r="E6" s="6" t="s">
        <v>26</v>
      </c>
      <c r="F6" s="123"/>
      <c r="G6" s="123"/>
      <c r="H6" s="5" t="s">
        <v>2</v>
      </c>
      <c r="I6" s="6" t="s">
        <v>26</v>
      </c>
    </row>
    <row r="7" spans="1:11" s="9" customFormat="1" ht="15.75" customHeight="1" x14ac:dyDescent="0.3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5">
      <c r="A8" s="10" t="s">
        <v>27</v>
      </c>
      <c r="B8" s="82">
        <f>'12-жінки-ЦЗ'!B7</f>
        <v>63971</v>
      </c>
      <c r="C8" s="82">
        <f>'12-жінки-ЦЗ'!C7</f>
        <v>67916</v>
      </c>
      <c r="D8" s="11">
        <f>C8*100/B8</f>
        <v>106.16685685701333</v>
      </c>
      <c r="E8" s="90">
        <f>C8-B8</f>
        <v>3945</v>
      </c>
      <c r="F8" s="74">
        <f>'13-чоловіки-ЦЗ'!B7</f>
        <v>62733</v>
      </c>
      <c r="G8" s="74">
        <f>'13-чоловіки-ЦЗ'!C7</f>
        <v>61916</v>
      </c>
      <c r="H8" s="11">
        <f>G8*100/F8</f>
        <v>98.697655141631998</v>
      </c>
      <c r="I8" s="90">
        <f>G8-F8</f>
        <v>-817</v>
      </c>
      <c r="J8" s="25"/>
      <c r="K8" s="23"/>
    </row>
    <row r="9" spans="1:11" s="4" customFormat="1" ht="28.5" customHeight="1" x14ac:dyDescent="0.35">
      <c r="A9" s="10" t="s">
        <v>28</v>
      </c>
      <c r="B9" s="99">
        <f>'12-жінки-ЦЗ'!E7</f>
        <v>27460</v>
      </c>
      <c r="C9" s="74">
        <f>'12-жінки-ЦЗ'!F7</f>
        <v>33381</v>
      </c>
      <c r="D9" s="11">
        <f t="shared" ref="D9:D13" si="0">C9*100/B9</f>
        <v>121.56227239621268</v>
      </c>
      <c r="E9" s="90">
        <f t="shared" ref="E9:E13" si="1">C9-B9</f>
        <v>5921</v>
      </c>
      <c r="F9" s="74">
        <f>'13-чоловіки-ЦЗ'!E7</f>
        <v>20477</v>
      </c>
      <c r="G9" s="74">
        <f>'13-чоловіки-ЦЗ'!F7</f>
        <v>22055</v>
      </c>
      <c r="H9" s="11">
        <f t="shared" ref="H9:H13" si="2">G9*100/F9</f>
        <v>107.70620696391073</v>
      </c>
      <c r="I9" s="90">
        <f t="shared" ref="I9:I13" si="3">G9-F9</f>
        <v>1578</v>
      </c>
      <c r="J9" s="23"/>
      <c r="K9" s="23"/>
    </row>
    <row r="10" spans="1:11" s="4" customFormat="1" ht="52.5" customHeight="1" x14ac:dyDescent="0.35">
      <c r="A10" s="14" t="s">
        <v>29</v>
      </c>
      <c r="B10" s="99">
        <f>'12-жінки-ЦЗ'!H7</f>
        <v>6935</v>
      </c>
      <c r="C10" s="74">
        <f>'12-жінки-ЦЗ'!I7</f>
        <v>9632</v>
      </c>
      <c r="D10" s="11">
        <f t="shared" si="0"/>
        <v>138.8896899783706</v>
      </c>
      <c r="E10" s="90">
        <f t="shared" si="1"/>
        <v>2697</v>
      </c>
      <c r="F10" s="74">
        <f>'13-чоловіки-ЦЗ'!H7</f>
        <v>8519</v>
      </c>
      <c r="G10" s="74">
        <f>'13-чоловіки-ЦЗ'!I7</f>
        <v>8123</v>
      </c>
      <c r="H10" s="11">
        <f t="shared" si="2"/>
        <v>95.351567085338658</v>
      </c>
      <c r="I10" s="90">
        <f t="shared" si="3"/>
        <v>-396</v>
      </c>
      <c r="J10" s="23"/>
      <c r="K10" s="23"/>
    </row>
    <row r="11" spans="1:11" s="4" customFormat="1" ht="31.65" customHeight="1" x14ac:dyDescent="0.35">
      <c r="A11" s="15" t="s">
        <v>30</v>
      </c>
      <c r="B11" s="99">
        <f>'12-жінки-ЦЗ'!K7</f>
        <v>1832</v>
      </c>
      <c r="C11" s="74">
        <f>'12-жінки-ЦЗ'!L7</f>
        <v>1855</v>
      </c>
      <c r="D11" s="11">
        <f t="shared" si="0"/>
        <v>101.25545851528385</v>
      </c>
      <c r="E11" s="90">
        <f t="shared" si="1"/>
        <v>23</v>
      </c>
      <c r="F11" s="74">
        <f>'13-чоловіки-ЦЗ'!K7</f>
        <v>1249</v>
      </c>
      <c r="G11" s="74">
        <f>'13-чоловіки-ЦЗ'!L7</f>
        <v>980</v>
      </c>
      <c r="H11" s="11">
        <f t="shared" si="2"/>
        <v>78.462770216172942</v>
      </c>
      <c r="I11" s="90">
        <f t="shared" si="3"/>
        <v>-269</v>
      </c>
      <c r="J11" s="23"/>
      <c r="K11" s="23"/>
    </row>
    <row r="12" spans="1:11" s="4" customFormat="1" ht="45.75" customHeight="1" x14ac:dyDescent="0.35">
      <c r="A12" s="15" t="s">
        <v>20</v>
      </c>
      <c r="B12" s="99">
        <f>'12-жінки-ЦЗ'!N7</f>
        <v>370</v>
      </c>
      <c r="C12" s="74">
        <f>'12-жінки-ЦЗ'!O7</f>
        <v>208</v>
      </c>
      <c r="D12" s="11">
        <f t="shared" si="0"/>
        <v>56.216216216216218</v>
      </c>
      <c r="E12" s="90">
        <f t="shared" si="1"/>
        <v>-162</v>
      </c>
      <c r="F12" s="74">
        <f>'13-чоловіки-ЦЗ'!N7</f>
        <v>409</v>
      </c>
      <c r="G12" s="74">
        <f>'13-чоловіки-ЦЗ'!O7</f>
        <v>228</v>
      </c>
      <c r="H12" s="11">
        <f t="shared" si="2"/>
        <v>55.745721271393641</v>
      </c>
      <c r="I12" s="90">
        <f t="shared" si="3"/>
        <v>-181</v>
      </c>
      <c r="J12" s="23"/>
      <c r="K12" s="23"/>
    </row>
    <row r="13" spans="1:11" s="4" customFormat="1" ht="55.5" customHeight="1" x14ac:dyDescent="0.35">
      <c r="A13" s="15" t="s">
        <v>31</v>
      </c>
      <c r="B13" s="99">
        <f>'12-жінки-ЦЗ'!Q7</f>
        <v>20966</v>
      </c>
      <c r="C13" s="74">
        <f>'12-жінки-ЦЗ'!R7</f>
        <v>24556</v>
      </c>
      <c r="D13" s="11">
        <f t="shared" si="0"/>
        <v>117.12296098445101</v>
      </c>
      <c r="E13" s="90">
        <f t="shared" si="1"/>
        <v>3590</v>
      </c>
      <c r="F13" s="74">
        <f>'13-чоловіки-ЦЗ'!Q7</f>
        <v>15989</v>
      </c>
      <c r="G13" s="74">
        <f>'13-чоловіки-ЦЗ'!R7</f>
        <v>16415</v>
      </c>
      <c r="H13" s="11">
        <f t="shared" si="2"/>
        <v>102.66433172806305</v>
      </c>
      <c r="I13" s="90">
        <f t="shared" si="3"/>
        <v>426</v>
      </c>
      <c r="J13" s="23"/>
      <c r="K13" s="23"/>
    </row>
    <row r="14" spans="1:11" s="4" customFormat="1" ht="12.75" customHeight="1" x14ac:dyDescent="0.35">
      <c r="A14" s="128" t="s">
        <v>4</v>
      </c>
      <c r="B14" s="129"/>
      <c r="C14" s="129"/>
      <c r="D14" s="129"/>
      <c r="E14" s="129"/>
      <c r="F14" s="129"/>
      <c r="G14" s="129"/>
      <c r="H14" s="129"/>
      <c r="I14" s="129"/>
      <c r="J14" s="23"/>
      <c r="K14" s="23"/>
    </row>
    <row r="15" spans="1:11" s="4" customFormat="1" ht="18" customHeight="1" x14ac:dyDescent="0.35">
      <c r="A15" s="130"/>
      <c r="B15" s="131"/>
      <c r="C15" s="131"/>
      <c r="D15" s="131"/>
      <c r="E15" s="131"/>
      <c r="F15" s="131"/>
      <c r="G15" s="131"/>
      <c r="H15" s="131"/>
      <c r="I15" s="131"/>
      <c r="J15" s="23"/>
      <c r="K15" s="23"/>
    </row>
    <row r="16" spans="1:11" s="4" customFormat="1" ht="20.25" customHeight="1" x14ac:dyDescent="0.35">
      <c r="A16" s="126" t="s">
        <v>0</v>
      </c>
      <c r="B16" s="132" t="s">
        <v>74</v>
      </c>
      <c r="C16" s="132" t="s">
        <v>75</v>
      </c>
      <c r="D16" s="149" t="s">
        <v>1</v>
      </c>
      <c r="E16" s="150"/>
      <c r="F16" s="132" t="s">
        <v>74</v>
      </c>
      <c r="G16" s="132" t="s">
        <v>75</v>
      </c>
      <c r="H16" s="149" t="s">
        <v>1</v>
      </c>
      <c r="I16" s="150"/>
      <c r="J16" s="23"/>
      <c r="K16" s="23"/>
    </row>
    <row r="17" spans="1:11" ht="35.4" customHeight="1" x14ac:dyDescent="0.45">
      <c r="A17" s="127"/>
      <c r="B17" s="132"/>
      <c r="C17" s="132"/>
      <c r="D17" s="21" t="s">
        <v>2</v>
      </c>
      <c r="E17" s="6" t="s">
        <v>26</v>
      </c>
      <c r="F17" s="132"/>
      <c r="G17" s="132"/>
      <c r="H17" s="21" t="s">
        <v>2</v>
      </c>
      <c r="I17" s="6" t="s">
        <v>26</v>
      </c>
      <c r="J17" s="24"/>
      <c r="K17" s="24"/>
    </row>
    <row r="18" spans="1:11" ht="24" customHeight="1" x14ac:dyDescent="0.45">
      <c r="A18" s="10" t="s">
        <v>32</v>
      </c>
      <c r="B18" s="82">
        <f>'12-жінки-ЦЗ'!T7</f>
        <v>49579</v>
      </c>
      <c r="C18" s="82">
        <f>'12-жінки-ЦЗ'!U7</f>
        <v>18714</v>
      </c>
      <c r="D18" s="17">
        <f t="shared" ref="D18:D20" si="4">C18*100/B18</f>
        <v>37.745819802739064</v>
      </c>
      <c r="E18" s="90">
        <f t="shared" ref="E18:E20" si="5">C18-B18</f>
        <v>-30865</v>
      </c>
      <c r="F18" s="83">
        <f>'13-чоловіки-ЦЗ'!T7</f>
        <v>49624</v>
      </c>
      <c r="G18" s="83">
        <f>'13-чоловіки-ЦЗ'!U7</f>
        <v>14561</v>
      </c>
      <c r="H18" s="16">
        <f t="shared" ref="H18:H20" si="6">G18*100/F18</f>
        <v>29.342656778977915</v>
      </c>
      <c r="I18" s="90">
        <f t="shared" ref="I18:I20" si="7">G18-F18</f>
        <v>-35063</v>
      </c>
      <c r="J18" s="24"/>
      <c r="K18" s="24"/>
    </row>
    <row r="19" spans="1:11" ht="25.5" customHeight="1" x14ac:dyDescent="0.45">
      <c r="A19" s="1" t="s">
        <v>28</v>
      </c>
      <c r="B19" s="100">
        <f>'12-жінки-ЦЗ'!W7</f>
        <v>17836</v>
      </c>
      <c r="C19" s="82">
        <f>'12-жінки-ЦЗ'!X7</f>
        <v>11986</v>
      </c>
      <c r="D19" s="17">
        <f t="shared" si="4"/>
        <v>67.201166180758023</v>
      </c>
      <c r="E19" s="90">
        <f t="shared" si="5"/>
        <v>-5850</v>
      </c>
      <c r="F19" s="83">
        <f>'13-чоловіки-ЦЗ'!W7</f>
        <v>12982</v>
      </c>
      <c r="G19" s="83">
        <f>'13-чоловіки-ЦЗ'!X7</f>
        <v>7479</v>
      </c>
      <c r="H19" s="16">
        <f t="shared" si="6"/>
        <v>57.610537667539667</v>
      </c>
      <c r="I19" s="90">
        <f t="shared" si="7"/>
        <v>-5503</v>
      </c>
      <c r="J19" s="24"/>
      <c r="K19" s="24"/>
    </row>
    <row r="20" spans="1:11" ht="20.5" x14ac:dyDescent="0.45">
      <c r="A20" s="1" t="s">
        <v>33</v>
      </c>
      <c r="B20" s="100">
        <f>'12-жінки-ЦЗ'!Z7</f>
        <v>15549</v>
      </c>
      <c r="C20" s="82">
        <f>'12-жінки-ЦЗ'!AA7</f>
        <v>10205</v>
      </c>
      <c r="D20" s="17">
        <f t="shared" si="4"/>
        <v>65.631230304199633</v>
      </c>
      <c r="E20" s="90">
        <f t="shared" si="5"/>
        <v>-5344</v>
      </c>
      <c r="F20" s="83">
        <f>'13-чоловіки-ЦЗ'!Z7</f>
        <v>11574</v>
      </c>
      <c r="G20" s="83">
        <f>'13-чоловіки-ЦЗ'!AA7</f>
        <v>6489</v>
      </c>
      <c r="H20" s="16">
        <f t="shared" si="6"/>
        <v>56.065318818040438</v>
      </c>
      <c r="I20" s="90">
        <f t="shared" si="7"/>
        <v>-5085</v>
      </c>
      <c r="J20" s="24"/>
      <c r="K20" s="24"/>
    </row>
    <row r="21" spans="1:11" ht="20.5" x14ac:dyDescent="0.45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58" zoomScaleNormal="75" zoomScaleSheetLayoutView="5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U10" sqref="U10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81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63971</v>
      </c>
      <c r="C7" s="35">
        <f>SUM(C8:C35)</f>
        <v>67916</v>
      </c>
      <c r="D7" s="36">
        <f>C7*100/B7</f>
        <v>106.16685685701333</v>
      </c>
      <c r="E7" s="35">
        <f>SUM(E8:E35)</f>
        <v>27460</v>
      </c>
      <c r="F7" s="35">
        <f>SUM(F8:F35)</f>
        <v>33381</v>
      </c>
      <c r="G7" s="36">
        <f>F7*100/E7</f>
        <v>121.56227239621268</v>
      </c>
      <c r="H7" s="35">
        <f>SUM(H8:H35)</f>
        <v>6935</v>
      </c>
      <c r="I7" s="35">
        <f>SUM(I8:I35)</f>
        <v>9632</v>
      </c>
      <c r="J7" s="36">
        <f>I7*100/H7</f>
        <v>138.8896899783706</v>
      </c>
      <c r="K7" s="35">
        <f>SUM(K8:K35)</f>
        <v>1832</v>
      </c>
      <c r="L7" s="35">
        <f>SUM(L8:L35)</f>
        <v>1855</v>
      </c>
      <c r="M7" s="36">
        <f>L7*100/K7</f>
        <v>101.25545851528385</v>
      </c>
      <c r="N7" s="35">
        <f>SUM(N8:N35)</f>
        <v>370</v>
      </c>
      <c r="O7" s="35">
        <f>SUM(O8:O35)</f>
        <v>208</v>
      </c>
      <c r="P7" s="36">
        <f>O7*100/N7</f>
        <v>56.216216216216218</v>
      </c>
      <c r="Q7" s="35">
        <f>SUM(Q8:Q35)</f>
        <v>20966</v>
      </c>
      <c r="R7" s="35">
        <f>SUM(R8:R35)</f>
        <v>24556</v>
      </c>
      <c r="S7" s="36">
        <f>R7*100/Q7</f>
        <v>117.12296098445101</v>
      </c>
      <c r="T7" s="35">
        <f>SUM(T8:T35)</f>
        <v>49579</v>
      </c>
      <c r="U7" s="35">
        <f>SUM(U8:U35)</f>
        <v>18714</v>
      </c>
      <c r="V7" s="36">
        <f>U7*100/T7</f>
        <v>37.745819802739064</v>
      </c>
      <c r="W7" s="35">
        <f>SUM(W8:W35)</f>
        <v>17836</v>
      </c>
      <c r="X7" s="35">
        <f>SUM(X8:X35)</f>
        <v>11986</v>
      </c>
      <c r="Y7" s="36">
        <f>X7*100/W7</f>
        <v>67.201166180758023</v>
      </c>
      <c r="Z7" s="35">
        <f>SUM(Z8:Z35)</f>
        <v>15549</v>
      </c>
      <c r="AA7" s="35">
        <f>SUM(AA8:AA35)</f>
        <v>10205</v>
      </c>
      <c r="AB7" s="36">
        <f>AA7*100/Z7</f>
        <v>65.631230304199633</v>
      </c>
      <c r="AC7" s="37"/>
      <c r="AF7" s="42"/>
    </row>
    <row r="8" spans="1:32" s="42" customFormat="1" ht="17" customHeight="1" x14ac:dyDescent="0.3">
      <c r="A8" s="61" t="s">
        <v>35</v>
      </c>
      <c r="B8" s="39">
        <v>15375</v>
      </c>
      <c r="C8" s="39">
        <v>17090</v>
      </c>
      <c r="D8" s="40">
        <f t="shared" ref="D8:D35" si="0">C8*100/B8</f>
        <v>111.15447154471545</v>
      </c>
      <c r="E8" s="39">
        <v>7385</v>
      </c>
      <c r="F8" s="39">
        <v>9233</v>
      </c>
      <c r="G8" s="40">
        <f t="shared" ref="G8:G35" si="1">F8*100/E8</f>
        <v>125.02369668246446</v>
      </c>
      <c r="H8" s="39">
        <v>538</v>
      </c>
      <c r="I8" s="39">
        <v>1560</v>
      </c>
      <c r="J8" s="40">
        <f t="shared" ref="J8:J35" si="2">I8*100/H8</f>
        <v>289.96282527881039</v>
      </c>
      <c r="K8" s="39">
        <v>315</v>
      </c>
      <c r="L8" s="39">
        <v>492</v>
      </c>
      <c r="M8" s="40">
        <f t="shared" ref="M8:M35" si="3">L8*100/K8</f>
        <v>156.1904761904762</v>
      </c>
      <c r="N8" s="39">
        <v>61</v>
      </c>
      <c r="O8" s="39">
        <v>73</v>
      </c>
      <c r="P8" s="91">
        <f>IF(ISERROR(O8*100/N8),"-",(O8*100/N8))</f>
        <v>119.67213114754098</v>
      </c>
      <c r="Q8" s="39">
        <v>4867</v>
      </c>
      <c r="R8" s="60">
        <v>5022</v>
      </c>
      <c r="S8" s="40">
        <f t="shared" ref="S8:S35" si="4">R8*100/Q8</f>
        <v>103.18471337579618</v>
      </c>
      <c r="T8" s="39">
        <v>13069</v>
      </c>
      <c r="U8" s="60">
        <v>5760</v>
      </c>
      <c r="V8" s="40">
        <f t="shared" ref="V8:V35" si="5">U8*100/T8</f>
        <v>44.073762338357945</v>
      </c>
      <c r="W8" s="39">
        <v>5319</v>
      </c>
      <c r="X8" s="60">
        <v>3362</v>
      </c>
      <c r="Y8" s="40">
        <f t="shared" ref="Y8:Y35" si="6">X8*100/W8</f>
        <v>63.207369806354578</v>
      </c>
      <c r="Z8" s="39">
        <v>4597</v>
      </c>
      <c r="AA8" s="60">
        <v>2816</v>
      </c>
      <c r="AB8" s="40">
        <f t="shared" ref="AB8:AB35" si="7">AA8*100/Z8</f>
        <v>61.257341744616056</v>
      </c>
      <c r="AC8" s="37"/>
      <c r="AD8" s="41"/>
    </row>
    <row r="9" spans="1:32" s="43" customFormat="1" ht="17" customHeight="1" x14ac:dyDescent="0.3">
      <c r="A9" s="61" t="s">
        <v>36</v>
      </c>
      <c r="B9" s="39">
        <v>2529</v>
      </c>
      <c r="C9" s="39">
        <v>2569</v>
      </c>
      <c r="D9" s="40">
        <f t="shared" si="0"/>
        <v>101.58165282720442</v>
      </c>
      <c r="E9" s="39">
        <v>1169</v>
      </c>
      <c r="F9" s="39">
        <v>1291</v>
      </c>
      <c r="G9" s="40">
        <f t="shared" si="1"/>
        <v>110.43627031650983</v>
      </c>
      <c r="H9" s="39">
        <v>345</v>
      </c>
      <c r="I9" s="39">
        <v>365</v>
      </c>
      <c r="J9" s="40">
        <f t="shared" si="2"/>
        <v>105.79710144927536</v>
      </c>
      <c r="K9" s="39">
        <v>61</v>
      </c>
      <c r="L9" s="39">
        <v>62</v>
      </c>
      <c r="M9" s="40">
        <f t="shared" si="3"/>
        <v>101.63934426229508</v>
      </c>
      <c r="N9" s="39">
        <v>4</v>
      </c>
      <c r="O9" s="39">
        <v>2</v>
      </c>
      <c r="P9" s="40">
        <f t="shared" ref="P9:P35" si="8">IF(ISERROR(O9*100/N9),"-",(O9*100/N9))</f>
        <v>50</v>
      </c>
      <c r="Q9" s="39">
        <v>888</v>
      </c>
      <c r="R9" s="60">
        <v>1015</v>
      </c>
      <c r="S9" s="40">
        <f t="shared" si="4"/>
        <v>114.3018018018018</v>
      </c>
      <c r="T9" s="39">
        <v>2045</v>
      </c>
      <c r="U9" s="60">
        <v>468</v>
      </c>
      <c r="V9" s="40">
        <f t="shared" si="5"/>
        <v>22.885085574572127</v>
      </c>
      <c r="W9" s="39">
        <v>858</v>
      </c>
      <c r="X9" s="60">
        <v>417</v>
      </c>
      <c r="Y9" s="40">
        <f t="shared" si="6"/>
        <v>48.6013986013986</v>
      </c>
      <c r="Z9" s="39">
        <v>688</v>
      </c>
      <c r="AA9" s="60">
        <v>267</v>
      </c>
      <c r="AB9" s="40">
        <f t="shared" si="7"/>
        <v>38.808139534883722</v>
      </c>
      <c r="AC9" s="37"/>
      <c r="AD9" s="41"/>
    </row>
    <row r="10" spans="1:32" s="42" customFormat="1" ht="17" customHeight="1" x14ac:dyDescent="0.3">
      <c r="A10" s="61" t="s">
        <v>37</v>
      </c>
      <c r="B10" s="39">
        <v>317</v>
      </c>
      <c r="C10" s="39">
        <v>317</v>
      </c>
      <c r="D10" s="40">
        <f t="shared" si="0"/>
        <v>100</v>
      </c>
      <c r="E10" s="39">
        <v>211</v>
      </c>
      <c r="F10" s="39">
        <v>212</v>
      </c>
      <c r="G10" s="40">
        <f t="shared" si="1"/>
        <v>100.47393364928909</v>
      </c>
      <c r="H10" s="39">
        <v>39</v>
      </c>
      <c r="I10" s="39">
        <v>44</v>
      </c>
      <c r="J10" s="40">
        <f t="shared" si="2"/>
        <v>112.82051282051282</v>
      </c>
      <c r="K10" s="39">
        <v>6</v>
      </c>
      <c r="L10" s="39">
        <v>10</v>
      </c>
      <c r="M10" s="40">
        <f t="shared" si="3"/>
        <v>166.66666666666666</v>
      </c>
      <c r="N10" s="39">
        <v>0</v>
      </c>
      <c r="O10" s="39">
        <v>15</v>
      </c>
      <c r="P10" s="91" t="str">
        <f t="shared" si="8"/>
        <v>-</v>
      </c>
      <c r="Q10" s="39">
        <v>206</v>
      </c>
      <c r="R10" s="60">
        <v>174</v>
      </c>
      <c r="S10" s="40">
        <f t="shared" si="4"/>
        <v>84.466019417475735</v>
      </c>
      <c r="T10" s="39">
        <v>240</v>
      </c>
      <c r="U10" s="60">
        <v>52</v>
      </c>
      <c r="V10" s="40">
        <f t="shared" si="5"/>
        <v>21.666666666666668</v>
      </c>
      <c r="W10" s="39">
        <v>162</v>
      </c>
      <c r="X10" s="60">
        <v>50</v>
      </c>
      <c r="Y10" s="40">
        <f t="shared" si="6"/>
        <v>30.864197530864196</v>
      </c>
      <c r="Z10" s="39">
        <v>141</v>
      </c>
      <c r="AA10" s="60">
        <v>40</v>
      </c>
      <c r="AB10" s="40">
        <f t="shared" si="7"/>
        <v>28.368794326241133</v>
      </c>
      <c r="AC10" s="37"/>
      <c r="AD10" s="41"/>
    </row>
    <row r="11" spans="1:32" s="42" customFormat="1" ht="17" customHeight="1" x14ac:dyDescent="0.3">
      <c r="A11" s="61" t="s">
        <v>38</v>
      </c>
      <c r="B11" s="39">
        <v>1372</v>
      </c>
      <c r="C11" s="39">
        <v>1262</v>
      </c>
      <c r="D11" s="40">
        <f t="shared" si="0"/>
        <v>91.982507288629733</v>
      </c>
      <c r="E11" s="39">
        <v>604</v>
      </c>
      <c r="F11" s="39">
        <v>594</v>
      </c>
      <c r="G11" s="40">
        <f t="shared" si="1"/>
        <v>98.344370860927157</v>
      </c>
      <c r="H11" s="39">
        <v>199</v>
      </c>
      <c r="I11" s="39">
        <v>172</v>
      </c>
      <c r="J11" s="40">
        <f t="shared" si="2"/>
        <v>86.4321608040201</v>
      </c>
      <c r="K11" s="39">
        <v>32</v>
      </c>
      <c r="L11" s="39">
        <v>25</v>
      </c>
      <c r="M11" s="40">
        <f t="shared" si="3"/>
        <v>78.125</v>
      </c>
      <c r="N11" s="39">
        <v>1</v>
      </c>
      <c r="O11" s="39">
        <v>3</v>
      </c>
      <c r="P11" s="40">
        <f t="shared" si="8"/>
        <v>300</v>
      </c>
      <c r="Q11" s="39">
        <v>551</v>
      </c>
      <c r="R11" s="60">
        <v>529</v>
      </c>
      <c r="S11" s="40">
        <f t="shared" si="4"/>
        <v>96.007259528130675</v>
      </c>
      <c r="T11" s="39">
        <v>1007</v>
      </c>
      <c r="U11" s="60">
        <v>239</v>
      </c>
      <c r="V11" s="40">
        <f t="shared" si="5"/>
        <v>23.733862959285005</v>
      </c>
      <c r="W11" s="39">
        <v>397</v>
      </c>
      <c r="X11" s="60">
        <v>218</v>
      </c>
      <c r="Y11" s="40">
        <f t="shared" si="6"/>
        <v>54.911838790931988</v>
      </c>
      <c r="Z11" s="39">
        <v>315</v>
      </c>
      <c r="AA11" s="60">
        <v>173</v>
      </c>
      <c r="AB11" s="40">
        <f t="shared" si="7"/>
        <v>54.920634920634917</v>
      </c>
      <c r="AC11" s="37"/>
      <c r="AD11" s="41"/>
    </row>
    <row r="12" spans="1:32" s="42" customFormat="1" ht="17" customHeight="1" x14ac:dyDescent="0.3">
      <c r="A12" s="61" t="s">
        <v>39</v>
      </c>
      <c r="B12" s="39">
        <v>2454</v>
      </c>
      <c r="C12" s="39">
        <v>2594</v>
      </c>
      <c r="D12" s="40">
        <f t="shared" si="0"/>
        <v>105.70497147514263</v>
      </c>
      <c r="E12" s="39">
        <v>818</v>
      </c>
      <c r="F12" s="39">
        <v>997</v>
      </c>
      <c r="G12" s="40">
        <f t="shared" si="1"/>
        <v>121.88264058679707</v>
      </c>
      <c r="H12" s="39">
        <v>312</v>
      </c>
      <c r="I12" s="39">
        <v>383</v>
      </c>
      <c r="J12" s="40">
        <f t="shared" si="2"/>
        <v>122.75641025641026</v>
      </c>
      <c r="K12" s="39">
        <v>135</v>
      </c>
      <c r="L12" s="39">
        <v>124</v>
      </c>
      <c r="M12" s="40">
        <f t="shared" si="3"/>
        <v>91.851851851851848</v>
      </c>
      <c r="N12" s="39">
        <v>63</v>
      </c>
      <c r="O12" s="39">
        <v>5</v>
      </c>
      <c r="P12" s="91">
        <f t="shared" si="8"/>
        <v>7.9365079365079367</v>
      </c>
      <c r="Q12" s="39">
        <v>628</v>
      </c>
      <c r="R12" s="60">
        <v>857</v>
      </c>
      <c r="S12" s="40">
        <f t="shared" si="4"/>
        <v>136.46496815286625</v>
      </c>
      <c r="T12" s="39">
        <v>2064</v>
      </c>
      <c r="U12" s="60">
        <v>1037</v>
      </c>
      <c r="V12" s="40">
        <f t="shared" si="5"/>
        <v>50.242248062015506</v>
      </c>
      <c r="W12" s="39">
        <v>539</v>
      </c>
      <c r="X12" s="60">
        <v>302</v>
      </c>
      <c r="Y12" s="40">
        <f t="shared" si="6"/>
        <v>56.029684601113175</v>
      </c>
      <c r="Z12" s="39">
        <v>454</v>
      </c>
      <c r="AA12" s="60">
        <v>252</v>
      </c>
      <c r="AB12" s="40">
        <f t="shared" si="7"/>
        <v>55.506607929515418</v>
      </c>
      <c r="AC12" s="37"/>
      <c r="AD12" s="41"/>
    </row>
    <row r="13" spans="1:32" s="42" customFormat="1" ht="17" customHeight="1" x14ac:dyDescent="0.3">
      <c r="A13" s="61" t="s">
        <v>40</v>
      </c>
      <c r="B13" s="39">
        <v>1096</v>
      </c>
      <c r="C13" s="39">
        <v>1015</v>
      </c>
      <c r="D13" s="40">
        <f t="shared" si="0"/>
        <v>92.609489051094897</v>
      </c>
      <c r="E13" s="39">
        <v>543</v>
      </c>
      <c r="F13" s="39">
        <v>500</v>
      </c>
      <c r="G13" s="40">
        <f t="shared" si="1"/>
        <v>92.081031307550646</v>
      </c>
      <c r="H13" s="39">
        <v>176</v>
      </c>
      <c r="I13" s="39">
        <v>170</v>
      </c>
      <c r="J13" s="40">
        <f t="shared" si="2"/>
        <v>96.590909090909093</v>
      </c>
      <c r="K13" s="39">
        <v>23</v>
      </c>
      <c r="L13" s="39">
        <v>25</v>
      </c>
      <c r="M13" s="40">
        <f t="shared" si="3"/>
        <v>108.69565217391305</v>
      </c>
      <c r="N13" s="39">
        <v>0</v>
      </c>
      <c r="O13" s="39">
        <v>2</v>
      </c>
      <c r="P13" s="91" t="str">
        <f t="shared" si="8"/>
        <v>-</v>
      </c>
      <c r="Q13" s="39">
        <v>359</v>
      </c>
      <c r="R13" s="60">
        <v>431</v>
      </c>
      <c r="S13" s="40">
        <f t="shared" si="4"/>
        <v>120.05571030640668</v>
      </c>
      <c r="T13" s="39">
        <v>814</v>
      </c>
      <c r="U13" s="60">
        <v>454</v>
      </c>
      <c r="V13" s="40">
        <f t="shared" si="5"/>
        <v>55.773955773955777</v>
      </c>
      <c r="W13" s="39">
        <v>342</v>
      </c>
      <c r="X13" s="60">
        <v>111</v>
      </c>
      <c r="Y13" s="40">
        <f t="shared" si="6"/>
        <v>32.456140350877192</v>
      </c>
      <c r="Z13" s="39">
        <v>285</v>
      </c>
      <c r="AA13" s="60">
        <v>89</v>
      </c>
      <c r="AB13" s="40">
        <f t="shared" si="7"/>
        <v>31.228070175438596</v>
      </c>
      <c r="AC13" s="37"/>
      <c r="AD13" s="41"/>
    </row>
    <row r="14" spans="1:32" s="42" customFormat="1" ht="17" customHeight="1" x14ac:dyDescent="0.3">
      <c r="A14" s="61" t="s">
        <v>41</v>
      </c>
      <c r="B14" s="39">
        <v>798</v>
      </c>
      <c r="C14" s="39">
        <v>741</v>
      </c>
      <c r="D14" s="40">
        <f t="shared" si="0"/>
        <v>92.857142857142861</v>
      </c>
      <c r="E14" s="39">
        <v>473</v>
      </c>
      <c r="F14" s="39">
        <v>440</v>
      </c>
      <c r="G14" s="40">
        <f t="shared" si="1"/>
        <v>93.023255813953483</v>
      </c>
      <c r="H14" s="39">
        <v>146</v>
      </c>
      <c r="I14" s="39">
        <v>141</v>
      </c>
      <c r="J14" s="40">
        <f t="shared" si="2"/>
        <v>96.575342465753423</v>
      </c>
      <c r="K14" s="39">
        <v>17</v>
      </c>
      <c r="L14" s="39">
        <v>11</v>
      </c>
      <c r="M14" s="40">
        <f t="shared" si="3"/>
        <v>64.705882352941174</v>
      </c>
      <c r="N14" s="39">
        <v>4</v>
      </c>
      <c r="O14" s="39">
        <v>0</v>
      </c>
      <c r="P14" s="40">
        <f t="shared" si="8"/>
        <v>0</v>
      </c>
      <c r="Q14" s="39">
        <v>413</v>
      </c>
      <c r="R14" s="60">
        <v>387</v>
      </c>
      <c r="S14" s="40">
        <f t="shared" si="4"/>
        <v>93.704600484261505</v>
      </c>
      <c r="T14" s="39">
        <v>531</v>
      </c>
      <c r="U14" s="60">
        <v>106</v>
      </c>
      <c r="V14" s="40">
        <f t="shared" si="5"/>
        <v>19.962335216572505</v>
      </c>
      <c r="W14" s="39">
        <v>302</v>
      </c>
      <c r="X14" s="60">
        <v>101</v>
      </c>
      <c r="Y14" s="40">
        <f t="shared" si="6"/>
        <v>33.443708609271525</v>
      </c>
      <c r="Z14" s="39">
        <v>262</v>
      </c>
      <c r="AA14" s="60">
        <v>83</v>
      </c>
      <c r="AB14" s="40">
        <f t="shared" si="7"/>
        <v>31.679389312977101</v>
      </c>
      <c r="AC14" s="37"/>
      <c r="AD14" s="41"/>
    </row>
    <row r="15" spans="1:32" s="42" customFormat="1" ht="17" customHeight="1" x14ac:dyDescent="0.3">
      <c r="A15" s="61" t="s">
        <v>42</v>
      </c>
      <c r="B15" s="39">
        <v>4453</v>
      </c>
      <c r="C15" s="39">
        <v>4347</v>
      </c>
      <c r="D15" s="40">
        <f t="shared" si="0"/>
        <v>97.619582304064679</v>
      </c>
      <c r="E15" s="39">
        <v>1123</v>
      </c>
      <c r="F15" s="39">
        <v>1266</v>
      </c>
      <c r="G15" s="40">
        <f t="shared" si="1"/>
        <v>112.73374888691006</v>
      </c>
      <c r="H15" s="39">
        <v>397</v>
      </c>
      <c r="I15" s="39">
        <v>399</v>
      </c>
      <c r="J15" s="40">
        <f t="shared" si="2"/>
        <v>100.50377833753149</v>
      </c>
      <c r="K15" s="39">
        <v>106</v>
      </c>
      <c r="L15" s="39">
        <v>87</v>
      </c>
      <c r="M15" s="40">
        <f t="shared" si="3"/>
        <v>82.075471698113205</v>
      </c>
      <c r="N15" s="39">
        <v>4</v>
      </c>
      <c r="O15" s="39">
        <v>1</v>
      </c>
      <c r="P15" s="91">
        <f t="shared" si="8"/>
        <v>25</v>
      </c>
      <c r="Q15" s="39">
        <v>760</v>
      </c>
      <c r="R15" s="60">
        <v>938</v>
      </c>
      <c r="S15" s="40">
        <f t="shared" si="4"/>
        <v>123.42105263157895</v>
      </c>
      <c r="T15" s="39">
        <v>3830</v>
      </c>
      <c r="U15" s="60">
        <v>897</v>
      </c>
      <c r="V15" s="40">
        <f t="shared" si="5"/>
        <v>23.420365535248042</v>
      </c>
      <c r="W15" s="39">
        <v>733</v>
      </c>
      <c r="X15" s="60">
        <v>378</v>
      </c>
      <c r="Y15" s="40">
        <f t="shared" si="6"/>
        <v>51.568894952251021</v>
      </c>
      <c r="Z15" s="39">
        <v>641</v>
      </c>
      <c r="AA15" s="60">
        <v>310</v>
      </c>
      <c r="AB15" s="40">
        <f t="shared" si="7"/>
        <v>48.361934477379094</v>
      </c>
      <c r="AC15" s="37"/>
      <c r="AD15" s="41"/>
    </row>
    <row r="16" spans="1:32" s="42" customFormat="1" ht="17" customHeight="1" x14ac:dyDescent="0.3">
      <c r="A16" s="61" t="s">
        <v>43</v>
      </c>
      <c r="B16" s="39">
        <v>2891</v>
      </c>
      <c r="C16" s="39">
        <v>2700</v>
      </c>
      <c r="D16" s="40">
        <f t="shared" si="0"/>
        <v>93.393289519197509</v>
      </c>
      <c r="E16" s="39">
        <v>1556</v>
      </c>
      <c r="F16" s="39">
        <v>1481</v>
      </c>
      <c r="G16" s="40">
        <f t="shared" si="1"/>
        <v>95.179948586118257</v>
      </c>
      <c r="H16" s="39">
        <v>642</v>
      </c>
      <c r="I16" s="39">
        <v>590</v>
      </c>
      <c r="J16" s="40">
        <f t="shared" si="2"/>
        <v>91.900311526479754</v>
      </c>
      <c r="K16" s="39">
        <v>148</v>
      </c>
      <c r="L16" s="39">
        <v>123</v>
      </c>
      <c r="M16" s="40">
        <f t="shared" si="3"/>
        <v>83.108108108108112</v>
      </c>
      <c r="N16" s="39">
        <v>55</v>
      </c>
      <c r="O16" s="39">
        <v>43</v>
      </c>
      <c r="P16" s="40">
        <f t="shared" si="8"/>
        <v>78.181818181818187</v>
      </c>
      <c r="Q16" s="39">
        <v>1354</v>
      </c>
      <c r="R16" s="60">
        <v>1252</v>
      </c>
      <c r="S16" s="40">
        <f t="shared" si="4"/>
        <v>92.466765140324966</v>
      </c>
      <c r="T16" s="39">
        <v>1936</v>
      </c>
      <c r="U16" s="60">
        <v>404</v>
      </c>
      <c r="V16" s="40">
        <f t="shared" si="5"/>
        <v>20.867768595041323</v>
      </c>
      <c r="W16" s="39">
        <v>1050</v>
      </c>
      <c r="X16" s="60">
        <v>332</v>
      </c>
      <c r="Y16" s="40">
        <f t="shared" si="6"/>
        <v>31.61904761904762</v>
      </c>
      <c r="Z16" s="39">
        <v>912</v>
      </c>
      <c r="AA16" s="60">
        <v>259</v>
      </c>
      <c r="AB16" s="40">
        <f t="shared" si="7"/>
        <v>28.399122807017545</v>
      </c>
      <c r="AC16" s="37"/>
      <c r="AD16" s="41"/>
    </row>
    <row r="17" spans="1:30" s="42" customFormat="1" ht="17" customHeight="1" x14ac:dyDescent="0.3">
      <c r="A17" s="61" t="s">
        <v>44</v>
      </c>
      <c r="B17" s="39">
        <v>4388</v>
      </c>
      <c r="C17" s="39">
        <v>4705</v>
      </c>
      <c r="D17" s="40">
        <f t="shared" si="0"/>
        <v>107.22424794895169</v>
      </c>
      <c r="E17" s="39">
        <v>1204</v>
      </c>
      <c r="F17" s="39">
        <v>1650</v>
      </c>
      <c r="G17" s="40">
        <f t="shared" si="1"/>
        <v>137.04318936877075</v>
      </c>
      <c r="H17" s="39">
        <v>436</v>
      </c>
      <c r="I17" s="39">
        <v>402</v>
      </c>
      <c r="J17" s="40">
        <f t="shared" si="2"/>
        <v>92.201834862385326</v>
      </c>
      <c r="K17" s="39">
        <v>128</v>
      </c>
      <c r="L17" s="39">
        <v>78</v>
      </c>
      <c r="M17" s="40">
        <f t="shared" si="3"/>
        <v>60.9375</v>
      </c>
      <c r="N17" s="39">
        <v>9</v>
      </c>
      <c r="O17" s="39">
        <v>2</v>
      </c>
      <c r="P17" s="91">
        <f t="shared" si="8"/>
        <v>22.222222222222221</v>
      </c>
      <c r="Q17" s="39">
        <v>868</v>
      </c>
      <c r="R17" s="60">
        <v>984</v>
      </c>
      <c r="S17" s="40">
        <f t="shared" si="4"/>
        <v>113.36405529953917</v>
      </c>
      <c r="T17" s="39">
        <v>3721</v>
      </c>
      <c r="U17" s="60">
        <v>1095</v>
      </c>
      <c r="V17" s="40">
        <f t="shared" si="5"/>
        <v>29.42757323300188</v>
      </c>
      <c r="W17" s="39">
        <v>708</v>
      </c>
      <c r="X17" s="60">
        <v>736</v>
      </c>
      <c r="Y17" s="40">
        <f t="shared" si="6"/>
        <v>103.954802259887</v>
      </c>
      <c r="Z17" s="39">
        <v>614</v>
      </c>
      <c r="AA17" s="60">
        <v>636</v>
      </c>
      <c r="AB17" s="40">
        <f t="shared" si="7"/>
        <v>103.58306188925081</v>
      </c>
      <c r="AC17" s="37"/>
      <c r="AD17" s="41"/>
    </row>
    <row r="18" spans="1:30" s="42" customFormat="1" ht="17" customHeight="1" x14ac:dyDescent="0.3">
      <c r="A18" s="61" t="s">
        <v>45</v>
      </c>
      <c r="B18" s="39">
        <v>2875</v>
      </c>
      <c r="C18" s="39">
        <v>1849</v>
      </c>
      <c r="D18" s="40">
        <f t="shared" si="0"/>
        <v>64.313043478260866</v>
      </c>
      <c r="E18" s="39">
        <v>1424</v>
      </c>
      <c r="F18" s="39">
        <v>1253</v>
      </c>
      <c r="G18" s="40">
        <f t="shared" si="1"/>
        <v>87.991573033707866</v>
      </c>
      <c r="H18" s="39">
        <v>448</v>
      </c>
      <c r="I18" s="39">
        <v>500</v>
      </c>
      <c r="J18" s="40">
        <f t="shared" si="2"/>
        <v>111.60714285714286</v>
      </c>
      <c r="K18" s="39">
        <v>137</v>
      </c>
      <c r="L18" s="39">
        <v>61</v>
      </c>
      <c r="M18" s="40">
        <f t="shared" si="3"/>
        <v>44.525547445255476</v>
      </c>
      <c r="N18" s="39">
        <v>11</v>
      </c>
      <c r="O18" s="39">
        <v>5</v>
      </c>
      <c r="P18" s="40">
        <f t="shared" si="8"/>
        <v>45.454545454545453</v>
      </c>
      <c r="Q18" s="39">
        <v>1142</v>
      </c>
      <c r="R18" s="60">
        <v>903</v>
      </c>
      <c r="S18" s="40">
        <f t="shared" si="4"/>
        <v>79.071803852889673</v>
      </c>
      <c r="T18" s="39">
        <v>1261</v>
      </c>
      <c r="U18" s="60">
        <v>390</v>
      </c>
      <c r="V18" s="40">
        <f t="shared" si="5"/>
        <v>30.927835051546392</v>
      </c>
      <c r="W18" s="39">
        <v>893</v>
      </c>
      <c r="X18" s="60">
        <v>363</v>
      </c>
      <c r="Y18" s="40">
        <f t="shared" si="6"/>
        <v>40.649496080627102</v>
      </c>
      <c r="Z18" s="39">
        <v>816</v>
      </c>
      <c r="AA18" s="60">
        <v>327</v>
      </c>
      <c r="AB18" s="40">
        <f t="shared" si="7"/>
        <v>40.073529411764703</v>
      </c>
      <c r="AC18" s="37"/>
      <c r="AD18" s="41"/>
    </row>
    <row r="19" spans="1:30" s="42" customFormat="1" ht="17" customHeight="1" x14ac:dyDescent="0.3">
      <c r="A19" s="61" t="s">
        <v>46</v>
      </c>
      <c r="B19" s="39">
        <v>2257</v>
      </c>
      <c r="C19" s="39">
        <v>2600</v>
      </c>
      <c r="D19" s="40">
        <f t="shared" si="0"/>
        <v>115.19716437749224</v>
      </c>
      <c r="E19" s="39">
        <v>830</v>
      </c>
      <c r="F19" s="39">
        <v>1061</v>
      </c>
      <c r="G19" s="40">
        <f t="shared" si="1"/>
        <v>127.83132530120481</v>
      </c>
      <c r="H19" s="39">
        <v>224</v>
      </c>
      <c r="I19" s="39">
        <v>535</v>
      </c>
      <c r="J19" s="40">
        <f t="shared" si="2"/>
        <v>238.83928571428572</v>
      </c>
      <c r="K19" s="39">
        <v>93</v>
      </c>
      <c r="L19" s="39">
        <v>84</v>
      </c>
      <c r="M19" s="40">
        <f t="shared" si="3"/>
        <v>90.322580645161295</v>
      </c>
      <c r="N19" s="39">
        <v>15</v>
      </c>
      <c r="O19" s="39">
        <v>16</v>
      </c>
      <c r="P19" s="40">
        <f t="shared" si="8"/>
        <v>106.66666666666667</v>
      </c>
      <c r="Q19" s="39">
        <v>593</v>
      </c>
      <c r="R19" s="60">
        <v>903</v>
      </c>
      <c r="S19" s="40">
        <f t="shared" si="4"/>
        <v>152.27655986509274</v>
      </c>
      <c r="T19" s="39">
        <v>1893</v>
      </c>
      <c r="U19" s="60">
        <v>1633</v>
      </c>
      <c r="V19" s="40">
        <f t="shared" si="5"/>
        <v>86.265187533016373</v>
      </c>
      <c r="W19" s="39">
        <v>470</v>
      </c>
      <c r="X19" s="60">
        <v>383</v>
      </c>
      <c r="Y19" s="40">
        <f t="shared" si="6"/>
        <v>81.489361702127653</v>
      </c>
      <c r="Z19" s="39">
        <v>399</v>
      </c>
      <c r="AA19" s="60">
        <v>335</v>
      </c>
      <c r="AB19" s="40">
        <f t="shared" si="7"/>
        <v>83.959899749373434</v>
      </c>
      <c r="AC19" s="37"/>
      <c r="AD19" s="41"/>
    </row>
    <row r="20" spans="1:30" s="42" customFormat="1" ht="17" customHeight="1" x14ac:dyDescent="0.3">
      <c r="A20" s="61" t="s">
        <v>47</v>
      </c>
      <c r="B20" s="39">
        <v>1146</v>
      </c>
      <c r="C20" s="39">
        <v>1385</v>
      </c>
      <c r="D20" s="40">
        <f t="shared" si="0"/>
        <v>120.85514834205934</v>
      </c>
      <c r="E20" s="39">
        <v>384</v>
      </c>
      <c r="F20" s="39">
        <v>588</v>
      </c>
      <c r="G20" s="40">
        <f t="shared" si="1"/>
        <v>153.125</v>
      </c>
      <c r="H20" s="39">
        <v>81</v>
      </c>
      <c r="I20" s="39">
        <v>152</v>
      </c>
      <c r="J20" s="40">
        <f t="shared" si="2"/>
        <v>187.65432098765433</v>
      </c>
      <c r="K20" s="39">
        <v>16</v>
      </c>
      <c r="L20" s="39">
        <v>16</v>
      </c>
      <c r="M20" s="40">
        <f t="shared" si="3"/>
        <v>100</v>
      </c>
      <c r="N20" s="39">
        <v>12</v>
      </c>
      <c r="O20" s="39">
        <v>2</v>
      </c>
      <c r="P20" s="40">
        <f t="shared" si="8"/>
        <v>16.666666666666668</v>
      </c>
      <c r="Q20" s="39">
        <v>262</v>
      </c>
      <c r="R20" s="60">
        <v>421</v>
      </c>
      <c r="S20" s="40">
        <f t="shared" si="4"/>
        <v>160.68702290076337</v>
      </c>
      <c r="T20" s="39">
        <v>1000</v>
      </c>
      <c r="U20" s="60">
        <v>295</v>
      </c>
      <c r="V20" s="40">
        <f t="shared" si="5"/>
        <v>29.5</v>
      </c>
      <c r="W20" s="39">
        <v>249</v>
      </c>
      <c r="X20" s="60">
        <v>275</v>
      </c>
      <c r="Y20" s="40">
        <f t="shared" si="6"/>
        <v>110.44176706827309</v>
      </c>
      <c r="Z20" s="39">
        <v>228</v>
      </c>
      <c r="AA20" s="60">
        <v>245</v>
      </c>
      <c r="AB20" s="40">
        <f t="shared" si="7"/>
        <v>107.45614035087719</v>
      </c>
      <c r="AC20" s="37"/>
      <c r="AD20" s="41"/>
    </row>
    <row r="21" spans="1:30" s="42" customFormat="1" ht="17" customHeight="1" x14ac:dyDescent="0.3">
      <c r="A21" s="61" t="s">
        <v>48</v>
      </c>
      <c r="B21" s="39">
        <v>870</v>
      </c>
      <c r="C21" s="39">
        <v>1115</v>
      </c>
      <c r="D21" s="40">
        <f t="shared" si="0"/>
        <v>128.16091954022988</v>
      </c>
      <c r="E21" s="39">
        <v>444</v>
      </c>
      <c r="F21" s="39">
        <v>670</v>
      </c>
      <c r="G21" s="40">
        <f t="shared" si="1"/>
        <v>150.90090090090089</v>
      </c>
      <c r="H21" s="39">
        <v>184</v>
      </c>
      <c r="I21" s="39">
        <v>228</v>
      </c>
      <c r="J21" s="40">
        <f t="shared" si="2"/>
        <v>123.91304347826087</v>
      </c>
      <c r="K21" s="39">
        <v>7</v>
      </c>
      <c r="L21" s="39">
        <v>24</v>
      </c>
      <c r="M21" s="40">
        <f t="shared" si="3"/>
        <v>342.85714285714283</v>
      </c>
      <c r="N21" s="39">
        <v>2</v>
      </c>
      <c r="O21" s="39">
        <v>0</v>
      </c>
      <c r="P21" s="91">
        <f t="shared" si="8"/>
        <v>0</v>
      </c>
      <c r="Q21" s="39">
        <v>375</v>
      </c>
      <c r="R21" s="60">
        <v>588</v>
      </c>
      <c r="S21" s="40">
        <f t="shared" si="4"/>
        <v>156.80000000000001</v>
      </c>
      <c r="T21" s="39">
        <v>581</v>
      </c>
      <c r="U21" s="60">
        <v>286</v>
      </c>
      <c r="V21" s="40">
        <f t="shared" si="5"/>
        <v>49.225473321858864</v>
      </c>
      <c r="W21" s="39">
        <v>252</v>
      </c>
      <c r="X21" s="60">
        <v>270</v>
      </c>
      <c r="Y21" s="40">
        <f t="shared" si="6"/>
        <v>107.14285714285714</v>
      </c>
      <c r="Z21" s="39">
        <v>230</v>
      </c>
      <c r="AA21" s="60">
        <v>240</v>
      </c>
      <c r="AB21" s="40">
        <f t="shared" si="7"/>
        <v>104.34782608695652</v>
      </c>
      <c r="AC21" s="37"/>
      <c r="AD21" s="41"/>
    </row>
    <row r="22" spans="1:30" s="42" customFormat="1" ht="17" customHeight="1" x14ac:dyDescent="0.3">
      <c r="A22" s="61" t="s">
        <v>49</v>
      </c>
      <c r="B22" s="39">
        <v>2202</v>
      </c>
      <c r="C22" s="39">
        <v>2480</v>
      </c>
      <c r="D22" s="40">
        <f t="shared" si="0"/>
        <v>112.62488646684832</v>
      </c>
      <c r="E22" s="39">
        <v>969</v>
      </c>
      <c r="F22" s="39">
        <v>1153</v>
      </c>
      <c r="G22" s="40">
        <f t="shared" si="1"/>
        <v>118.98864809081527</v>
      </c>
      <c r="H22" s="39">
        <v>293</v>
      </c>
      <c r="I22" s="39">
        <v>481</v>
      </c>
      <c r="J22" s="40">
        <f t="shared" si="2"/>
        <v>164.16382252559728</v>
      </c>
      <c r="K22" s="39">
        <v>79</v>
      </c>
      <c r="L22" s="39">
        <v>53</v>
      </c>
      <c r="M22" s="40">
        <f t="shared" si="3"/>
        <v>67.088607594936704</v>
      </c>
      <c r="N22" s="39">
        <v>17</v>
      </c>
      <c r="O22" s="39">
        <v>2</v>
      </c>
      <c r="P22" s="91">
        <f t="shared" si="8"/>
        <v>11.764705882352942</v>
      </c>
      <c r="Q22" s="39">
        <v>901</v>
      </c>
      <c r="R22" s="60">
        <v>976</v>
      </c>
      <c r="S22" s="40">
        <f t="shared" si="4"/>
        <v>108.32408435072142</v>
      </c>
      <c r="T22" s="39">
        <v>1741</v>
      </c>
      <c r="U22" s="60">
        <v>537</v>
      </c>
      <c r="V22" s="40">
        <f t="shared" si="5"/>
        <v>30.844342331993108</v>
      </c>
      <c r="W22" s="39">
        <v>560</v>
      </c>
      <c r="X22" s="60">
        <v>420</v>
      </c>
      <c r="Y22" s="40">
        <f t="shared" si="6"/>
        <v>75</v>
      </c>
      <c r="Z22" s="39">
        <v>470</v>
      </c>
      <c r="AA22" s="60">
        <v>362</v>
      </c>
      <c r="AB22" s="40">
        <f t="shared" si="7"/>
        <v>77.021276595744681</v>
      </c>
      <c r="AC22" s="37"/>
      <c r="AD22" s="41"/>
    </row>
    <row r="23" spans="1:30" s="42" customFormat="1" ht="17" customHeight="1" x14ac:dyDescent="0.3">
      <c r="A23" s="61" t="s">
        <v>50</v>
      </c>
      <c r="B23" s="39">
        <v>1289</v>
      </c>
      <c r="C23" s="39">
        <v>1734</v>
      </c>
      <c r="D23" s="40">
        <f t="shared" si="0"/>
        <v>134.52288595810705</v>
      </c>
      <c r="E23" s="39">
        <v>946</v>
      </c>
      <c r="F23" s="39">
        <v>1427</v>
      </c>
      <c r="G23" s="40">
        <f t="shared" si="1"/>
        <v>150.84566596194503</v>
      </c>
      <c r="H23" s="39">
        <v>221</v>
      </c>
      <c r="I23" s="39">
        <v>341</v>
      </c>
      <c r="J23" s="40">
        <f t="shared" si="2"/>
        <v>154.29864253393666</v>
      </c>
      <c r="K23" s="39">
        <v>54</v>
      </c>
      <c r="L23" s="39">
        <v>70</v>
      </c>
      <c r="M23" s="40">
        <f t="shared" si="3"/>
        <v>129.62962962962962</v>
      </c>
      <c r="N23" s="39">
        <v>12</v>
      </c>
      <c r="O23" s="39">
        <v>0</v>
      </c>
      <c r="P23" s="40">
        <f t="shared" si="8"/>
        <v>0</v>
      </c>
      <c r="Q23" s="39">
        <v>884</v>
      </c>
      <c r="R23" s="60">
        <v>1198</v>
      </c>
      <c r="S23" s="40">
        <f t="shared" si="4"/>
        <v>135.52036199095022</v>
      </c>
      <c r="T23" s="39">
        <v>888</v>
      </c>
      <c r="U23" s="60">
        <v>578</v>
      </c>
      <c r="V23" s="40">
        <f t="shared" si="5"/>
        <v>65.090090090090087</v>
      </c>
      <c r="W23" s="39">
        <v>606</v>
      </c>
      <c r="X23" s="60">
        <v>556</v>
      </c>
      <c r="Y23" s="40">
        <f t="shared" si="6"/>
        <v>91.749174917491743</v>
      </c>
      <c r="Z23" s="39">
        <v>532</v>
      </c>
      <c r="AA23" s="60">
        <v>478</v>
      </c>
      <c r="AB23" s="40">
        <f t="shared" si="7"/>
        <v>89.849624060150376</v>
      </c>
      <c r="AC23" s="37"/>
      <c r="AD23" s="41"/>
    </row>
    <row r="24" spans="1:30" s="42" customFormat="1" ht="17" customHeight="1" x14ac:dyDescent="0.3">
      <c r="A24" s="61" t="s">
        <v>51</v>
      </c>
      <c r="B24" s="39">
        <v>1670</v>
      </c>
      <c r="C24" s="39">
        <v>1550</v>
      </c>
      <c r="D24" s="40">
        <f t="shared" si="0"/>
        <v>92.814371257485035</v>
      </c>
      <c r="E24" s="39">
        <v>909</v>
      </c>
      <c r="F24" s="39">
        <v>1134</v>
      </c>
      <c r="G24" s="40">
        <f t="shared" si="1"/>
        <v>124.75247524752476</v>
      </c>
      <c r="H24" s="39">
        <v>233</v>
      </c>
      <c r="I24" s="39">
        <v>312</v>
      </c>
      <c r="J24" s="40">
        <f t="shared" si="2"/>
        <v>133.90557939914163</v>
      </c>
      <c r="K24" s="39">
        <v>56</v>
      </c>
      <c r="L24" s="39">
        <v>51</v>
      </c>
      <c r="M24" s="40">
        <f t="shared" si="3"/>
        <v>91.071428571428569</v>
      </c>
      <c r="N24" s="39">
        <v>2</v>
      </c>
      <c r="O24" s="39">
        <v>2</v>
      </c>
      <c r="P24" s="91">
        <f t="shared" si="8"/>
        <v>100</v>
      </c>
      <c r="Q24" s="39">
        <v>584</v>
      </c>
      <c r="R24" s="60">
        <v>1014</v>
      </c>
      <c r="S24" s="40">
        <f t="shared" si="4"/>
        <v>173.63013698630138</v>
      </c>
      <c r="T24" s="39">
        <v>833</v>
      </c>
      <c r="U24" s="60">
        <v>458</v>
      </c>
      <c r="V24" s="40">
        <f t="shared" si="5"/>
        <v>54.981992797118849</v>
      </c>
      <c r="W24" s="39">
        <v>577</v>
      </c>
      <c r="X24" s="60">
        <v>430</v>
      </c>
      <c r="Y24" s="40">
        <f t="shared" si="6"/>
        <v>74.523396880415945</v>
      </c>
      <c r="Z24" s="39">
        <v>525</v>
      </c>
      <c r="AA24" s="60">
        <v>407</v>
      </c>
      <c r="AB24" s="40">
        <f t="shared" si="7"/>
        <v>77.523809523809518</v>
      </c>
      <c r="AC24" s="37"/>
      <c r="AD24" s="41"/>
    </row>
    <row r="25" spans="1:30" s="42" customFormat="1" ht="17" customHeight="1" x14ac:dyDescent="0.3">
      <c r="A25" s="61" t="s">
        <v>52</v>
      </c>
      <c r="B25" s="39">
        <v>2376</v>
      </c>
      <c r="C25" s="39">
        <v>2458</v>
      </c>
      <c r="D25" s="40">
        <f t="shared" si="0"/>
        <v>103.45117845117845</v>
      </c>
      <c r="E25" s="39">
        <v>373</v>
      </c>
      <c r="F25" s="39">
        <v>586</v>
      </c>
      <c r="G25" s="40">
        <f t="shared" si="1"/>
        <v>157.10455764075067</v>
      </c>
      <c r="H25" s="39">
        <v>165</v>
      </c>
      <c r="I25" s="39">
        <v>269</v>
      </c>
      <c r="J25" s="40">
        <f t="shared" si="2"/>
        <v>163.03030303030303</v>
      </c>
      <c r="K25" s="39">
        <v>22</v>
      </c>
      <c r="L25" s="39">
        <v>28</v>
      </c>
      <c r="M25" s="40">
        <f t="shared" si="3"/>
        <v>127.27272727272727</v>
      </c>
      <c r="N25" s="39">
        <v>12</v>
      </c>
      <c r="O25" s="39">
        <v>0</v>
      </c>
      <c r="P25" s="91">
        <f t="shared" si="8"/>
        <v>0</v>
      </c>
      <c r="Q25" s="39">
        <v>300</v>
      </c>
      <c r="R25" s="60">
        <v>468</v>
      </c>
      <c r="S25" s="40">
        <f t="shared" si="4"/>
        <v>156</v>
      </c>
      <c r="T25" s="39">
        <v>2071</v>
      </c>
      <c r="U25" s="60">
        <v>235</v>
      </c>
      <c r="V25" s="40">
        <f t="shared" si="5"/>
        <v>11.34717527764365</v>
      </c>
      <c r="W25" s="39">
        <v>250</v>
      </c>
      <c r="X25" s="60">
        <v>229</v>
      </c>
      <c r="Y25" s="40">
        <f t="shared" si="6"/>
        <v>91.6</v>
      </c>
      <c r="Z25" s="39">
        <v>224</v>
      </c>
      <c r="AA25" s="60">
        <v>199</v>
      </c>
      <c r="AB25" s="40">
        <f t="shared" si="7"/>
        <v>88.839285714285708</v>
      </c>
      <c r="AC25" s="37"/>
      <c r="AD25" s="41"/>
    </row>
    <row r="26" spans="1:30" s="42" customFormat="1" ht="17" customHeight="1" x14ac:dyDescent="0.3">
      <c r="A26" s="61" t="s">
        <v>53</v>
      </c>
      <c r="B26" s="39">
        <v>1291</v>
      </c>
      <c r="C26" s="39">
        <v>1390</v>
      </c>
      <c r="D26" s="40">
        <f t="shared" si="0"/>
        <v>107.66847405112316</v>
      </c>
      <c r="E26" s="39">
        <v>678</v>
      </c>
      <c r="F26" s="39">
        <v>767</v>
      </c>
      <c r="G26" s="40">
        <f t="shared" si="1"/>
        <v>113.1268436578171</v>
      </c>
      <c r="H26" s="39">
        <v>176</v>
      </c>
      <c r="I26" s="39">
        <v>194</v>
      </c>
      <c r="J26" s="40">
        <f t="shared" si="2"/>
        <v>110.22727272727273</v>
      </c>
      <c r="K26" s="39">
        <v>40</v>
      </c>
      <c r="L26" s="39">
        <v>29</v>
      </c>
      <c r="M26" s="40">
        <f t="shared" si="3"/>
        <v>72.5</v>
      </c>
      <c r="N26" s="39">
        <v>0</v>
      </c>
      <c r="O26" s="39">
        <v>0</v>
      </c>
      <c r="P26" s="91" t="str">
        <f t="shared" si="8"/>
        <v>-</v>
      </c>
      <c r="Q26" s="39">
        <v>587</v>
      </c>
      <c r="R26" s="60">
        <v>611</v>
      </c>
      <c r="S26" s="40">
        <f t="shared" si="4"/>
        <v>104.0885860306644</v>
      </c>
      <c r="T26" s="39">
        <v>1007</v>
      </c>
      <c r="U26" s="60">
        <v>369</v>
      </c>
      <c r="V26" s="40">
        <f t="shared" si="5"/>
        <v>36.643495531281033</v>
      </c>
      <c r="W26" s="39">
        <v>449</v>
      </c>
      <c r="X26" s="60">
        <v>345</v>
      </c>
      <c r="Y26" s="40">
        <f t="shared" si="6"/>
        <v>76.837416481069042</v>
      </c>
      <c r="Z26" s="39">
        <v>385</v>
      </c>
      <c r="AA26" s="60">
        <v>299</v>
      </c>
      <c r="AB26" s="40">
        <f t="shared" si="7"/>
        <v>77.662337662337663</v>
      </c>
      <c r="AC26" s="37"/>
      <c r="AD26" s="41"/>
    </row>
    <row r="27" spans="1:30" s="42" customFormat="1" ht="17" customHeight="1" x14ac:dyDescent="0.3">
      <c r="A27" s="61" t="s">
        <v>54</v>
      </c>
      <c r="B27" s="39">
        <v>1023</v>
      </c>
      <c r="C27" s="39">
        <v>1388</v>
      </c>
      <c r="D27" s="40">
        <f t="shared" si="0"/>
        <v>135.67937438905182</v>
      </c>
      <c r="E27" s="39">
        <v>410</v>
      </c>
      <c r="F27" s="39">
        <v>691</v>
      </c>
      <c r="G27" s="40">
        <f t="shared" si="1"/>
        <v>168.53658536585365</v>
      </c>
      <c r="H27" s="39">
        <v>155</v>
      </c>
      <c r="I27" s="39">
        <v>233</v>
      </c>
      <c r="J27" s="40">
        <f t="shared" si="2"/>
        <v>150.32258064516128</v>
      </c>
      <c r="K27" s="39">
        <v>62</v>
      </c>
      <c r="L27" s="39">
        <v>92</v>
      </c>
      <c r="M27" s="40">
        <f t="shared" si="3"/>
        <v>148.38709677419354</v>
      </c>
      <c r="N27" s="39">
        <v>0</v>
      </c>
      <c r="O27" s="39">
        <v>3</v>
      </c>
      <c r="P27" s="91" t="str">
        <f t="shared" si="8"/>
        <v>-</v>
      </c>
      <c r="Q27" s="39">
        <v>336</v>
      </c>
      <c r="R27" s="60">
        <v>524</v>
      </c>
      <c r="S27" s="40">
        <f t="shared" si="4"/>
        <v>155.95238095238096</v>
      </c>
      <c r="T27" s="39">
        <v>832</v>
      </c>
      <c r="U27" s="60">
        <v>247</v>
      </c>
      <c r="V27" s="40">
        <f t="shared" si="5"/>
        <v>29.6875</v>
      </c>
      <c r="W27" s="39">
        <v>248</v>
      </c>
      <c r="X27" s="60">
        <v>226</v>
      </c>
      <c r="Y27" s="40">
        <f t="shared" si="6"/>
        <v>91.129032258064512</v>
      </c>
      <c r="Z27" s="39">
        <v>220</v>
      </c>
      <c r="AA27" s="60">
        <v>208</v>
      </c>
      <c r="AB27" s="40">
        <f t="shared" si="7"/>
        <v>94.545454545454547</v>
      </c>
      <c r="AC27" s="37"/>
      <c r="AD27" s="41"/>
    </row>
    <row r="28" spans="1:30" s="42" customFormat="1" ht="17" customHeight="1" x14ac:dyDescent="0.3">
      <c r="A28" s="61" t="s">
        <v>55</v>
      </c>
      <c r="B28" s="39">
        <v>1073</v>
      </c>
      <c r="C28" s="39">
        <v>1086</v>
      </c>
      <c r="D28" s="40">
        <f t="shared" si="0"/>
        <v>101.21155638397018</v>
      </c>
      <c r="E28" s="39">
        <v>492</v>
      </c>
      <c r="F28" s="39">
        <v>538</v>
      </c>
      <c r="G28" s="40">
        <f t="shared" si="1"/>
        <v>109.34959349593495</v>
      </c>
      <c r="H28" s="39">
        <v>194</v>
      </c>
      <c r="I28" s="39">
        <v>240</v>
      </c>
      <c r="J28" s="40">
        <f t="shared" si="2"/>
        <v>123.71134020618557</v>
      </c>
      <c r="K28" s="39">
        <v>31</v>
      </c>
      <c r="L28" s="39">
        <v>23</v>
      </c>
      <c r="M28" s="40">
        <f t="shared" si="3"/>
        <v>74.193548387096769</v>
      </c>
      <c r="N28" s="39">
        <v>8</v>
      </c>
      <c r="O28" s="39">
        <v>2</v>
      </c>
      <c r="P28" s="40">
        <f t="shared" si="8"/>
        <v>25</v>
      </c>
      <c r="Q28" s="39">
        <v>429</v>
      </c>
      <c r="R28" s="60">
        <v>499</v>
      </c>
      <c r="S28" s="40">
        <f t="shared" si="4"/>
        <v>116.31701631701631</v>
      </c>
      <c r="T28" s="39">
        <v>730</v>
      </c>
      <c r="U28" s="60">
        <v>247</v>
      </c>
      <c r="V28" s="40">
        <f t="shared" si="5"/>
        <v>33.835616438356162</v>
      </c>
      <c r="W28" s="39">
        <v>279</v>
      </c>
      <c r="X28" s="60">
        <v>244</v>
      </c>
      <c r="Y28" s="40">
        <f t="shared" si="6"/>
        <v>87.45519713261649</v>
      </c>
      <c r="Z28" s="39">
        <v>258</v>
      </c>
      <c r="AA28" s="60">
        <v>235</v>
      </c>
      <c r="AB28" s="40">
        <f t="shared" si="7"/>
        <v>91.085271317829452</v>
      </c>
      <c r="AC28" s="37"/>
      <c r="AD28" s="41"/>
    </row>
    <row r="29" spans="1:30" s="42" customFormat="1" ht="17" customHeight="1" x14ac:dyDescent="0.3">
      <c r="A29" s="61" t="s">
        <v>56</v>
      </c>
      <c r="B29" s="39">
        <v>1343</v>
      </c>
      <c r="C29" s="39">
        <v>1579</v>
      </c>
      <c r="D29" s="40">
        <f t="shared" si="0"/>
        <v>117.57259865971704</v>
      </c>
      <c r="E29" s="39">
        <v>859</v>
      </c>
      <c r="F29" s="39">
        <v>1065</v>
      </c>
      <c r="G29" s="40">
        <f t="shared" si="1"/>
        <v>123.98137369033761</v>
      </c>
      <c r="H29" s="39">
        <v>118</v>
      </c>
      <c r="I29" s="39">
        <v>259</v>
      </c>
      <c r="J29" s="40">
        <f t="shared" si="2"/>
        <v>219.4915254237288</v>
      </c>
      <c r="K29" s="39">
        <v>77</v>
      </c>
      <c r="L29" s="39">
        <v>74</v>
      </c>
      <c r="M29" s="40">
        <f t="shared" si="3"/>
        <v>96.103896103896105</v>
      </c>
      <c r="N29" s="39">
        <v>29</v>
      </c>
      <c r="O29" s="39">
        <v>1</v>
      </c>
      <c r="P29" s="40">
        <f t="shared" si="8"/>
        <v>3.4482758620689653</v>
      </c>
      <c r="Q29" s="39">
        <v>565</v>
      </c>
      <c r="R29" s="60">
        <v>840</v>
      </c>
      <c r="S29" s="40">
        <f t="shared" si="4"/>
        <v>148.67256637168143</v>
      </c>
      <c r="T29" s="39">
        <v>981</v>
      </c>
      <c r="U29" s="60">
        <v>361</v>
      </c>
      <c r="V29" s="40">
        <f t="shared" si="5"/>
        <v>36.799184505606526</v>
      </c>
      <c r="W29" s="39">
        <v>569</v>
      </c>
      <c r="X29" s="60">
        <v>338</v>
      </c>
      <c r="Y29" s="40">
        <f t="shared" si="6"/>
        <v>59.402460456942002</v>
      </c>
      <c r="Z29" s="39">
        <v>530</v>
      </c>
      <c r="AA29" s="60">
        <v>301</v>
      </c>
      <c r="AB29" s="40">
        <f t="shared" si="7"/>
        <v>56.79245283018868</v>
      </c>
      <c r="AC29" s="37"/>
      <c r="AD29" s="41"/>
    </row>
    <row r="30" spans="1:30" s="42" customFormat="1" ht="17" customHeight="1" x14ac:dyDescent="0.3">
      <c r="A30" s="61" t="s">
        <v>57</v>
      </c>
      <c r="B30" s="39">
        <v>1412</v>
      </c>
      <c r="C30" s="39">
        <v>1589</v>
      </c>
      <c r="D30" s="40">
        <f t="shared" si="0"/>
        <v>112.53541076487252</v>
      </c>
      <c r="E30" s="39">
        <v>336</v>
      </c>
      <c r="F30" s="39">
        <v>494</v>
      </c>
      <c r="G30" s="40">
        <f t="shared" si="1"/>
        <v>147.02380952380952</v>
      </c>
      <c r="H30" s="39">
        <v>86</v>
      </c>
      <c r="I30" s="39">
        <v>169</v>
      </c>
      <c r="J30" s="40">
        <f t="shared" si="2"/>
        <v>196.51162790697674</v>
      </c>
      <c r="K30" s="39">
        <v>23</v>
      </c>
      <c r="L30" s="39">
        <v>13</v>
      </c>
      <c r="M30" s="40">
        <f t="shared" si="3"/>
        <v>56.521739130434781</v>
      </c>
      <c r="N30" s="39">
        <v>1</v>
      </c>
      <c r="O30" s="39">
        <v>0</v>
      </c>
      <c r="P30" s="91">
        <f t="shared" si="8"/>
        <v>0</v>
      </c>
      <c r="Q30" s="39">
        <v>320</v>
      </c>
      <c r="R30" s="60">
        <v>454</v>
      </c>
      <c r="S30" s="40">
        <f t="shared" si="4"/>
        <v>141.875</v>
      </c>
      <c r="T30" s="39">
        <v>1278</v>
      </c>
      <c r="U30" s="60">
        <v>248</v>
      </c>
      <c r="V30" s="40">
        <f t="shared" si="5"/>
        <v>19.405320813771517</v>
      </c>
      <c r="W30" s="39">
        <v>208</v>
      </c>
      <c r="X30" s="60">
        <v>244</v>
      </c>
      <c r="Y30" s="40">
        <f t="shared" si="6"/>
        <v>117.30769230769231</v>
      </c>
      <c r="Z30" s="39">
        <v>192</v>
      </c>
      <c r="AA30" s="60">
        <v>216</v>
      </c>
      <c r="AB30" s="40">
        <f t="shared" si="7"/>
        <v>112.5</v>
      </c>
      <c r="AC30" s="37"/>
      <c r="AD30" s="41"/>
    </row>
    <row r="31" spans="1:30" s="42" customFormat="1" ht="17" customHeight="1" x14ac:dyDescent="0.3">
      <c r="A31" s="61" t="s">
        <v>58</v>
      </c>
      <c r="B31" s="39">
        <v>1650</v>
      </c>
      <c r="C31" s="39">
        <v>1804</v>
      </c>
      <c r="D31" s="40">
        <f t="shared" si="0"/>
        <v>109.33333333333333</v>
      </c>
      <c r="E31" s="39">
        <v>416</v>
      </c>
      <c r="F31" s="39">
        <v>660</v>
      </c>
      <c r="G31" s="40">
        <f t="shared" si="1"/>
        <v>158.65384615384616</v>
      </c>
      <c r="H31" s="39">
        <v>193</v>
      </c>
      <c r="I31" s="39">
        <v>364</v>
      </c>
      <c r="J31" s="40">
        <f t="shared" si="2"/>
        <v>188.60103626943004</v>
      </c>
      <c r="K31" s="39">
        <v>15</v>
      </c>
      <c r="L31" s="39">
        <v>28</v>
      </c>
      <c r="M31" s="40">
        <f t="shared" si="3"/>
        <v>186.66666666666666</v>
      </c>
      <c r="N31" s="39">
        <v>1</v>
      </c>
      <c r="O31" s="39">
        <v>8</v>
      </c>
      <c r="P31" s="91">
        <f t="shared" si="8"/>
        <v>800</v>
      </c>
      <c r="Q31" s="39">
        <v>302</v>
      </c>
      <c r="R31" s="60">
        <v>601</v>
      </c>
      <c r="S31" s="40">
        <f t="shared" si="4"/>
        <v>199.00662251655629</v>
      </c>
      <c r="T31" s="39">
        <v>1196</v>
      </c>
      <c r="U31" s="60">
        <v>508</v>
      </c>
      <c r="V31" s="40">
        <f t="shared" si="5"/>
        <v>42.474916387959865</v>
      </c>
      <c r="W31" s="39">
        <v>239</v>
      </c>
      <c r="X31" s="60">
        <v>282</v>
      </c>
      <c r="Y31" s="40">
        <f t="shared" si="6"/>
        <v>117.99163179916317</v>
      </c>
      <c r="Z31" s="39">
        <v>223</v>
      </c>
      <c r="AA31" s="60">
        <v>240</v>
      </c>
      <c r="AB31" s="40">
        <f t="shared" si="7"/>
        <v>107.62331838565022</v>
      </c>
      <c r="AC31" s="37"/>
      <c r="AD31" s="41"/>
    </row>
    <row r="32" spans="1:30" s="42" customFormat="1" ht="17" customHeight="1" x14ac:dyDescent="0.3">
      <c r="A32" s="61" t="s">
        <v>59</v>
      </c>
      <c r="B32" s="39">
        <v>1957</v>
      </c>
      <c r="C32" s="39">
        <v>2032</v>
      </c>
      <c r="D32" s="40">
        <f t="shared" si="0"/>
        <v>103.83239652529382</v>
      </c>
      <c r="E32" s="39">
        <v>635</v>
      </c>
      <c r="F32" s="39">
        <v>704</v>
      </c>
      <c r="G32" s="40">
        <f t="shared" si="1"/>
        <v>110.86614173228347</v>
      </c>
      <c r="H32" s="39">
        <v>271</v>
      </c>
      <c r="I32" s="39">
        <v>284</v>
      </c>
      <c r="J32" s="40">
        <f t="shared" si="2"/>
        <v>104.79704797047971</v>
      </c>
      <c r="K32" s="39">
        <v>50</v>
      </c>
      <c r="L32" s="39">
        <v>78</v>
      </c>
      <c r="M32" s="40">
        <f t="shared" si="3"/>
        <v>156</v>
      </c>
      <c r="N32" s="39">
        <v>11</v>
      </c>
      <c r="O32" s="39">
        <v>15</v>
      </c>
      <c r="P32" s="91">
        <f t="shared" si="8"/>
        <v>136.36363636363637</v>
      </c>
      <c r="Q32" s="39">
        <v>593</v>
      </c>
      <c r="R32" s="60">
        <v>554</v>
      </c>
      <c r="S32" s="40">
        <f t="shared" si="4"/>
        <v>93.423271500843171</v>
      </c>
      <c r="T32" s="39">
        <v>1580</v>
      </c>
      <c r="U32" s="60">
        <v>208</v>
      </c>
      <c r="V32" s="40">
        <f t="shared" si="5"/>
        <v>13.164556962025317</v>
      </c>
      <c r="W32" s="39">
        <v>383</v>
      </c>
      <c r="X32" s="60">
        <v>187</v>
      </c>
      <c r="Y32" s="40">
        <f t="shared" si="6"/>
        <v>48.825065274151434</v>
      </c>
      <c r="Z32" s="39">
        <v>337</v>
      </c>
      <c r="AA32" s="60">
        <v>167</v>
      </c>
      <c r="AB32" s="40">
        <f t="shared" si="7"/>
        <v>49.554896142433236</v>
      </c>
      <c r="AC32" s="37"/>
      <c r="AD32" s="41"/>
    </row>
    <row r="33" spans="1:30" s="42" customFormat="1" ht="17" customHeight="1" x14ac:dyDescent="0.3">
      <c r="A33" s="61" t="s">
        <v>60</v>
      </c>
      <c r="B33" s="39">
        <v>1648</v>
      </c>
      <c r="C33" s="39">
        <v>1911</v>
      </c>
      <c r="D33" s="40">
        <f t="shared" si="0"/>
        <v>115.95873786407768</v>
      </c>
      <c r="E33" s="39">
        <v>1004</v>
      </c>
      <c r="F33" s="39">
        <v>1238</v>
      </c>
      <c r="G33" s="40">
        <f t="shared" si="1"/>
        <v>123.30677290836654</v>
      </c>
      <c r="H33" s="39">
        <v>176</v>
      </c>
      <c r="I33" s="39">
        <v>333</v>
      </c>
      <c r="J33" s="40">
        <f t="shared" si="2"/>
        <v>189.20454545454547</v>
      </c>
      <c r="K33" s="39">
        <v>50</v>
      </c>
      <c r="L33" s="39">
        <v>35</v>
      </c>
      <c r="M33" s="40">
        <f t="shared" si="3"/>
        <v>70</v>
      </c>
      <c r="N33" s="39">
        <v>9</v>
      </c>
      <c r="O33" s="39">
        <v>1</v>
      </c>
      <c r="P33" s="40">
        <f t="shared" si="8"/>
        <v>11.111111111111111</v>
      </c>
      <c r="Q33" s="39">
        <v>858</v>
      </c>
      <c r="R33" s="60">
        <v>1108</v>
      </c>
      <c r="S33" s="40">
        <f t="shared" si="4"/>
        <v>129.13752913752913</v>
      </c>
      <c r="T33" s="39">
        <v>1095</v>
      </c>
      <c r="U33" s="60">
        <v>901</v>
      </c>
      <c r="V33" s="40">
        <f t="shared" si="5"/>
        <v>82.283105022831052</v>
      </c>
      <c r="W33" s="39">
        <v>536</v>
      </c>
      <c r="X33" s="60">
        <v>522</v>
      </c>
      <c r="Y33" s="40">
        <f t="shared" si="6"/>
        <v>97.388059701492537</v>
      </c>
      <c r="Z33" s="39">
        <v>476</v>
      </c>
      <c r="AA33" s="60">
        <v>463</v>
      </c>
      <c r="AB33" s="40">
        <f t="shared" si="7"/>
        <v>97.268907563025209</v>
      </c>
      <c r="AC33" s="37"/>
      <c r="AD33" s="41"/>
    </row>
    <row r="34" spans="1:30" s="42" customFormat="1" ht="17" customHeight="1" x14ac:dyDescent="0.3">
      <c r="A34" s="61" t="s">
        <v>61</v>
      </c>
      <c r="B34" s="39">
        <v>1224</v>
      </c>
      <c r="C34" s="39">
        <v>1497</v>
      </c>
      <c r="D34" s="40">
        <f t="shared" si="0"/>
        <v>122.30392156862744</v>
      </c>
      <c r="E34" s="39">
        <v>740</v>
      </c>
      <c r="F34" s="39">
        <v>1023</v>
      </c>
      <c r="G34" s="40">
        <f t="shared" si="1"/>
        <v>138.24324324324326</v>
      </c>
      <c r="H34" s="39">
        <v>241</v>
      </c>
      <c r="I34" s="39">
        <v>317</v>
      </c>
      <c r="J34" s="40">
        <f t="shared" si="2"/>
        <v>131.53526970954357</v>
      </c>
      <c r="K34" s="39">
        <v>19</v>
      </c>
      <c r="L34" s="39">
        <v>14</v>
      </c>
      <c r="M34" s="40">
        <f t="shared" si="3"/>
        <v>73.684210526315795</v>
      </c>
      <c r="N34" s="39">
        <v>18</v>
      </c>
      <c r="O34" s="39">
        <v>3</v>
      </c>
      <c r="P34" s="91">
        <f t="shared" si="8"/>
        <v>16.666666666666668</v>
      </c>
      <c r="Q34" s="39">
        <v>626</v>
      </c>
      <c r="R34" s="60">
        <v>868</v>
      </c>
      <c r="S34" s="40">
        <f t="shared" si="4"/>
        <v>138.65814696485623</v>
      </c>
      <c r="T34" s="39">
        <v>728</v>
      </c>
      <c r="U34" s="60">
        <v>547</v>
      </c>
      <c r="V34" s="40">
        <f t="shared" si="5"/>
        <v>75.137362637362642</v>
      </c>
      <c r="W34" s="39">
        <v>368</v>
      </c>
      <c r="X34" s="60">
        <v>521</v>
      </c>
      <c r="Y34" s="40">
        <f t="shared" si="6"/>
        <v>141.57608695652175</v>
      </c>
      <c r="Z34" s="39">
        <v>330</v>
      </c>
      <c r="AA34" s="60">
        <v>426</v>
      </c>
      <c r="AB34" s="40">
        <f t="shared" si="7"/>
        <v>129.09090909090909</v>
      </c>
      <c r="AC34" s="37"/>
      <c r="AD34" s="41"/>
    </row>
    <row r="35" spans="1:30" s="42" customFormat="1" ht="17" customHeight="1" x14ac:dyDescent="0.3">
      <c r="A35" s="61" t="s">
        <v>62</v>
      </c>
      <c r="B35" s="39">
        <v>992</v>
      </c>
      <c r="C35" s="39">
        <v>1129</v>
      </c>
      <c r="D35" s="40">
        <f t="shared" si="0"/>
        <v>113.81048387096774</v>
      </c>
      <c r="E35" s="39">
        <v>525</v>
      </c>
      <c r="F35" s="39">
        <v>665</v>
      </c>
      <c r="G35" s="40">
        <f t="shared" si="1"/>
        <v>126.66666666666667</v>
      </c>
      <c r="H35" s="39">
        <v>246</v>
      </c>
      <c r="I35" s="39">
        <v>195</v>
      </c>
      <c r="J35" s="40">
        <f t="shared" si="2"/>
        <v>79.268292682926827</v>
      </c>
      <c r="K35" s="39">
        <v>30</v>
      </c>
      <c r="L35" s="39">
        <v>45</v>
      </c>
      <c r="M35" s="40">
        <f t="shared" si="3"/>
        <v>150</v>
      </c>
      <c r="N35" s="39">
        <v>9</v>
      </c>
      <c r="O35" s="39">
        <v>2</v>
      </c>
      <c r="P35" s="40">
        <f t="shared" si="8"/>
        <v>22.222222222222221</v>
      </c>
      <c r="Q35" s="39">
        <v>415</v>
      </c>
      <c r="R35" s="60">
        <v>437</v>
      </c>
      <c r="S35" s="40">
        <f t="shared" si="4"/>
        <v>105.3012048192771</v>
      </c>
      <c r="T35" s="39">
        <v>627</v>
      </c>
      <c r="U35" s="60">
        <v>154</v>
      </c>
      <c r="V35" s="40">
        <f t="shared" si="5"/>
        <v>24.561403508771932</v>
      </c>
      <c r="W35" s="39">
        <v>290</v>
      </c>
      <c r="X35" s="60">
        <v>144</v>
      </c>
      <c r="Y35" s="40">
        <f t="shared" si="6"/>
        <v>49.655172413793103</v>
      </c>
      <c r="Z35" s="39">
        <v>265</v>
      </c>
      <c r="AA35" s="60">
        <v>132</v>
      </c>
      <c r="AB35" s="40">
        <f t="shared" si="7"/>
        <v>49.811320754716981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82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97">
        <f>SUM(B8:B35)</f>
        <v>62733</v>
      </c>
      <c r="C7" s="97">
        <f>SUM(C8:C35)</f>
        <v>61916</v>
      </c>
      <c r="D7" s="36">
        <f>C7*100/B7</f>
        <v>98.697655141631998</v>
      </c>
      <c r="E7" s="97">
        <f>SUM(E8:E35)</f>
        <v>20477</v>
      </c>
      <c r="F7" s="97">
        <f>SUM(F8:F35)</f>
        <v>22055</v>
      </c>
      <c r="G7" s="36">
        <f>F7*100/E7</f>
        <v>107.70620696391073</v>
      </c>
      <c r="H7" s="97">
        <f>SUM(H8:H35)</f>
        <v>8519</v>
      </c>
      <c r="I7" s="97">
        <f>SUM(I8:I35)</f>
        <v>8123</v>
      </c>
      <c r="J7" s="36">
        <f>I7*100/H7</f>
        <v>95.351567085338658</v>
      </c>
      <c r="K7" s="97">
        <f>SUM(K8:K35)</f>
        <v>1249</v>
      </c>
      <c r="L7" s="97">
        <f>SUM(L8:L35)</f>
        <v>980</v>
      </c>
      <c r="M7" s="36">
        <f>L7*100/K7</f>
        <v>78.462770216172942</v>
      </c>
      <c r="N7" s="97">
        <f>SUM(N8:N35)</f>
        <v>409</v>
      </c>
      <c r="O7" s="97">
        <f>SUM(O8:O35)</f>
        <v>228</v>
      </c>
      <c r="P7" s="36">
        <f>O7*100/N7</f>
        <v>55.745721271393641</v>
      </c>
      <c r="Q7" s="97">
        <f>SUM(Q8:Q35)</f>
        <v>15989</v>
      </c>
      <c r="R7" s="97">
        <f>SUM(R8:R35)</f>
        <v>16415</v>
      </c>
      <c r="S7" s="36">
        <f>R7*100/Q7</f>
        <v>102.66433172806305</v>
      </c>
      <c r="T7" s="97">
        <f>SUM(T8:T35)</f>
        <v>49624</v>
      </c>
      <c r="U7" s="97">
        <f>SUM(U8:U35)</f>
        <v>14561</v>
      </c>
      <c r="V7" s="36">
        <f>U7*100/T7</f>
        <v>29.342656778977915</v>
      </c>
      <c r="W7" s="97">
        <f>SUM(W8:W35)</f>
        <v>12982</v>
      </c>
      <c r="X7" s="97">
        <f>SUM(X8:X35)</f>
        <v>7479</v>
      </c>
      <c r="Y7" s="36">
        <f>X7*100/W7</f>
        <v>57.610537667539667</v>
      </c>
      <c r="Z7" s="97">
        <f>SUM(Z8:Z35)</f>
        <v>11574</v>
      </c>
      <c r="AA7" s="97">
        <f>SUM(AA8:AA35)</f>
        <v>6489</v>
      </c>
      <c r="AB7" s="36">
        <f>AA7*100/Z7</f>
        <v>56.065318818040438</v>
      </c>
      <c r="AC7" s="37"/>
      <c r="AF7" s="42"/>
    </row>
    <row r="8" spans="1:32" s="42" customFormat="1" ht="17" customHeight="1" x14ac:dyDescent="0.3">
      <c r="A8" s="61" t="s">
        <v>35</v>
      </c>
      <c r="B8" s="105">
        <f>УСЬОГО!B8-'12-жінки-ЦЗ'!B8</f>
        <v>12646</v>
      </c>
      <c r="C8" s="105">
        <f>УСЬОГО!C8-'12-жінки-ЦЗ'!C8</f>
        <v>13621</v>
      </c>
      <c r="D8" s="106">
        <f t="shared" ref="D8:D35" si="0">C8*100/B8</f>
        <v>107.70994780958407</v>
      </c>
      <c r="E8" s="105">
        <f>УСЬОГО!E8-'12-жінки-ЦЗ'!E8</f>
        <v>4721</v>
      </c>
      <c r="F8" s="105">
        <f>УСЬОГО!F8-'12-жінки-ЦЗ'!F8</f>
        <v>5744</v>
      </c>
      <c r="G8" s="107">
        <f t="shared" ref="G8:G35" si="1">F8*100/E8</f>
        <v>121.66913789451388</v>
      </c>
      <c r="H8" s="105">
        <f>УСЬОГО!H8-'12-жінки-ЦЗ'!H8</f>
        <v>1146</v>
      </c>
      <c r="I8" s="105">
        <f>УСЬОГО!I8-'12-жінки-ЦЗ'!I8</f>
        <v>1026</v>
      </c>
      <c r="J8" s="107">
        <f t="shared" ref="J8:J35" si="2">I8*100/H8</f>
        <v>89.528795811518322</v>
      </c>
      <c r="K8" s="105">
        <f>УСЬОГО!K8-'12-жінки-ЦЗ'!K8</f>
        <v>171</v>
      </c>
      <c r="L8" s="105">
        <f>УСЬОГО!L8-'12-жінки-ЦЗ'!L8</f>
        <v>224</v>
      </c>
      <c r="M8" s="107">
        <f t="shared" ref="M8:M35" si="3">L8*100/K8</f>
        <v>130.99415204678363</v>
      </c>
      <c r="N8" s="105">
        <f>УСЬОГО!N8-'12-жінки-ЦЗ'!N8</f>
        <v>37</v>
      </c>
      <c r="O8" s="105">
        <f>УСЬОГО!O8-'12-жінки-ЦЗ'!O8</f>
        <v>48</v>
      </c>
      <c r="P8" s="107">
        <f>IF(ISERROR(O8*100/N8),"-",(O8*100/N8))</f>
        <v>129.72972972972974</v>
      </c>
      <c r="Q8" s="105">
        <f>УСЬОГО!Q8-'12-жінки-ЦЗ'!Q8</f>
        <v>3073</v>
      </c>
      <c r="R8" s="108">
        <f>УСЬОГО!R8-'12-жінки-ЦЗ'!R8</f>
        <v>3223</v>
      </c>
      <c r="S8" s="107">
        <f t="shared" ref="S8:S35" si="4">R8*100/Q8</f>
        <v>104.88122356003905</v>
      </c>
      <c r="T8" s="105">
        <f>УСЬОГО!T8-'12-жінки-ЦЗ'!T8</f>
        <v>11001</v>
      </c>
      <c r="U8" s="108">
        <f>УСЬОГО!U8-'12-жінки-ЦЗ'!U8</f>
        <v>4241</v>
      </c>
      <c r="V8" s="107">
        <f t="shared" ref="V8:V35" si="5">U8*100/T8</f>
        <v>38.551040814471413</v>
      </c>
      <c r="W8" s="105">
        <f>УСЬОГО!W8-'12-жінки-ЦЗ'!W8</f>
        <v>3295</v>
      </c>
      <c r="X8" s="108">
        <f>УСЬОГО!X8-'12-жінки-ЦЗ'!X8</f>
        <v>2050</v>
      </c>
      <c r="Y8" s="107">
        <f t="shared" ref="Y8:Y35" si="6">X8*100/W8</f>
        <v>62.215477996965099</v>
      </c>
      <c r="Z8" s="105">
        <f>УСЬОГО!Z8-'12-жінки-ЦЗ'!Z8</f>
        <v>2835</v>
      </c>
      <c r="AA8" s="108">
        <f>УСЬОГО!AA8-'12-жінки-ЦЗ'!AA8</f>
        <v>1713</v>
      </c>
      <c r="AB8" s="107">
        <f t="shared" ref="AB8:AB35" si="7">AA8*100/Z8</f>
        <v>60.423280423280424</v>
      </c>
      <c r="AC8" s="37"/>
      <c r="AD8" s="41"/>
    </row>
    <row r="9" spans="1:32" s="43" customFormat="1" ht="17" customHeight="1" x14ac:dyDescent="0.3">
      <c r="A9" s="61" t="s">
        <v>36</v>
      </c>
      <c r="B9" s="105">
        <f>УСЬОГО!B9-'12-жінки-ЦЗ'!B9</f>
        <v>2439</v>
      </c>
      <c r="C9" s="105">
        <f>УСЬОГО!C9-'12-жінки-ЦЗ'!C9</f>
        <v>2381</v>
      </c>
      <c r="D9" s="106">
        <f t="shared" si="0"/>
        <v>97.621976219762203</v>
      </c>
      <c r="E9" s="105">
        <f>УСЬОГО!E9-'12-жінки-ЦЗ'!E9</f>
        <v>841</v>
      </c>
      <c r="F9" s="105">
        <f>УСЬОГО!F9-'12-жінки-ЦЗ'!F9</f>
        <v>818</v>
      </c>
      <c r="G9" s="107">
        <f t="shared" si="1"/>
        <v>97.26516052318668</v>
      </c>
      <c r="H9" s="105">
        <f>УСЬОГО!H9-'12-жінки-ЦЗ'!H9</f>
        <v>327</v>
      </c>
      <c r="I9" s="105">
        <f>УСЬОГО!I9-'12-жінки-ЦЗ'!I9</f>
        <v>250</v>
      </c>
      <c r="J9" s="107">
        <f t="shared" si="2"/>
        <v>76.452599388379198</v>
      </c>
      <c r="K9" s="105">
        <f>УСЬОГО!K9-'12-жінки-ЦЗ'!K9</f>
        <v>11</v>
      </c>
      <c r="L9" s="105">
        <f>УСЬОГО!L9-'12-жінки-ЦЗ'!L9</f>
        <v>8</v>
      </c>
      <c r="M9" s="107">
        <f t="shared" si="3"/>
        <v>72.727272727272734</v>
      </c>
      <c r="N9" s="105">
        <f>УСЬОГО!N9-'12-жінки-ЦЗ'!N9</f>
        <v>4</v>
      </c>
      <c r="O9" s="105">
        <f>УСЬОГО!O9-'12-жінки-ЦЗ'!O9</f>
        <v>4</v>
      </c>
      <c r="P9" s="107">
        <f t="shared" ref="P9:P35" si="8">IF(ISERROR(O9*100/N9),"-",(O9*100/N9))</f>
        <v>100</v>
      </c>
      <c r="Q9" s="105">
        <f>УСЬОГО!Q9-'12-жінки-ЦЗ'!Q9</f>
        <v>599</v>
      </c>
      <c r="R9" s="108">
        <f>УСЬОГО!R9-'12-жінки-ЦЗ'!R9</f>
        <v>612</v>
      </c>
      <c r="S9" s="107">
        <f t="shared" si="4"/>
        <v>102.1702838063439</v>
      </c>
      <c r="T9" s="105">
        <f>УСЬОГО!T9-'12-жінки-ЦЗ'!T9</f>
        <v>2043</v>
      </c>
      <c r="U9" s="108">
        <f>УСЬОГО!U9-'12-жінки-ЦЗ'!U9</f>
        <v>285</v>
      </c>
      <c r="V9" s="107">
        <f t="shared" si="5"/>
        <v>13.950073421439059</v>
      </c>
      <c r="W9" s="105">
        <f>УСЬОГО!W9-'12-жінки-ЦЗ'!W9</f>
        <v>589</v>
      </c>
      <c r="X9" s="108">
        <f>УСЬОГО!X9-'12-жінки-ЦЗ'!X9</f>
        <v>239</v>
      </c>
      <c r="Y9" s="107">
        <f t="shared" si="6"/>
        <v>40.577249575551782</v>
      </c>
      <c r="Z9" s="105">
        <f>УСЬОГО!Z9-'12-жінки-ЦЗ'!Z9</f>
        <v>464</v>
      </c>
      <c r="AA9" s="108">
        <f>УСЬОГО!AA9-'12-жінки-ЦЗ'!AA9</f>
        <v>155</v>
      </c>
      <c r="AB9" s="107">
        <f t="shared" si="7"/>
        <v>33.405172413793103</v>
      </c>
      <c r="AC9" s="37"/>
      <c r="AD9" s="41"/>
    </row>
    <row r="10" spans="1:32" s="42" customFormat="1" ht="17" customHeight="1" x14ac:dyDescent="0.3">
      <c r="A10" s="61" t="s">
        <v>37</v>
      </c>
      <c r="B10" s="105">
        <f>УСЬОГО!B10-'12-жінки-ЦЗ'!B10</f>
        <v>265</v>
      </c>
      <c r="C10" s="105">
        <f>УСЬОГО!C10-'12-жінки-ЦЗ'!C10</f>
        <v>274</v>
      </c>
      <c r="D10" s="106">
        <f t="shared" si="0"/>
        <v>103.39622641509433</v>
      </c>
      <c r="E10" s="105">
        <f>УСЬОГО!E10-'12-жінки-ЦЗ'!E10</f>
        <v>145</v>
      </c>
      <c r="F10" s="105">
        <f>УСЬОГО!F10-'12-жінки-ЦЗ'!F10</f>
        <v>147</v>
      </c>
      <c r="G10" s="107">
        <f t="shared" si="1"/>
        <v>101.37931034482759</v>
      </c>
      <c r="H10" s="105">
        <f>УСЬОГО!H10-'12-жінки-ЦЗ'!H10</f>
        <v>35</v>
      </c>
      <c r="I10" s="105">
        <f>УСЬОГО!I10-'12-жінки-ЦЗ'!I10</f>
        <v>46</v>
      </c>
      <c r="J10" s="107">
        <f t="shared" si="2"/>
        <v>131.42857142857142</v>
      </c>
      <c r="K10" s="105">
        <f>УСЬОГО!K10-'12-жінки-ЦЗ'!K10</f>
        <v>1</v>
      </c>
      <c r="L10" s="105">
        <f>УСЬОГО!L10-'12-жінки-ЦЗ'!L10</f>
        <v>2</v>
      </c>
      <c r="M10" s="107">
        <f t="shared" si="3"/>
        <v>200</v>
      </c>
      <c r="N10" s="105">
        <f>УСЬОГО!N10-'12-жінки-ЦЗ'!N10</f>
        <v>5</v>
      </c>
      <c r="O10" s="105">
        <f>УСЬОГО!O10-'12-жінки-ЦЗ'!O10</f>
        <v>7</v>
      </c>
      <c r="P10" s="109">
        <f t="shared" si="8"/>
        <v>140</v>
      </c>
      <c r="Q10" s="105">
        <f>УСЬОГО!Q10-'12-жінки-ЦЗ'!Q10</f>
        <v>140</v>
      </c>
      <c r="R10" s="108">
        <f>УСЬОГО!R10-'12-жінки-ЦЗ'!R10</f>
        <v>124</v>
      </c>
      <c r="S10" s="107">
        <f t="shared" si="4"/>
        <v>88.571428571428569</v>
      </c>
      <c r="T10" s="105">
        <f>УСЬОГО!T10-'12-жінки-ЦЗ'!T10</f>
        <v>205</v>
      </c>
      <c r="U10" s="108">
        <f>УСЬОГО!U10-'12-жінки-ЦЗ'!U10</f>
        <v>35</v>
      </c>
      <c r="V10" s="107">
        <f t="shared" si="5"/>
        <v>17.073170731707318</v>
      </c>
      <c r="W10" s="105">
        <f>УСЬОГО!W10-'12-жінки-ЦЗ'!W10</f>
        <v>108</v>
      </c>
      <c r="X10" s="108">
        <f>УСЬОГО!X10-'12-жінки-ЦЗ'!X10</f>
        <v>33</v>
      </c>
      <c r="Y10" s="107">
        <f t="shared" si="6"/>
        <v>30.555555555555557</v>
      </c>
      <c r="Z10" s="105">
        <f>УСЬОГО!Z10-'12-жінки-ЦЗ'!Z10</f>
        <v>97</v>
      </c>
      <c r="AA10" s="108">
        <f>УСЬОГО!AA10-'12-жінки-ЦЗ'!AA10</f>
        <v>30</v>
      </c>
      <c r="AB10" s="107">
        <f t="shared" si="7"/>
        <v>30.927835051546392</v>
      </c>
      <c r="AC10" s="37"/>
      <c r="AD10" s="41"/>
    </row>
    <row r="11" spans="1:32" s="42" customFormat="1" ht="17" customHeight="1" x14ac:dyDescent="0.3">
      <c r="A11" s="61" t="s">
        <v>38</v>
      </c>
      <c r="B11" s="105">
        <f>УСЬОГО!B11-'12-жінки-ЦЗ'!B11</f>
        <v>1323</v>
      </c>
      <c r="C11" s="105">
        <f>УСЬОГО!C11-'12-жінки-ЦЗ'!C11</f>
        <v>1104</v>
      </c>
      <c r="D11" s="106">
        <f t="shared" si="0"/>
        <v>83.446712018140587</v>
      </c>
      <c r="E11" s="105">
        <f>УСЬОГО!E11-'12-жінки-ЦЗ'!E11</f>
        <v>635</v>
      </c>
      <c r="F11" s="105">
        <f>УСЬОГО!F11-'12-жінки-ЦЗ'!F11</f>
        <v>469</v>
      </c>
      <c r="G11" s="107">
        <f t="shared" si="1"/>
        <v>73.858267716535437</v>
      </c>
      <c r="H11" s="105">
        <f>УСЬОГО!H11-'12-жінки-ЦЗ'!H11</f>
        <v>224</v>
      </c>
      <c r="I11" s="105">
        <f>УСЬОГО!I11-'12-жінки-ЦЗ'!I11</f>
        <v>119</v>
      </c>
      <c r="J11" s="107">
        <f t="shared" si="2"/>
        <v>53.125</v>
      </c>
      <c r="K11" s="105">
        <f>УСЬОГО!K11-'12-жінки-ЦЗ'!K11</f>
        <v>48</v>
      </c>
      <c r="L11" s="105">
        <f>УСЬОГО!L11-'12-жінки-ЦЗ'!L11</f>
        <v>2</v>
      </c>
      <c r="M11" s="107">
        <f t="shared" si="3"/>
        <v>4.166666666666667</v>
      </c>
      <c r="N11" s="105">
        <f>УСЬОГО!N11-'12-жінки-ЦЗ'!N11</f>
        <v>1</v>
      </c>
      <c r="O11" s="105">
        <f>УСЬОГО!O11-'12-жінки-ЦЗ'!O11</f>
        <v>0</v>
      </c>
      <c r="P11" s="109">
        <f t="shared" si="8"/>
        <v>0</v>
      </c>
      <c r="Q11" s="105">
        <f>УСЬОГО!Q11-'12-жінки-ЦЗ'!Q11</f>
        <v>587</v>
      </c>
      <c r="R11" s="108">
        <f>УСЬОГО!R11-'12-жінки-ЦЗ'!R11</f>
        <v>379</v>
      </c>
      <c r="S11" s="107">
        <f t="shared" si="4"/>
        <v>64.565587734241902</v>
      </c>
      <c r="T11" s="105">
        <f>УСЬОГО!T11-'12-жінки-ЦЗ'!T11</f>
        <v>954</v>
      </c>
      <c r="U11" s="108">
        <f>УСЬОГО!U11-'12-жінки-ЦЗ'!U11</f>
        <v>146</v>
      </c>
      <c r="V11" s="107">
        <f t="shared" si="5"/>
        <v>15.30398322851153</v>
      </c>
      <c r="W11" s="105">
        <f>УСЬОГО!W11-'12-жінки-ЦЗ'!W11</f>
        <v>383</v>
      </c>
      <c r="X11" s="108">
        <f>УСЬОГО!X11-'12-жінки-ЦЗ'!X11</f>
        <v>127</v>
      </c>
      <c r="Y11" s="107">
        <f t="shared" si="6"/>
        <v>33.159268929503916</v>
      </c>
      <c r="Z11" s="105">
        <f>УСЬОГО!Z11-'12-жінки-ЦЗ'!Z11</f>
        <v>334</v>
      </c>
      <c r="AA11" s="108">
        <f>УСЬОГО!AA11-'12-жінки-ЦЗ'!AA11</f>
        <v>101</v>
      </c>
      <c r="AB11" s="107">
        <f t="shared" si="7"/>
        <v>30.239520958083833</v>
      </c>
      <c r="AC11" s="37"/>
      <c r="AD11" s="41"/>
    </row>
    <row r="12" spans="1:32" s="42" customFormat="1" ht="17" customHeight="1" x14ac:dyDescent="0.3">
      <c r="A12" s="61" t="s">
        <v>39</v>
      </c>
      <c r="B12" s="105">
        <f>УСЬОГО!B12-'12-жінки-ЦЗ'!B12</f>
        <v>2370</v>
      </c>
      <c r="C12" s="105">
        <f>УСЬОГО!C12-'12-жінки-ЦЗ'!C12</f>
        <v>2323</v>
      </c>
      <c r="D12" s="106">
        <f t="shared" si="0"/>
        <v>98.016877637130804</v>
      </c>
      <c r="E12" s="105">
        <f>УСЬОГО!E12-'12-жінки-ЦЗ'!E12</f>
        <v>480</v>
      </c>
      <c r="F12" s="105">
        <f>УСЬОГО!F12-'12-жінки-ЦЗ'!F12</f>
        <v>466</v>
      </c>
      <c r="G12" s="107">
        <f t="shared" si="1"/>
        <v>97.083333333333329</v>
      </c>
      <c r="H12" s="105">
        <f>УСЬОГО!H12-'12-жінки-ЦЗ'!H12</f>
        <v>286</v>
      </c>
      <c r="I12" s="105">
        <f>УСЬОГО!I12-'12-жінки-ЦЗ'!I12</f>
        <v>217</v>
      </c>
      <c r="J12" s="107">
        <f t="shared" si="2"/>
        <v>75.87412587412588</v>
      </c>
      <c r="K12" s="105">
        <f>УСЬОГО!K12-'12-жінки-ЦЗ'!K12</f>
        <v>35</v>
      </c>
      <c r="L12" s="105">
        <f>УСЬОГО!L12-'12-жінки-ЦЗ'!L12</f>
        <v>26</v>
      </c>
      <c r="M12" s="107">
        <f t="shared" si="3"/>
        <v>74.285714285714292</v>
      </c>
      <c r="N12" s="105">
        <f>УСЬОГО!N12-'12-жінки-ЦЗ'!N12</f>
        <v>45</v>
      </c>
      <c r="O12" s="105">
        <f>УСЬОГО!O12-'12-жінки-ЦЗ'!O12</f>
        <v>6</v>
      </c>
      <c r="P12" s="107">
        <f t="shared" si="8"/>
        <v>13.333333333333334</v>
      </c>
      <c r="Q12" s="105">
        <f>УСЬОГО!Q12-'12-жінки-ЦЗ'!Q12</f>
        <v>375</v>
      </c>
      <c r="R12" s="108">
        <f>УСЬОГО!R12-'12-жінки-ЦЗ'!R12</f>
        <v>383</v>
      </c>
      <c r="S12" s="107">
        <f t="shared" si="4"/>
        <v>102.13333333333334</v>
      </c>
      <c r="T12" s="105">
        <f>УСЬОГО!T12-'12-жінки-ЦЗ'!T12</f>
        <v>2063</v>
      </c>
      <c r="U12" s="108">
        <f>УСЬОГО!U12-'12-жінки-ЦЗ'!U12</f>
        <v>983</v>
      </c>
      <c r="V12" s="107">
        <f t="shared" si="5"/>
        <v>47.649054774600096</v>
      </c>
      <c r="W12" s="105">
        <f>УСЬОГО!W12-'12-жінки-ЦЗ'!W12</f>
        <v>297</v>
      </c>
      <c r="X12" s="108">
        <f>УСЬОГО!X12-'12-жінки-ЦЗ'!X12</f>
        <v>133</v>
      </c>
      <c r="Y12" s="107">
        <f t="shared" si="6"/>
        <v>44.781144781144782</v>
      </c>
      <c r="Z12" s="105">
        <f>УСЬОГО!Z12-'12-жінки-ЦЗ'!Z12</f>
        <v>258</v>
      </c>
      <c r="AA12" s="108">
        <f>УСЬОГО!AA12-'12-жінки-ЦЗ'!AA12</f>
        <v>114</v>
      </c>
      <c r="AB12" s="107">
        <f t="shared" si="7"/>
        <v>44.186046511627907</v>
      </c>
      <c r="AC12" s="37"/>
      <c r="AD12" s="41"/>
    </row>
    <row r="13" spans="1:32" s="42" customFormat="1" ht="17" customHeight="1" x14ac:dyDescent="0.3">
      <c r="A13" s="61" t="s">
        <v>40</v>
      </c>
      <c r="B13" s="105">
        <f>УСЬОГО!B13-'12-жінки-ЦЗ'!B13</f>
        <v>872</v>
      </c>
      <c r="C13" s="105">
        <f>УСЬОГО!C13-'12-жінки-ЦЗ'!C13</f>
        <v>767</v>
      </c>
      <c r="D13" s="106">
        <f t="shared" si="0"/>
        <v>87.958715596330279</v>
      </c>
      <c r="E13" s="105">
        <f>УСЬОГО!E13-'12-жінки-ЦЗ'!E13</f>
        <v>383</v>
      </c>
      <c r="F13" s="105">
        <f>УСЬОГО!F13-'12-жінки-ЦЗ'!F13</f>
        <v>333</v>
      </c>
      <c r="G13" s="107">
        <f t="shared" si="1"/>
        <v>86.945169712793728</v>
      </c>
      <c r="H13" s="105">
        <f>УСЬОГО!H13-'12-жінки-ЦЗ'!H13</f>
        <v>125</v>
      </c>
      <c r="I13" s="105">
        <f>УСЬОГО!I13-'12-жінки-ЦЗ'!I13</f>
        <v>126</v>
      </c>
      <c r="J13" s="107">
        <f t="shared" si="2"/>
        <v>100.8</v>
      </c>
      <c r="K13" s="105">
        <f>УСЬОГО!K13-'12-жінки-ЦЗ'!K13</f>
        <v>20</v>
      </c>
      <c r="L13" s="105">
        <f>УСЬОГО!L13-'12-жінки-ЦЗ'!L13</f>
        <v>16</v>
      </c>
      <c r="M13" s="107">
        <f t="shared" si="3"/>
        <v>80</v>
      </c>
      <c r="N13" s="105">
        <f>УСЬОГО!N13-'12-жінки-ЦЗ'!N13</f>
        <v>4</v>
      </c>
      <c r="O13" s="105">
        <f>УСЬОГО!O13-'12-жінки-ЦЗ'!O13</f>
        <v>2</v>
      </c>
      <c r="P13" s="109">
        <f t="shared" si="8"/>
        <v>50</v>
      </c>
      <c r="Q13" s="105">
        <f>УСЬОГО!Q13-'12-жінки-ЦЗ'!Q13</f>
        <v>253</v>
      </c>
      <c r="R13" s="108">
        <f>УСЬОГО!R13-'12-жінки-ЦЗ'!R13</f>
        <v>291</v>
      </c>
      <c r="S13" s="107">
        <f t="shared" si="4"/>
        <v>115.0197628458498</v>
      </c>
      <c r="T13" s="105">
        <f>УСЬОГО!T13-'12-жінки-ЦЗ'!T13</f>
        <v>672</v>
      </c>
      <c r="U13" s="108">
        <f>УСЬОГО!U13-'12-жінки-ЦЗ'!U13</f>
        <v>348</v>
      </c>
      <c r="V13" s="107">
        <f t="shared" si="5"/>
        <v>51.785714285714285</v>
      </c>
      <c r="W13" s="105">
        <f>УСЬОГО!W13-'12-жінки-ЦЗ'!W13</f>
        <v>257</v>
      </c>
      <c r="X13" s="108">
        <f>УСЬОГО!X13-'12-жінки-ЦЗ'!X13</f>
        <v>75</v>
      </c>
      <c r="Y13" s="107">
        <f t="shared" si="6"/>
        <v>29.182879377431906</v>
      </c>
      <c r="Z13" s="105">
        <f>УСЬОГО!Z13-'12-жінки-ЦЗ'!Z13</f>
        <v>222</v>
      </c>
      <c r="AA13" s="108">
        <f>УСЬОГО!AA13-'12-жінки-ЦЗ'!AA13</f>
        <v>56</v>
      </c>
      <c r="AB13" s="107">
        <f t="shared" si="7"/>
        <v>25.225225225225227</v>
      </c>
      <c r="AC13" s="37"/>
      <c r="AD13" s="41"/>
    </row>
    <row r="14" spans="1:32" s="42" customFormat="1" ht="17" customHeight="1" x14ac:dyDescent="0.3">
      <c r="A14" s="61" t="s">
        <v>41</v>
      </c>
      <c r="B14" s="105">
        <f>УСЬОГО!B14-'12-жінки-ЦЗ'!B14</f>
        <v>653</v>
      </c>
      <c r="C14" s="105">
        <f>УСЬОГО!C14-'12-жінки-ЦЗ'!C14</f>
        <v>606</v>
      </c>
      <c r="D14" s="106">
        <f t="shared" si="0"/>
        <v>92.802450229709038</v>
      </c>
      <c r="E14" s="105">
        <f>УСЬОГО!E14-'12-жінки-ЦЗ'!E14</f>
        <v>384</v>
      </c>
      <c r="F14" s="105">
        <f>УСЬОГО!F14-'12-жінки-ЦЗ'!F14</f>
        <v>318</v>
      </c>
      <c r="G14" s="107">
        <f t="shared" si="1"/>
        <v>82.8125</v>
      </c>
      <c r="H14" s="105">
        <f>УСЬОГО!H14-'12-жінки-ЦЗ'!H14</f>
        <v>111</v>
      </c>
      <c r="I14" s="105">
        <f>УСЬОГО!I14-'12-жінки-ЦЗ'!I14</f>
        <v>88</v>
      </c>
      <c r="J14" s="107">
        <f t="shared" si="2"/>
        <v>79.27927927927928</v>
      </c>
      <c r="K14" s="105">
        <f>УСЬОГО!K14-'12-жінки-ЦЗ'!K14</f>
        <v>7</v>
      </c>
      <c r="L14" s="105">
        <f>УСЬОГО!L14-'12-жінки-ЦЗ'!L14</f>
        <v>3</v>
      </c>
      <c r="M14" s="107">
        <f t="shared" si="3"/>
        <v>42.857142857142854</v>
      </c>
      <c r="N14" s="105">
        <f>УСЬОГО!N14-'12-жінки-ЦЗ'!N14</f>
        <v>0</v>
      </c>
      <c r="O14" s="105">
        <f>УСЬОГО!O14-'12-жінки-ЦЗ'!O14</f>
        <v>2</v>
      </c>
      <c r="P14" s="109" t="str">
        <f t="shared" si="8"/>
        <v>-</v>
      </c>
      <c r="Q14" s="105">
        <f>УСЬОГО!Q14-'12-жінки-ЦЗ'!Q14</f>
        <v>354</v>
      </c>
      <c r="R14" s="108">
        <f>УСЬОГО!R14-'12-жінки-ЦЗ'!R14</f>
        <v>285</v>
      </c>
      <c r="S14" s="107">
        <f t="shared" si="4"/>
        <v>80.508474576271183</v>
      </c>
      <c r="T14" s="105">
        <f>УСЬОГО!T14-'12-жінки-ЦЗ'!T14</f>
        <v>477</v>
      </c>
      <c r="U14" s="108">
        <f>УСЬОГО!U14-'12-жінки-ЦЗ'!U14</f>
        <v>74</v>
      </c>
      <c r="V14" s="107">
        <f t="shared" si="5"/>
        <v>15.513626834381551</v>
      </c>
      <c r="W14" s="105">
        <f>УСЬОГО!W14-'12-жінки-ЦЗ'!W14</f>
        <v>268</v>
      </c>
      <c r="X14" s="108">
        <f>УСЬОГО!X14-'12-жінки-ЦЗ'!X14</f>
        <v>69</v>
      </c>
      <c r="Y14" s="107">
        <f t="shared" si="6"/>
        <v>25.746268656716417</v>
      </c>
      <c r="Z14" s="105">
        <f>УСЬОГО!Z14-'12-жінки-ЦЗ'!Z14</f>
        <v>230</v>
      </c>
      <c r="AA14" s="108">
        <f>УСЬОГО!AA14-'12-жінки-ЦЗ'!AA14</f>
        <v>62</v>
      </c>
      <c r="AB14" s="107">
        <f t="shared" si="7"/>
        <v>26.956521739130434</v>
      </c>
      <c r="AC14" s="37"/>
      <c r="AD14" s="41"/>
    </row>
    <row r="15" spans="1:32" s="42" customFormat="1" ht="17" customHeight="1" x14ac:dyDescent="0.3">
      <c r="A15" s="61" t="s">
        <v>42</v>
      </c>
      <c r="B15" s="105">
        <f>УСЬОГО!B15-'12-жінки-ЦЗ'!B15</f>
        <v>5075</v>
      </c>
      <c r="C15" s="105">
        <f>УСЬОГО!C15-'12-жінки-ЦЗ'!C15</f>
        <v>4877</v>
      </c>
      <c r="D15" s="106">
        <f t="shared" si="0"/>
        <v>96.098522167487687</v>
      </c>
      <c r="E15" s="105">
        <f>УСЬОГО!E15-'12-жінки-ЦЗ'!E15</f>
        <v>646</v>
      </c>
      <c r="F15" s="105">
        <f>УСЬОГО!F15-'12-жінки-ЦЗ'!F15</f>
        <v>577</v>
      </c>
      <c r="G15" s="107">
        <f t="shared" si="1"/>
        <v>89.318885448916404</v>
      </c>
      <c r="H15" s="105">
        <f>УСЬОГО!H15-'12-жінки-ЦЗ'!H15</f>
        <v>509</v>
      </c>
      <c r="I15" s="105">
        <f>УСЬОГО!I15-'12-жінки-ЦЗ'!I15</f>
        <v>438</v>
      </c>
      <c r="J15" s="107">
        <f t="shared" si="2"/>
        <v>86.051080550098234</v>
      </c>
      <c r="K15" s="105">
        <f>УСЬОГО!K15-'12-жінки-ЦЗ'!K15</f>
        <v>28</v>
      </c>
      <c r="L15" s="105">
        <f>УСЬОГО!L15-'12-жінки-ЦЗ'!L15</f>
        <v>18</v>
      </c>
      <c r="M15" s="107">
        <f t="shared" si="3"/>
        <v>64.285714285714292</v>
      </c>
      <c r="N15" s="105">
        <f>УСЬОГО!N15-'12-жінки-ЦЗ'!N15</f>
        <v>9</v>
      </c>
      <c r="O15" s="105">
        <f>УСЬОГО!O15-'12-жінки-ЦЗ'!O15</f>
        <v>5</v>
      </c>
      <c r="P15" s="109">
        <f t="shared" si="8"/>
        <v>55.555555555555557</v>
      </c>
      <c r="Q15" s="105">
        <f>УСЬОГО!Q15-'12-жінки-ЦЗ'!Q15</f>
        <v>428</v>
      </c>
      <c r="R15" s="108">
        <f>УСЬОГО!R15-'12-жінки-ЦЗ'!R15</f>
        <v>427</v>
      </c>
      <c r="S15" s="107">
        <f t="shared" si="4"/>
        <v>99.766355140186917</v>
      </c>
      <c r="T15" s="105">
        <f>УСЬОГО!T15-'12-жінки-ЦЗ'!T15</f>
        <v>4521</v>
      </c>
      <c r="U15" s="108">
        <f>УСЬОГО!U15-'12-жінки-ЦЗ'!U15</f>
        <v>968</v>
      </c>
      <c r="V15" s="107">
        <f t="shared" si="5"/>
        <v>21.411192214111921</v>
      </c>
      <c r="W15" s="105">
        <f>УСЬОГО!W15-'12-жінки-ЦЗ'!W15</f>
        <v>355</v>
      </c>
      <c r="X15" s="108">
        <f>УСЬОГО!X15-'12-жінки-ЦЗ'!X15</f>
        <v>182</v>
      </c>
      <c r="Y15" s="107">
        <f t="shared" si="6"/>
        <v>51.267605633802816</v>
      </c>
      <c r="Z15" s="105">
        <f>УСЬОГО!Z15-'12-жінки-ЦЗ'!Z15</f>
        <v>319</v>
      </c>
      <c r="AA15" s="108">
        <f>УСЬОГО!AA15-'12-жінки-ЦЗ'!AA15</f>
        <v>156</v>
      </c>
      <c r="AB15" s="107">
        <f t="shared" si="7"/>
        <v>48.902821316614421</v>
      </c>
      <c r="AC15" s="37"/>
      <c r="AD15" s="41"/>
    </row>
    <row r="16" spans="1:32" s="42" customFormat="1" ht="17" customHeight="1" x14ac:dyDescent="0.3">
      <c r="A16" s="61" t="s">
        <v>43</v>
      </c>
      <c r="B16" s="105">
        <f>УСЬОГО!B16-'12-жінки-ЦЗ'!B16</f>
        <v>2639</v>
      </c>
      <c r="C16" s="105">
        <f>УСЬОГО!C16-'12-жінки-ЦЗ'!C16</f>
        <v>2476</v>
      </c>
      <c r="D16" s="106">
        <f t="shared" si="0"/>
        <v>93.823417961348994</v>
      </c>
      <c r="E16" s="105">
        <f>УСЬОГО!E16-'12-жінки-ЦЗ'!E16</f>
        <v>978</v>
      </c>
      <c r="F16" s="105">
        <f>УСЬОГО!F16-'12-жінки-ЦЗ'!F16</f>
        <v>991</v>
      </c>
      <c r="G16" s="107">
        <f t="shared" si="1"/>
        <v>101.32924335378323</v>
      </c>
      <c r="H16" s="105">
        <f>УСЬОГО!H16-'12-жінки-ЦЗ'!H16</f>
        <v>633</v>
      </c>
      <c r="I16" s="105">
        <f>УСЬОГО!I16-'12-жінки-ЦЗ'!I16</f>
        <v>615</v>
      </c>
      <c r="J16" s="107">
        <f t="shared" si="2"/>
        <v>97.156398104265406</v>
      </c>
      <c r="K16" s="105">
        <f>УСЬОГО!K16-'12-жінки-ЦЗ'!K16</f>
        <v>77</v>
      </c>
      <c r="L16" s="105">
        <f>УСЬОГО!L16-'12-жінки-ЦЗ'!L16</f>
        <v>65</v>
      </c>
      <c r="M16" s="107">
        <f t="shared" si="3"/>
        <v>84.415584415584419</v>
      </c>
      <c r="N16" s="105">
        <f>УСЬОГО!N16-'12-жінки-ЦЗ'!N16</f>
        <v>32</v>
      </c>
      <c r="O16" s="105">
        <f>УСЬОГО!O16-'12-жінки-ЦЗ'!O16</f>
        <v>47</v>
      </c>
      <c r="P16" s="107">
        <f t="shared" si="8"/>
        <v>146.875</v>
      </c>
      <c r="Q16" s="105">
        <f>УСЬОГО!Q16-'12-жінки-ЦЗ'!Q16</f>
        <v>855</v>
      </c>
      <c r="R16" s="108">
        <f>УСЬОГО!R16-'12-жінки-ЦЗ'!R16</f>
        <v>837</v>
      </c>
      <c r="S16" s="107">
        <f t="shared" si="4"/>
        <v>97.89473684210526</v>
      </c>
      <c r="T16" s="105">
        <f>УСЬОГО!T16-'12-жінки-ЦЗ'!T16</f>
        <v>1688</v>
      </c>
      <c r="U16" s="108">
        <f>УСЬОГО!U16-'12-жінки-ЦЗ'!U16</f>
        <v>230</v>
      </c>
      <c r="V16" s="107">
        <f t="shared" si="5"/>
        <v>13.625592417061611</v>
      </c>
      <c r="W16" s="105">
        <f>УСЬОГО!W16-'12-жінки-ЦЗ'!W16</f>
        <v>653</v>
      </c>
      <c r="X16" s="108">
        <f>УСЬОГО!X16-'12-жінки-ЦЗ'!X16</f>
        <v>182</v>
      </c>
      <c r="Y16" s="107">
        <f t="shared" si="6"/>
        <v>27.871362940275652</v>
      </c>
      <c r="Z16" s="105">
        <f>УСЬОГО!Z16-'12-жінки-ЦЗ'!Z16</f>
        <v>565</v>
      </c>
      <c r="AA16" s="108">
        <f>УСЬОГО!AA16-'12-жінки-ЦЗ'!AA16</f>
        <v>149</v>
      </c>
      <c r="AB16" s="107">
        <f t="shared" si="7"/>
        <v>26.371681415929203</v>
      </c>
      <c r="AC16" s="37"/>
      <c r="AD16" s="41"/>
    </row>
    <row r="17" spans="1:30" s="42" customFormat="1" ht="17" customHeight="1" x14ac:dyDescent="0.3">
      <c r="A17" s="61" t="s">
        <v>44</v>
      </c>
      <c r="B17" s="105">
        <f>УСЬОГО!B17-'12-жінки-ЦЗ'!B17</f>
        <v>4166</v>
      </c>
      <c r="C17" s="105">
        <f>УСЬОГО!C17-'12-жінки-ЦЗ'!C17</f>
        <v>4288</v>
      </c>
      <c r="D17" s="106">
        <f t="shared" si="0"/>
        <v>102.9284685549688</v>
      </c>
      <c r="E17" s="105">
        <f>УСЬОГО!E17-'12-жінки-ЦЗ'!E17</f>
        <v>934</v>
      </c>
      <c r="F17" s="105">
        <f>УСЬОГО!F17-'12-жінки-ЦЗ'!F17</f>
        <v>1060</v>
      </c>
      <c r="G17" s="107">
        <f t="shared" si="1"/>
        <v>113.49036402569592</v>
      </c>
      <c r="H17" s="105">
        <f>УСЬОГО!H17-'12-жінки-ЦЗ'!H17</f>
        <v>450</v>
      </c>
      <c r="I17" s="105">
        <f>УСЬОГО!I17-'12-жінки-ЦЗ'!I17</f>
        <v>381</v>
      </c>
      <c r="J17" s="107">
        <f t="shared" si="2"/>
        <v>84.666666666666671</v>
      </c>
      <c r="K17" s="105">
        <f>УСЬОГО!K17-'12-жінки-ЦЗ'!K17</f>
        <v>116</v>
      </c>
      <c r="L17" s="105">
        <f>УСЬОГО!L17-'12-жінки-ЦЗ'!L17</f>
        <v>48</v>
      </c>
      <c r="M17" s="107">
        <f t="shared" si="3"/>
        <v>41.379310344827587</v>
      </c>
      <c r="N17" s="105">
        <f>УСЬОГО!N17-'12-жінки-ЦЗ'!N17</f>
        <v>33</v>
      </c>
      <c r="O17" s="105">
        <f>УСЬОГО!O17-'12-жінки-ЦЗ'!O17</f>
        <v>6</v>
      </c>
      <c r="P17" s="109">
        <f t="shared" si="8"/>
        <v>18.181818181818183</v>
      </c>
      <c r="Q17" s="105">
        <f>УСЬОГО!Q17-'12-жінки-ЦЗ'!Q17</f>
        <v>691</v>
      </c>
      <c r="R17" s="108">
        <f>УСЬОГО!R17-'12-жінки-ЦЗ'!R17</f>
        <v>635</v>
      </c>
      <c r="S17" s="107">
        <f t="shared" si="4"/>
        <v>91.8958031837916</v>
      </c>
      <c r="T17" s="105">
        <f>УСЬОГО!T17-'12-жінки-ЦЗ'!T17</f>
        <v>3645</v>
      </c>
      <c r="U17" s="108">
        <f>УСЬОГО!U17-'12-жінки-ЦЗ'!U17</f>
        <v>768</v>
      </c>
      <c r="V17" s="107">
        <f t="shared" si="5"/>
        <v>21.069958847736626</v>
      </c>
      <c r="W17" s="105">
        <f>УСЬОГО!W17-'12-жінки-ЦЗ'!W17</f>
        <v>549</v>
      </c>
      <c r="X17" s="108">
        <f>УСЬОГО!X17-'12-жінки-ЦЗ'!X17</f>
        <v>396</v>
      </c>
      <c r="Y17" s="107">
        <f t="shared" si="6"/>
        <v>72.131147540983605</v>
      </c>
      <c r="Z17" s="105">
        <f>УСЬОГО!Z17-'12-жінки-ЦЗ'!Z17</f>
        <v>505</v>
      </c>
      <c r="AA17" s="108">
        <f>УСЬОГО!AA17-'12-жінки-ЦЗ'!AA17</f>
        <v>348</v>
      </c>
      <c r="AB17" s="107">
        <f t="shared" si="7"/>
        <v>68.910891089108915</v>
      </c>
      <c r="AC17" s="37"/>
      <c r="AD17" s="41"/>
    </row>
    <row r="18" spans="1:30" s="42" customFormat="1" ht="17" customHeight="1" x14ac:dyDescent="0.3">
      <c r="A18" s="61" t="s">
        <v>45</v>
      </c>
      <c r="B18" s="105">
        <f>УСЬОГО!B18-'12-жінки-ЦЗ'!B18</f>
        <v>3164</v>
      </c>
      <c r="C18" s="105">
        <f>УСЬОГО!C18-'12-жінки-ЦЗ'!C18</f>
        <v>1701</v>
      </c>
      <c r="D18" s="106">
        <f t="shared" si="0"/>
        <v>53.761061946902657</v>
      </c>
      <c r="E18" s="105">
        <f>УСЬОГО!E18-'12-жінки-ЦЗ'!E18</f>
        <v>1083</v>
      </c>
      <c r="F18" s="105">
        <f>УСЬОГО!F18-'12-жінки-ЦЗ'!F18</f>
        <v>948</v>
      </c>
      <c r="G18" s="107">
        <f t="shared" si="1"/>
        <v>87.53462603878117</v>
      </c>
      <c r="H18" s="105">
        <f>УСЬОГО!H18-'12-жінки-ЦЗ'!H18</f>
        <v>492</v>
      </c>
      <c r="I18" s="105">
        <f>УСЬОГО!I18-'12-жінки-ЦЗ'!I18</f>
        <v>393</v>
      </c>
      <c r="J18" s="107">
        <f t="shared" si="2"/>
        <v>79.878048780487802</v>
      </c>
      <c r="K18" s="105">
        <f>УСЬОГО!K18-'12-жінки-ЦЗ'!K18</f>
        <v>98</v>
      </c>
      <c r="L18" s="105">
        <f>УСЬОГО!L18-'12-жінки-ЦЗ'!L18</f>
        <v>23</v>
      </c>
      <c r="M18" s="107">
        <f t="shared" si="3"/>
        <v>23.469387755102041</v>
      </c>
      <c r="N18" s="105">
        <f>УСЬОГО!N18-'12-жінки-ЦЗ'!N18</f>
        <v>11</v>
      </c>
      <c r="O18" s="105">
        <f>УСЬОГО!O18-'12-жінки-ЦЗ'!O18</f>
        <v>7</v>
      </c>
      <c r="P18" s="107">
        <f t="shared" si="8"/>
        <v>63.636363636363633</v>
      </c>
      <c r="Q18" s="105">
        <f>УСЬОГО!Q18-'12-жінки-ЦЗ'!Q18</f>
        <v>878</v>
      </c>
      <c r="R18" s="108">
        <f>УСЬОГО!R18-'12-жінки-ЦЗ'!R18</f>
        <v>645</v>
      </c>
      <c r="S18" s="107">
        <f t="shared" si="4"/>
        <v>73.462414578587698</v>
      </c>
      <c r="T18" s="105">
        <f>УСЬОГО!T18-'12-жінки-ЦЗ'!T18</f>
        <v>1157</v>
      </c>
      <c r="U18" s="108">
        <f>УСЬОГО!U18-'12-жінки-ЦЗ'!U18</f>
        <v>297</v>
      </c>
      <c r="V18" s="107">
        <f t="shared" si="5"/>
        <v>25.669835782195332</v>
      </c>
      <c r="W18" s="105">
        <f>УСЬОГО!W18-'12-жінки-ЦЗ'!W18</f>
        <v>667</v>
      </c>
      <c r="X18" s="108">
        <f>УСЬОГО!X18-'12-жінки-ЦЗ'!X18</f>
        <v>250</v>
      </c>
      <c r="Y18" s="107">
        <f t="shared" si="6"/>
        <v>37.481259370314845</v>
      </c>
      <c r="Z18" s="105">
        <f>УСЬОГО!Z18-'12-жінки-ЦЗ'!Z18</f>
        <v>619</v>
      </c>
      <c r="AA18" s="108">
        <f>УСЬОГО!AA18-'12-жінки-ЦЗ'!AA18</f>
        <v>220</v>
      </c>
      <c r="AB18" s="107">
        <f t="shared" si="7"/>
        <v>35.541195476575119</v>
      </c>
      <c r="AC18" s="37"/>
      <c r="AD18" s="41"/>
    </row>
    <row r="19" spans="1:30" s="42" customFormat="1" ht="17" customHeight="1" x14ac:dyDescent="0.3">
      <c r="A19" s="61" t="s">
        <v>46</v>
      </c>
      <c r="B19" s="105">
        <f>УСЬОГО!B19-'12-жінки-ЦЗ'!B19</f>
        <v>2406</v>
      </c>
      <c r="C19" s="105">
        <f>УСЬОГО!C19-'12-жінки-ЦЗ'!C19</f>
        <v>2559</v>
      </c>
      <c r="D19" s="106">
        <f t="shared" si="0"/>
        <v>106.35910224438902</v>
      </c>
      <c r="E19" s="105">
        <f>УСЬОГО!E19-'12-жінки-ЦЗ'!E19</f>
        <v>822</v>
      </c>
      <c r="F19" s="105">
        <f>УСЬОГО!F19-'12-жінки-ЦЗ'!F19</f>
        <v>856</v>
      </c>
      <c r="G19" s="107">
        <f t="shared" si="1"/>
        <v>104.13625304136254</v>
      </c>
      <c r="H19" s="105">
        <f>УСЬОГО!H19-'12-жінки-ЦЗ'!H19</f>
        <v>246</v>
      </c>
      <c r="I19" s="105">
        <f>УСЬОГО!I19-'12-жінки-ЦЗ'!I19</f>
        <v>496</v>
      </c>
      <c r="J19" s="107">
        <f t="shared" si="2"/>
        <v>201.6260162601626</v>
      </c>
      <c r="K19" s="105">
        <f>УСЬОГО!K19-'12-жінки-ЦЗ'!K19</f>
        <v>58</v>
      </c>
      <c r="L19" s="105">
        <f>УСЬОГО!L19-'12-жінки-ЦЗ'!L19</f>
        <v>62</v>
      </c>
      <c r="M19" s="107">
        <f t="shared" si="3"/>
        <v>106.89655172413794</v>
      </c>
      <c r="N19" s="105">
        <f>УСЬОГО!N19-'12-жінки-ЦЗ'!N19</f>
        <v>39</v>
      </c>
      <c r="O19" s="105">
        <f>УСЬОГО!O19-'12-жінки-ЦЗ'!O19</f>
        <v>0</v>
      </c>
      <c r="P19" s="107">
        <f t="shared" si="8"/>
        <v>0</v>
      </c>
      <c r="Q19" s="105">
        <f>УСЬОГО!Q19-'12-жінки-ЦЗ'!Q19</f>
        <v>601</v>
      </c>
      <c r="R19" s="108">
        <f>УСЬОГО!R19-'12-жінки-ЦЗ'!R19</f>
        <v>757</v>
      </c>
      <c r="S19" s="107">
        <f t="shared" si="4"/>
        <v>125.95673876871881</v>
      </c>
      <c r="T19" s="105">
        <f>УСЬОГО!T19-'12-жінки-ЦЗ'!T19</f>
        <v>2074</v>
      </c>
      <c r="U19" s="108">
        <f>УСЬОГО!U19-'12-жінки-ЦЗ'!U19</f>
        <v>1751</v>
      </c>
      <c r="V19" s="107">
        <f t="shared" si="5"/>
        <v>84.426229508196727</v>
      </c>
      <c r="W19" s="105">
        <f>УСЬОГО!W19-'12-жінки-ЦЗ'!W19</f>
        <v>498</v>
      </c>
      <c r="X19" s="108">
        <f>УСЬОГО!X19-'12-жінки-ЦЗ'!X19</f>
        <v>328</v>
      </c>
      <c r="Y19" s="107">
        <f t="shared" si="6"/>
        <v>65.863453815261039</v>
      </c>
      <c r="Z19" s="105">
        <f>УСЬОГО!Z19-'12-жінки-ЦЗ'!Z19</f>
        <v>450</v>
      </c>
      <c r="AA19" s="108">
        <f>УСЬОГО!AA19-'12-жінки-ЦЗ'!AA19</f>
        <v>301</v>
      </c>
      <c r="AB19" s="107">
        <f t="shared" si="7"/>
        <v>66.888888888888886</v>
      </c>
      <c r="AC19" s="37"/>
      <c r="AD19" s="41"/>
    </row>
    <row r="20" spans="1:30" s="42" customFormat="1" ht="17" customHeight="1" x14ac:dyDescent="0.3">
      <c r="A20" s="61" t="s">
        <v>47</v>
      </c>
      <c r="B20" s="105">
        <f>УСЬОГО!B20-'12-жінки-ЦЗ'!B20</f>
        <v>1364</v>
      </c>
      <c r="C20" s="105">
        <f>УСЬОГО!C20-'12-жінки-ЦЗ'!C20</f>
        <v>1552</v>
      </c>
      <c r="D20" s="106">
        <f t="shared" si="0"/>
        <v>113.78299120234604</v>
      </c>
      <c r="E20" s="105">
        <f>УСЬОГО!E20-'12-жінки-ЦЗ'!E20</f>
        <v>348</v>
      </c>
      <c r="F20" s="105">
        <f>УСЬОГО!F20-'12-жінки-ЦЗ'!F20</f>
        <v>468</v>
      </c>
      <c r="G20" s="107">
        <f t="shared" si="1"/>
        <v>134.48275862068965</v>
      </c>
      <c r="H20" s="105">
        <f>УСЬОГО!H20-'12-жінки-ЦЗ'!H20</f>
        <v>123</v>
      </c>
      <c r="I20" s="105">
        <f>УСЬОГО!I20-'12-жінки-ЦЗ'!I20</f>
        <v>250</v>
      </c>
      <c r="J20" s="107">
        <f t="shared" si="2"/>
        <v>203.2520325203252</v>
      </c>
      <c r="K20" s="105">
        <f>УСЬОГО!K20-'12-жінки-ЦЗ'!K20</f>
        <v>24</v>
      </c>
      <c r="L20" s="105">
        <f>УСЬОГО!L20-'12-жінки-ЦЗ'!L20</f>
        <v>48</v>
      </c>
      <c r="M20" s="107">
        <f t="shared" si="3"/>
        <v>200</v>
      </c>
      <c r="N20" s="105">
        <f>УСЬОГО!N20-'12-жінки-ЦЗ'!N20</f>
        <v>8</v>
      </c>
      <c r="O20" s="105">
        <f>УСЬОГО!O20-'12-жінки-ЦЗ'!O20</f>
        <v>1</v>
      </c>
      <c r="P20" s="107">
        <f t="shared" si="8"/>
        <v>12.5</v>
      </c>
      <c r="Q20" s="105">
        <f>УСЬОГО!Q20-'12-жінки-ЦЗ'!Q20</f>
        <v>259</v>
      </c>
      <c r="R20" s="108">
        <f>УСЬОГО!R20-'12-жінки-ЦЗ'!R20</f>
        <v>344</v>
      </c>
      <c r="S20" s="107">
        <f t="shared" si="4"/>
        <v>132.81853281853282</v>
      </c>
      <c r="T20" s="105">
        <f>УСЬОГО!T20-'12-жінки-ЦЗ'!T20</f>
        <v>1214</v>
      </c>
      <c r="U20" s="108">
        <f>УСЬОГО!U20-'12-жінки-ЦЗ'!U20</f>
        <v>208</v>
      </c>
      <c r="V20" s="107">
        <f t="shared" si="5"/>
        <v>17.133443163097198</v>
      </c>
      <c r="W20" s="105">
        <f>УСЬОГО!W20-'12-жінки-ЦЗ'!W20</f>
        <v>212</v>
      </c>
      <c r="X20" s="108">
        <f>УСЬОГО!X20-'12-жінки-ЦЗ'!X20</f>
        <v>173</v>
      </c>
      <c r="Y20" s="107">
        <f t="shared" si="6"/>
        <v>81.603773584905667</v>
      </c>
      <c r="Z20" s="105">
        <f>УСЬОГО!Z20-'12-жінки-ЦЗ'!Z20</f>
        <v>200</v>
      </c>
      <c r="AA20" s="108">
        <f>УСЬОГО!AA20-'12-жінки-ЦЗ'!AA20</f>
        <v>159</v>
      </c>
      <c r="AB20" s="107">
        <f t="shared" si="7"/>
        <v>79.5</v>
      </c>
      <c r="AC20" s="37"/>
      <c r="AD20" s="41"/>
    </row>
    <row r="21" spans="1:30" s="42" customFormat="1" ht="17" customHeight="1" x14ac:dyDescent="0.3">
      <c r="A21" s="61" t="s">
        <v>48</v>
      </c>
      <c r="B21" s="105">
        <f>УСЬОГО!B21-'12-жінки-ЦЗ'!B21</f>
        <v>830</v>
      </c>
      <c r="C21" s="105">
        <f>УСЬОГО!C21-'12-жінки-ЦЗ'!C21</f>
        <v>974</v>
      </c>
      <c r="D21" s="106">
        <f t="shared" si="0"/>
        <v>117.34939759036145</v>
      </c>
      <c r="E21" s="105">
        <f>УСЬОГО!E21-'12-жінки-ЦЗ'!E21</f>
        <v>351</v>
      </c>
      <c r="F21" s="105">
        <f>УСЬОГО!F21-'12-жінки-ЦЗ'!F21</f>
        <v>462</v>
      </c>
      <c r="G21" s="107">
        <f t="shared" si="1"/>
        <v>131.62393162393161</v>
      </c>
      <c r="H21" s="105">
        <f>УСЬОГО!H21-'12-жінки-ЦЗ'!H21</f>
        <v>224</v>
      </c>
      <c r="I21" s="105">
        <f>УСЬОГО!I21-'12-жінки-ЦЗ'!I21</f>
        <v>185</v>
      </c>
      <c r="J21" s="107">
        <f t="shared" si="2"/>
        <v>82.589285714285708</v>
      </c>
      <c r="K21" s="105">
        <f>УСЬОГО!K21-'12-жінки-ЦЗ'!K21</f>
        <v>2</v>
      </c>
      <c r="L21" s="105">
        <f>УСЬОГО!L21-'12-жінки-ЦЗ'!L21</f>
        <v>22</v>
      </c>
      <c r="M21" s="107">
        <f t="shared" si="3"/>
        <v>1100</v>
      </c>
      <c r="N21" s="105">
        <f>УСЬОГО!N21-'12-жінки-ЦЗ'!N21</f>
        <v>4</v>
      </c>
      <c r="O21" s="105">
        <f>УСЬОГО!O21-'12-жінки-ЦЗ'!O21</f>
        <v>0</v>
      </c>
      <c r="P21" s="109">
        <f t="shared" si="8"/>
        <v>0</v>
      </c>
      <c r="Q21" s="105">
        <f>УСЬОГО!Q21-'12-жінки-ЦЗ'!Q21</f>
        <v>305</v>
      </c>
      <c r="R21" s="108">
        <f>УСЬОГО!R21-'12-жінки-ЦЗ'!R21</f>
        <v>405</v>
      </c>
      <c r="S21" s="107">
        <f t="shared" si="4"/>
        <v>132.78688524590163</v>
      </c>
      <c r="T21" s="105">
        <f>УСЬОГО!T21-'12-жінки-ЦЗ'!T21</f>
        <v>572</v>
      </c>
      <c r="U21" s="108">
        <f>УСЬОГО!U21-'12-жінки-ЦЗ'!U21</f>
        <v>196</v>
      </c>
      <c r="V21" s="107">
        <f t="shared" si="5"/>
        <v>34.265734265734267</v>
      </c>
      <c r="W21" s="105">
        <f>УСЬОГО!W21-'12-жінки-ЦЗ'!W21</f>
        <v>195</v>
      </c>
      <c r="X21" s="108">
        <f>УСЬОГО!X21-'12-жінки-ЦЗ'!X21</f>
        <v>169</v>
      </c>
      <c r="Y21" s="107">
        <f t="shared" si="6"/>
        <v>86.666666666666671</v>
      </c>
      <c r="Z21" s="105">
        <f>УСЬОГО!Z21-'12-жінки-ЦЗ'!Z21</f>
        <v>180</v>
      </c>
      <c r="AA21" s="108">
        <f>УСЬОГО!AA21-'12-жінки-ЦЗ'!AA21</f>
        <v>150</v>
      </c>
      <c r="AB21" s="107">
        <f t="shared" si="7"/>
        <v>83.333333333333329</v>
      </c>
      <c r="AC21" s="37"/>
      <c r="AD21" s="41"/>
    </row>
    <row r="22" spans="1:30" s="42" customFormat="1" ht="17" customHeight="1" x14ac:dyDescent="0.3">
      <c r="A22" s="61" t="s">
        <v>49</v>
      </c>
      <c r="B22" s="105">
        <f>УСЬОГО!B22-'12-жінки-ЦЗ'!B22</f>
        <v>2759</v>
      </c>
      <c r="C22" s="105">
        <f>УСЬОГО!C22-'12-жінки-ЦЗ'!C22</f>
        <v>2796</v>
      </c>
      <c r="D22" s="106">
        <f t="shared" si="0"/>
        <v>101.34106560347952</v>
      </c>
      <c r="E22" s="105">
        <f>УСЬОГО!E22-'12-жінки-ЦЗ'!E22</f>
        <v>900</v>
      </c>
      <c r="F22" s="105">
        <f>УСЬОГО!F22-'12-жінки-ЦЗ'!F22</f>
        <v>939</v>
      </c>
      <c r="G22" s="107">
        <f t="shared" si="1"/>
        <v>104.33333333333333</v>
      </c>
      <c r="H22" s="105">
        <f>УСЬОГО!H22-'12-жінки-ЦЗ'!H22</f>
        <v>462</v>
      </c>
      <c r="I22" s="105">
        <f>УСЬОГО!I22-'12-жінки-ЦЗ'!I22</f>
        <v>535</v>
      </c>
      <c r="J22" s="107">
        <f t="shared" si="2"/>
        <v>115.80086580086581</v>
      </c>
      <c r="K22" s="105">
        <f>УСЬОГО!K22-'12-жінки-ЦЗ'!K22</f>
        <v>91</v>
      </c>
      <c r="L22" s="105">
        <f>УСЬОГО!L22-'12-жінки-ЦЗ'!L22</f>
        <v>29</v>
      </c>
      <c r="M22" s="107">
        <f t="shared" si="3"/>
        <v>31.868131868131869</v>
      </c>
      <c r="N22" s="105">
        <f>УСЬОГО!N22-'12-жінки-ЦЗ'!N22</f>
        <v>7</v>
      </c>
      <c r="O22" s="105">
        <f>УСЬОГО!O22-'12-жінки-ЦЗ'!O22</f>
        <v>2</v>
      </c>
      <c r="P22" s="107">
        <f t="shared" si="8"/>
        <v>28.571428571428573</v>
      </c>
      <c r="Q22" s="105">
        <f>УСЬОГО!Q22-'12-жінки-ЦЗ'!Q22</f>
        <v>849</v>
      </c>
      <c r="R22" s="108">
        <f>УСЬОГО!R22-'12-жінки-ЦЗ'!R22</f>
        <v>793</v>
      </c>
      <c r="S22" s="107">
        <f t="shared" si="4"/>
        <v>93.404004711425202</v>
      </c>
      <c r="T22" s="105">
        <f>УСЬОГО!T22-'12-жінки-ЦЗ'!T22</f>
        <v>2234</v>
      </c>
      <c r="U22" s="108">
        <f>УСЬОГО!U22-'12-жінки-ЦЗ'!U22</f>
        <v>498</v>
      </c>
      <c r="V22" s="107">
        <f t="shared" si="5"/>
        <v>22.291853178155776</v>
      </c>
      <c r="W22" s="105">
        <f>УСЬОГО!W22-'12-жінки-ЦЗ'!W22</f>
        <v>484</v>
      </c>
      <c r="X22" s="108">
        <f>УСЬОГО!X22-'12-жінки-ЦЗ'!X22</f>
        <v>312</v>
      </c>
      <c r="Y22" s="107">
        <f t="shared" si="6"/>
        <v>64.462809917355372</v>
      </c>
      <c r="Z22" s="105">
        <f>УСЬОГО!Z22-'12-жінки-ЦЗ'!Z22</f>
        <v>438</v>
      </c>
      <c r="AA22" s="108">
        <f>УСЬОГО!AA22-'12-жінки-ЦЗ'!AA22</f>
        <v>270</v>
      </c>
      <c r="AB22" s="107">
        <f t="shared" si="7"/>
        <v>61.643835616438359</v>
      </c>
      <c r="AC22" s="37"/>
      <c r="AD22" s="41"/>
    </row>
    <row r="23" spans="1:30" s="42" customFormat="1" ht="17" customHeight="1" x14ac:dyDescent="0.3">
      <c r="A23" s="61" t="s">
        <v>50</v>
      </c>
      <c r="B23" s="105">
        <f>УСЬОГО!B23-'12-жінки-ЦЗ'!B23</f>
        <v>1199</v>
      </c>
      <c r="C23" s="105">
        <f>УСЬОГО!C23-'12-жінки-ЦЗ'!C23</f>
        <v>1309</v>
      </c>
      <c r="D23" s="106">
        <f t="shared" si="0"/>
        <v>109.1743119266055</v>
      </c>
      <c r="E23" s="105">
        <f>УСЬОГО!E23-'12-жінки-ЦЗ'!E23</f>
        <v>753</v>
      </c>
      <c r="F23" s="105">
        <f>УСЬОГО!F23-'12-жінки-ЦЗ'!F23</f>
        <v>903</v>
      </c>
      <c r="G23" s="107">
        <f t="shared" si="1"/>
        <v>119.92031872509961</v>
      </c>
      <c r="H23" s="105">
        <f>УСЬОГО!H23-'12-жінки-ЦЗ'!H23</f>
        <v>184</v>
      </c>
      <c r="I23" s="105">
        <f>УСЬОГО!I23-'12-жінки-ЦЗ'!I23</f>
        <v>215</v>
      </c>
      <c r="J23" s="107">
        <f t="shared" si="2"/>
        <v>116.84782608695652</v>
      </c>
      <c r="K23" s="105">
        <f>УСЬОГО!K23-'12-жінки-ЦЗ'!K23</f>
        <v>34</v>
      </c>
      <c r="L23" s="105">
        <f>УСЬОГО!L23-'12-жінки-ЦЗ'!L23</f>
        <v>24</v>
      </c>
      <c r="M23" s="107">
        <f t="shared" si="3"/>
        <v>70.588235294117652</v>
      </c>
      <c r="N23" s="105">
        <f>УСЬОГО!N23-'12-жінки-ЦЗ'!N23</f>
        <v>25</v>
      </c>
      <c r="O23" s="105">
        <f>УСЬОГО!O23-'12-жінки-ЦЗ'!O23</f>
        <v>3</v>
      </c>
      <c r="P23" s="107">
        <f t="shared" si="8"/>
        <v>12</v>
      </c>
      <c r="Q23" s="105">
        <f>УСЬОГО!Q23-'12-жінки-ЦЗ'!Q23</f>
        <v>708</v>
      </c>
      <c r="R23" s="108">
        <f>УСЬОГО!R23-'12-жінки-ЦЗ'!R23</f>
        <v>726</v>
      </c>
      <c r="S23" s="107">
        <f t="shared" si="4"/>
        <v>102.54237288135593</v>
      </c>
      <c r="T23" s="105">
        <f>УСЬОГО!T23-'12-жінки-ЦЗ'!T23</f>
        <v>918</v>
      </c>
      <c r="U23" s="108">
        <f>УСЬОГО!U23-'12-жінки-ЦЗ'!U23</f>
        <v>378</v>
      </c>
      <c r="V23" s="107">
        <f t="shared" si="5"/>
        <v>41.176470588235297</v>
      </c>
      <c r="W23" s="105">
        <f>УСЬОГО!W23-'12-жінки-ЦЗ'!W23</f>
        <v>530</v>
      </c>
      <c r="X23" s="108">
        <f>УСЬОГО!X23-'12-жінки-ЦЗ'!X23</f>
        <v>350</v>
      </c>
      <c r="Y23" s="107">
        <f t="shared" si="6"/>
        <v>66.037735849056602</v>
      </c>
      <c r="Z23" s="105">
        <f>УСЬОГО!Z23-'12-жінки-ЦЗ'!Z23</f>
        <v>468</v>
      </c>
      <c r="AA23" s="108">
        <f>УСЬОГО!AA23-'12-жінки-ЦЗ'!AA23</f>
        <v>302</v>
      </c>
      <c r="AB23" s="107">
        <f t="shared" si="7"/>
        <v>64.529914529914535</v>
      </c>
      <c r="AC23" s="37"/>
      <c r="AD23" s="41"/>
    </row>
    <row r="24" spans="1:30" s="42" customFormat="1" ht="17" customHeight="1" x14ac:dyDescent="0.3">
      <c r="A24" s="61" t="s">
        <v>51</v>
      </c>
      <c r="B24" s="105">
        <f>УСЬОГО!B24-'12-жінки-ЦЗ'!B24</f>
        <v>1697</v>
      </c>
      <c r="C24" s="105">
        <f>УСЬОГО!C24-'12-жінки-ЦЗ'!C24</f>
        <v>1282</v>
      </c>
      <c r="D24" s="106">
        <f t="shared" si="0"/>
        <v>75.545079552150852</v>
      </c>
      <c r="E24" s="105">
        <f>УСЬОГО!E24-'12-жінки-ЦЗ'!E24</f>
        <v>708</v>
      </c>
      <c r="F24" s="105">
        <f>УСЬОГО!F24-'12-жінки-ЦЗ'!F24</f>
        <v>779</v>
      </c>
      <c r="G24" s="107">
        <f t="shared" si="1"/>
        <v>110.02824858757062</v>
      </c>
      <c r="H24" s="105">
        <f>УСЬОГО!H24-'12-жінки-ЦЗ'!H24</f>
        <v>319</v>
      </c>
      <c r="I24" s="105">
        <f>УСЬОГО!I24-'12-жінки-ЦЗ'!I24</f>
        <v>336</v>
      </c>
      <c r="J24" s="107">
        <f t="shared" si="2"/>
        <v>105.32915360501568</v>
      </c>
      <c r="K24" s="105">
        <f>УСЬОГО!K24-'12-жінки-ЦЗ'!K24</f>
        <v>44</v>
      </c>
      <c r="L24" s="105">
        <f>УСЬОГО!L24-'12-жінки-ЦЗ'!L24</f>
        <v>38</v>
      </c>
      <c r="M24" s="107">
        <f t="shared" si="3"/>
        <v>86.36363636363636</v>
      </c>
      <c r="N24" s="105">
        <f>УСЬОГО!N24-'12-жінки-ЦЗ'!N24</f>
        <v>9</v>
      </c>
      <c r="O24" s="105">
        <f>УСЬОГО!O24-'12-жінки-ЦЗ'!O24</f>
        <v>3</v>
      </c>
      <c r="P24" s="109">
        <f t="shared" si="8"/>
        <v>33.333333333333336</v>
      </c>
      <c r="Q24" s="105">
        <f>УСЬОГО!Q24-'12-жінки-ЦЗ'!Q24</f>
        <v>442</v>
      </c>
      <c r="R24" s="108">
        <f>УСЬОГО!R24-'12-жінки-ЦЗ'!R24</f>
        <v>708</v>
      </c>
      <c r="S24" s="107">
        <f t="shared" si="4"/>
        <v>160.18099547511312</v>
      </c>
      <c r="T24" s="105">
        <f>УСЬОГО!T24-'12-жінки-ЦЗ'!T24</f>
        <v>828</v>
      </c>
      <c r="U24" s="108">
        <f>УСЬОГО!U24-'12-жінки-ЦЗ'!U24</f>
        <v>346</v>
      </c>
      <c r="V24" s="107">
        <f t="shared" si="5"/>
        <v>41.787439613526573</v>
      </c>
      <c r="W24" s="105">
        <f>УСЬОГО!W24-'12-жінки-ЦЗ'!W24</f>
        <v>440</v>
      </c>
      <c r="X24" s="108">
        <f>УСЬОГО!X24-'12-жінки-ЦЗ'!X24</f>
        <v>288</v>
      </c>
      <c r="Y24" s="107">
        <f t="shared" si="6"/>
        <v>65.454545454545453</v>
      </c>
      <c r="Z24" s="105">
        <f>УСЬОГО!Z24-'12-жінки-ЦЗ'!Z24</f>
        <v>414</v>
      </c>
      <c r="AA24" s="108">
        <f>УСЬОГО!AA24-'12-жінки-ЦЗ'!AA24</f>
        <v>278</v>
      </c>
      <c r="AB24" s="107">
        <f t="shared" si="7"/>
        <v>67.149758454106276</v>
      </c>
      <c r="AC24" s="37"/>
      <c r="AD24" s="41"/>
    </row>
    <row r="25" spans="1:30" s="42" customFormat="1" ht="17" customHeight="1" x14ac:dyDescent="0.3">
      <c r="A25" s="61" t="s">
        <v>52</v>
      </c>
      <c r="B25" s="105">
        <f>УСЬОГО!B25-'12-жінки-ЦЗ'!B25</f>
        <v>3290</v>
      </c>
      <c r="C25" s="105">
        <f>УСЬОГО!C25-'12-жінки-ЦЗ'!C25</f>
        <v>3162</v>
      </c>
      <c r="D25" s="106">
        <f t="shared" si="0"/>
        <v>96.109422492401222</v>
      </c>
      <c r="E25" s="105">
        <f>УСЬОГО!E25-'12-жінки-ЦЗ'!E25</f>
        <v>305</v>
      </c>
      <c r="F25" s="105">
        <f>УСЬОГО!F25-'12-жінки-ЦЗ'!F25</f>
        <v>385</v>
      </c>
      <c r="G25" s="107">
        <f t="shared" si="1"/>
        <v>126.22950819672131</v>
      </c>
      <c r="H25" s="105">
        <f>УСЬОГО!H25-'12-жінки-ЦЗ'!H25</f>
        <v>229</v>
      </c>
      <c r="I25" s="105">
        <f>УСЬОГО!I25-'12-жінки-ЦЗ'!I25</f>
        <v>222</v>
      </c>
      <c r="J25" s="107">
        <f t="shared" si="2"/>
        <v>96.943231441048042</v>
      </c>
      <c r="K25" s="105">
        <f>УСЬОГО!K25-'12-жінки-ЦЗ'!K25</f>
        <v>16</v>
      </c>
      <c r="L25" s="105">
        <f>УСЬОГО!L25-'12-жінки-ЦЗ'!L25</f>
        <v>13</v>
      </c>
      <c r="M25" s="107">
        <f t="shared" si="3"/>
        <v>81.25</v>
      </c>
      <c r="N25" s="105">
        <f>УСЬОГО!N25-'12-жінки-ЦЗ'!N25</f>
        <v>8</v>
      </c>
      <c r="O25" s="105">
        <f>УСЬОГО!O25-'12-жінки-ЦЗ'!O25</f>
        <v>5</v>
      </c>
      <c r="P25" s="109">
        <f t="shared" si="8"/>
        <v>62.5</v>
      </c>
      <c r="Q25" s="105">
        <f>УСЬОГО!Q25-'12-жінки-ЦЗ'!Q25</f>
        <v>235</v>
      </c>
      <c r="R25" s="108">
        <f>УСЬОГО!R25-'12-жінки-ЦЗ'!R25</f>
        <v>309</v>
      </c>
      <c r="S25" s="107">
        <f t="shared" si="4"/>
        <v>131.48936170212767</v>
      </c>
      <c r="T25" s="105">
        <f>УСЬОГО!T25-'12-жінки-ЦЗ'!T25</f>
        <v>2937</v>
      </c>
      <c r="U25" s="108">
        <f>УСЬОГО!U25-'12-жінки-ЦЗ'!U25</f>
        <v>138</v>
      </c>
      <c r="V25" s="107">
        <f t="shared" si="5"/>
        <v>4.6986721144024512</v>
      </c>
      <c r="W25" s="105">
        <f>УСЬОГО!W25-'12-жінки-ЦЗ'!W25</f>
        <v>192</v>
      </c>
      <c r="X25" s="108">
        <f>УСЬОГО!X25-'12-жінки-ЦЗ'!X25</f>
        <v>126</v>
      </c>
      <c r="Y25" s="107">
        <f t="shared" si="6"/>
        <v>65.625</v>
      </c>
      <c r="Z25" s="105">
        <f>УСЬОГО!Z25-'12-жінки-ЦЗ'!Z25</f>
        <v>184</v>
      </c>
      <c r="AA25" s="108">
        <f>УСЬОГО!AA25-'12-жінки-ЦЗ'!AA25</f>
        <v>102</v>
      </c>
      <c r="AB25" s="107">
        <f t="shared" si="7"/>
        <v>55.434782608695649</v>
      </c>
      <c r="AC25" s="37"/>
      <c r="AD25" s="41"/>
    </row>
    <row r="26" spans="1:30" s="42" customFormat="1" ht="17" customHeight="1" x14ac:dyDescent="0.3">
      <c r="A26" s="61" t="s">
        <v>53</v>
      </c>
      <c r="B26" s="105">
        <f>УСЬОГО!B26-'12-жінки-ЦЗ'!B26</f>
        <v>1527</v>
      </c>
      <c r="C26" s="105">
        <f>УСЬОГО!C26-'12-жінки-ЦЗ'!C26</f>
        <v>1579</v>
      </c>
      <c r="D26" s="106">
        <f t="shared" si="0"/>
        <v>103.40537000654879</v>
      </c>
      <c r="E26" s="105">
        <f>УСЬОГО!E26-'12-жінки-ЦЗ'!E26</f>
        <v>673</v>
      </c>
      <c r="F26" s="105">
        <f>УСЬОГО!F26-'12-жінки-ЦЗ'!F26</f>
        <v>699</v>
      </c>
      <c r="G26" s="107">
        <f t="shared" si="1"/>
        <v>103.86329866270431</v>
      </c>
      <c r="H26" s="105">
        <f>УСЬОГО!H26-'12-жінки-ЦЗ'!H26</f>
        <v>288</v>
      </c>
      <c r="I26" s="105">
        <f>УСЬОГО!I26-'12-жінки-ЦЗ'!I26</f>
        <v>274</v>
      </c>
      <c r="J26" s="107">
        <f t="shared" si="2"/>
        <v>95.138888888888886</v>
      </c>
      <c r="K26" s="105">
        <f>УСЬОГО!K26-'12-жінки-ЦЗ'!K26</f>
        <v>30</v>
      </c>
      <c r="L26" s="105">
        <f>УСЬОГО!L26-'12-жінки-ЦЗ'!L26</f>
        <v>13</v>
      </c>
      <c r="M26" s="107">
        <f t="shared" si="3"/>
        <v>43.333333333333336</v>
      </c>
      <c r="N26" s="105">
        <f>УСЬОГО!N26-'12-жінки-ЦЗ'!N26</f>
        <v>7</v>
      </c>
      <c r="O26" s="105">
        <f>УСЬОГО!O26-'12-жінки-ЦЗ'!O26</f>
        <v>0</v>
      </c>
      <c r="P26" s="107">
        <f t="shared" si="8"/>
        <v>0</v>
      </c>
      <c r="Q26" s="105">
        <f>УСЬОГО!Q26-'12-жінки-ЦЗ'!Q26</f>
        <v>590</v>
      </c>
      <c r="R26" s="108">
        <f>УСЬОГО!R26-'12-жінки-ЦЗ'!R26</f>
        <v>565</v>
      </c>
      <c r="S26" s="107">
        <f t="shared" si="4"/>
        <v>95.762711864406782</v>
      </c>
      <c r="T26" s="105">
        <f>УСЬОГО!T26-'12-жінки-ЦЗ'!T26</f>
        <v>1172</v>
      </c>
      <c r="U26" s="108">
        <f>УСЬОГО!U26-'12-жінки-ЦЗ'!U26</f>
        <v>253</v>
      </c>
      <c r="V26" s="107">
        <f t="shared" si="5"/>
        <v>21.58703071672355</v>
      </c>
      <c r="W26" s="105">
        <f>УСЬОГО!W26-'12-жінки-ЦЗ'!W26</f>
        <v>402</v>
      </c>
      <c r="X26" s="108">
        <f>УСЬОГО!X26-'12-жінки-ЦЗ'!X26</f>
        <v>233</v>
      </c>
      <c r="Y26" s="107">
        <f t="shared" si="6"/>
        <v>57.960199004975124</v>
      </c>
      <c r="Z26" s="105">
        <f>УСЬОГО!Z26-'12-жінки-ЦЗ'!Z26</f>
        <v>367</v>
      </c>
      <c r="AA26" s="108">
        <f>УСЬОГО!AA26-'12-жінки-ЦЗ'!AA26</f>
        <v>202</v>
      </c>
      <c r="AB26" s="107">
        <f t="shared" si="7"/>
        <v>55.040871934604901</v>
      </c>
      <c r="AC26" s="37"/>
      <c r="AD26" s="41"/>
    </row>
    <row r="27" spans="1:30" s="42" customFormat="1" ht="17" customHeight="1" x14ac:dyDescent="0.3">
      <c r="A27" s="61" t="s">
        <v>54</v>
      </c>
      <c r="B27" s="105">
        <f>УСЬОГО!B27-'12-жінки-ЦЗ'!B27</f>
        <v>773</v>
      </c>
      <c r="C27" s="105">
        <f>УСЬОГО!C27-'12-жінки-ЦЗ'!C27</f>
        <v>935</v>
      </c>
      <c r="D27" s="106">
        <f t="shared" si="0"/>
        <v>120.95730918499353</v>
      </c>
      <c r="E27" s="105">
        <f>УСЬОГО!E27-'12-жінки-ЦЗ'!E27</f>
        <v>303</v>
      </c>
      <c r="F27" s="105">
        <f>УСЬОГО!F27-'12-жінки-ЦЗ'!F27</f>
        <v>396</v>
      </c>
      <c r="G27" s="107">
        <f t="shared" si="1"/>
        <v>130.69306930693068</v>
      </c>
      <c r="H27" s="105">
        <f>УСЬОГО!H27-'12-жінки-ЦЗ'!H27</f>
        <v>101</v>
      </c>
      <c r="I27" s="105">
        <f>УСЬОГО!I27-'12-жінки-ЦЗ'!I27</f>
        <v>156</v>
      </c>
      <c r="J27" s="107">
        <f t="shared" si="2"/>
        <v>154.45544554455446</v>
      </c>
      <c r="K27" s="105">
        <f>УСЬОГО!K27-'12-жінки-ЦЗ'!K27</f>
        <v>19</v>
      </c>
      <c r="L27" s="105">
        <f>УСЬОГО!L27-'12-жінки-ЦЗ'!L27</f>
        <v>43</v>
      </c>
      <c r="M27" s="107">
        <f t="shared" si="3"/>
        <v>226.31578947368422</v>
      </c>
      <c r="N27" s="105">
        <f>УСЬОГО!N27-'12-жінки-ЦЗ'!N27</f>
        <v>49</v>
      </c>
      <c r="O27" s="105">
        <f>УСЬОГО!O27-'12-жінки-ЦЗ'!O27</f>
        <v>39</v>
      </c>
      <c r="P27" s="107">
        <f t="shared" si="8"/>
        <v>79.591836734693871</v>
      </c>
      <c r="Q27" s="105">
        <f>УСЬОГО!Q27-'12-жінки-ЦЗ'!Q27</f>
        <v>274</v>
      </c>
      <c r="R27" s="108">
        <f>УСЬОГО!R27-'12-жінки-ЦЗ'!R27</f>
        <v>321</v>
      </c>
      <c r="S27" s="107">
        <f t="shared" si="4"/>
        <v>117.15328467153284</v>
      </c>
      <c r="T27" s="105">
        <f>УСЬОГО!T27-'12-жінки-ЦЗ'!T27</f>
        <v>639</v>
      </c>
      <c r="U27" s="108">
        <f>УСЬОГО!U27-'12-жінки-ЦЗ'!U27</f>
        <v>134</v>
      </c>
      <c r="V27" s="107">
        <f t="shared" si="5"/>
        <v>20.970266040688575</v>
      </c>
      <c r="W27" s="105">
        <f>УСЬОГО!W27-'12-жінки-ЦЗ'!W27</f>
        <v>191</v>
      </c>
      <c r="X27" s="108">
        <f>УСЬОГО!X27-'12-жінки-ЦЗ'!X27</f>
        <v>114</v>
      </c>
      <c r="Y27" s="107">
        <f t="shared" si="6"/>
        <v>59.68586387434555</v>
      </c>
      <c r="Z27" s="105">
        <f>УСЬОГО!Z27-'12-жінки-ЦЗ'!Z27</f>
        <v>179</v>
      </c>
      <c r="AA27" s="108">
        <f>УСЬОГО!AA27-'12-жінки-ЦЗ'!AA27</f>
        <v>109</v>
      </c>
      <c r="AB27" s="107">
        <f t="shared" si="7"/>
        <v>60.893854748603353</v>
      </c>
      <c r="AC27" s="37"/>
      <c r="AD27" s="41"/>
    </row>
    <row r="28" spans="1:30" s="42" customFormat="1" ht="17" customHeight="1" x14ac:dyDescent="0.3">
      <c r="A28" s="61" t="s">
        <v>55</v>
      </c>
      <c r="B28" s="105">
        <f>УСЬОГО!B28-'12-жінки-ЦЗ'!B28</f>
        <v>908</v>
      </c>
      <c r="C28" s="105">
        <f>УСЬОГО!C28-'12-жінки-ЦЗ'!C28</f>
        <v>860</v>
      </c>
      <c r="D28" s="106">
        <f t="shared" si="0"/>
        <v>94.713656387665196</v>
      </c>
      <c r="E28" s="105">
        <f>УСЬОГО!E28-'12-жінки-ЦЗ'!E28</f>
        <v>377</v>
      </c>
      <c r="F28" s="105">
        <f>УСЬОГО!F28-'12-жінки-ЦЗ'!F28</f>
        <v>407</v>
      </c>
      <c r="G28" s="107">
        <f t="shared" si="1"/>
        <v>107.95755968169762</v>
      </c>
      <c r="H28" s="105">
        <f>УСЬОГО!H28-'12-жінки-ЦЗ'!H28</f>
        <v>214</v>
      </c>
      <c r="I28" s="105">
        <f>УСЬОГО!I28-'12-жінки-ЦЗ'!I28</f>
        <v>193</v>
      </c>
      <c r="J28" s="107">
        <f t="shared" si="2"/>
        <v>90.186915887850461</v>
      </c>
      <c r="K28" s="105">
        <f>УСЬОГО!K28-'12-жінки-ЦЗ'!K28</f>
        <v>37</v>
      </c>
      <c r="L28" s="105">
        <f>УСЬОГО!L28-'12-жінки-ЦЗ'!L28</f>
        <v>16</v>
      </c>
      <c r="M28" s="107">
        <f t="shared" si="3"/>
        <v>43.243243243243242</v>
      </c>
      <c r="N28" s="105">
        <f>УСЬОГО!N28-'12-жінки-ЦЗ'!N28</f>
        <v>12</v>
      </c>
      <c r="O28" s="105">
        <f>УСЬОГО!O28-'12-жінки-ЦЗ'!O28</f>
        <v>9</v>
      </c>
      <c r="P28" s="107">
        <f t="shared" si="8"/>
        <v>75</v>
      </c>
      <c r="Q28" s="105">
        <f>УСЬОГО!Q28-'12-жінки-ЦЗ'!Q28</f>
        <v>350</v>
      </c>
      <c r="R28" s="108">
        <f>УСЬОГО!R28-'12-жінки-ЦЗ'!R28</f>
        <v>386</v>
      </c>
      <c r="S28" s="107">
        <f t="shared" si="4"/>
        <v>110.28571428571429</v>
      </c>
      <c r="T28" s="105">
        <f>УСЬОГО!T28-'12-жінки-ЦЗ'!T28</f>
        <v>618</v>
      </c>
      <c r="U28" s="108">
        <f>УСЬОГО!U28-'12-жінки-ЦЗ'!U28</f>
        <v>189</v>
      </c>
      <c r="V28" s="107">
        <f t="shared" si="5"/>
        <v>30.582524271844662</v>
      </c>
      <c r="W28" s="105">
        <f>УСЬОГО!W28-'12-жінки-ЦЗ'!W28</f>
        <v>231</v>
      </c>
      <c r="X28" s="108">
        <f>УСЬОГО!X28-'12-жінки-ЦЗ'!X28</f>
        <v>185</v>
      </c>
      <c r="Y28" s="107">
        <f t="shared" si="6"/>
        <v>80.086580086580085</v>
      </c>
      <c r="Z28" s="105">
        <f>УСЬОГО!Z28-'12-жінки-ЦЗ'!Z28</f>
        <v>224</v>
      </c>
      <c r="AA28" s="108">
        <f>УСЬОГО!AA28-'12-жінки-ЦЗ'!AA28</f>
        <v>181</v>
      </c>
      <c r="AB28" s="107">
        <f t="shared" si="7"/>
        <v>80.803571428571431</v>
      </c>
      <c r="AC28" s="37"/>
      <c r="AD28" s="41"/>
    </row>
    <row r="29" spans="1:30" s="42" customFormat="1" ht="17" customHeight="1" x14ac:dyDescent="0.3">
      <c r="A29" s="61" t="s">
        <v>56</v>
      </c>
      <c r="B29" s="105">
        <f>УСЬОГО!B29-'12-жінки-ЦЗ'!B29</f>
        <v>1186</v>
      </c>
      <c r="C29" s="105">
        <f>УСЬОГО!C29-'12-жінки-ЦЗ'!C29</f>
        <v>1216</v>
      </c>
      <c r="D29" s="106">
        <f t="shared" si="0"/>
        <v>102.52951096121417</v>
      </c>
      <c r="E29" s="105">
        <f>УСЬОГО!E29-'12-жінки-ЦЗ'!E29</f>
        <v>603</v>
      </c>
      <c r="F29" s="105">
        <f>УСЬОГО!F29-'12-жінки-ЦЗ'!F29</f>
        <v>585</v>
      </c>
      <c r="G29" s="107">
        <f t="shared" si="1"/>
        <v>97.014925373134332</v>
      </c>
      <c r="H29" s="105">
        <f>УСЬОГО!H29-'12-жінки-ЦЗ'!H29</f>
        <v>252</v>
      </c>
      <c r="I29" s="105">
        <f>УСЬОГО!I29-'12-жінки-ЦЗ'!I29</f>
        <v>186</v>
      </c>
      <c r="J29" s="107">
        <f t="shared" si="2"/>
        <v>73.80952380952381</v>
      </c>
      <c r="K29" s="105">
        <f>УСЬОГО!K29-'12-жінки-ЦЗ'!K29</f>
        <v>40</v>
      </c>
      <c r="L29" s="105">
        <f>УСЬОГО!L29-'12-жінки-ЦЗ'!L29</f>
        <v>29</v>
      </c>
      <c r="M29" s="107">
        <f t="shared" si="3"/>
        <v>72.5</v>
      </c>
      <c r="N29" s="105">
        <f>УСЬОГО!N29-'12-жінки-ЦЗ'!N29</f>
        <v>7</v>
      </c>
      <c r="O29" s="105">
        <f>УСЬОГО!O29-'12-жінки-ЦЗ'!O29</f>
        <v>0</v>
      </c>
      <c r="P29" s="107">
        <f t="shared" si="8"/>
        <v>0</v>
      </c>
      <c r="Q29" s="105">
        <f>УСЬОГО!Q29-'12-жінки-ЦЗ'!Q29</f>
        <v>425</v>
      </c>
      <c r="R29" s="108">
        <f>УСЬОГО!R29-'12-жінки-ЦЗ'!R29</f>
        <v>464</v>
      </c>
      <c r="S29" s="107">
        <f t="shared" si="4"/>
        <v>109.17647058823529</v>
      </c>
      <c r="T29" s="105">
        <f>УСЬОГО!T29-'12-жінки-ЦЗ'!T29</f>
        <v>904</v>
      </c>
      <c r="U29" s="108">
        <f>УСЬОГО!U29-'12-жінки-ЦЗ'!U29</f>
        <v>210</v>
      </c>
      <c r="V29" s="107">
        <f t="shared" si="5"/>
        <v>23.23008849557522</v>
      </c>
      <c r="W29" s="105">
        <f>УСЬОГО!W29-'12-жінки-ЦЗ'!W29</f>
        <v>411</v>
      </c>
      <c r="X29" s="108">
        <f>УСЬОГО!X29-'12-жінки-ЦЗ'!X29</f>
        <v>194</v>
      </c>
      <c r="Y29" s="107">
        <f t="shared" si="6"/>
        <v>47.201946472019465</v>
      </c>
      <c r="Z29" s="105">
        <f>УСЬОГО!Z29-'12-жінки-ЦЗ'!Z29</f>
        <v>384</v>
      </c>
      <c r="AA29" s="108">
        <f>УСЬОГО!AA29-'12-жінки-ЦЗ'!AA29</f>
        <v>174</v>
      </c>
      <c r="AB29" s="107">
        <f t="shared" si="7"/>
        <v>45.3125</v>
      </c>
      <c r="AC29" s="37"/>
      <c r="AD29" s="41"/>
    </row>
    <row r="30" spans="1:30" s="42" customFormat="1" ht="17" customHeight="1" x14ac:dyDescent="0.3">
      <c r="A30" s="61" t="s">
        <v>57</v>
      </c>
      <c r="B30" s="105">
        <f>УСЬОГО!B30-'12-жінки-ЦЗ'!B30</f>
        <v>1797</v>
      </c>
      <c r="C30" s="105">
        <f>УСЬОГО!C30-'12-жінки-ЦЗ'!C30</f>
        <v>1912</v>
      </c>
      <c r="D30" s="106">
        <f t="shared" si="0"/>
        <v>106.39955481357819</v>
      </c>
      <c r="E30" s="105">
        <f>УСЬОГО!E30-'12-жінки-ЦЗ'!E30</f>
        <v>352</v>
      </c>
      <c r="F30" s="105">
        <f>УСЬОГО!F30-'12-жінки-ЦЗ'!F30</f>
        <v>455</v>
      </c>
      <c r="G30" s="107">
        <f t="shared" si="1"/>
        <v>129.26136363636363</v>
      </c>
      <c r="H30" s="105">
        <f>УСЬОГО!H30-'12-жінки-ЦЗ'!H30</f>
        <v>197</v>
      </c>
      <c r="I30" s="105">
        <f>УСЬОГО!I30-'12-жінки-ЦЗ'!I30</f>
        <v>226</v>
      </c>
      <c r="J30" s="107">
        <f t="shared" si="2"/>
        <v>114.72081218274111</v>
      </c>
      <c r="K30" s="105">
        <f>УСЬОГО!K30-'12-жінки-ЦЗ'!K30</f>
        <v>56</v>
      </c>
      <c r="L30" s="105">
        <f>УСЬОГО!L30-'12-жінки-ЦЗ'!L30</f>
        <v>70</v>
      </c>
      <c r="M30" s="109" t="s">
        <v>68</v>
      </c>
      <c r="N30" s="105">
        <f>УСЬОГО!N30-'12-жінки-ЦЗ'!N30</f>
        <v>13</v>
      </c>
      <c r="O30" s="105">
        <f>УСЬОГО!O30-'12-жінки-ЦЗ'!O30</f>
        <v>9</v>
      </c>
      <c r="P30" s="107">
        <f t="shared" si="8"/>
        <v>69.230769230769226</v>
      </c>
      <c r="Q30" s="105">
        <f>УСЬОГО!Q30-'12-жінки-ЦЗ'!Q30</f>
        <v>343</v>
      </c>
      <c r="R30" s="108">
        <f>УСЬОГО!R30-'12-жінки-ЦЗ'!R30</f>
        <v>407</v>
      </c>
      <c r="S30" s="107">
        <f t="shared" si="4"/>
        <v>118.65889212827989</v>
      </c>
      <c r="T30" s="105">
        <f>УСЬОГО!T30-'12-жінки-ЦЗ'!T30</f>
        <v>1638</v>
      </c>
      <c r="U30" s="108">
        <f>УСЬОГО!U30-'12-жінки-ЦЗ'!U30</f>
        <v>177</v>
      </c>
      <c r="V30" s="107">
        <f t="shared" si="5"/>
        <v>10.805860805860807</v>
      </c>
      <c r="W30" s="105">
        <f>УСЬОГО!W30-'12-жінки-ЦЗ'!W30</f>
        <v>195</v>
      </c>
      <c r="X30" s="108">
        <f>УСЬОГО!X30-'12-жінки-ЦЗ'!X30</f>
        <v>166</v>
      </c>
      <c r="Y30" s="107">
        <f t="shared" si="6"/>
        <v>85.128205128205124</v>
      </c>
      <c r="Z30" s="105">
        <f>УСЬОГО!Z30-'12-жінки-ЦЗ'!Z30</f>
        <v>173</v>
      </c>
      <c r="AA30" s="108">
        <f>УСЬОГО!AA30-'12-жінки-ЦЗ'!AA30</f>
        <v>153</v>
      </c>
      <c r="AB30" s="107">
        <f t="shared" si="7"/>
        <v>88.439306358381501</v>
      </c>
      <c r="AC30" s="37"/>
      <c r="AD30" s="41"/>
    </row>
    <row r="31" spans="1:30" s="42" customFormat="1" ht="17" customHeight="1" x14ac:dyDescent="0.3">
      <c r="A31" s="61" t="s">
        <v>58</v>
      </c>
      <c r="B31" s="105">
        <f>УСЬОГО!B31-'12-жінки-ЦЗ'!B31</f>
        <v>1730</v>
      </c>
      <c r="C31" s="105">
        <f>УСЬОГО!C31-'12-жінки-ЦЗ'!C31</f>
        <v>1603</v>
      </c>
      <c r="D31" s="106">
        <f t="shared" si="0"/>
        <v>92.658959537572258</v>
      </c>
      <c r="E31" s="105">
        <f>УСЬОГО!E31-'12-жінки-ЦЗ'!E31</f>
        <v>419</v>
      </c>
      <c r="F31" s="105">
        <f>УСЬОГО!F31-'12-жінки-ЦЗ'!F31</f>
        <v>440</v>
      </c>
      <c r="G31" s="107">
        <f t="shared" si="1"/>
        <v>105.01193317422434</v>
      </c>
      <c r="H31" s="105">
        <f>УСЬОГО!H31-'12-жінки-ЦЗ'!H31</f>
        <v>286</v>
      </c>
      <c r="I31" s="105">
        <f>УСЬОГО!I31-'12-жінки-ЦЗ'!I31</f>
        <v>291</v>
      </c>
      <c r="J31" s="107">
        <f t="shared" si="2"/>
        <v>101.74825174825175</v>
      </c>
      <c r="K31" s="105">
        <f>УСЬОГО!K31-'12-жінки-ЦЗ'!K31</f>
        <v>24</v>
      </c>
      <c r="L31" s="105">
        <f>УСЬОГО!L31-'12-жінки-ЦЗ'!L31</f>
        <v>7</v>
      </c>
      <c r="M31" s="107">
        <f t="shared" si="3"/>
        <v>29.166666666666668</v>
      </c>
      <c r="N31" s="105">
        <f>УСЬОГО!N31-'12-жінки-ЦЗ'!N31</f>
        <v>0</v>
      </c>
      <c r="O31" s="105">
        <f>УСЬОГО!O31-'12-жінки-ЦЗ'!O31</f>
        <v>12</v>
      </c>
      <c r="P31" s="109" t="str">
        <f t="shared" si="8"/>
        <v>-</v>
      </c>
      <c r="Q31" s="105">
        <f>УСЬОГО!Q31-'12-жінки-ЦЗ'!Q31</f>
        <v>312</v>
      </c>
      <c r="R31" s="108">
        <f>УСЬОГО!R31-'12-жінки-ЦЗ'!R31</f>
        <v>394</v>
      </c>
      <c r="S31" s="107">
        <f t="shared" si="4"/>
        <v>126.28205128205128</v>
      </c>
      <c r="T31" s="105">
        <f>УСЬОГО!T31-'12-жінки-ЦЗ'!T31</f>
        <v>1290</v>
      </c>
      <c r="U31" s="108">
        <f>УСЬОГО!U31-'12-жінки-ЦЗ'!U31</f>
        <v>389</v>
      </c>
      <c r="V31" s="107">
        <f t="shared" si="5"/>
        <v>30.155038759689923</v>
      </c>
      <c r="W31" s="105">
        <f>УСЬОГО!W31-'12-жінки-ЦЗ'!W31</f>
        <v>267</v>
      </c>
      <c r="X31" s="108">
        <f>УСЬОГО!X31-'12-жінки-ЦЗ'!X31</f>
        <v>165</v>
      </c>
      <c r="Y31" s="107">
        <f t="shared" si="6"/>
        <v>61.797752808988761</v>
      </c>
      <c r="Z31" s="105">
        <f>УСЬОГО!Z31-'12-жінки-ЦЗ'!Z31</f>
        <v>252</v>
      </c>
      <c r="AA31" s="108">
        <f>УСЬОГО!AA31-'12-жінки-ЦЗ'!AA31</f>
        <v>146</v>
      </c>
      <c r="AB31" s="107">
        <f t="shared" si="7"/>
        <v>57.936507936507937</v>
      </c>
      <c r="AC31" s="37"/>
      <c r="AD31" s="41"/>
    </row>
    <row r="32" spans="1:30" s="42" customFormat="1" ht="17" customHeight="1" x14ac:dyDescent="0.3">
      <c r="A32" s="61" t="s">
        <v>59</v>
      </c>
      <c r="B32" s="105">
        <f>УСЬОГО!B32-'12-жінки-ЦЗ'!B32</f>
        <v>2286</v>
      </c>
      <c r="C32" s="105">
        <f>УСЬОГО!C32-'12-жінки-ЦЗ'!C32</f>
        <v>2091</v>
      </c>
      <c r="D32" s="106">
        <f t="shared" si="0"/>
        <v>91.469816272965886</v>
      </c>
      <c r="E32" s="105">
        <f>УСЬОГО!E32-'12-жінки-ЦЗ'!E32</f>
        <v>565</v>
      </c>
      <c r="F32" s="105">
        <f>УСЬОГО!F32-'12-жінки-ЦЗ'!F32</f>
        <v>434</v>
      </c>
      <c r="G32" s="107">
        <f t="shared" si="1"/>
        <v>76.814159292035399</v>
      </c>
      <c r="H32" s="105">
        <f>УСЬОГО!H32-'12-жінки-ЦЗ'!H32</f>
        <v>399</v>
      </c>
      <c r="I32" s="105">
        <f>УСЬОГО!I32-'12-жінки-ЦЗ'!I32</f>
        <v>223</v>
      </c>
      <c r="J32" s="107">
        <f t="shared" si="2"/>
        <v>55.889724310776941</v>
      </c>
      <c r="K32" s="105">
        <f>УСЬОГО!K32-'12-жінки-ЦЗ'!K32</f>
        <v>57</v>
      </c>
      <c r="L32" s="105">
        <f>УСЬОГО!L32-'12-жінки-ЦЗ'!L32</f>
        <v>42</v>
      </c>
      <c r="M32" s="107">
        <f t="shared" si="3"/>
        <v>73.684210526315795</v>
      </c>
      <c r="N32" s="105">
        <f>УСЬОГО!N32-'12-жінки-ЦЗ'!N32</f>
        <v>6</v>
      </c>
      <c r="O32" s="105">
        <f>УСЬОГО!O32-'12-жінки-ЦЗ'!O32</f>
        <v>10</v>
      </c>
      <c r="P32" s="109">
        <f t="shared" si="8"/>
        <v>166.66666666666666</v>
      </c>
      <c r="Q32" s="105">
        <f>УСЬОГО!Q32-'12-жінки-ЦЗ'!Q32</f>
        <v>551</v>
      </c>
      <c r="R32" s="108">
        <f>УСЬОГО!R32-'12-жінки-ЦЗ'!R32</f>
        <v>347</v>
      </c>
      <c r="S32" s="107">
        <f t="shared" si="4"/>
        <v>62.976406533575314</v>
      </c>
      <c r="T32" s="105">
        <f>УСЬОГО!T32-'12-жінки-ЦЗ'!T32</f>
        <v>1864</v>
      </c>
      <c r="U32" s="108">
        <f>УСЬОГО!U32-'12-жінки-ЦЗ'!U32</f>
        <v>113</v>
      </c>
      <c r="V32" s="107">
        <f t="shared" si="5"/>
        <v>6.062231759656652</v>
      </c>
      <c r="W32" s="105">
        <f>УСЬОГО!W32-'12-жінки-ЦЗ'!W32</f>
        <v>322</v>
      </c>
      <c r="X32" s="108">
        <f>УСЬОГО!X32-'12-жінки-ЦЗ'!X32</f>
        <v>87</v>
      </c>
      <c r="Y32" s="107">
        <f t="shared" si="6"/>
        <v>27.018633540372672</v>
      </c>
      <c r="Z32" s="105">
        <f>УСЬОГО!Z32-'12-жінки-ЦЗ'!Z32</f>
        <v>287</v>
      </c>
      <c r="AA32" s="108">
        <f>УСЬОГО!AA32-'12-жінки-ЦЗ'!AA32</f>
        <v>77</v>
      </c>
      <c r="AB32" s="107">
        <f t="shared" si="7"/>
        <v>26.829268292682926</v>
      </c>
      <c r="AC32" s="37"/>
      <c r="AD32" s="41"/>
    </row>
    <row r="33" spans="1:30" s="42" customFormat="1" ht="17" customHeight="1" x14ac:dyDescent="0.3">
      <c r="A33" s="61" t="s">
        <v>60</v>
      </c>
      <c r="B33" s="105">
        <f>УСЬОГО!B33-'12-жінки-ЦЗ'!B33</f>
        <v>1218</v>
      </c>
      <c r="C33" s="105">
        <f>УСЬОГО!C33-'12-жінки-ЦЗ'!C33</f>
        <v>1367</v>
      </c>
      <c r="D33" s="106">
        <f t="shared" si="0"/>
        <v>112.23316912972085</v>
      </c>
      <c r="E33" s="105">
        <f>УСЬОГО!E33-'12-жінки-ЦЗ'!E33</f>
        <v>706</v>
      </c>
      <c r="F33" s="105">
        <f>УСЬОГО!F33-'12-жінки-ЦЗ'!F33</f>
        <v>817</v>
      </c>
      <c r="G33" s="107">
        <f t="shared" si="1"/>
        <v>115.72237960339943</v>
      </c>
      <c r="H33" s="105">
        <f>УСЬОГО!H33-'12-жінки-ЦЗ'!H33</f>
        <v>183</v>
      </c>
      <c r="I33" s="105">
        <f>УСЬОГО!I33-'12-жінки-ЦЗ'!I33</f>
        <v>217</v>
      </c>
      <c r="J33" s="107">
        <f t="shared" si="2"/>
        <v>118.5792349726776</v>
      </c>
      <c r="K33" s="105">
        <f>УСЬОГО!K33-'12-жінки-ЦЗ'!K33</f>
        <v>68</v>
      </c>
      <c r="L33" s="105">
        <f>УСЬОГО!L33-'12-жінки-ЦЗ'!L33</f>
        <v>71</v>
      </c>
      <c r="M33" s="107">
        <f t="shared" si="3"/>
        <v>104.41176470588235</v>
      </c>
      <c r="N33" s="105">
        <f>УСЬОГО!N33-'12-жінки-ЦЗ'!N33</f>
        <v>9</v>
      </c>
      <c r="O33" s="105">
        <f>УСЬОГО!O33-'12-жінки-ЦЗ'!O33</f>
        <v>1</v>
      </c>
      <c r="P33" s="109">
        <f t="shared" si="8"/>
        <v>11.111111111111111</v>
      </c>
      <c r="Q33" s="105">
        <f>УСЬОГО!Q33-'12-жінки-ЦЗ'!Q33</f>
        <v>618</v>
      </c>
      <c r="R33" s="108">
        <f>УСЬОГО!R33-'12-жінки-ЦЗ'!R33</f>
        <v>731</v>
      </c>
      <c r="S33" s="107">
        <f t="shared" si="4"/>
        <v>118.28478964401295</v>
      </c>
      <c r="T33" s="105">
        <f>УСЬОГО!T33-'12-жінки-ЦЗ'!T33</f>
        <v>827</v>
      </c>
      <c r="U33" s="108">
        <f>УСЬОГО!U33-'12-жінки-ЦЗ'!U33</f>
        <v>674</v>
      </c>
      <c r="V33" s="107">
        <f t="shared" si="5"/>
        <v>81.499395405078602</v>
      </c>
      <c r="W33" s="105">
        <f>УСЬОГО!W33-'12-жінки-ЦЗ'!W33</f>
        <v>374</v>
      </c>
      <c r="X33" s="108">
        <f>УСЬОГО!X33-'12-жінки-ЦЗ'!X33</f>
        <v>370</v>
      </c>
      <c r="Y33" s="107">
        <f t="shared" si="6"/>
        <v>98.930481283422466</v>
      </c>
      <c r="Z33" s="105">
        <f>УСЬОГО!Z33-'12-жінки-ЦЗ'!Z33</f>
        <v>350</v>
      </c>
      <c r="AA33" s="108">
        <f>УСЬОГО!AA33-'12-жінки-ЦЗ'!AA33</f>
        <v>352</v>
      </c>
      <c r="AB33" s="107">
        <f t="shared" si="7"/>
        <v>100.57142857142857</v>
      </c>
      <c r="AC33" s="37"/>
      <c r="AD33" s="41"/>
    </row>
    <row r="34" spans="1:30" s="42" customFormat="1" ht="17" customHeight="1" x14ac:dyDescent="0.3">
      <c r="A34" s="61" t="s">
        <v>61</v>
      </c>
      <c r="B34" s="105">
        <f>УСЬОГО!B34-'12-жінки-ЦЗ'!B34</f>
        <v>1376</v>
      </c>
      <c r="C34" s="105">
        <f>УСЬОГО!C34-'12-жінки-ЦЗ'!C34</f>
        <v>1441</v>
      </c>
      <c r="D34" s="106">
        <f t="shared" si="0"/>
        <v>104.72383720930233</v>
      </c>
      <c r="E34" s="105">
        <f>УСЬОГО!E34-'12-жінки-ЦЗ'!E34</f>
        <v>664</v>
      </c>
      <c r="F34" s="105">
        <f>УСЬОГО!F34-'12-жінки-ЦЗ'!F34</f>
        <v>754</v>
      </c>
      <c r="G34" s="107">
        <f t="shared" si="1"/>
        <v>113.55421686746988</v>
      </c>
      <c r="H34" s="105">
        <f>УСЬОГО!H34-'12-жінки-ЦЗ'!H34</f>
        <v>238</v>
      </c>
      <c r="I34" s="105">
        <f>УСЬОГО!I34-'12-жінки-ЦЗ'!I34</f>
        <v>279</v>
      </c>
      <c r="J34" s="107">
        <f t="shared" si="2"/>
        <v>117.22689075630252</v>
      </c>
      <c r="K34" s="105">
        <f>УСЬОГО!K34-'12-жінки-ЦЗ'!K34</f>
        <v>12</v>
      </c>
      <c r="L34" s="105">
        <f>УСЬОГО!L34-'12-жінки-ЦЗ'!L34</f>
        <v>3</v>
      </c>
      <c r="M34" s="107">
        <f t="shared" si="3"/>
        <v>25</v>
      </c>
      <c r="N34" s="105">
        <f>УСЬОГО!N34-'12-жінки-ЦЗ'!N34</f>
        <v>20</v>
      </c>
      <c r="O34" s="105">
        <f>УСЬОГО!O34-'12-жінки-ЦЗ'!O34</f>
        <v>0</v>
      </c>
      <c r="P34" s="109">
        <f t="shared" si="8"/>
        <v>0</v>
      </c>
      <c r="Q34" s="105">
        <f>УСЬОГО!Q34-'12-жінки-ЦЗ'!Q34</f>
        <v>567</v>
      </c>
      <c r="R34" s="108">
        <f>УСЬОГО!R34-'12-жінки-ЦЗ'!R34</f>
        <v>639</v>
      </c>
      <c r="S34" s="107">
        <f t="shared" si="4"/>
        <v>112.6984126984127</v>
      </c>
      <c r="T34" s="105">
        <f>УСЬОГО!T34-'12-жінки-ЦЗ'!T34</f>
        <v>940</v>
      </c>
      <c r="U34" s="108">
        <f>УСЬОГО!U34-'12-жінки-ЦЗ'!U34</f>
        <v>396</v>
      </c>
      <c r="V34" s="107">
        <f t="shared" si="5"/>
        <v>42.127659574468083</v>
      </c>
      <c r="W34" s="105">
        <f>УСЬОГО!W34-'12-жінки-ЦЗ'!W34</f>
        <v>404</v>
      </c>
      <c r="X34" s="108">
        <f>УСЬОГО!X34-'12-жінки-ЦЗ'!X34</f>
        <v>353</v>
      </c>
      <c r="Y34" s="107">
        <f t="shared" si="6"/>
        <v>87.376237623762378</v>
      </c>
      <c r="Z34" s="105">
        <f>УСЬОГО!Z34-'12-жінки-ЦЗ'!Z34</f>
        <v>382</v>
      </c>
      <c r="AA34" s="108">
        <f>УСЬОГО!AA34-'12-жінки-ЦЗ'!AA34</f>
        <v>313</v>
      </c>
      <c r="AB34" s="107">
        <f t="shared" si="7"/>
        <v>81.937172774869111</v>
      </c>
      <c r="AC34" s="37"/>
      <c r="AD34" s="41"/>
    </row>
    <row r="35" spans="1:30" s="42" customFormat="1" ht="17" customHeight="1" x14ac:dyDescent="0.3">
      <c r="A35" s="61" t="s">
        <v>62</v>
      </c>
      <c r="B35" s="105">
        <f>УСЬОГО!B35-'12-жінки-ЦЗ'!B35</f>
        <v>775</v>
      </c>
      <c r="C35" s="105">
        <f>УСЬОГО!C35-'12-жінки-ЦЗ'!C35</f>
        <v>860</v>
      </c>
      <c r="D35" s="106">
        <f t="shared" si="0"/>
        <v>110.96774193548387</v>
      </c>
      <c r="E35" s="105">
        <f>УСЬОГО!E35-'12-жінки-ЦЗ'!E35</f>
        <v>398</v>
      </c>
      <c r="F35" s="105">
        <f>УСЬОГО!F35-'12-жінки-ЦЗ'!F35</f>
        <v>405</v>
      </c>
      <c r="G35" s="107">
        <f t="shared" si="1"/>
        <v>101.75879396984925</v>
      </c>
      <c r="H35" s="105">
        <f>УСЬОГО!H35-'12-жінки-ЦЗ'!H35</f>
        <v>236</v>
      </c>
      <c r="I35" s="105">
        <f>УСЬОГО!I35-'12-жінки-ЦЗ'!I35</f>
        <v>140</v>
      </c>
      <c r="J35" s="107">
        <f t="shared" si="2"/>
        <v>59.322033898305087</v>
      </c>
      <c r="K35" s="105">
        <f>УСЬОГО!K35-'12-жінки-ЦЗ'!K35</f>
        <v>25</v>
      </c>
      <c r="L35" s="105">
        <f>УСЬОГО!L35-'12-жінки-ЦЗ'!L35</f>
        <v>15</v>
      </c>
      <c r="M35" s="107">
        <f t="shared" si="3"/>
        <v>60</v>
      </c>
      <c r="N35" s="105">
        <f>УСЬОГО!N35-'12-жінки-ЦЗ'!N35</f>
        <v>5</v>
      </c>
      <c r="O35" s="105">
        <f>УСЬОГО!O35-'12-жінки-ЦЗ'!O35</f>
        <v>0</v>
      </c>
      <c r="P35" s="107">
        <f t="shared" si="8"/>
        <v>0</v>
      </c>
      <c r="Q35" s="105">
        <f>УСЬОГО!Q35-'12-жінки-ЦЗ'!Q35</f>
        <v>327</v>
      </c>
      <c r="R35" s="108">
        <f>УСЬОГО!R35-'12-жінки-ЦЗ'!R35</f>
        <v>278</v>
      </c>
      <c r="S35" s="107">
        <f t="shared" si="4"/>
        <v>85.015290519877681</v>
      </c>
      <c r="T35" s="105">
        <f>УСЬОГО!T35-'12-жінки-ЦЗ'!T35</f>
        <v>529</v>
      </c>
      <c r="U35" s="108">
        <f>УСЬОГО!U35-'12-жінки-ЦЗ'!U35</f>
        <v>136</v>
      </c>
      <c r="V35" s="107">
        <f t="shared" si="5"/>
        <v>25.708884688090738</v>
      </c>
      <c r="W35" s="105">
        <f>УСЬОГО!W35-'12-жінки-ЦЗ'!W35</f>
        <v>213</v>
      </c>
      <c r="X35" s="108">
        <f>УСЬОГО!X35-'12-жінки-ЦЗ'!X35</f>
        <v>130</v>
      </c>
      <c r="Y35" s="107">
        <f t="shared" si="6"/>
        <v>61.032863849765256</v>
      </c>
      <c r="Z35" s="105">
        <f>УСЬОГО!Z35-'12-жінки-ЦЗ'!Z35</f>
        <v>194</v>
      </c>
      <c r="AA35" s="108">
        <f>УСЬОГО!AA35-'12-жінки-ЦЗ'!AA35</f>
        <v>116</v>
      </c>
      <c r="AB35" s="107">
        <f t="shared" si="7"/>
        <v>59.793814432989691</v>
      </c>
      <c r="AC35" s="37"/>
      <c r="AD35" s="41"/>
    </row>
    <row r="36" spans="1:30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F16" sqref="F16:G17"/>
    </sheetView>
  </sheetViews>
  <sheetFormatPr defaultColWidth="8" defaultRowHeight="13" x14ac:dyDescent="0.3"/>
  <cols>
    <col min="1" max="1" width="57.36328125" style="52" customWidth="1"/>
    <col min="2" max="3" width="13.90625" style="18" customWidth="1"/>
    <col min="4" max="4" width="8.90625" style="52" customWidth="1"/>
    <col min="5" max="5" width="9.90625" style="52" customWidth="1"/>
    <col min="6" max="7" width="13.90625" style="52" customWidth="1"/>
    <col min="8" max="8" width="8.90625" style="52" customWidth="1"/>
    <col min="9" max="10" width="10.90625" style="52" customWidth="1"/>
    <col min="11" max="11" width="11.08984375" style="52" customWidth="1"/>
    <col min="12" max="12" width="11.90625" style="52" customWidth="1"/>
    <col min="13" max="16384" width="8" style="52"/>
  </cols>
  <sheetData>
    <row r="1" spans="1:19" ht="27" customHeight="1" x14ac:dyDescent="0.3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J1" s="62"/>
    </row>
    <row r="2" spans="1:19" ht="23.25" customHeight="1" x14ac:dyDescent="0.3">
      <c r="A2" s="155" t="s">
        <v>17</v>
      </c>
      <c r="B2" s="154"/>
      <c r="C2" s="154"/>
      <c r="D2" s="154"/>
      <c r="E2" s="154"/>
      <c r="F2" s="154"/>
      <c r="G2" s="154"/>
      <c r="H2" s="154"/>
      <c r="I2" s="154"/>
      <c r="J2" s="62"/>
    </row>
    <row r="3" spans="1:19" ht="13.65" customHeight="1" x14ac:dyDescent="0.2">
      <c r="A3" s="156"/>
      <c r="B3" s="156"/>
      <c r="C3" s="156"/>
      <c r="D3" s="156"/>
      <c r="E3" s="156"/>
    </row>
    <row r="4" spans="1:19" s="47" customFormat="1" ht="30.75" customHeight="1" x14ac:dyDescent="0.35">
      <c r="A4" s="126" t="s">
        <v>0</v>
      </c>
      <c r="B4" s="157" t="s">
        <v>18</v>
      </c>
      <c r="C4" s="158"/>
      <c r="D4" s="158"/>
      <c r="E4" s="159"/>
      <c r="F4" s="157" t="s">
        <v>19</v>
      </c>
      <c r="G4" s="158"/>
      <c r="H4" s="158"/>
      <c r="I4" s="159"/>
      <c r="J4" s="63"/>
    </row>
    <row r="5" spans="1:19" s="47" customFormat="1" ht="23.25" customHeight="1" x14ac:dyDescent="0.35">
      <c r="A5" s="152"/>
      <c r="B5" s="122" t="s">
        <v>72</v>
      </c>
      <c r="C5" s="122" t="s">
        <v>73</v>
      </c>
      <c r="D5" s="124" t="s">
        <v>1</v>
      </c>
      <c r="E5" s="125"/>
      <c r="F5" s="122" t="s">
        <v>72</v>
      </c>
      <c r="G5" s="122" t="s">
        <v>73</v>
      </c>
      <c r="H5" s="124" t="s">
        <v>1</v>
      </c>
      <c r="I5" s="125"/>
      <c r="J5" s="64"/>
    </row>
    <row r="6" spans="1:19" s="47" customFormat="1" ht="36.75" customHeight="1" x14ac:dyDescent="0.35">
      <c r="A6" s="127"/>
      <c r="B6" s="123"/>
      <c r="C6" s="123"/>
      <c r="D6" s="5" t="s">
        <v>2</v>
      </c>
      <c r="E6" s="6" t="s">
        <v>26</v>
      </c>
      <c r="F6" s="123"/>
      <c r="G6" s="123"/>
      <c r="H6" s="5" t="s">
        <v>2</v>
      </c>
      <c r="I6" s="6" t="s">
        <v>26</v>
      </c>
      <c r="J6" s="65"/>
    </row>
    <row r="7" spans="1:19" s="53" customFormat="1" ht="15.75" customHeight="1" x14ac:dyDescent="0.3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8" customHeight="1" x14ac:dyDescent="0.35">
      <c r="A8" s="54" t="s">
        <v>27</v>
      </c>
      <c r="B8" s="82">
        <f>'15-місто-ЦЗ'!B7</f>
        <v>76476</v>
      </c>
      <c r="C8" s="82">
        <f>'15-місто-ЦЗ'!C7</f>
        <v>78318</v>
      </c>
      <c r="D8" s="11">
        <f>C8*100/B8</f>
        <v>102.40859877608662</v>
      </c>
      <c r="E8" s="75">
        <f>C8-B8</f>
        <v>1842</v>
      </c>
      <c r="F8" s="74">
        <f>'16-село-ЦЗ'!B7</f>
        <v>50228</v>
      </c>
      <c r="G8" s="74">
        <f>'16-село-ЦЗ'!C7</f>
        <v>51514</v>
      </c>
      <c r="H8" s="11">
        <f>G8*100/F8</f>
        <v>102.56032491837222</v>
      </c>
      <c r="I8" s="75">
        <f>G8-F8</f>
        <v>1286</v>
      </c>
      <c r="J8" s="67"/>
      <c r="K8" s="95"/>
      <c r="L8" s="95"/>
      <c r="M8" s="55"/>
      <c r="R8" s="68"/>
      <c r="S8" s="68"/>
    </row>
    <row r="9" spans="1:19" s="47" customFormat="1" ht="38" customHeight="1" x14ac:dyDescent="0.35">
      <c r="A9" s="54" t="s">
        <v>28</v>
      </c>
      <c r="B9" s="74">
        <f>'15-місто-ЦЗ'!E7</f>
        <v>29917</v>
      </c>
      <c r="C9" s="74">
        <f>'15-місто-ЦЗ'!F7</f>
        <v>33623</v>
      </c>
      <c r="D9" s="11">
        <f t="shared" ref="D9:D13" si="0">C9*100/B9</f>
        <v>112.38760570912859</v>
      </c>
      <c r="E9" s="90">
        <f t="shared" ref="E9:E13" si="1">C9-B9</f>
        <v>3706</v>
      </c>
      <c r="F9" s="74">
        <f>'16-село-ЦЗ'!E7</f>
        <v>18020</v>
      </c>
      <c r="G9" s="74">
        <f>'16-село-ЦЗ'!F7</f>
        <v>21813</v>
      </c>
      <c r="H9" s="11">
        <f t="shared" ref="H9:H13" si="2">G9*100/F9</f>
        <v>121.0488346281909</v>
      </c>
      <c r="I9" s="75">
        <f t="shared" ref="I9:I13" si="3">G9-F9</f>
        <v>3793</v>
      </c>
      <c r="J9" s="67"/>
      <c r="K9" s="95"/>
      <c r="L9" s="95"/>
      <c r="M9" s="56"/>
      <c r="R9" s="68"/>
      <c r="S9" s="68"/>
    </row>
    <row r="10" spans="1:19" s="47" customFormat="1" ht="45" customHeight="1" x14ac:dyDescent="0.35">
      <c r="A10" s="57" t="s">
        <v>29</v>
      </c>
      <c r="B10" s="74">
        <f>'15-місто-ЦЗ'!H7</f>
        <v>9350</v>
      </c>
      <c r="C10" s="74">
        <f>'15-місто-ЦЗ'!I7</f>
        <v>10754</v>
      </c>
      <c r="D10" s="11">
        <f t="shared" si="0"/>
        <v>115.01604278074866</v>
      </c>
      <c r="E10" s="75">
        <f t="shared" si="1"/>
        <v>1404</v>
      </c>
      <c r="F10" s="74">
        <f>'16-село-ЦЗ'!H7</f>
        <v>6104</v>
      </c>
      <c r="G10" s="74">
        <f>'16-село-ЦЗ'!I7</f>
        <v>7001</v>
      </c>
      <c r="H10" s="11">
        <f t="shared" si="2"/>
        <v>114.69528178243775</v>
      </c>
      <c r="I10" s="75">
        <f t="shared" si="3"/>
        <v>897</v>
      </c>
      <c r="J10" s="67"/>
      <c r="K10" s="95"/>
      <c r="L10" s="95"/>
      <c r="M10" s="56"/>
      <c r="R10" s="68"/>
      <c r="S10" s="68"/>
    </row>
    <row r="11" spans="1:19" s="47" customFormat="1" ht="38" customHeight="1" x14ac:dyDescent="0.35">
      <c r="A11" s="54" t="s">
        <v>30</v>
      </c>
      <c r="B11" s="74">
        <f>'15-місто-ЦЗ'!K7</f>
        <v>1811</v>
      </c>
      <c r="C11" s="74">
        <f>'15-місто-ЦЗ'!L7</f>
        <v>1709</v>
      </c>
      <c r="D11" s="11">
        <f t="shared" si="0"/>
        <v>94.367752622860294</v>
      </c>
      <c r="E11" s="75">
        <f t="shared" si="1"/>
        <v>-102</v>
      </c>
      <c r="F11" s="74">
        <f>'16-село-ЦЗ'!K7</f>
        <v>1270</v>
      </c>
      <c r="G11" s="74">
        <f>'16-село-ЦЗ'!L7</f>
        <v>1126</v>
      </c>
      <c r="H11" s="11">
        <f t="shared" si="2"/>
        <v>88.661417322834652</v>
      </c>
      <c r="I11" s="75">
        <f t="shared" si="3"/>
        <v>-144</v>
      </c>
      <c r="J11" s="67"/>
      <c r="K11" s="95"/>
      <c r="L11" s="95"/>
      <c r="M11" s="56"/>
      <c r="R11" s="68"/>
      <c r="S11" s="68"/>
    </row>
    <row r="12" spans="1:19" s="47" customFormat="1" ht="45.75" customHeight="1" x14ac:dyDescent="0.35">
      <c r="A12" s="54" t="s">
        <v>20</v>
      </c>
      <c r="B12" s="74">
        <f>'15-місто-ЦЗ'!N7</f>
        <v>400</v>
      </c>
      <c r="C12" s="74">
        <f>'15-місто-ЦЗ'!O7</f>
        <v>257</v>
      </c>
      <c r="D12" s="11">
        <f t="shared" si="0"/>
        <v>64.25</v>
      </c>
      <c r="E12" s="75">
        <f t="shared" si="1"/>
        <v>-143</v>
      </c>
      <c r="F12" s="74">
        <f>'16-село-ЦЗ'!N7</f>
        <v>379</v>
      </c>
      <c r="G12" s="74">
        <f>'16-село-ЦЗ'!O7</f>
        <v>179</v>
      </c>
      <c r="H12" s="11">
        <f t="shared" si="2"/>
        <v>47.229551451187334</v>
      </c>
      <c r="I12" s="75">
        <f t="shared" si="3"/>
        <v>-200</v>
      </c>
      <c r="J12" s="67"/>
      <c r="K12" s="95"/>
      <c r="L12" s="95"/>
      <c r="M12" s="56"/>
      <c r="R12" s="68"/>
      <c r="S12" s="68"/>
    </row>
    <row r="13" spans="1:19" s="47" customFormat="1" ht="49.65" customHeight="1" x14ac:dyDescent="0.35">
      <c r="A13" s="54" t="s">
        <v>31</v>
      </c>
      <c r="B13" s="74">
        <f>'15-місто-ЦЗ'!Q7</f>
        <v>22443</v>
      </c>
      <c r="C13" s="74">
        <f>'15-місто-ЦЗ'!R7</f>
        <v>23573</v>
      </c>
      <c r="D13" s="11">
        <f t="shared" si="0"/>
        <v>105.03497749855188</v>
      </c>
      <c r="E13" s="90">
        <f t="shared" si="1"/>
        <v>1130</v>
      </c>
      <c r="F13" s="74">
        <f>'16-село-ЦЗ'!Q7</f>
        <v>14512</v>
      </c>
      <c r="G13" s="74">
        <f>'16-село-ЦЗ'!R7</f>
        <v>17398</v>
      </c>
      <c r="H13" s="11">
        <f t="shared" si="2"/>
        <v>119.88699007717751</v>
      </c>
      <c r="I13" s="75">
        <f t="shared" si="3"/>
        <v>2886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35">
      <c r="A14" s="128" t="s">
        <v>4</v>
      </c>
      <c r="B14" s="129"/>
      <c r="C14" s="129"/>
      <c r="D14" s="129"/>
      <c r="E14" s="129"/>
      <c r="F14" s="129"/>
      <c r="G14" s="129"/>
      <c r="H14" s="129"/>
      <c r="I14" s="129"/>
      <c r="J14" s="69"/>
      <c r="K14" s="25"/>
      <c r="L14" s="25"/>
      <c r="M14" s="56"/>
    </row>
    <row r="15" spans="1:19" s="47" customFormat="1" ht="18" customHeight="1" x14ac:dyDescent="0.35">
      <c r="A15" s="130"/>
      <c r="B15" s="131"/>
      <c r="C15" s="131"/>
      <c r="D15" s="131"/>
      <c r="E15" s="131"/>
      <c r="F15" s="131"/>
      <c r="G15" s="131"/>
      <c r="H15" s="131"/>
      <c r="I15" s="131"/>
      <c r="J15" s="69"/>
      <c r="K15" s="25"/>
      <c r="L15" s="25"/>
      <c r="M15" s="56"/>
    </row>
    <row r="16" spans="1:19" s="47" customFormat="1" ht="20.25" customHeight="1" x14ac:dyDescent="0.35">
      <c r="A16" s="126" t="s">
        <v>0</v>
      </c>
      <c r="B16" s="126" t="s">
        <v>74</v>
      </c>
      <c r="C16" s="126" t="s">
        <v>75</v>
      </c>
      <c r="D16" s="124" t="s">
        <v>1</v>
      </c>
      <c r="E16" s="125"/>
      <c r="F16" s="126" t="s">
        <v>74</v>
      </c>
      <c r="G16" s="126" t="s">
        <v>75</v>
      </c>
      <c r="H16" s="124" t="s">
        <v>1</v>
      </c>
      <c r="I16" s="125"/>
      <c r="J16" s="64"/>
      <c r="K16" s="25"/>
      <c r="L16" s="25"/>
      <c r="M16" s="56"/>
    </row>
    <row r="17" spans="1:13" ht="27" customHeight="1" x14ac:dyDescent="0.45">
      <c r="A17" s="127"/>
      <c r="B17" s="127"/>
      <c r="C17" s="127"/>
      <c r="D17" s="21" t="s">
        <v>2</v>
      </c>
      <c r="E17" s="6" t="s">
        <v>26</v>
      </c>
      <c r="F17" s="127"/>
      <c r="G17" s="127"/>
      <c r="H17" s="21" t="s">
        <v>2</v>
      </c>
      <c r="I17" s="6" t="s">
        <v>26</v>
      </c>
      <c r="J17" s="65"/>
      <c r="K17" s="70"/>
      <c r="L17" s="70"/>
      <c r="M17" s="58"/>
    </row>
    <row r="18" spans="1:13" ht="20.5" x14ac:dyDescent="0.45">
      <c r="A18" s="54" t="s">
        <v>32</v>
      </c>
      <c r="B18" s="82">
        <f>'15-місто-ЦЗ'!T7</f>
        <v>60734</v>
      </c>
      <c r="C18" s="82">
        <f>'15-місто-ЦЗ'!U7</f>
        <v>20479</v>
      </c>
      <c r="D18" s="17">
        <f t="shared" ref="D18:D20" si="4">C18*100/B18</f>
        <v>33.719168834590178</v>
      </c>
      <c r="E18" s="90">
        <f t="shared" ref="E18:E20" si="5">C18-B18</f>
        <v>-40255</v>
      </c>
      <c r="F18" s="82">
        <f>'16-село-ЦЗ'!T7</f>
        <v>38469</v>
      </c>
      <c r="G18" s="82">
        <f>'16-село-ЦЗ'!U7</f>
        <v>12796</v>
      </c>
      <c r="H18" s="16">
        <f t="shared" ref="H18:H20" si="6">G18*100/F18</f>
        <v>33.263146949491798</v>
      </c>
      <c r="I18" s="75">
        <f t="shared" ref="I18:I20" si="7">G18-F18</f>
        <v>-25673</v>
      </c>
      <c r="J18" s="71"/>
      <c r="K18" s="96"/>
      <c r="L18" s="96"/>
      <c r="M18" s="58"/>
    </row>
    <row r="19" spans="1:13" ht="20.5" x14ac:dyDescent="0.45">
      <c r="A19" s="2" t="s">
        <v>28</v>
      </c>
      <c r="B19" s="82">
        <f>'15-місто-ЦЗ'!W7</f>
        <v>19725</v>
      </c>
      <c r="C19" s="82">
        <f>'15-місто-ЦЗ'!X7</f>
        <v>11219</v>
      </c>
      <c r="D19" s="17">
        <f t="shared" si="4"/>
        <v>56.877059569074781</v>
      </c>
      <c r="E19" s="75">
        <f t="shared" si="5"/>
        <v>-8506</v>
      </c>
      <c r="F19" s="82">
        <f>'16-село-ЦЗ'!W7</f>
        <v>11093</v>
      </c>
      <c r="G19" s="82">
        <f>'16-село-ЦЗ'!X7</f>
        <v>8246</v>
      </c>
      <c r="H19" s="16">
        <f t="shared" si="6"/>
        <v>74.335166321103401</v>
      </c>
      <c r="I19" s="75">
        <f t="shared" si="7"/>
        <v>-2847</v>
      </c>
      <c r="J19" s="71"/>
      <c r="K19" s="96"/>
      <c r="L19" s="96"/>
      <c r="M19" s="58"/>
    </row>
    <row r="20" spans="1:13" ht="20.5" x14ac:dyDescent="0.45">
      <c r="A20" s="2" t="s">
        <v>33</v>
      </c>
      <c r="B20" s="82">
        <f>'15-місто-ЦЗ'!Z7</f>
        <v>17072</v>
      </c>
      <c r="C20" s="82">
        <f>'15-місто-ЦЗ'!AA7</f>
        <v>9379</v>
      </c>
      <c r="D20" s="17">
        <f t="shared" si="4"/>
        <v>54.937910028116214</v>
      </c>
      <c r="E20" s="75">
        <f t="shared" si="5"/>
        <v>-7693</v>
      </c>
      <c r="F20" s="82">
        <f>'16-село-ЦЗ'!Z7</f>
        <v>10051</v>
      </c>
      <c r="G20" s="82">
        <f>'16-село-ЦЗ'!AA7</f>
        <v>7315</v>
      </c>
      <c r="H20" s="16">
        <f t="shared" si="6"/>
        <v>72.778827977315686</v>
      </c>
      <c r="I20" s="75">
        <f t="shared" si="7"/>
        <v>-2736</v>
      </c>
      <c r="J20" s="72"/>
      <c r="K20" s="96"/>
      <c r="L20" s="96"/>
      <c r="M20" s="58"/>
    </row>
    <row r="21" spans="1:13" ht="20.5" x14ac:dyDescent="0.45">
      <c r="C21" s="19"/>
      <c r="K21" s="70"/>
      <c r="L21" s="70"/>
      <c r="M21" s="58"/>
    </row>
    <row r="22" spans="1:13" x14ac:dyDescent="0.3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Q21" sqref="Q21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83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115">
        <f>SUM(B8:B35)</f>
        <v>76476</v>
      </c>
      <c r="C7" s="115">
        <f>SUM(C8:C35)</f>
        <v>78318</v>
      </c>
      <c r="D7" s="116">
        <f>C7*100/B7</f>
        <v>102.40859877608662</v>
      </c>
      <c r="E7" s="117">
        <f>SUM(E8:E35)</f>
        <v>29917</v>
      </c>
      <c r="F7" s="117">
        <f>SUM(F8:F35)</f>
        <v>33623</v>
      </c>
      <c r="G7" s="116">
        <f>F7*100/E7</f>
        <v>112.38760570912859</v>
      </c>
      <c r="H7" s="117">
        <f>SUM(H8:H35)</f>
        <v>9350</v>
      </c>
      <c r="I7" s="117">
        <f>SUM(I8:I35)</f>
        <v>10754</v>
      </c>
      <c r="J7" s="116">
        <f>I7*100/H7</f>
        <v>115.01604278074866</v>
      </c>
      <c r="K7" s="117">
        <f>SUM(K8:K35)</f>
        <v>1811</v>
      </c>
      <c r="L7" s="117">
        <f>SUM(L8:L35)</f>
        <v>1709</v>
      </c>
      <c r="M7" s="116">
        <f>L7*100/K7</f>
        <v>94.367752622860294</v>
      </c>
      <c r="N7" s="117">
        <f>SUM(N8:N35)</f>
        <v>400</v>
      </c>
      <c r="O7" s="117">
        <f>SUM(O8:O35)</f>
        <v>257</v>
      </c>
      <c r="P7" s="116">
        <f>O7*100/N7</f>
        <v>64.25</v>
      </c>
      <c r="Q7" s="117">
        <f>SUM(Q8:Q35)</f>
        <v>22443</v>
      </c>
      <c r="R7" s="117">
        <f>SUM(R8:R35)</f>
        <v>23573</v>
      </c>
      <c r="S7" s="116">
        <f>R7*100/Q7</f>
        <v>105.03497749855188</v>
      </c>
      <c r="T7" s="117">
        <f>SUM(T8:T35)</f>
        <v>60734</v>
      </c>
      <c r="U7" s="117">
        <f>SUM(U8:U35)</f>
        <v>20479</v>
      </c>
      <c r="V7" s="116">
        <f>U7*100/T7</f>
        <v>33.719168834590178</v>
      </c>
      <c r="W7" s="117">
        <f>SUM(W8:W35)</f>
        <v>19725</v>
      </c>
      <c r="X7" s="117">
        <f>SUM(X8:X35)</f>
        <v>11219</v>
      </c>
      <c r="Y7" s="116">
        <f>X7*100/W7</f>
        <v>56.877059569074781</v>
      </c>
      <c r="Z7" s="117">
        <f>SUM(Z8:Z35)</f>
        <v>17072</v>
      </c>
      <c r="AA7" s="117">
        <f>SUM(AA8:AA35)</f>
        <v>9379</v>
      </c>
      <c r="AB7" s="116">
        <f>AA7*100/Z7</f>
        <v>54.937910028116214</v>
      </c>
      <c r="AC7" s="37"/>
      <c r="AF7" s="42"/>
    </row>
    <row r="8" spans="1:32" s="42" customFormat="1" ht="17" customHeight="1" x14ac:dyDescent="0.3">
      <c r="A8" s="61" t="s">
        <v>35</v>
      </c>
      <c r="B8" s="118">
        <f>УСЬОГО!B8-'16-село-ЦЗ'!B8</f>
        <v>25021</v>
      </c>
      <c r="C8" s="118">
        <f>УСЬОГО!C8-'16-село-ЦЗ'!C8</f>
        <v>27327</v>
      </c>
      <c r="D8" s="116">
        <f t="shared" ref="D8:D35" si="0">C8*100/B8</f>
        <v>109.21625834299189</v>
      </c>
      <c r="E8" s="118">
        <f>УСЬОГО!E8-'16-село-ЦЗ'!E8</f>
        <v>10627</v>
      </c>
      <c r="F8" s="118">
        <f>УСЬОГО!F8-'16-село-ЦЗ'!F8</f>
        <v>13080</v>
      </c>
      <c r="G8" s="119">
        <f t="shared" ref="G8:G35" si="1">F8*100/E8</f>
        <v>123.0827138421003</v>
      </c>
      <c r="H8" s="118">
        <f>УСЬОГО!H8-'16-село-ЦЗ'!H8</f>
        <v>1520</v>
      </c>
      <c r="I8" s="118">
        <f>УСЬОГО!I8-'16-село-ЦЗ'!I8</f>
        <v>2402</v>
      </c>
      <c r="J8" s="119">
        <f t="shared" ref="J8:J35" si="2">I8*100/H8</f>
        <v>158.02631578947367</v>
      </c>
      <c r="K8" s="118">
        <f>УСЬОГО!K8-'16-село-ЦЗ'!K8</f>
        <v>408</v>
      </c>
      <c r="L8" s="118">
        <f>УСЬОГО!L8-'16-село-ЦЗ'!L8</f>
        <v>610</v>
      </c>
      <c r="M8" s="119">
        <f t="shared" ref="M8:M35" si="3">L8*100/K8</f>
        <v>149.50980392156862</v>
      </c>
      <c r="N8" s="118">
        <f>УСЬОГО!N8-'16-село-ЦЗ'!N8</f>
        <v>89</v>
      </c>
      <c r="O8" s="118">
        <f>УСЬОГО!O8-'16-село-ЦЗ'!O8</f>
        <v>115</v>
      </c>
      <c r="P8" s="119">
        <f>IF(ISERROR(O8*100/N8),"-",(O8*100/N8))</f>
        <v>129.2134831460674</v>
      </c>
      <c r="Q8" s="118">
        <f>УСЬОГО!Q8-'16-село-ЦЗ'!Q8</f>
        <v>6967</v>
      </c>
      <c r="R8" s="120">
        <f>УСЬОГО!R8-'16-село-ЦЗ'!R8</f>
        <v>7186</v>
      </c>
      <c r="S8" s="119">
        <f t="shared" ref="S8:S35" si="4">R8*100/Q8</f>
        <v>103.14339026840821</v>
      </c>
      <c r="T8" s="118">
        <f>УСЬОГО!T8-'16-село-ЦЗ'!T8</f>
        <v>21620</v>
      </c>
      <c r="U8" s="120">
        <f>УСЬОГО!U8-'16-село-ЦЗ'!U8</f>
        <v>8816</v>
      </c>
      <c r="V8" s="119">
        <f t="shared" ref="V8:V35" si="5">U8*100/T8</f>
        <v>40.777058279370955</v>
      </c>
      <c r="W8" s="118">
        <f>УСЬОГО!W8-'16-село-ЦЗ'!W8</f>
        <v>7607</v>
      </c>
      <c r="X8" s="120">
        <f>УСЬОГО!X8-'16-село-ЦЗ'!X8</f>
        <v>4725</v>
      </c>
      <c r="Y8" s="119">
        <f t="shared" ref="Y8:Y35" si="6">X8*100/W8</f>
        <v>62.113842513474431</v>
      </c>
      <c r="Z8" s="118">
        <f>УСЬОГО!Z8-'16-село-ЦЗ'!Z8</f>
        <v>6554</v>
      </c>
      <c r="AA8" s="120">
        <f>УСЬОГО!AA8-'16-село-ЦЗ'!AA8</f>
        <v>3943</v>
      </c>
      <c r="AB8" s="119">
        <f t="shared" ref="AB8:AB35" si="7">AA8*100/Z8</f>
        <v>60.161733292645714</v>
      </c>
      <c r="AC8" s="37"/>
      <c r="AD8" s="41"/>
    </row>
    <row r="9" spans="1:32" s="43" customFormat="1" ht="17" customHeight="1" x14ac:dyDescent="0.3">
      <c r="A9" s="61" t="s">
        <v>36</v>
      </c>
      <c r="B9" s="118">
        <f>УСЬОГО!B9-'16-село-ЦЗ'!B9</f>
        <v>4009</v>
      </c>
      <c r="C9" s="118">
        <f>УСЬОГО!C9-'16-село-ЦЗ'!C9</f>
        <v>3933</v>
      </c>
      <c r="D9" s="116">
        <f t="shared" si="0"/>
        <v>98.104265402843609</v>
      </c>
      <c r="E9" s="118">
        <f>УСЬОГО!E9-'16-село-ЦЗ'!E9</f>
        <v>1689</v>
      </c>
      <c r="F9" s="118">
        <f>УСЬОГО!F9-'16-село-ЦЗ'!F9</f>
        <v>1726</v>
      </c>
      <c r="G9" s="119">
        <f t="shared" si="1"/>
        <v>102.19064535227946</v>
      </c>
      <c r="H9" s="118">
        <f>УСЬОГО!H9-'16-село-ЦЗ'!H9</f>
        <v>544</v>
      </c>
      <c r="I9" s="118">
        <f>УСЬОГО!I9-'16-село-ЦЗ'!I9</f>
        <v>513</v>
      </c>
      <c r="J9" s="119">
        <f t="shared" si="2"/>
        <v>94.30147058823529</v>
      </c>
      <c r="K9" s="118">
        <f>УСЬОГО!K9-'16-село-ЦЗ'!K9</f>
        <v>57</v>
      </c>
      <c r="L9" s="118">
        <f>УСЬОГО!L9-'16-село-ЦЗ'!L9</f>
        <v>67</v>
      </c>
      <c r="M9" s="119">
        <f t="shared" si="3"/>
        <v>117.54385964912281</v>
      </c>
      <c r="N9" s="118">
        <f>УСЬОГО!N9-'16-село-ЦЗ'!N9</f>
        <v>8</v>
      </c>
      <c r="O9" s="118">
        <f>УСЬОГО!O9-'16-село-ЦЗ'!O9</f>
        <v>4</v>
      </c>
      <c r="P9" s="119">
        <f t="shared" ref="P9:P35" si="8">IF(ISERROR(O9*100/N9),"-",(O9*100/N9))</f>
        <v>50</v>
      </c>
      <c r="Q9" s="118">
        <f>УСЬОГО!Q9-'16-село-ЦЗ'!Q9</f>
        <v>1245</v>
      </c>
      <c r="R9" s="120">
        <f>УСЬОГО!R9-'16-село-ЦЗ'!R9</f>
        <v>1328</v>
      </c>
      <c r="S9" s="119">
        <f t="shared" si="4"/>
        <v>106.66666666666667</v>
      </c>
      <c r="T9" s="118">
        <f>УСЬОГО!T9-'16-село-ЦЗ'!T9</f>
        <v>3267</v>
      </c>
      <c r="U9" s="120">
        <f>УСЬОГО!U9-'16-село-ЦЗ'!U9</f>
        <v>608</v>
      </c>
      <c r="V9" s="119">
        <f t="shared" si="5"/>
        <v>18.610345883073155</v>
      </c>
      <c r="W9" s="118">
        <f>УСЬОГО!W9-'16-село-ЦЗ'!W9</f>
        <v>1197</v>
      </c>
      <c r="X9" s="120">
        <f>УСЬОГО!X9-'16-село-ЦЗ'!X9</f>
        <v>527</v>
      </c>
      <c r="Y9" s="119">
        <f t="shared" si="6"/>
        <v>44.026733500417713</v>
      </c>
      <c r="Z9" s="118">
        <f>УСЬОГО!Z9-'16-село-ЦЗ'!Z9</f>
        <v>949</v>
      </c>
      <c r="AA9" s="120">
        <f>УСЬОГО!AA9-'16-село-ЦЗ'!AA9</f>
        <v>327</v>
      </c>
      <c r="AB9" s="119">
        <f t="shared" si="7"/>
        <v>34.457323498419392</v>
      </c>
      <c r="AC9" s="37"/>
      <c r="AD9" s="41"/>
    </row>
    <row r="10" spans="1:32" s="42" customFormat="1" ht="17" customHeight="1" x14ac:dyDescent="0.3">
      <c r="A10" s="61" t="s">
        <v>37</v>
      </c>
      <c r="B10" s="118">
        <f>УСЬОГО!B10-'16-село-ЦЗ'!B10</f>
        <v>242</v>
      </c>
      <c r="C10" s="118">
        <f>УСЬОГО!C10-'16-село-ЦЗ'!C10</f>
        <v>249</v>
      </c>
      <c r="D10" s="116">
        <f t="shared" si="0"/>
        <v>102.89256198347107</v>
      </c>
      <c r="E10" s="118">
        <f>УСЬОГО!E10-'16-село-ЦЗ'!E10</f>
        <v>142</v>
      </c>
      <c r="F10" s="118">
        <f>УСЬОГО!F10-'16-село-ЦЗ'!F10</f>
        <v>152</v>
      </c>
      <c r="G10" s="119">
        <f t="shared" si="1"/>
        <v>107.04225352112677</v>
      </c>
      <c r="H10" s="118">
        <f>УСЬОГО!H10-'16-село-ЦЗ'!H10</f>
        <v>32</v>
      </c>
      <c r="I10" s="118">
        <f>УСЬОГО!I10-'16-село-ЦЗ'!I10</f>
        <v>35</v>
      </c>
      <c r="J10" s="119">
        <f t="shared" si="2"/>
        <v>109.375</v>
      </c>
      <c r="K10" s="118">
        <f>УСЬОГО!K10-'16-село-ЦЗ'!K10</f>
        <v>3</v>
      </c>
      <c r="L10" s="118">
        <f>УСЬОГО!L10-'16-село-ЦЗ'!L10</f>
        <v>3</v>
      </c>
      <c r="M10" s="119">
        <f t="shared" si="3"/>
        <v>100</v>
      </c>
      <c r="N10" s="118">
        <f>УСЬОГО!N10-'16-село-ЦЗ'!N10</f>
        <v>1</v>
      </c>
      <c r="O10" s="118">
        <f>УСЬОГО!O10-'16-село-ЦЗ'!O10</f>
        <v>8</v>
      </c>
      <c r="P10" s="119">
        <f t="shared" si="8"/>
        <v>800</v>
      </c>
      <c r="Q10" s="118">
        <f>УСЬОГО!Q10-'16-село-ЦЗ'!Q10</f>
        <v>136</v>
      </c>
      <c r="R10" s="120">
        <f>УСЬОГО!R10-'16-село-ЦЗ'!R10</f>
        <v>122</v>
      </c>
      <c r="S10" s="119">
        <f t="shared" si="4"/>
        <v>89.705882352941174</v>
      </c>
      <c r="T10" s="118">
        <f>УСЬОГО!T10-'16-село-ЦЗ'!T10</f>
        <v>190</v>
      </c>
      <c r="U10" s="120">
        <f>УСЬОГО!U10-'16-село-ЦЗ'!U10</f>
        <v>28</v>
      </c>
      <c r="V10" s="119">
        <f t="shared" si="5"/>
        <v>14.736842105263158</v>
      </c>
      <c r="W10" s="118">
        <f>УСЬОГО!W10-'16-село-ЦЗ'!W10</f>
        <v>108</v>
      </c>
      <c r="X10" s="120">
        <f>УСЬОГО!X10-'16-село-ЦЗ'!X10</f>
        <v>27</v>
      </c>
      <c r="Y10" s="119">
        <f t="shared" si="6"/>
        <v>25</v>
      </c>
      <c r="Z10" s="118">
        <f>УСЬОГО!Z10-'16-село-ЦЗ'!Z10</f>
        <v>94</v>
      </c>
      <c r="AA10" s="120">
        <f>УСЬОГО!AA10-'16-село-ЦЗ'!AA10</f>
        <v>21</v>
      </c>
      <c r="AB10" s="119">
        <f t="shared" si="7"/>
        <v>22.340425531914892</v>
      </c>
      <c r="AC10" s="37"/>
      <c r="AD10" s="41"/>
    </row>
    <row r="11" spans="1:32" s="42" customFormat="1" ht="17" customHeight="1" x14ac:dyDescent="0.3">
      <c r="A11" s="61" t="s">
        <v>38</v>
      </c>
      <c r="B11" s="118">
        <f>УСЬОГО!B11-'16-село-ЦЗ'!B11</f>
        <v>1966</v>
      </c>
      <c r="C11" s="118">
        <f>УСЬОГО!C11-'16-село-ЦЗ'!C11</f>
        <v>1708</v>
      </c>
      <c r="D11" s="116">
        <f t="shared" si="0"/>
        <v>86.876907426246191</v>
      </c>
      <c r="E11" s="118">
        <f>УСЬОГО!E11-'16-село-ЦЗ'!E11</f>
        <v>975</v>
      </c>
      <c r="F11" s="118">
        <f>УСЬОГО!F11-'16-село-ЦЗ'!F11</f>
        <v>825</v>
      </c>
      <c r="G11" s="119">
        <f t="shared" si="1"/>
        <v>84.615384615384613</v>
      </c>
      <c r="H11" s="118">
        <f>УСЬОГО!H11-'16-село-ЦЗ'!H11</f>
        <v>326</v>
      </c>
      <c r="I11" s="118">
        <f>УСЬОГО!I11-'16-село-ЦЗ'!I11</f>
        <v>224</v>
      </c>
      <c r="J11" s="119">
        <f t="shared" si="2"/>
        <v>68.711656441717793</v>
      </c>
      <c r="K11" s="118">
        <f>УСЬОГО!K11-'16-село-ЦЗ'!K11</f>
        <v>69</v>
      </c>
      <c r="L11" s="118">
        <f>УСЬОГО!L11-'16-село-ЦЗ'!L11</f>
        <v>25</v>
      </c>
      <c r="M11" s="119">
        <f t="shared" si="3"/>
        <v>36.231884057971016</v>
      </c>
      <c r="N11" s="118">
        <f>УСЬОГО!N11-'16-село-ЦЗ'!N11</f>
        <v>0</v>
      </c>
      <c r="O11" s="118">
        <f>УСЬОГО!O11-'16-село-ЦЗ'!O11</f>
        <v>3</v>
      </c>
      <c r="P11" s="119" t="str">
        <f t="shared" si="8"/>
        <v>-</v>
      </c>
      <c r="Q11" s="118">
        <f>УСЬОГО!Q11-'16-село-ЦЗ'!Q11</f>
        <v>891</v>
      </c>
      <c r="R11" s="120">
        <f>УСЬОГО!R11-'16-село-ЦЗ'!R11</f>
        <v>707</v>
      </c>
      <c r="S11" s="119">
        <f t="shared" si="4"/>
        <v>79.349046015712688</v>
      </c>
      <c r="T11" s="118">
        <f>УСЬОГО!T11-'16-село-ЦЗ'!T11</f>
        <v>1406</v>
      </c>
      <c r="U11" s="120">
        <f>УСЬОГО!U11-'16-село-ЦЗ'!U11</f>
        <v>301</v>
      </c>
      <c r="V11" s="119">
        <f t="shared" si="5"/>
        <v>21.408250355618776</v>
      </c>
      <c r="W11" s="118">
        <f>УСЬОГО!W11-'16-село-ЦЗ'!W11</f>
        <v>602</v>
      </c>
      <c r="X11" s="120">
        <f>УСЬОГО!X11-'16-село-ЦЗ'!X11</f>
        <v>271</v>
      </c>
      <c r="Y11" s="119">
        <f t="shared" si="6"/>
        <v>45.016611295681066</v>
      </c>
      <c r="Z11" s="118">
        <f>УСЬОГО!Z11-'16-село-ЦЗ'!Z11</f>
        <v>490</v>
      </c>
      <c r="AA11" s="120">
        <f>УСЬОГО!AA11-'16-село-ЦЗ'!AA11</f>
        <v>208</v>
      </c>
      <c r="AB11" s="119">
        <f t="shared" si="7"/>
        <v>42.448979591836732</v>
      </c>
      <c r="AC11" s="37"/>
      <c r="AD11" s="41"/>
    </row>
    <row r="12" spans="1:32" s="42" customFormat="1" ht="17" customHeight="1" x14ac:dyDescent="0.3">
      <c r="A12" s="61" t="s">
        <v>39</v>
      </c>
      <c r="B12" s="118">
        <f>УСЬОГО!B12-'16-село-ЦЗ'!B12</f>
        <v>3347</v>
      </c>
      <c r="C12" s="118">
        <f>УСЬОГО!C12-'16-село-ЦЗ'!C12</f>
        <v>3293</v>
      </c>
      <c r="D12" s="116">
        <f t="shared" si="0"/>
        <v>98.386614878996113</v>
      </c>
      <c r="E12" s="118">
        <f>УСЬОГО!E12-'16-село-ЦЗ'!E12</f>
        <v>980</v>
      </c>
      <c r="F12" s="118">
        <f>УСЬОГО!F12-'16-село-ЦЗ'!F12</f>
        <v>1010</v>
      </c>
      <c r="G12" s="119">
        <f t="shared" si="1"/>
        <v>103.06122448979592</v>
      </c>
      <c r="H12" s="118">
        <f>УСЬОГО!H12-'16-село-ЦЗ'!H12</f>
        <v>443</v>
      </c>
      <c r="I12" s="118">
        <f>УСЬОГО!I12-'16-село-ЦЗ'!I12</f>
        <v>408</v>
      </c>
      <c r="J12" s="119">
        <f t="shared" si="2"/>
        <v>92.099322799097067</v>
      </c>
      <c r="K12" s="118">
        <f>УСЬОГО!K12-'16-село-ЦЗ'!K12</f>
        <v>131</v>
      </c>
      <c r="L12" s="118">
        <f>УСЬОГО!L12-'16-село-ЦЗ'!L12</f>
        <v>118</v>
      </c>
      <c r="M12" s="119">
        <f t="shared" si="3"/>
        <v>90.07633587786259</v>
      </c>
      <c r="N12" s="118">
        <f>УСЬОГО!N12-'16-село-ЦЗ'!N12</f>
        <v>96</v>
      </c>
      <c r="O12" s="118">
        <f>УСЬОГО!O12-'16-село-ЦЗ'!O12</f>
        <v>11</v>
      </c>
      <c r="P12" s="119">
        <f t="shared" si="8"/>
        <v>11.458333333333334</v>
      </c>
      <c r="Q12" s="118">
        <f>УСЬОГО!Q12-'16-село-ЦЗ'!Q12</f>
        <v>756</v>
      </c>
      <c r="R12" s="120">
        <f>УСЬОГО!R12-'16-село-ЦЗ'!R12</f>
        <v>861</v>
      </c>
      <c r="S12" s="119">
        <f t="shared" si="4"/>
        <v>113.88888888888889</v>
      </c>
      <c r="T12" s="118">
        <f>УСЬОГО!T12-'16-село-ЦЗ'!T12</f>
        <v>2830</v>
      </c>
      <c r="U12" s="120">
        <f>УСЬОГО!U12-'16-село-ЦЗ'!U12</f>
        <v>1318</v>
      </c>
      <c r="V12" s="119">
        <f t="shared" si="5"/>
        <v>46.572438162544167</v>
      </c>
      <c r="W12" s="118">
        <f>УСЬОГО!W12-'16-село-ЦЗ'!W12</f>
        <v>621</v>
      </c>
      <c r="X12" s="120">
        <f>УСЬОГО!X12-'16-село-ЦЗ'!X12</f>
        <v>283</v>
      </c>
      <c r="Y12" s="119">
        <f t="shared" si="6"/>
        <v>45.571658615136876</v>
      </c>
      <c r="Z12" s="118">
        <f>УСЬОГО!Z12-'16-село-ЦЗ'!Z12</f>
        <v>518</v>
      </c>
      <c r="AA12" s="120">
        <f>УСЬОГО!AA12-'16-село-ЦЗ'!AA12</f>
        <v>231</v>
      </c>
      <c r="AB12" s="119">
        <f t="shared" si="7"/>
        <v>44.594594594594597</v>
      </c>
      <c r="AC12" s="37"/>
      <c r="AD12" s="41"/>
    </row>
    <row r="13" spans="1:32" s="42" customFormat="1" ht="17" customHeight="1" x14ac:dyDescent="0.3">
      <c r="A13" s="61" t="s">
        <v>40</v>
      </c>
      <c r="B13" s="118">
        <f>УСЬОГО!B13-'16-село-ЦЗ'!B13</f>
        <v>1560</v>
      </c>
      <c r="C13" s="118">
        <f>УСЬОГО!C13-'16-село-ЦЗ'!C13</f>
        <v>1375</v>
      </c>
      <c r="D13" s="116">
        <f t="shared" si="0"/>
        <v>88.141025641025635</v>
      </c>
      <c r="E13" s="118">
        <f>УСЬОГО!E13-'16-село-ЦЗ'!E13</f>
        <v>738</v>
      </c>
      <c r="F13" s="118">
        <f>УСЬОГО!F13-'16-село-ЦЗ'!F13</f>
        <v>640</v>
      </c>
      <c r="G13" s="119">
        <f t="shared" si="1"/>
        <v>86.72086720867209</v>
      </c>
      <c r="H13" s="118">
        <f>УСЬОГО!H13-'16-село-ЦЗ'!H13</f>
        <v>261</v>
      </c>
      <c r="I13" s="118">
        <f>УСЬОГО!I13-'16-село-ЦЗ'!I13</f>
        <v>245</v>
      </c>
      <c r="J13" s="119">
        <f t="shared" si="2"/>
        <v>93.869731800766289</v>
      </c>
      <c r="K13" s="118">
        <f>УСЬОГО!K13-'16-село-ЦЗ'!K13</f>
        <v>34</v>
      </c>
      <c r="L13" s="118">
        <f>УСЬОГО!L13-'16-село-ЦЗ'!L13</f>
        <v>36</v>
      </c>
      <c r="M13" s="119">
        <f t="shared" si="3"/>
        <v>105.88235294117646</v>
      </c>
      <c r="N13" s="118">
        <f>УСЬОГО!N13-'16-село-ЦЗ'!N13</f>
        <v>4</v>
      </c>
      <c r="O13" s="118">
        <f>УСЬОГО!O13-'16-село-ЦЗ'!O13</f>
        <v>4</v>
      </c>
      <c r="P13" s="119">
        <f t="shared" si="8"/>
        <v>100</v>
      </c>
      <c r="Q13" s="118">
        <f>УСЬОГО!Q13-'16-село-ЦЗ'!Q13</f>
        <v>496</v>
      </c>
      <c r="R13" s="120">
        <f>УСЬОГО!R13-'16-село-ЦЗ'!R13</f>
        <v>555</v>
      </c>
      <c r="S13" s="119">
        <f t="shared" si="4"/>
        <v>111.89516129032258</v>
      </c>
      <c r="T13" s="118">
        <f>УСЬОГО!T13-'16-село-ЦЗ'!T13</f>
        <v>1156</v>
      </c>
      <c r="U13" s="120">
        <f>УСЬОГО!U13-'16-село-ЦЗ'!U13</f>
        <v>623</v>
      </c>
      <c r="V13" s="119">
        <f t="shared" si="5"/>
        <v>53.892733564013838</v>
      </c>
      <c r="W13" s="118">
        <f>УСЬОГО!W13-'16-село-ЦЗ'!W13</f>
        <v>458</v>
      </c>
      <c r="X13" s="120">
        <f>УСЬОГО!X13-'16-село-ЦЗ'!X13</f>
        <v>136</v>
      </c>
      <c r="Y13" s="119">
        <f t="shared" si="6"/>
        <v>29.694323144104803</v>
      </c>
      <c r="Z13" s="118">
        <f>УСЬОГО!Z13-'16-село-ЦЗ'!Z13</f>
        <v>381</v>
      </c>
      <c r="AA13" s="120">
        <f>УСЬОГО!AA13-'16-село-ЦЗ'!AA13</f>
        <v>105</v>
      </c>
      <c r="AB13" s="119">
        <f t="shared" si="7"/>
        <v>27.559055118110237</v>
      </c>
      <c r="AC13" s="37"/>
      <c r="AD13" s="41"/>
    </row>
    <row r="14" spans="1:32" s="42" customFormat="1" ht="17" customHeight="1" x14ac:dyDescent="0.3">
      <c r="A14" s="61" t="s">
        <v>41</v>
      </c>
      <c r="B14" s="118">
        <f>УСЬОГО!B14-'16-село-ЦЗ'!B14</f>
        <v>1265</v>
      </c>
      <c r="C14" s="118">
        <f>УСЬОГО!C14-'16-село-ЦЗ'!C14</f>
        <v>1140</v>
      </c>
      <c r="D14" s="116">
        <f t="shared" si="0"/>
        <v>90.118577075098813</v>
      </c>
      <c r="E14" s="118">
        <f>УСЬОГО!E14-'16-село-ЦЗ'!E14</f>
        <v>794</v>
      </c>
      <c r="F14" s="118">
        <f>УСЬОГО!F14-'16-село-ЦЗ'!F14</f>
        <v>676</v>
      </c>
      <c r="G14" s="119">
        <f t="shared" si="1"/>
        <v>85.138539042821165</v>
      </c>
      <c r="H14" s="118">
        <f>УСЬОГО!H14-'16-село-ЦЗ'!H14</f>
        <v>214</v>
      </c>
      <c r="I14" s="118">
        <f>УСЬОГО!I14-'16-село-ЦЗ'!I14</f>
        <v>187</v>
      </c>
      <c r="J14" s="119">
        <f t="shared" si="2"/>
        <v>87.383177570093451</v>
      </c>
      <c r="K14" s="118">
        <f>УСЬОГО!K14-'16-село-ЦЗ'!K14</f>
        <v>23</v>
      </c>
      <c r="L14" s="118">
        <f>УСЬОГО!L14-'16-село-ЦЗ'!L14</f>
        <v>12</v>
      </c>
      <c r="M14" s="119">
        <f t="shared" si="3"/>
        <v>52.173913043478258</v>
      </c>
      <c r="N14" s="118">
        <f>УСЬОГО!N14-'16-село-ЦЗ'!N14</f>
        <v>4</v>
      </c>
      <c r="O14" s="118">
        <f>УСЬОГО!O14-'16-село-ЦЗ'!O14</f>
        <v>0</v>
      </c>
      <c r="P14" s="119">
        <f t="shared" si="8"/>
        <v>0</v>
      </c>
      <c r="Q14" s="118">
        <f>УСЬОГО!Q14-'16-село-ЦЗ'!Q14</f>
        <v>712</v>
      </c>
      <c r="R14" s="120">
        <f>УСЬОГО!R14-'16-село-ЦЗ'!R14</f>
        <v>596</v>
      </c>
      <c r="S14" s="119">
        <f t="shared" si="4"/>
        <v>83.707865168539328</v>
      </c>
      <c r="T14" s="118">
        <f>УСЬОГО!T14-'16-село-ЦЗ'!T14</f>
        <v>880</v>
      </c>
      <c r="U14" s="120">
        <f>УСЬОГО!U14-'16-село-ЦЗ'!U14</f>
        <v>155</v>
      </c>
      <c r="V14" s="119">
        <f t="shared" si="5"/>
        <v>17.613636363636363</v>
      </c>
      <c r="W14" s="118">
        <f>УСЬОГО!W14-'16-село-ЦЗ'!W14</f>
        <v>525</v>
      </c>
      <c r="X14" s="120">
        <f>УСЬОГО!X14-'16-село-ЦЗ'!X14</f>
        <v>146</v>
      </c>
      <c r="Y14" s="119">
        <f t="shared" si="6"/>
        <v>27.80952380952381</v>
      </c>
      <c r="Z14" s="118">
        <f>УСЬОГО!Z14-'16-село-ЦЗ'!Z14</f>
        <v>451</v>
      </c>
      <c r="AA14" s="120">
        <f>УСЬОГО!AA14-'16-село-ЦЗ'!AA14</f>
        <v>126</v>
      </c>
      <c r="AB14" s="119">
        <f t="shared" si="7"/>
        <v>27.937915742793791</v>
      </c>
      <c r="AC14" s="37"/>
      <c r="AD14" s="41"/>
    </row>
    <row r="15" spans="1:32" s="42" customFormat="1" ht="17" customHeight="1" x14ac:dyDescent="0.3">
      <c r="A15" s="61" t="s">
        <v>42</v>
      </c>
      <c r="B15" s="118">
        <f>УСЬОГО!B15-'16-село-ЦЗ'!B15</f>
        <v>7100</v>
      </c>
      <c r="C15" s="118">
        <f>УСЬОГО!C15-'16-село-ЦЗ'!C15</f>
        <v>6784</v>
      </c>
      <c r="D15" s="116">
        <f t="shared" si="0"/>
        <v>95.549295774647888</v>
      </c>
      <c r="E15" s="118">
        <f>УСЬОГО!E15-'16-село-ЦЗ'!E15</f>
        <v>1489</v>
      </c>
      <c r="F15" s="118">
        <f>УСЬОГО!F15-'16-село-ЦЗ'!F15</f>
        <v>1518</v>
      </c>
      <c r="G15" s="119">
        <f t="shared" si="1"/>
        <v>101.94761584956346</v>
      </c>
      <c r="H15" s="118">
        <f>УСЬОГО!H15-'16-село-ЦЗ'!H15</f>
        <v>688</v>
      </c>
      <c r="I15" s="118">
        <f>УСЬОГО!I15-'16-село-ЦЗ'!I15</f>
        <v>625</v>
      </c>
      <c r="J15" s="119">
        <f t="shared" si="2"/>
        <v>90.843023255813947</v>
      </c>
      <c r="K15" s="118">
        <f>УСЬОГО!K15-'16-село-ЦЗ'!K15</f>
        <v>117</v>
      </c>
      <c r="L15" s="118">
        <f>УСЬОГО!L15-'16-село-ЦЗ'!L15</f>
        <v>86</v>
      </c>
      <c r="M15" s="119">
        <f t="shared" si="3"/>
        <v>73.504273504273499</v>
      </c>
      <c r="N15" s="118">
        <f>УСЬОГО!N15-'16-село-ЦЗ'!N15</f>
        <v>8</v>
      </c>
      <c r="O15" s="118">
        <f>УСЬОГО!O15-'16-село-ЦЗ'!O15</f>
        <v>5</v>
      </c>
      <c r="P15" s="119">
        <f t="shared" si="8"/>
        <v>62.5</v>
      </c>
      <c r="Q15" s="118">
        <f>УСЬОГО!Q15-'16-село-ЦЗ'!Q15</f>
        <v>997</v>
      </c>
      <c r="R15" s="120">
        <f>УСЬОГО!R15-'16-село-ЦЗ'!R15</f>
        <v>1114</v>
      </c>
      <c r="S15" s="119">
        <f t="shared" si="4"/>
        <v>111.73520561685055</v>
      </c>
      <c r="T15" s="118">
        <f>УСЬОГО!T15-'16-село-ЦЗ'!T15</f>
        <v>6169</v>
      </c>
      <c r="U15" s="120">
        <f>УСЬОГО!U15-'16-село-ЦЗ'!U15</f>
        <v>1373</v>
      </c>
      <c r="V15" s="119">
        <f t="shared" si="5"/>
        <v>22.256443507861889</v>
      </c>
      <c r="W15" s="118">
        <f>УСЬОГО!W15-'16-село-ЦЗ'!W15</f>
        <v>928</v>
      </c>
      <c r="X15" s="120">
        <f>УСЬОГО!X15-'16-село-ЦЗ'!X15</f>
        <v>452</v>
      </c>
      <c r="Y15" s="119">
        <f t="shared" si="6"/>
        <v>48.706896551724135</v>
      </c>
      <c r="Z15" s="118">
        <f>УСЬОГО!Z15-'16-село-ЦЗ'!Z15</f>
        <v>814</v>
      </c>
      <c r="AA15" s="120">
        <f>УСЬОГО!AA15-'16-село-ЦЗ'!AA15</f>
        <v>367</v>
      </c>
      <c r="AB15" s="119">
        <f t="shared" si="7"/>
        <v>45.085995085995087</v>
      </c>
      <c r="AC15" s="37"/>
      <c r="AD15" s="41"/>
    </row>
    <row r="16" spans="1:32" s="42" customFormat="1" ht="17" customHeight="1" x14ac:dyDescent="0.3">
      <c r="A16" s="61" t="s">
        <v>43</v>
      </c>
      <c r="B16" s="118">
        <f>УСЬОГО!B16-'16-село-ЦЗ'!B16</f>
        <v>3557</v>
      </c>
      <c r="C16" s="118">
        <f>УСЬОГО!C16-'16-село-ЦЗ'!C16</f>
        <v>3260</v>
      </c>
      <c r="D16" s="116">
        <f t="shared" si="0"/>
        <v>91.65026707899915</v>
      </c>
      <c r="E16" s="118">
        <f>УСЬОГО!E16-'16-село-ЦЗ'!E16</f>
        <v>1744</v>
      </c>
      <c r="F16" s="118">
        <f>УСЬОГО!F16-'16-село-ЦЗ'!F16</f>
        <v>1596</v>
      </c>
      <c r="G16" s="119">
        <f t="shared" si="1"/>
        <v>91.513761467889907</v>
      </c>
      <c r="H16" s="118">
        <f>УСЬОГО!H16-'16-село-ЦЗ'!H16</f>
        <v>811</v>
      </c>
      <c r="I16" s="118">
        <f>УСЬОГО!I16-'16-село-ЦЗ'!I16</f>
        <v>779</v>
      </c>
      <c r="J16" s="119">
        <f t="shared" si="2"/>
        <v>96.054254007398271</v>
      </c>
      <c r="K16" s="118">
        <f>УСЬОГО!K16-'16-село-ЦЗ'!K16</f>
        <v>164</v>
      </c>
      <c r="L16" s="118">
        <f>УСЬОГО!L16-'16-село-ЦЗ'!L16</f>
        <v>111</v>
      </c>
      <c r="M16" s="119">
        <f t="shared" si="3"/>
        <v>67.682926829268297</v>
      </c>
      <c r="N16" s="118">
        <f>УСЬОГО!N16-'16-село-ЦЗ'!N16</f>
        <v>47</v>
      </c>
      <c r="O16" s="118">
        <f>УСЬОГО!O16-'16-село-ЦЗ'!O16</f>
        <v>63</v>
      </c>
      <c r="P16" s="119">
        <f t="shared" si="8"/>
        <v>134.04255319148936</v>
      </c>
      <c r="Q16" s="118">
        <f>УСЬОГО!Q16-'16-село-ЦЗ'!Q16</f>
        <v>1521</v>
      </c>
      <c r="R16" s="120">
        <f>УСЬОГО!R16-'16-село-ЦЗ'!R16</f>
        <v>1353</v>
      </c>
      <c r="S16" s="119">
        <f t="shared" si="4"/>
        <v>88.954635108481256</v>
      </c>
      <c r="T16" s="118">
        <f>УСЬОГО!T16-'16-село-ЦЗ'!T16</f>
        <v>2385</v>
      </c>
      <c r="U16" s="120">
        <f>УСЬОГО!U16-'16-село-ЦЗ'!U16</f>
        <v>387</v>
      </c>
      <c r="V16" s="119">
        <f t="shared" si="5"/>
        <v>16.226415094339622</v>
      </c>
      <c r="W16" s="118">
        <f>УСЬОГО!W16-'16-село-ЦЗ'!W16</f>
        <v>1177</v>
      </c>
      <c r="X16" s="120">
        <f>УСЬОГО!X16-'16-село-ЦЗ'!X16</f>
        <v>317</v>
      </c>
      <c r="Y16" s="119">
        <f t="shared" si="6"/>
        <v>26.93288020390824</v>
      </c>
      <c r="Z16" s="118">
        <f>УСЬОГО!Z16-'16-село-ЦЗ'!Z16</f>
        <v>1015</v>
      </c>
      <c r="AA16" s="120">
        <f>УСЬОГО!AA16-'16-село-ЦЗ'!AA16</f>
        <v>243</v>
      </c>
      <c r="AB16" s="119">
        <f t="shared" si="7"/>
        <v>23.940886699507388</v>
      </c>
      <c r="AC16" s="37"/>
      <c r="AD16" s="41"/>
    </row>
    <row r="17" spans="1:30" s="42" customFormat="1" ht="17" customHeight="1" x14ac:dyDescent="0.3">
      <c r="A17" s="61" t="s">
        <v>44</v>
      </c>
      <c r="B17" s="118">
        <f>УСЬОГО!B17-'16-село-ЦЗ'!B17</f>
        <v>3871</v>
      </c>
      <c r="C17" s="118">
        <f>УСЬОГО!C17-'16-село-ЦЗ'!C17</f>
        <v>4039</v>
      </c>
      <c r="D17" s="116">
        <f t="shared" si="0"/>
        <v>104.33996383363473</v>
      </c>
      <c r="E17" s="118">
        <f>УСЬОГО!E17-'16-село-ЦЗ'!E17</f>
        <v>1096</v>
      </c>
      <c r="F17" s="118">
        <f>УСЬОГО!F17-'16-село-ЦЗ'!F17</f>
        <v>1250</v>
      </c>
      <c r="G17" s="119">
        <f t="shared" si="1"/>
        <v>114.05109489051095</v>
      </c>
      <c r="H17" s="118">
        <f>УСЬОГО!H17-'16-село-ЦЗ'!H17</f>
        <v>436</v>
      </c>
      <c r="I17" s="118">
        <f>УСЬОГО!I17-'16-село-ЦЗ'!I17</f>
        <v>401</v>
      </c>
      <c r="J17" s="119">
        <f t="shared" si="2"/>
        <v>91.972477064220186</v>
      </c>
      <c r="K17" s="118">
        <f>УСЬОГО!K17-'16-село-ЦЗ'!K17</f>
        <v>112</v>
      </c>
      <c r="L17" s="118">
        <f>УСЬОГО!L17-'16-село-ЦЗ'!L17</f>
        <v>55</v>
      </c>
      <c r="M17" s="119">
        <f t="shared" si="3"/>
        <v>49.107142857142854</v>
      </c>
      <c r="N17" s="118">
        <f>УСЬОГО!N17-'16-село-ЦЗ'!N17</f>
        <v>12</v>
      </c>
      <c r="O17" s="118">
        <f>УСЬОГО!O17-'16-село-ЦЗ'!O17</f>
        <v>2</v>
      </c>
      <c r="P17" s="119">
        <f t="shared" si="8"/>
        <v>16.666666666666668</v>
      </c>
      <c r="Q17" s="118">
        <f>УСЬОГО!Q17-'16-село-ЦЗ'!Q17</f>
        <v>803</v>
      </c>
      <c r="R17" s="120">
        <f>УСЬОГО!R17-'16-село-ЦЗ'!R17</f>
        <v>709</v>
      </c>
      <c r="S17" s="119">
        <f t="shared" si="4"/>
        <v>88.293897882938978</v>
      </c>
      <c r="T17" s="118">
        <f>УСЬОГО!T17-'16-село-ЦЗ'!T17</f>
        <v>3284</v>
      </c>
      <c r="U17" s="120">
        <f>УСЬОГО!U17-'16-село-ЦЗ'!U17</f>
        <v>816</v>
      </c>
      <c r="V17" s="119">
        <f t="shared" si="5"/>
        <v>24.847746650426309</v>
      </c>
      <c r="W17" s="118">
        <f>УСЬОГО!W17-'16-село-ЦЗ'!W17</f>
        <v>654</v>
      </c>
      <c r="X17" s="120">
        <f>УСЬОГО!X17-'16-село-ЦЗ'!X17</f>
        <v>493</v>
      </c>
      <c r="Y17" s="119">
        <f t="shared" si="6"/>
        <v>75.38226299694189</v>
      </c>
      <c r="Z17" s="118">
        <f>УСЬОГО!Z17-'16-село-ЦЗ'!Z17</f>
        <v>580</v>
      </c>
      <c r="AA17" s="120">
        <f>УСЬОГО!AA17-'16-село-ЦЗ'!AA17</f>
        <v>413</v>
      </c>
      <c r="AB17" s="119">
        <f t="shared" si="7"/>
        <v>71.206896551724142</v>
      </c>
      <c r="AC17" s="37"/>
      <c r="AD17" s="41"/>
    </row>
    <row r="18" spans="1:30" s="42" customFormat="1" ht="17" customHeight="1" x14ac:dyDescent="0.3">
      <c r="A18" s="61" t="s">
        <v>45</v>
      </c>
      <c r="B18" s="118">
        <f>УСЬОГО!B18-'16-село-ЦЗ'!B18</f>
        <v>3318</v>
      </c>
      <c r="C18" s="118">
        <f>УСЬОГО!C18-'16-село-ЦЗ'!C18</f>
        <v>1856</v>
      </c>
      <c r="D18" s="116">
        <f t="shared" si="0"/>
        <v>55.937311633514163</v>
      </c>
      <c r="E18" s="118">
        <f>УСЬОГО!E18-'16-село-ЦЗ'!E18</f>
        <v>1451</v>
      </c>
      <c r="F18" s="118">
        <f>УСЬОГО!F18-'16-село-ЦЗ'!F18</f>
        <v>1209</v>
      </c>
      <c r="G18" s="119">
        <f t="shared" si="1"/>
        <v>83.321847002067543</v>
      </c>
      <c r="H18" s="118">
        <f>УСЬОГО!H18-'16-село-ЦЗ'!H18</f>
        <v>539</v>
      </c>
      <c r="I18" s="118">
        <f>УСЬОГО!I18-'16-село-ЦЗ'!I18</f>
        <v>495</v>
      </c>
      <c r="J18" s="119">
        <f t="shared" si="2"/>
        <v>91.836734693877546</v>
      </c>
      <c r="K18" s="118">
        <f>УСЬОГО!K18-'16-село-ЦЗ'!K18</f>
        <v>102</v>
      </c>
      <c r="L18" s="118">
        <f>УСЬОГО!L18-'16-село-ЦЗ'!L18</f>
        <v>55</v>
      </c>
      <c r="M18" s="119">
        <f t="shared" si="3"/>
        <v>53.921568627450981</v>
      </c>
      <c r="N18" s="118">
        <f>УСЬОГО!N18-'16-село-ЦЗ'!N18</f>
        <v>12</v>
      </c>
      <c r="O18" s="118">
        <f>УСЬОГО!O18-'16-село-ЦЗ'!O18</f>
        <v>8</v>
      </c>
      <c r="P18" s="119">
        <f t="shared" si="8"/>
        <v>66.666666666666671</v>
      </c>
      <c r="Q18" s="118">
        <f>УСЬОГО!Q18-'16-село-ЦЗ'!Q18</f>
        <v>1132</v>
      </c>
      <c r="R18" s="120">
        <f>УСЬОГО!R18-'16-село-ЦЗ'!R18</f>
        <v>802</v>
      </c>
      <c r="S18" s="119">
        <f t="shared" si="4"/>
        <v>70.84805653710248</v>
      </c>
      <c r="T18" s="118">
        <f>УСЬОГО!T18-'16-село-ЦЗ'!T18</f>
        <v>1330</v>
      </c>
      <c r="U18" s="120">
        <f>УСЬОГО!U18-'16-село-ЦЗ'!U18</f>
        <v>331</v>
      </c>
      <c r="V18" s="119">
        <f t="shared" si="5"/>
        <v>24.887218045112782</v>
      </c>
      <c r="W18" s="118">
        <f>УСЬОГО!W18-'16-село-ЦЗ'!W18</f>
        <v>908</v>
      </c>
      <c r="X18" s="120">
        <f>УСЬОГО!X18-'16-село-ЦЗ'!X18</f>
        <v>289</v>
      </c>
      <c r="Y18" s="119">
        <f t="shared" si="6"/>
        <v>31.828193832599119</v>
      </c>
      <c r="Z18" s="118">
        <f>УСЬОГО!Z18-'16-село-ЦЗ'!Z18</f>
        <v>825</v>
      </c>
      <c r="AA18" s="120">
        <f>УСЬОГО!AA18-'16-село-ЦЗ'!AA18</f>
        <v>248</v>
      </c>
      <c r="AB18" s="119">
        <f t="shared" si="7"/>
        <v>30.060606060606062</v>
      </c>
      <c r="AC18" s="37"/>
      <c r="AD18" s="41"/>
    </row>
    <row r="19" spans="1:30" s="42" customFormat="1" ht="17" customHeight="1" x14ac:dyDescent="0.3">
      <c r="A19" s="61" t="s">
        <v>46</v>
      </c>
      <c r="B19" s="118">
        <f>УСЬОГО!B19-'16-село-ЦЗ'!B19</f>
        <v>2300</v>
      </c>
      <c r="C19" s="118">
        <f>УСЬОГО!C19-'16-село-ЦЗ'!C19</f>
        <v>2471</v>
      </c>
      <c r="D19" s="116">
        <f t="shared" si="0"/>
        <v>107.43478260869566</v>
      </c>
      <c r="E19" s="118">
        <f>УСЬОГО!E19-'16-село-ЦЗ'!E19</f>
        <v>791</v>
      </c>
      <c r="F19" s="118">
        <f>УСЬОГО!F19-'16-село-ЦЗ'!F19</f>
        <v>821</v>
      </c>
      <c r="G19" s="119">
        <f t="shared" si="1"/>
        <v>103.79266750948167</v>
      </c>
      <c r="H19" s="118">
        <f>УСЬОГО!H19-'16-село-ЦЗ'!H19</f>
        <v>245</v>
      </c>
      <c r="I19" s="118">
        <f>УСЬОГО!I19-'16-село-ЦЗ'!I19</f>
        <v>474</v>
      </c>
      <c r="J19" s="119">
        <f t="shared" si="2"/>
        <v>193.46938775510205</v>
      </c>
      <c r="K19" s="118">
        <f>УСЬОГО!K19-'16-село-ЦЗ'!K19</f>
        <v>67</v>
      </c>
      <c r="L19" s="118">
        <f>УСЬОГО!L19-'16-село-ЦЗ'!L19</f>
        <v>63</v>
      </c>
      <c r="M19" s="119">
        <f t="shared" si="3"/>
        <v>94.02985074626865</v>
      </c>
      <c r="N19" s="118">
        <f>УСЬОГО!N19-'16-село-ЦЗ'!N19</f>
        <v>13</v>
      </c>
      <c r="O19" s="118">
        <f>УСЬОГО!O19-'16-село-ЦЗ'!O19</f>
        <v>3</v>
      </c>
      <c r="P19" s="119">
        <f t="shared" si="8"/>
        <v>23.076923076923077</v>
      </c>
      <c r="Q19" s="118">
        <f>УСЬОГО!Q19-'16-село-ЦЗ'!Q19</f>
        <v>589</v>
      </c>
      <c r="R19" s="120">
        <f>УСЬОГО!R19-'16-село-ЦЗ'!R19</f>
        <v>705</v>
      </c>
      <c r="S19" s="119">
        <f t="shared" si="4"/>
        <v>119.69439728353142</v>
      </c>
      <c r="T19" s="118">
        <f>УСЬОГО!T19-'16-село-ЦЗ'!T19</f>
        <v>1978</v>
      </c>
      <c r="U19" s="120">
        <f>УСЬОГО!U19-'16-село-ЦЗ'!U19</f>
        <v>1687</v>
      </c>
      <c r="V19" s="119">
        <f t="shared" si="5"/>
        <v>85.288169868554093</v>
      </c>
      <c r="W19" s="118">
        <f>УСЬОГО!W19-'16-село-ЦЗ'!W19</f>
        <v>474</v>
      </c>
      <c r="X19" s="120">
        <f>УСЬОГО!X19-'16-село-ЦЗ'!X19</f>
        <v>298</v>
      </c>
      <c r="Y19" s="119">
        <f t="shared" si="6"/>
        <v>62.869198312236286</v>
      </c>
      <c r="Z19" s="118">
        <f>УСЬОГО!Z19-'16-село-ЦЗ'!Z19</f>
        <v>425</v>
      </c>
      <c r="AA19" s="120">
        <f>УСЬОГО!AA19-'16-село-ЦЗ'!AA19</f>
        <v>260</v>
      </c>
      <c r="AB19" s="119">
        <f t="shared" si="7"/>
        <v>61.176470588235297</v>
      </c>
      <c r="AC19" s="37"/>
      <c r="AD19" s="41"/>
    </row>
    <row r="20" spans="1:30" s="42" customFormat="1" ht="17" customHeight="1" x14ac:dyDescent="0.3">
      <c r="A20" s="61" t="s">
        <v>47</v>
      </c>
      <c r="B20" s="118">
        <f>УСЬОГО!B20-'16-село-ЦЗ'!B20</f>
        <v>675</v>
      </c>
      <c r="C20" s="118">
        <f>УСЬОГО!C20-'16-село-ЦЗ'!C20</f>
        <v>1167</v>
      </c>
      <c r="D20" s="116">
        <f t="shared" si="0"/>
        <v>172.88888888888889</v>
      </c>
      <c r="E20" s="118">
        <f>УСЬОГО!E20-'16-село-ЦЗ'!E20</f>
        <v>241</v>
      </c>
      <c r="F20" s="118">
        <f>УСЬОГО!F20-'16-село-ЦЗ'!F20</f>
        <v>460</v>
      </c>
      <c r="G20" s="119">
        <f t="shared" si="1"/>
        <v>190.87136929460581</v>
      </c>
      <c r="H20" s="118">
        <f>УСЬОГО!H20-'16-село-ЦЗ'!H20</f>
        <v>64</v>
      </c>
      <c r="I20" s="118">
        <f>УСЬОГО!I20-'16-село-ЦЗ'!I20</f>
        <v>188</v>
      </c>
      <c r="J20" s="119">
        <f t="shared" si="2"/>
        <v>293.75</v>
      </c>
      <c r="K20" s="118">
        <f>УСЬОГО!K20-'16-село-ЦЗ'!K20</f>
        <v>12</v>
      </c>
      <c r="L20" s="118">
        <f>УСЬОГО!L20-'16-село-ЦЗ'!L20</f>
        <v>29</v>
      </c>
      <c r="M20" s="119">
        <f t="shared" si="3"/>
        <v>241.66666666666666</v>
      </c>
      <c r="N20" s="118">
        <f>УСЬОГО!N20-'16-село-ЦЗ'!N20</f>
        <v>8</v>
      </c>
      <c r="O20" s="118">
        <f>УСЬОГО!O20-'16-село-ЦЗ'!O20</f>
        <v>1</v>
      </c>
      <c r="P20" s="119">
        <f t="shared" si="8"/>
        <v>12.5</v>
      </c>
      <c r="Q20" s="118">
        <f>УСЬОГО!Q20-'16-село-ЦЗ'!Q20</f>
        <v>175</v>
      </c>
      <c r="R20" s="120">
        <f>УСЬОГО!R20-'16-село-ЦЗ'!R20</f>
        <v>326</v>
      </c>
      <c r="S20" s="119">
        <f t="shared" si="4"/>
        <v>186.28571428571428</v>
      </c>
      <c r="T20" s="118">
        <f>УСЬОГО!T20-'16-село-ЦЗ'!T20</f>
        <v>578</v>
      </c>
      <c r="U20" s="120">
        <f>УСЬОГО!U20-'16-село-ЦЗ'!U20</f>
        <v>208</v>
      </c>
      <c r="V20" s="119">
        <f t="shared" si="5"/>
        <v>35.98615916955017</v>
      </c>
      <c r="W20" s="118">
        <f>УСЬОГО!W20-'16-село-ЦЗ'!W20</f>
        <v>148</v>
      </c>
      <c r="X20" s="120">
        <f>УСЬОГО!X20-'16-село-ЦЗ'!X20</f>
        <v>188</v>
      </c>
      <c r="Y20" s="119">
        <f t="shared" si="6"/>
        <v>127.02702702702703</v>
      </c>
      <c r="Z20" s="118">
        <f>УСЬОГО!Z20-'16-село-ЦЗ'!Z20</f>
        <v>131</v>
      </c>
      <c r="AA20" s="120">
        <f>УСЬОГО!AA20-'16-село-ЦЗ'!AA20</f>
        <v>162</v>
      </c>
      <c r="AB20" s="119">
        <f t="shared" si="7"/>
        <v>123.66412213740458</v>
      </c>
      <c r="AC20" s="37"/>
      <c r="AD20" s="41"/>
    </row>
    <row r="21" spans="1:30" s="42" customFormat="1" ht="17" customHeight="1" x14ac:dyDescent="0.3">
      <c r="A21" s="61" t="s">
        <v>48</v>
      </c>
      <c r="B21" s="118">
        <f>УСЬОГО!B21-'16-село-ЦЗ'!B21</f>
        <v>695</v>
      </c>
      <c r="C21" s="118">
        <f>УСЬОГО!C21-'16-село-ЦЗ'!C21</f>
        <v>945</v>
      </c>
      <c r="D21" s="116">
        <f t="shared" si="0"/>
        <v>135.97122302158274</v>
      </c>
      <c r="E21" s="118">
        <f>УСЬОГО!E21-'16-село-ЦЗ'!E21</f>
        <v>331</v>
      </c>
      <c r="F21" s="118">
        <f>УСЬОГО!F21-'16-село-ЦЗ'!F21</f>
        <v>521</v>
      </c>
      <c r="G21" s="119">
        <f t="shared" si="1"/>
        <v>157.40181268882176</v>
      </c>
      <c r="H21" s="118">
        <f>УСЬОГО!H21-'16-село-ЦЗ'!H21</f>
        <v>184</v>
      </c>
      <c r="I21" s="118">
        <f>УСЬОГО!I21-'16-село-ЦЗ'!I21</f>
        <v>247</v>
      </c>
      <c r="J21" s="119">
        <f t="shared" si="2"/>
        <v>134.2391304347826</v>
      </c>
      <c r="K21" s="118">
        <f>УСЬОГО!K21-'16-село-ЦЗ'!K21</f>
        <v>7</v>
      </c>
      <c r="L21" s="118">
        <f>УСЬОГО!L21-'16-село-ЦЗ'!L21</f>
        <v>10</v>
      </c>
      <c r="M21" s="119">
        <f t="shared" si="3"/>
        <v>142.85714285714286</v>
      </c>
      <c r="N21" s="118">
        <f>УСЬОГО!N21-'16-село-ЦЗ'!N21</f>
        <v>2</v>
      </c>
      <c r="O21" s="118">
        <f>УСЬОГО!O21-'16-село-ЦЗ'!O21</f>
        <v>0</v>
      </c>
      <c r="P21" s="119">
        <f t="shared" si="8"/>
        <v>0</v>
      </c>
      <c r="Q21" s="118">
        <f>УСЬОГО!Q21-'16-село-ЦЗ'!Q21</f>
        <v>283</v>
      </c>
      <c r="R21" s="120">
        <f>УСЬОГО!R21-'16-село-ЦЗ'!R21</f>
        <v>456</v>
      </c>
      <c r="S21" s="119">
        <f t="shared" si="4"/>
        <v>161.13074204946997</v>
      </c>
      <c r="T21" s="118">
        <f>УСЬОГО!T21-'16-село-ЦЗ'!T21</f>
        <v>468</v>
      </c>
      <c r="U21" s="120">
        <f>УСЬОГО!U21-'16-село-ЦЗ'!U21</f>
        <v>211</v>
      </c>
      <c r="V21" s="119">
        <f t="shared" si="5"/>
        <v>45.085470085470085</v>
      </c>
      <c r="W21" s="118">
        <f>УСЬОГО!W21-'16-село-ЦЗ'!W21</f>
        <v>197</v>
      </c>
      <c r="X21" s="120">
        <f>УСЬОГО!X21-'16-село-ЦЗ'!X21</f>
        <v>191</v>
      </c>
      <c r="Y21" s="119">
        <f t="shared" si="6"/>
        <v>96.954314720812178</v>
      </c>
      <c r="Z21" s="118">
        <f>УСЬОГО!Z21-'16-село-ЦЗ'!Z21</f>
        <v>178</v>
      </c>
      <c r="AA21" s="120">
        <f>УСЬОГО!AA21-'16-село-ЦЗ'!AA21</f>
        <v>170</v>
      </c>
      <c r="AB21" s="119">
        <f t="shared" si="7"/>
        <v>95.50561797752809</v>
      </c>
      <c r="AC21" s="37"/>
      <c r="AD21" s="41"/>
    </row>
    <row r="22" spans="1:30" s="42" customFormat="1" ht="17" customHeight="1" x14ac:dyDescent="0.3">
      <c r="A22" s="61" t="s">
        <v>49</v>
      </c>
      <c r="B22" s="118">
        <f>УСЬОГО!B22-'16-село-ЦЗ'!B22</f>
        <v>2561</v>
      </c>
      <c r="C22" s="118">
        <f>УСЬОГО!C22-'16-село-ЦЗ'!C22</f>
        <v>2746</v>
      </c>
      <c r="D22" s="116">
        <f t="shared" si="0"/>
        <v>107.22374072627879</v>
      </c>
      <c r="E22" s="118">
        <f>УСЬОГО!E22-'16-село-ЦЗ'!E22</f>
        <v>884</v>
      </c>
      <c r="F22" s="118">
        <f>УСЬОГО!F22-'16-село-ЦЗ'!F22</f>
        <v>996</v>
      </c>
      <c r="G22" s="119">
        <f t="shared" si="1"/>
        <v>112.66968325791855</v>
      </c>
      <c r="H22" s="118">
        <f>УСЬОГО!H22-'16-село-ЦЗ'!H22</f>
        <v>424</v>
      </c>
      <c r="I22" s="118">
        <f>УСЬОГО!I22-'16-село-ЦЗ'!I22</f>
        <v>569</v>
      </c>
      <c r="J22" s="119">
        <f t="shared" si="2"/>
        <v>134.19811320754718</v>
      </c>
      <c r="K22" s="118">
        <f>УСЬОГО!K22-'16-село-ЦЗ'!K22</f>
        <v>85</v>
      </c>
      <c r="L22" s="118">
        <f>УСЬОГО!L22-'16-село-ЦЗ'!L22</f>
        <v>43</v>
      </c>
      <c r="M22" s="119">
        <f t="shared" si="3"/>
        <v>50.588235294117645</v>
      </c>
      <c r="N22" s="118">
        <f>УСЬОГО!N22-'16-село-ЦЗ'!N22</f>
        <v>21</v>
      </c>
      <c r="O22" s="118">
        <f>УСЬОГО!O22-'16-село-ЦЗ'!O22</f>
        <v>3</v>
      </c>
      <c r="P22" s="119">
        <f t="shared" si="8"/>
        <v>14.285714285714286</v>
      </c>
      <c r="Q22" s="118">
        <f>УСЬОГО!Q22-'16-село-ЦЗ'!Q22</f>
        <v>823</v>
      </c>
      <c r="R22" s="120">
        <f>УСЬОГО!R22-'16-село-ЦЗ'!R22</f>
        <v>844</v>
      </c>
      <c r="S22" s="119">
        <f t="shared" si="4"/>
        <v>102.55164034021871</v>
      </c>
      <c r="T22" s="118">
        <f>УСЬОГО!T22-'16-село-ЦЗ'!T22</f>
        <v>2086</v>
      </c>
      <c r="U22" s="120">
        <f>УСЬОГО!U22-'16-село-ЦЗ'!U22</f>
        <v>501</v>
      </c>
      <c r="V22" s="119">
        <f t="shared" si="5"/>
        <v>24.017257909875358</v>
      </c>
      <c r="W22" s="118">
        <f>УСЬОГО!W22-'16-село-ЦЗ'!W22</f>
        <v>502</v>
      </c>
      <c r="X22" s="120">
        <f>УСЬОГО!X22-'16-село-ЦЗ'!X22</f>
        <v>333</v>
      </c>
      <c r="Y22" s="119">
        <f t="shared" si="6"/>
        <v>66.334661354581669</v>
      </c>
      <c r="Z22" s="118">
        <f>УСЬОГО!Z22-'16-село-ЦЗ'!Z22</f>
        <v>435</v>
      </c>
      <c r="AA22" s="120">
        <f>УСЬОГО!AA22-'16-село-ЦЗ'!AA22</f>
        <v>291</v>
      </c>
      <c r="AB22" s="119">
        <f t="shared" si="7"/>
        <v>66.896551724137936</v>
      </c>
      <c r="AC22" s="37"/>
      <c r="AD22" s="41"/>
    </row>
    <row r="23" spans="1:30" s="42" customFormat="1" ht="17" customHeight="1" x14ac:dyDescent="0.3">
      <c r="A23" s="61" t="s">
        <v>50</v>
      </c>
      <c r="B23" s="118">
        <f>УСЬОГО!B23-'16-село-ЦЗ'!B23</f>
        <v>1108</v>
      </c>
      <c r="C23" s="118">
        <f>УСЬОГО!C23-'16-село-ЦЗ'!C23</f>
        <v>1240</v>
      </c>
      <c r="D23" s="116">
        <f t="shared" si="0"/>
        <v>111.91335740072202</v>
      </c>
      <c r="E23" s="118">
        <f>УСЬОГО!E23-'16-село-ЦЗ'!E23</f>
        <v>749</v>
      </c>
      <c r="F23" s="118">
        <f>УСЬОГО!F23-'16-село-ЦЗ'!F23</f>
        <v>931</v>
      </c>
      <c r="G23" s="119">
        <f t="shared" si="1"/>
        <v>124.29906542056075</v>
      </c>
      <c r="H23" s="118">
        <f>УСЬОГО!H23-'16-село-ЦЗ'!H23</f>
        <v>169</v>
      </c>
      <c r="I23" s="118">
        <f>УСЬОГО!I23-'16-село-ЦЗ'!I23</f>
        <v>222</v>
      </c>
      <c r="J23" s="119">
        <f t="shared" si="2"/>
        <v>131.36094674556213</v>
      </c>
      <c r="K23" s="118">
        <f>УСЬОГО!K23-'16-село-ЦЗ'!K23</f>
        <v>38</v>
      </c>
      <c r="L23" s="118">
        <f>УСЬОГО!L23-'16-село-ЦЗ'!L23</f>
        <v>24</v>
      </c>
      <c r="M23" s="119">
        <f t="shared" si="3"/>
        <v>63.157894736842103</v>
      </c>
      <c r="N23" s="118">
        <f>УСЬОГО!N23-'16-село-ЦЗ'!N23</f>
        <v>4</v>
      </c>
      <c r="O23" s="118">
        <f>УСЬОГО!O23-'16-село-ЦЗ'!O23</f>
        <v>0</v>
      </c>
      <c r="P23" s="119">
        <f t="shared" si="8"/>
        <v>0</v>
      </c>
      <c r="Q23" s="118">
        <f>УСЬОГО!Q23-'16-село-ЦЗ'!Q23</f>
        <v>687</v>
      </c>
      <c r="R23" s="120">
        <f>УСЬОГО!R23-'16-село-ЦЗ'!R23</f>
        <v>755</v>
      </c>
      <c r="S23" s="119">
        <f t="shared" si="4"/>
        <v>109.8981077147016</v>
      </c>
      <c r="T23" s="118">
        <f>УСЬОГО!T23-'16-село-ЦЗ'!T23</f>
        <v>822</v>
      </c>
      <c r="U23" s="120">
        <f>УСЬОГО!U23-'16-село-ЦЗ'!U23</f>
        <v>356</v>
      </c>
      <c r="V23" s="119">
        <f t="shared" si="5"/>
        <v>43.309002433090022</v>
      </c>
      <c r="W23" s="118">
        <f>УСЬОГО!W23-'16-село-ЦЗ'!W23</f>
        <v>511</v>
      </c>
      <c r="X23" s="120">
        <f>УСЬОГО!X23-'16-село-ЦЗ'!X23</f>
        <v>337</v>
      </c>
      <c r="Y23" s="119">
        <f t="shared" si="6"/>
        <v>65.949119373776909</v>
      </c>
      <c r="Z23" s="118">
        <f>УСЬОГО!Z23-'16-село-ЦЗ'!Z23</f>
        <v>445</v>
      </c>
      <c r="AA23" s="120">
        <f>УСЬОГО!AA23-'16-село-ЦЗ'!AA23</f>
        <v>281</v>
      </c>
      <c r="AB23" s="119">
        <f t="shared" si="7"/>
        <v>63.146067415730336</v>
      </c>
      <c r="AC23" s="37"/>
      <c r="AD23" s="41"/>
    </row>
    <row r="24" spans="1:30" s="42" customFormat="1" ht="17" customHeight="1" x14ac:dyDescent="0.3">
      <c r="A24" s="61" t="s">
        <v>51</v>
      </c>
      <c r="B24" s="118">
        <f>УСЬОГО!B24-'16-село-ЦЗ'!B24</f>
        <v>1436</v>
      </c>
      <c r="C24" s="118">
        <f>УСЬОГО!C24-'16-село-ЦЗ'!C24</f>
        <v>1189</v>
      </c>
      <c r="D24" s="116">
        <f t="shared" si="0"/>
        <v>82.799442896935929</v>
      </c>
      <c r="E24" s="118">
        <f>УСЬОГО!E24-'16-село-ЦЗ'!E24</f>
        <v>704</v>
      </c>
      <c r="F24" s="118">
        <f>УСЬОГО!F24-'16-село-ЦЗ'!F24</f>
        <v>839</v>
      </c>
      <c r="G24" s="119">
        <f t="shared" si="1"/>
        <v>119.17613636363636</v>
      </c>
      <c r="H24" s="118">
        <f>УСЬОГО!H24-'16-село-ЦЗ'!H24</f>
        <v>249</v>
      </c>
      <c r="I24" s="118">
        <f>УСЬОГО!I24-'16-село-ЦЗ'!I24</f>
        <v>266</v>
      </c>
      <c r="J24" s="119">
        <f t="shared" si="2"/>
        <v>106.8273092369478</v>
      </c>
      <c r="K24" s="118">
        <f>УСЬОГО!K24-'16-село-ЦЗ'!K24</f>
        <v>42</v>
      </c>
      <c r="L24" s="118">
        <f>УСЬОГО!L24-'16-село-ЦЗ'!L24</f>
        <v>32</v>
      </c>
      <c r="M24" s="119">
        <f t="shared" si="3"/>
        <v>76.19047619047619</v>
      </c>
      <c r="N24" s="118">
        <f>УСЬОГО!N24-'16-село-ЦЗ'!N24</f>
        <v>4</v>
      </c>
      <c r="O24" s="118">
        <f>УСЬОГО!O24-'16-село-ЦЗ'!O24</f>
        <v>1</v>
      </c>
      <c r="P24" s="119">
        <f t="shared" si="8"/>
        <v>25</v>
      </c>
      <c r="Q24" s="118">
        <f>УСЬОГО!Q24-'16-село-ЦЗ'!Q24</f>
        <v>435</v>
      </c>
      <c r="R24" s="120">
        <f>УСЬОГО!R24-'16-село-ЦЗ'!R24</f>
        <v>758</v>
      </c>
      <c r="S24" s="119">
        <f t="shared" si="4"/>
        <v>174.2528735632184</v>
      </c>
      <c r="T24" s="118">
        <f>УСЬОГО!T24-'16-село-ЦЗ'!T24</f>
        <v>711</v>
      </c>
      <c r="U24" s="120">
        <f>УСЬОГО!U24-'16-село-ЦЗ'!U24</f>
        <v>355</v>
      </c>
      <c r="V24" s="119">
        <f t="shared" si="5"/>
        <v>49.929676511954995</v>
      </c>
      <c r="W24" s="118">
        <f>УСЬОГО!W24-'16-село-ЦЗ'!W24</f>
        <v>454</v>
      </c>
      <c r="X24" s="120">
        <f>УСЬОГО!X24-'16-село-ЦЗ'!X24</f>
        <v>323</v>
      </c>
      <c r="Y24" s="119">
        <f t="shared" si="6"/>
        <v>71.145374449339201</v>
      </c>
      <c r="Z24" s="118">
        <f>УСЬОГО!Z24-'16-село-ЦЗ'!Z24</f>
        <v>409</v>
      </c>
      <c r="AA24" s="120">
        <f>УСЬОГО!AA24-'16-село-ЦЗ'!AA24</f>
        <v>307</v>
      </c>
      <c r="AB24" s="119">
        <f t="shared" si="7"/>
        <v>75.061124694376531</v>
      </c>
      <c r="AC24" s="37"/>
      <c r="AD24" s="41"/>
    </row>
    <row r="25" spans="1:30" s="42" customFormat="1" ht="17" customHeight="1" x14ac:dyDescent="0.3">
      <c r="A25" s="61" t="s">
        <v>52</v>
      </c>
      <c r="B25" s="118">
        <f>УСЬОГО!B25-'16-село-ЦЗ'!B25</f>
        <v>2638</v>
      </c>
      <c r="C25" s="118">
        <f>УСЬОГО!C25-'16-село-ЦЗ'!C25</f>
        <v>2477</v>
      </c>
      <c r="D25" s="116">
        <f t="shared" si="0"/>
        <v>93.896891584533734</v>
      </c>
      <c r="E25" s="118">
        <f>УСЬОГО!E25-'16-село-ЦЗ'!E25</f>
        <v>375</v>
      </c>
      <c r="F25" s="118">
        <f>УСЬОГО!F25-'16-село-ЦЗ'!F25</f>
        <v>478</v>
      </c>
      <c r="G25" s="119">
        <f t="shared" si="1"/>
        <v>127.46666666666667</v>
      </c>
      <c r="H25" s="118">
        <f>УСЬОГО!H25-'16-село-ЦЗ'!H25</f>
        <v>178</v>
      </c>
      <c r="I25" s="118">
        <f>УСЬОГО!I25-'16-село-ЦЗ'!I25</f>
        <v>223</v>
      </c>
      <c r="J25" s="119">
        <f t="shared" si="2"/>
        <v>125.28089887640449</v>
      </c>
      <c r="K25" s="118">
        <f>УСЬОГО!K25-'16-село-ЦЗ'!K25</f>
        <v>16</v>
      </c>
      <c r="L25" s="118">
        <f>УСЬОГО!L25-'16-село-ЦЗ'!L25</f>
        <v>21</v>
      </c>
      <c r="M25" s="119">
        <f t="shared" si="3"/>
        <v>131.25</v>
      </c>
      <c r="N25" s="118">
        <f>УСЬОГО!N25-'16-село-ЦЗ'!N25</f>
        <v>7</v>
      </c>
      <c r="O25" s="118">
        <f>УСЬОГО!O25-'16-село-ЦЗ'!O25</f>
        <v>0</v>
      </c>
      <c r="P25" s="119">
        <f t="shared" si="8"/>
        <v>0</v>
      </c>
      <c r="Q25" s="118">
        <f>УСЬОГО!Q25-'16-село-ЦЗ'!Q25</f>
        <v>303</v>
      </c>
      <c r="R25" s="120">
        <f>УСЬОГО!R25-'16-село-ЦЗ'!R25</f>
        <v>371</v>
      </c>
      <c r="S25" s="119">
        <f t="shared" si="4"/>
        <v>122.44224422442244</v>
      </c>
      <c r="T25" s="118">
        <f>УСЬОГО!T25-'16-село-ЦЗ'!T25</f>
        <v>2311</v>
      </c>
      <c r="U25" s="120">
        <f>УСЬОГО!U25-'16-село-ЦЗ'!U25</f>
        <v>165</v>
      </c>
      <c r="V25" s="119">
        <f t="shared" si="5"/>
        <v>7.1397663349199485</v>
      </c>
      <c r="W25" s="118">
        <f>УСЬОГО!W25-'16-село-ЦЗ'!W25</f>
        <v>258</v>
      </c>
      <c r="X25" s="120">
        <f>УСЬОГО!X25-'16-село-ЦЗ'!X25</f>
        <v>156</v>
      </c>
      <c r="Y25" s="119">
        <f t="shared" si="6"/>
        <v>60.465116279069768</v>
      </c>
      <c r="Z25" s="118">
        <f>УСЬОГО!Z25-'16-село-ЦЗ'!Z25</f>
        <v>236</v>
      </c>
      <c r="AA25" s="120">
        <f>УСЬОГО!AA25-'16-село-ЦЗ'!AA25</f>
        <v>132</v>
      </c>
      <c r="AB25" s="119">
        <f t="shared" si="7"/>
        <v>55.932203389830505</v>
      </c>
      <c r="AC25" s="37"/>
      <c r="AD25" s="41"/>
    </row>
    <row r="26" spans="1:30" s="42" customFormat="1" ht="17" customHeight="1" x14ac:dyDescent="0.3">
      <c r="A26" s="61" t="s">
        <v>53</v>
      </c>
      <c r="B26" s="118">
        <f>УСЬОГО!B26-'16-село-ЦЗ'!B26</f>
        <v>1103</v>
      </c>
      <c r="C26" s="118">
        <f>УСЬОГО!C26-'16-село-ЦЗ'!C26</f>
        <v>1110</v>
      </c>
      <c r="D26" s="116">
        <f t="shared" si="0"/>
        <v>100.63463281958296</v>
      </c>
      <c r="E26" s="118">
        <f>УСЬОГО!E26-'16-село-ЦЗ'!E26</f>
        <v>539</v>
      </c>
      <c r="F26" s="118">
        <f>УСЬОГО!F26-'16-село-ЦЗ'!F26</f>
        <v>537</v>
      </c>
      <c r="G26" s="119">
        <f t="shared" si="1"/>
        <v>99.62894248608535</v>
      </c>
      <c r="H26" s="118">
        <f>УСЬОГО!H26-'16-село-ЦЗ'!H26</f>
        <v>201</v>
      </c>
      <c r="I26" s="118">
        <f>УСЬОГО!I26-'16-село-ЦЗ'!I26</f>
        <v>203</v>
      </c>
      <c r="J26" s="119">
        <f t="shared" si="2"/>
        <v>100.99502487562189</v>
      </c>
      <c r="K26" s="118">
        <f>УСЬОГО!K26-'16-село-ЦЗ'!K26</f>
        <v>33</v>
      </c>
      <c r="L26" s="118">
        <f>УСЬОГО!L26-'16-село-ЦЗ'!L26</f>
        <v>24</v>
      </c>
      <c r="M26" s="119">
        <f t="shared" si="3"/>
        <v>72.727272727272734</v>
      </c>
      <c r="N26" s="118">
        <f>УСЬОГО!N26-'16-село-ЦЗ'!N26</f>
        <v>1</v>
      </c>
      <c r="O26" s="118">
        <f>УСЬОГО!O26-'16-село-ЦЗ'!O26</f>
        <v>0</v>
      </c>
      <c r="P26" s="119">
        <f t="shared" si="8"/>
        <v>0</v>
      </c>
      <c r="Q26" s="118">
        <f>УСЬОГО!Q26-'16-село-ЦЗ'!Q26</f>
        <v>456</v>
      </c>
      <c r="R26" s="120">
        <f>УСЬОГО!R26-'16-село-ЦЗ'!R26</f>
        <v>429</v>
      </c>
      <c r="S26" s="119">
        <f t="shared" si="4"/>
        <v>94.078947368421055</v>
      </c>
      <c r="T26" s="118">
        <f>УСЬОГО!T26-'16-село-ЦЗ'!T26</f>
        <v>847</v>
      </c>
      <c r="U26" s="120">
        <f>УСЬОГО!U26-'16-село-ЦЗ'!U26</f>
        <v>240</v>
      </c>
      <c r="V26" s="119">
        <f t="shared" si="5"/>
        <v>28.335301062573791</v>
      </c>
      <c r="W26" s="118">
        <f>УСЬОГО!W26-'16-село-ЦЗ'!W26</f>
        <v>346</v>
      </c>
      <c r="X26" s="120">
        <f>УСЬОГО!X26-'16-село-ЦЗ'!X26</f>
        <v>228</v>
      </c>
      <c r="Y26" s="119">
        <f t="shared" si="6"/>
        <v>65.895953757225428</v>
      </c>
      <c r="Z26" s="118">
        <f>УСЬОГО!Z26-'16-село-ЦЗ'!Z26</f>
        <v>301</v>
      </c>
      <c r="AA26" s="120">
        <f>УСЬОГО!AA26-'16-село-ЦЗ'!AA26</f>
        <v>200</v>
      </c>
      <c r="AB26" s="119">
        <f t="shared" si="7"/>
        <v>66.44518272425249</v>
      </c>
      <c r="AC26" s="37"/>
      <c r="AD26" s="41"/>
    </row>
    <row r="27" spans="1:30" s="42" customFormat="1" ht="17" customHeight="1" x14ac:dyDescent="0.3">
      <c r="A27" s="61" t="s">
        <v>54</v>
      </c>
      <c r="B27" s="118">
        <f>УСЬОГО!B27-'16-село-ЦЗ'!B27</f>
        <v>662</v>
      </c>
      <c r="C27" s="118">
        <f>УСЬОГО!C27-'16-село-ЦЗ'!C27</f>
        <v>852</v>
      </c>
      <c r="D27" s="116">
        <f t="shared" si="0"/>
        <v>128.70090634441087</v>
      </c>
      <c r="E27" s="118">
        <f>УСЬОГО!E27-'16-село-ЦЗ'!E27</f>
        <v>328</v>
      </c>
      <c r="F27" s="118">
        <f>УСЬОГО!F27-'16-село-ЦЗ'!F27</f>
        <v>451</v>
      </c>
      <c r="G27" s="119">
        <f t="shared" si="1"/>
        <v>137.5</v>
      </c>
      <c r="H27" s="118">
        <f>УСЬОГО!H27-'16-село-ЦЗ'!H27</f>
        <v>97</v>
      </c>
      <c r="I27" s="118">
        <f>УСЬОГО!I27-'16-село-ЦЗ'!I27</f>
        <v>179</v>
      </c>
      <c r="J27" s="119">
        <f t="shared" si="2"/>
        <v>184.53608247422682</v>
      </c>
      <c r="K27" s="118">
        <f>УСЬОГО!K27-'16-село-ЦЗ'!K27</f>
        <v>27</v>
      </c>
      <c r="L27" s="118">
        <f>УСЬОГО!L27-'16-село-ЦЗ'!L27</f>
        <v>47</v>
      </c>
      <c r="M27" s="119">
        <f t="shared" si="3"/>
        <v>174.07407407407408</v>
      </c>
      <c r="N27" s="118">
        <f>УСЬОГО!N27-'16-село-ЦЗ'!N27</f>
        <v>3</v>
      </c>
      <c r="O27" s="118">
        <f>УСЬОГО!O27-'16-село-ЦЗ'!O27</f>
        <v>0</v>
      </c>
      <c r="P27" s="119">
        <f t="shared" si="8"/>
        <v>0</v>
      </c>
      <c r="Q27" s="118">
        <f>УСЬОГО!Q27-'16-село-ЦЗ'!Q27</f>
        <v>285</v>
      </c>
      <c r="R27" s="120">
        <f>УСЬОГО!R27-'16-село-ЦЗ'!R27</f>
        <v>349</v>
      </c>
      <c r="S27" s="119">
        <f t="shared" si="4"/>
        <v>122.45614035087719</v>
      </c>
      <c r="T27" s="118">
        <f>УСЬОГО!T27-'16-село-ЦЗ'!T27</f>
        <v>535</v>
      </c>
      <c r="U27" s="120">
        <f>УСЬОГО!U27-'16-село-ЦЗ'!U27</f>
        <v>149</v>
      </c>
      <c r="V27" s="119">
        <f t="shared" si="5"/>
        <v>27.850467289719628</v>
      </c>
      <c r="W27" s="118">
        <f>УСЬОГО!W27-'16-село-ЦЗ'!W27</f>
        <v>219</v>
      </c>
      <c r="X27" s="120">
        <f>УСЬОГО!X27-'16-село-ЦЗ'!X27</f>
        <v>137</v>
      </c>
      <c r="Y27" s="119">
        <f t="shared" si="6"/>
        <v>62.557077625570777</v>
      </c>
      <c r="Z27" s="118">
        <f>УСЬОГО!Z27-'16-село-ЦЗ'!Z27</f>
        <v>196</v>
      </c>
      <c r="AA27" s="120">
        <f>УСЬОГО!AA27-'16-село-ЦЗ'!AA27</f>
        <v>125</v>
      </c>
      <c r="AB27" s="119">
        <f t="shared" si="7"/>
        <v>63.775510204081634</v>
      </c>
      <c r="AC27" s="37"/>
      <c r="AD27" s="41"/>
    </row>
    <row r="28" spans="1:30" s="42" customFormat="1" ht="17" customHeight="1" x14ac:dyDescent="0.3">
      <c r="A28" s="61" t="s">
        <v>55</v>
      </c>
      <c r="B28" s="118">
        <f>УСЬОГО!B28-'16-село-ЦЗ'!B28</f>
        <v>857</v>
      </c>
      <c r="C28" s="118">
        <f>УСЬОГО!C28-'16-село-ЦЗ'!C28</f>
        <v>811</v>
      </c>
      <c r="D28" s="116">
        <f t="shared" si="0"/>
        <v>94.632438739789961</v>
      </c>
      <c r="E28" s="118">
        <f>УСЬОГО!E28-'16-село-ЦЗ'!E28</f>
        <v>326</v>
      </c>
      <c r="F28" s="118">
        <f>УСЬОГО!F28-'16-село-ЦЗ'!F28</f>
        <v>350</v>
      </c>
      <c r="G28" s="119">
        <f t="shared" si="1"/>
        <v>107.36196319018404</v>
      </c>
      <c r="H28" s="118">
        <f>УСЬОГО!H28-'16-село-ЦЗ'!H28</f>
        <v>177</v>
      </c>
      <c r="I28" s="118">
        <f>УСЬОГО!I28-'16-село-ЦЗ'!I28</f>
        <v>183</v>
      </c>
      <c r="J28" s="119">
        <f t="shared" si="2"/>
        <v>103.38983050847457</v>
      </c>
      <c r="K28" s="118">
        <f>УСЬОГО!K28-'16-село-ЦЗ'!K28</f>
        <v>24</v>
      </c>
      <c r="L28" s="118">
        <f>УСЬОГО!L28-'16-село-ЦЗ'!L28</f>
        <v>17</v>
      </c>
      <c r="M28" s="119">
        <f t="shared" si="3"/>
        <v>70.833333333333329</v>
      </c>
      <c r="N28" s="118">
        <f>УСЬОГО!N28-'16-село-ЦЗ'!N28</f>
        <v>13</v>
      </c>
      <c r="O28" s="118">
        <f>УСЬОГО!O28-'16-село-ЦЗ'!O28</f>
        <v>8</v>
      </c>
      <c r="P28" s="119">
        <f t="shared" si="8"/>
        <v>61.53846153846154</v>
      </c>
      <c r="Q28" s="118">
        <f>УСЬОГО!Q28-'16-село-ЦЗ'!Q28</f>
        <v>295</v>
      </c>
      <c r="R28" s="120">
        <f>УСЬОГО!R28-'16-село-ЦЗ'!R28</f>
        <v>325</v>
      </c>
      <c r="S28" s="119">
        <f t="shared" si="4"/>
        <v>110.16949152542372</v>
      </c>
      <c r="T28" s="118">
        <f>УСЬОГО!T28-'16-село-ЦЗ'!T28</f>
        <v>601</v>
      </c>
      <c r="U28" s="120">
        <f>УСЬОГО!U28-'16-село-ЦЗ'!U28</f>
        <v>152</v>
      </c>
      <c r="V28" s="119">
        <f t="shared" si="5"/>
        <v>25.291181364392678</v>
      </c>
      <c r="W28" s="118">
        <f>УСЬОГО!W28-'16-село-ЦЗ'!W28</f>
        <v>185</v>
      </c>
      <c r="X28" s="120">
        <f>УСЬОГО!X28-'16-село-ЦЗ'!X28</f>
        <v>150</v>
      </c>
      <c r="Y28" s="119">
        <f t="shared" si="6"/>
        <v>81.081081081081081</v>
      </c>
      <c r="Z28" s="118">
        <f>УСЬОГО!Z28-'16-село-ЦЗ'!Z28</f>
        <v>173</v>
      </c>
      <c r="AA28" s="120">
        <f>УСЬОГО!AA28-'16-село-ЦЗ'!AA28</f>
        <v>142</v>
      </c>
      <c r="AB28" s="119">
        <f t="shared" si="7"/>
        <v>82.080924855491332</v>
      </c>
      <c r="AC28" s="37"/>
      <c r="AD28" s="41"/>
    </row>
    <row r="29" spans="1:30" s="42" customFormat="1" ht="17" customHeight="1" x14ac:dyDescent="0.3">
      <c r="A29" s="61" t="s">
        <v>56</v>
      </c>
      <c r="B29" s="118">
        <f>УСЬОГО!B29-'16-село-ЦЗ'!B29</f>
        <v>707</v>
      </c>
      <c r="C29" s="118">
        <f>УСЬОГО!C29-'16-село-ЦЗ'!C29</f>
        <v>942</v>
      </c>
      <c r="D29" s="116">
        <f t="shared" si="0"/>
        <v>133.23903818953323</v>
      </c>
      <c r="E29" s="118">
        <f>УСЬОГО!E29-'16-село-ЦЗ'!E29</f>
        <v>455</v>
      </c>
      <c r="F29" s="118">
        <f>УСЬОГО!F29-'16-село-ЦЗ'!F29</f>
        <v>613</v>
      </c>
      <c r="G29" s="119">
        <f t="shared" si="1"/>
        <v>134.72527472527472</v>
      </c>
      <c r="H29" s="118">
        <f>УСЬОГО!H29-'16-село-ЦЗ'!H29</f>
        <v>242</v>
      </c>
      <c r="I29" s="118">
        <f>УСЬОГО!I29-'16-село-ЦЗ'!I29</f>
        <v>319</v>
      </c>
      <c r="J29" s="119">
        <f t="shared" si="2"/>
        <v>131.81818181818181</v>
      </c>
      <c r="K29" s="118">
        <f>УСЬОГО!K29-'16-село-ЦЗ'!K29</f>
        <v>44</v>
      </c>
      <c r="L29" s="118">
        <f>УСЬОГО!L29-'16-село-ЦЗ'!L29</f>
        <v>46</v>
      </c>
      <c r="M29" s="119">
        <f t="shared" si="3"/>
        <v>104.54545454545455</v>
      </c>
      <c r="N29" s="118">
        <f>УСЬОГО!N29-'16-село-ЦЗ'!N29</f>
        <v>10</v>
      </c>
      <c r="O29" s="118">
        <f>УСЬОГО!O29-'16-село-ЦЗ'!O29</f>
        <v>1</v>
      </c>
      <c r="P29" s="119">
        <f t="shared" si="8"/>
        <v>10</v>
      </c>
      <c r="Q29" s="118">
        <f>УСЬОГО!Q29-'16-село-ЦЗ'!Q29</f>
        <v>321</v>
      </c>
      <c r="R29" s="120">
        <f>УСЬОГО!R29-'16-село-ЦЗ'!R29</f>
        <v>490</v>
      </c>
      <c r="S29" s="119">
        <f t="shared" si="4"/>
        <v>152.64797507788163</v>
      </c>
      <c r="T29" s="118">
        <f>УСЬОГО!T29-'16-село-ЦЗ'!T29</f>
        <v>462</v>
      </c>
      <c r="U29" s="120">
        <f>УСЬОГО!U29-'16-село-ЦЗ'!U29</f>
        <v>210</v>
      </c>
      <c r="V29" s="119">
        <f t="shared" si="5"/>
        <v>45.454545454545453</v>
      </c>
      <c r="W29" s="118">
        <f>УСЬОГО!W29-'16-село-ЦЗ'!W29</f>
        <v>289</v>
      </c>
      <c r="X29" s="120">
        <f>УСЬОГО!X29-'16-село-ЦЗ'!X29</f>
        <v>198</v>
      </c>
      <c r="Y29" s="119">
        <f t="shared" si="6"/>
        <v>68.512110726643598</v>
      </c>
      <c r="Z29" s="118">
        <f>УСЬОГО!Z29-'16-село-ЦЗ'!Z29</f>
        <v>265</v>
      </c>
      <c r="AA29" s="120">
        <f>УСЬОГО!AA29-'16-село-ЦЗ'!AA29</f>
        <v>180</v>
      </c>
      <c r="AB29" s="119">
        <f t="shared" si="7"/>
        <v>67.924528301886795</v>
      </c>
      <c r="AC29" s="37"/>
      <c r="AD29" s="41"/>
    </row>
    <row r="30" spans="1:30" s="42" customFormat="1" ht="17" customHeight="1" x14ac:dyDescent="0.3">
      <c r="A30" s="61" t="s">
        <v>57</v>
      </c>
      <c r="B30" s="118">
        <f>УСЬОГО!B30-'16-село-ЦЗ'!B30</f>
        <v>746</v>
      </c>
      <c r="C30" s="118">
        <f>УСЬОГО!C30-'16-село-ЦЗ'!C30</f>
        <v>1027</v>
      </c>
      <c r="D30" s="116">
        <f t="shared" si="0"/>
        <v>137.66756032171583</v>
      </c>
      <c r="E30" s="118">
        <f>УСЬОГО!E30-'16-село-ЦЗ'!E30</f>
        <v>163</v>
      </c>
      <c r="F30" s="118">
        <f>УСЬОГО!F30-'16-село-ЦЗ'!F30</f>
        <v>288</v>
      </c>
      <c r="G30" s="119">
        <f t="shared" si="1"/>
        <v>176.68711656441718</v>
      </c>
      <c r="H30" s="118">
        <f>УСЬОГО!H30-'16-село-ЦЗ'!H30</f>
        <v>82</v>
      </c>
      <c r="I30" s="118">
        <f>УСЬОГО!I30-'16-село-ЦЗ'!I30</f>
        <v>132</v>
      </c>
      <c r="J30" s="119">
        <f t="shared" si="2"/>
        <v>160.97560975609755</v>
      </c>
      <c r="K30" s="118">
        <f>УСЬОГО!K30-'16-село-ЦЗ'!K30</f>
        <v>8</v>
      </c>
      <c r="L30" s="118">
        <f>УСЬОГО!L30-'16-село-ЦЗ'!L30</f>
        <v>12</v>
      </c>
      <c r="M30" s="119">
        <f t="shared" si="3"/>
        <v>150</v>
      </c>
      <c r="N30" s="118">
        <f>УСЬОГО!N30-'16-село-ЦЗ'!N30</f>
        <v>1</v>
      </c>
      <c r="O30" s="118">
        <f>УСЬОГО!O30-'16-село-ЦЗ'!O30</f>
        <v>2</v>
      </c>
      <c r="P30" s="119">
        <f t="shared" si="8"/>
        <v>200</v>
      </c>
      <c r="Q30" s="118">
        <f>УСЬОГО!Q30-'16-село-ЦЗ'!Q30</f>
        <v>158</v>
      </c>
      <c r="R30" s="120">
        <f>УСЬОГО!R30-'16-село-ЦЗ'!R30</f>
        <v>255</v>
      </c>
      <c r="S30" s="119">
        <f t="shared" si="4"/>
        <v>161.39240506329114</v>
      </c>
      <c r="T30" s="118">
        <f>УСЬОГО!T30-'16-село-ЦЗ'!T30</f>
        <v>677</v>
      </c>
      <c r="U30" s="120">
        <f>УСЬОГО!U30-'16-село-ЦЗ'!U30</f>
        <v>134</v>
      </c>
      <c r="V30" s="119">
        <f t="shared" si="5"/>
        <v>19.793205317577549</v>
      </c>
      <c r="W30" s="118">
        <f>УСЬОГО!W30-'16-село-ЦЗ'!W30</f>
        <v>97</v>
      </c>
      <c r="X30" s="120">
        <f>УСЬОГО!X30-'16-село-ЦЗ'!X30</f>
        <v>129</v>
      </c>
      <c r="Y30" s="119">
        <f t="shared" si="6"/>
        <v>132.98969072164948</v>
      </c>
      <c r="Z30" s="118">
        <f>УСЬОГО!Z30-'16-село-ЦЗ'!Z30</f>
        <v>85</v>
      </c>
      <c r="AA30" s="120">
        <f>УСЬОГО!AA30-'16-село-ЦЗ'!AA30</f>
        <v>119</v>
      </c>
      <c r="AB30" s="119">
        <f t="shared" si="7"/>
        <v>140</v>
      </c>
      <c r="AC30" s="37"/>
      <c r="AD30" s="41"/>
    </row>
    <row r="31" spans="1:30" s="42" customFormat="1" ht="17" customHeight="1" x14ac:dyDescent="0.3">
      <c r="A31" s="61" t="s">
        <v>58</v>
      </c>
      <c r="B31" s="118">
        <f>УСЬОГО!B31-'16-село-ЦЗ'!B31</f>
        <v>710</v>
      </c>
      <c r="C31" s="118">
        <f>УСЬОГО!C31-'16-село-ЦЗ'!C31</f>
        <v>1179</v>
      </c>
      <c r="D31" s="116">
        <f t="shared" si="0"/>
        <v>166.05633802816902</v>
      </c>
      <c r="E31" s="118">
        <f>УСЬОГО!E31-'16-село-ЦЗ'!E31</f>
        <v>231</v>
      </c>
      <c r="F31" s="118">
        <f>УСЬОГО!F31-'16-село-ЦЗ'!F31</f>
        <v>431</v>
      </c>
      <c r="G31" s="119">
        <f t="shared" si="1"/>
        <v>186.58008658008657</v>
      </c>
      <c r="H31" s="118">
        <f>УСЬОГО!H31-'16-село-ЦЗ'!H31</f>
        <v>168</v>
      </c>
      <c r="I31" s="118">
        <f>УСЬОГО!I31-'16-село-ЦЗ'!I31</f>
        <v>315</v>
      </c>
      <c r="J31" s="119">
        <f t="shared" si="2"/>
        <v>187.5</v>
      </c>
      <c r="K31" s="118">
        <f>УСЬОГО!K31-'16-село-ЦЗ'!K31</f>
        <v>20</v>
      </c>
      <c r="L31" s="118">
        <f>УСЬОГО!L31-'16-село-ЦЗ'!L31</f>
        <v>20</v>
      </c>
      <c r="M31" s="119">
        <f t="shared" si="3"/>
        <v>100</v>
      </c>
      <c r="N31" s="118">
        <f>УСЬОГО!N31-'16-село-ЦЗ'!N31</f>
        <v>0</v>
      </c>
      <c r="O31" s="118">
        <f>УСЬОГО!O31-'16-село-ЦЗ'!O31</f>
        <v>1</v>
      </c>
      <c r="P31" s="119" t="str">
        <f t="shared" si="8"/>
        <v>-</v>
      </c>
      <c r="Q31" s="118">
        <f>УСЬОГО!Q31-'16-село-ЦЗ'!Q31</f>
        <v>177</v>
      </c>
      <c r="R31" s="120">
        <f>УСЬОГО!R31-'16-село-ЦЗ'!R31</f>
        <v>384</v>
      </c>
      <c r="S31" s="119">
        <f t="shared" si="4"/>
        <v>216.94915254237287</v>
      </c>
      <c r="T31" s="118">
        <f>УСЬОГО!T31-'16-село-ЦЗ'!T31</f>
        <v>513</v>
      </c>
      <c r="U31" s="120">
        <f>УСЬОГО!U31-'16-село-ЦЗ'!U31</f>
        <v>333</v>
      </c>
      <c r="V31" s="119">
        <f t="shared" si="5"/>
        <v>64.912280701754383</v>
      </c>
      <c r="W31" s="118">
        <f>УСЬОГО!W31-'16-село-ЦЗ'!W31</f>
        <v>132</v>
      </c>
      <c r="X31" s="120">
        <f>УСЬОГО!X31-'16-село-ЦЗ'!X31</f>
        <v>145</v>
      </c>
      <c r="Y31" s="119">
        <f t="shared" si="6"/>
        <v>109.84848484848484</v>
      </c>
      <c r="Z31" s="118">
        <f>УСЬОГО!Z31-'16-село-ЦЗ'!Z31</f>
        <v>123</v>
      </c>
      <c r="AA31" s="120">
        <f>УСЬОГО!AA31-'16-село-ЦЗ'!AA31</f>
        <v>129</v>
      </c>
      <c r="AB31" s="119">
        <f t="shared" si="7"/>
        <v>104.8780487804878</v>
      </c>
      <c r="AC31" s="37"/>
      <c r="AD31" s="41"/>
    </row>
    <row r="32" spans="1:30" s="42" customFormat="1" ht="17" customHeight="1" x14ac:dyDescent="0.3">
      <c r="A32" s="61" t="s">
        <v>59</v>
      </c>
      <c r="B32" s="118">
        <f>УСЬОГО!B32-'16-село-ЦЗ'!B32</f>
        <v>2272</v>
      </c>
      <c r="C32" s="118">
        <f>УСЬОГО!C32-'16-село-ЦЗ'!C32</f>
        <v>2103</v>
      </c>
      <c r="D32" s="116">
        <f t="shared" si="0"/>
        <v>92.561619718309856</v>
      </c>
      <c r="E32" s="118">
        <f>УСЬОГО!E32-'16-село-ЦЗ'!E32</f>
        <v>648</v>
      </c>
      <c r="F32" s="118">
        <f>УСЬОГО!F32-'16-село-ЦЗ'!F32</f>
        <v>549</v>
      </c>
      <c r="G32" s="119">
        <f t="shared" si="1"/>
        <v>84.722222222222229</v>
      </c>
      <c r="H32" s="118">
        <f>УСЬОГО!H32-'16-село-ЦЗ'!H32</f>
        <v>372</v>
      </c>
      <c r="I32" s="118">
        <f>УСЬОГО!I32-'16-село-ЦЗ'!I32</f>
        <v>274</v>
      </c>
      <c r="J32" s="119">
        <f t="shared" si="2"/>
        <v>73.655913978494624</v>
      </c>
      <c r="K32" s="118">
        <f>УСЬОГО!K32-'16-село-ЦЗ'!K32</f>
        <v>68</v>
      </c>
      <c r="L32" s="118">
        <f>УСЬОГО!L32-'16-село-ЦЗ'!L32</f>
        <v>62</v>
      </c>
      <c r="M32" s="119">
        <f t="shared" si="3"/>
        <v>91.17647058823529</v>
      </c>
      <c r="N32" s="118">
        <f>УСЬОГО!N32-'16-село-ЦЗ'!N32</f>
        <v>10</v>
      </c>
      <c r="O32" s="118">
        <f>УСЬОГО!O32-'16-село-ЦЗ'!O32</f>
        <v>11</v>
      </c>
      <c r="P32" s="119">
        <f t="shared" si="8"/>
        <v>110</v>
      </c>
      <c r="Q32" s="118">
        <f>УСЬОГО!Q32-'16-село-ЦЗ'!Q32</f>
        <v>617</v>
      </c>
      <c r="R32" s="120">
        <f>УСЬОГО!R32-'16-село-ЦЗ'!R32</f>
        <v>440</v>
      </c>
      <c r="S32" s="119">
        <f t="shared" si="4"/>
        <v>71.312803889789308</v>
      </c>
      <c r="T32" s="118">
        <f>УСЬОГО!T32-'16-село-ЦЗ'!T32</f>
        <v>1832</v>
      </c>
      <c r="U32" s="120">
        <f>УСЬОГО!U32-'16-село-ЦЗ'!U32</f>
        <v>139</v>
      </c>
      <c r="V32" s="119">
        <f t="shared" si="5"/>
        <v>7.5873362445414845</v>
      </c>
      <c r="W32" s="118">
        <f>УСЬОГО!W32-'16-село-ЦЗ'!W32</f>
        <v>373</v>
      </c>
      <c r="X32" s="120">
        <f>УСЬОГО!X32-'16-село-ЦЗ'!X32</f>
        <v>111</v>
      </c>
      <c r="Y32" s="119">
        <f t="shared" si="6"/>
        <v>29.758713136729224</v>
      </c>
      <c r="Z32" s="118">
        <f>УСЬОГО!Z32-'16-село-ЦЗ'!Z32</f>
        <v>331</v>
      </c>
      <c r="AA32" s="120">
        <f>УСЬОГО!AA32-'16-село-ЦЗ'!AA32</f>
        <v>95</v>
      </c>
      <c r="AB32" s="119">
        <f t="shared" si="7"/>
        <v>28.700906344410875</v>
      </c>
      <c r="AC32" s="37"/>
      <c r="AD32" s="41"/>
    </row>
    <row r="33" spans="1:30" s="42" customFormat="1" ht="17" customHeight="1" x14ac:dyDescent="0.3">
      <c r="A33" s="61" t="s">
        <v>60</v>
      </c>
      <c r="B33" s="118">
        <f>УСЬОГО!B33-'16-село-ЦЗ'!B33</f>
        <v>991</v>
      </c>
      <c r="C33" s="118">
        <f>УСЬОГО!C33-'16-село-ЦЗ'!C33</f>
        <v>1136</v>
      </c>
      <c r="D33" s="116">
        <f t="shared" si="0"/>
        <v>114.63168516649849</v>
      </c>
      <c r="E33" s="118">
        <f>УСЬОГО!E33-'16-село-ЦЗ'!E33</f>
        <v>614</v>
      </c>
      <c r="F33" s="118">
        <f>УСЬОГО!F33-'16-село-ЦЗ'!F33</f>
        <v>731</v>
      </c>
      <c r="G33" s="119">
        <f t="shared" si="1"/>
        <v>119.05537459283387</v>
      </c>
      <c r="H33" s="118">
        <f>УСЬОГО!H33-'16-село-ЦЗ'!H33</f>
        <v>172</v>
      </c>
      <c r="I33" s="118">
        <f>УСЬОГО!I33-'16-село-ЦЗ'!I33</f>
        <v>248</v>
      </c>
      <c r="J33" s="119">
        <f t="shared" si="2"/>
        <v>144.18604651162789</v>
      </c>
      <c r="K33" s="118">
        <f>УСЬОГО!K33-'16-село-ЦЗ'!K33</f>
        <v>51</v>
      </c>
      <c r="L33" s="118">
        <f>УСЬОГО!L33-'16-село-ЦЗ'!L33</f>
        <v>36</v>
      </c>
      <c r="M33" s="119">
        <f t="shared" si="3"/>
        <v>70.588235294117652</v>
      </c>
      <c r="N33" s="118">
        <f>УСЬОГО!N33-'16-село-ЦЗ'!N33</f>
        <v>8</v>
      </c>
      <c r="O33" s="118">
        <f>УСЬОГО!O33-'16-село-ЦЗ'!O33</f>
        <v>1</v>
      </c>
      <c r="P33" s="119">
        <f t="shared" si="8"/>
        <v>12.5</v>
      </c>
      <c r="Q33" s="118">
        <f>УСЬОГО!Q33-'16-село-ЦЗ'!Q33</f>
        <v>526</v>
      </c>
      <c r="R33" s="120">
        <f>УСЬОГО!R33-'16-село-ЦЗ'!R33</f>
        <v>665</v>
      </c>
      <c r="S33" s="119">
        <f t="shared" si="4"/>
        <v>126.42585551330798</v>
      </c>
      <c r="T33" s="118">
        <f>УСЬОГО!T33-'16-село-ЦЗ'!T33</f>
        <v>647</v>
      </c>
      <c r="U33" s="120">
        <f>УСЬОГО!U33-'16-село-ЦЗ'!U33</f>
        <v>526</v>
      </c>
      <c r="V33" s="119">
        <f t="shared" si="5"/>
        <v>81.298299845440496</v>
      </c>
      <c r="W33" s="118">
        <f>УСЬОГО!W33-'16-село-ЦЗ'!W33</f>
        <v>327</v>
      </c>
      <c r="X33" s="120">
        <f>УСЬОГО!X33-'16-село-ЦЗ'!X33</f>
        <v>315</v>
      </c>
      <c r="Y33" s="119">
        <f t="shared" si="6"/>
        <v>96.330275229357795</v>
      </c>
      <c r="Z33" s="118">
        <f>УСЬОГО!Z33-'16-село-ЦЗ'!Z33</f>
        <v>283</v>
      </c>
      <c r="AA33" s="120">
        <f>УСЬОГО!AA33-'16-село-ЦЗ'!AA33</f>
        <v>276</v>
      </c>
      <c r="AB33" s="119">
        <f t="shared" si="7"/>
        <v>97.526501766784449</v>
      </c>
      <c r="AC33" s="37"/>
      <c r="AD33" s="41"/>
    </row>
    <row r="34" spans="1:30" s="42" customFormat="1" ht="17" customHeight="1" x14ac:dyDescent="0.3">
      <c r="A34" s="61" t="s">
        <v>61</v>
      </c>
      <c r="B34" s="118">
        <f>УСЬОГО!B34-'16-село-ЦЗ'!B34</f>
        <v>894</v>
      </c>
      <c r="C34" s="118">
        <f>УСЬОГО!C34-'16-село-ЦЗ'!C34</f>
        <v>1069</v>
      </c>
      <c r="D34" s="116">
        <f t="shared" si="0"/>
        <v>119.57494407158836</v>
      </c>
      <c r="E34" s="118">
        <f>УСЬОГО!E34-'16-село-ЦЗ'!E34</f>
        <v>370</v>
      </c>
      <c r="F34" s="118">
        <f>УСЬОГО!F34-'16-село-ЦЗ'!F34</f>
        <v>473</v>
      </c>
      <c r="G34" s="119">
        <f t="shared" si="1"/>
        <v>127.83783783783784</v>
      </c>
      <c r="H34" s="118">
        <f>УСЬОГО!H34-'16-село-ЦЗ'!H34</f>
        <v>225</v>
      </c>
      <c r="I34" s="118">
        <f>УСЬОГО!I34-'16-село-ЦЗ'!I34</f>
        <v>240</v>
      </c>
      <c r="J34" s="119">
        <f t="shared" si="2"/>
        <v>106.66666666666667</v>
      </c>
      <c r="K34" s="118">
        <f>УСЬОГО!K34-'16-село-ЦЗ'!K34</f>
        <v>12</v>
      </c>
      <c r="L34" s="118">
        <f>УСЬОГО!L34-'16-село-ЦЗ'!L34</f>
        <v>12</v>
      </c>
      <c r="M34" s="119">
        <f t="shared" si="3"/>
        <v>100</v>
      </c>
      <c r="N34" s="118">
        <f>УСЬОГО!N34-'16-село-ЦЗ'!N34</f>
        <v>8</v>
      </c>
      <c r="O34" s="118">
        <f>УСЬОГО!O34-'16-село-ЦЗ'!O34</f>
        <v>0</v>
      </c>
      <c r="P34" s="119">
        <f t="shared" si="8"/>
        <v>0</v>
      </c>
      <c r="Q34" s="118">
        <f>УСЬОГО!Q34-'16-село-ЦЗ'!Q34</f>
        <v>307</v>
      </c>
      <c r="R34" s="120">
        <f>УСЬОГО!R34-'16-село-ЦЗ'!R34</f>
        <v>385</v>
      </c>
      <c r="S34" s="119">
        <f t="shared" si="4"/>
        <v>125.4071661237785</v>
      </c>
      <c r="T34" s="118">
        <f>УСЬОГО!T34-'16-село-ЦЗ'!T34</f>
        <v>598</v>
      </c>
      <c r="U34" s="120">
        <f>УСЬОГО!U34-'16-село-ЦЗ'!U34</f>
        <v>241</v>
      </c>
      <c r="V34" s="119">
        <f t="shared" si="5"/>
        <v>40.301003344481607</v>
      </c>
      <c r="W34" s="118">
        <f>УСЬОГО!W34-'16-село-ЦЗ'!W34</f>
        <v>194</v>
      </c>
      <c r="X34" s="120">
        <f>УСЬОГО!X34-'16-село-ЦЗ'!X34</f>
        <v>205</v>
      </c>
      <c r="Y34" s="119">
        <f t="shared" si="6"/>
        <v>105.67010309278351</v>
      </c>
      <c r="Z34" s="118">
        <f>УСЬОГО!Z34-'16-село-ЦЗ'!Z34</f>
        <v>176</v>
      </c>
      <c r="AA34" s="120">
        <f>УСЬОГО!AA34-'16-село-ЦЗ'!AA34</f>
        <v>183</v>
      </c>
      <c r="AB34" s="119">
        <f t="shared" si="7"/>
        <v>103.97727272727273</v>
      </c>
      <c r="AC34" s="37"/>
      <c r="AD34" s="41"/>
    </row>
    <row r="35" spans="1:30" s="42" customFormat="1" ht="17" customHeight="1" x14ac:dyDescent="0.3">
      <c r="A35" s="61" t="s">
        <v>62</v>
      </c>
      <c r="B35" s="118">
        <f>УСЬОГО!B35-'16-село-ЦЗ'!B35</f>
        <v>865</v>
      </c>
      <c r="C35" s="118">
        <f>УСЬОГО!C35-'16-село-ЦЗ'!C35</f>
        <v>890</v>
      </c>
      <c r="D35" s="116">
        <f t="shared" si="0"/>
        <v>102.89017341040463</v>
      </c>
      <c r="E35" s="118">
        <f>УСЬОГО!E35-'16-село-ЦЗ'!E35</f>
        <v>443</v>
      </c>
      <c r="F35" s="118">
        <f>УСЬОГО!F35-'16-село-ЦЗ'!F35</f>
        <v>472</v>
      </c>
      <c r="G35" s="119">
        <f t="shared" si="1"/>
        <v>106.54627539503386</v>
      </c>
      <c r="H35" s="118">
        <f>УСЬОГО!H35-'16-село-ЦЗ'!H35</f>
        <v>287</v>
      </c>
      <c r="I35" s="118">
        <f>УСЬОГО!I35-'16-село-ЦЗ'!I35</f>
        <v>158</v>
      </c>
      <c r="J35" s="119">
        <f t="shared" si="2"/>
        <v>55.052264808362366</v>
      </c>
      <c r="K35" s="118">
        <f>УСЬОГО!K35-'16-село-ЦЗ'!K35</f>
        <v>37</v>
      </c>
      <c r="L35" s="118">
        <f>УСЬОГО!L35-'16-село-ЦЗ'!L35</f>
        <v>33</v>
      </c>
      <c r="M35" s="119">
        <f t="shared" si="3"/>
        <v>89.189189189189193</v>
      </c>
      <c r="N35" s="118">
        <f>УСЬОГО!N35-'16-село-ЦЗ'!N35</f>
        <v>6</v>
      </c>
      <c r="O35" s="118">
        <f>УСЬОГО!O35-'16-село-ЦЗ'!O35</f>
        <v>2</v>
      </c>
      <c r="P35" s="119">
        <f t="shared" si="8"/>
        <v>33.333333333333336</v>
      </c>
      <c r="Q35" s="118">
        <f>УСЬОГО!Q35-'16-село-ЦЗ'!Q35</f>
        <v>350</v>
      </c>
      <c r="R35" s="120">
        <f>УСЬОГО!R35-'16-село-ЦЗ'!R35</f>
        <v>303</v>
      </c>
      <c r="S35" s="119">
        <f t="shared" si="4"/>
        <v>86.571428571428569</v>
      </c>
      <c r="T35" s="118">
        <f>УСЬОГО!T35-'16-село-ЦЗ'!T35</f>
        <v>551</v>
      </c>
      <c r="U35" s="120">
        <f>УСЬОГО!U35-'16-село-ЦЗ'!U35</f>
        <v>116</v>
      </c>
      <c r="V35" s="119">
        <f t="shared" si="5"/>
        <v>21.05263157894737</v>
      </c>
      <c r="W35" s="118">
        <f>УСЬОГО!W35-'16-село-ЦЗ'!W35</f>
        <v>234</v>
      </c>
      <c r="X35" s="120">
        <f>УСЬОГО!X35-'16-село-ЦЗ'!X35</f>
        <v>109</v>
      </c>
      <c r="Y35" s="119">
        <f t="shared" si="6"/>
        <v>46.581196581196579</v>
      </c>
      <c r="Z35" s="118">
        <f>УСЬОГО!Z35-'16-село-ЦЗ'!Z35</f>
        <v>209</v>
      </c>
      <c r="AA35" s="120">
        <f>УСЬОГО!AA35-'16-село-ЦЗ'!AA35</f>
        <v>95</v>
      </c>
      <c r="AB35" s="119">
        <f t="shared" si="7"/>
        <v>45.454545454545453</v>
      </c>
      <c r="AC35" s="37"/>
      <c r="AD35" s="41"/>
    </row>
    <row r="36" spans="1:30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D7" activePane="bottomRight" state="frozen"/>
      <selection activeCell="A4" sqref="A4:A6"/>
      <selection pane="topRight" activeCell="A4" sqref="A4:A6"/>
      <selection pane="bottomLeft" activeCell="A4" sqref="A4:A6"/>
      <selection pane="bottomRight" activeCell="X13" sqref="X13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84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50228</v>
      </c>
      <c r="C7" s="35">
        <f>SUM(C8:C35)</f>
        <v>51514</v>
      </c>
      <c r="D7" s="36">
        <f>C7*100/B7</f>
        <v>102.56032491837222</v>
      </c>
      <c r="E7" s="35">
        <f>SUM(E8:E35)</f>
        <v>18020</v>
      </c>
      <c r="F7" s="35">
        <f>SUM(F8:F35)</f>
        <v>21813</v>
      </c>
      <c r="G7" s="36">
        <f>F7*100/E7</f>
        <v>121.0488346281909</v>
      </c>
      <c r="H7" s="35">
        <f>SUM(H8:H35)</f>
        <v>6104</v>
      </c>
      <c r="I7" s="35">
        <f>SUM(I8:I35)</f>
        <v>7001</v>
      </c>
      <c r="J7" s="36">
        <f>I7*100/H7</f>
        <v>114.69528178243775</v>
      </c>
      <c r="K7" s="35">
        <f>SUM(K8:K35)</f>
        <v>1270</v>
      </c>
      <c r="L7" s="35">
        <f>SUM(L8:L35)</f>
        <v>1126</v>
      </c>
      <c r="M7" s="36">
        <f>L7*100/K7</f>
        <v>88.661417322834652</v>
      </c>
      <c r="N7" s="35">
        <f>SUM(N8:N35)</f>
        <v>379</v>
      </c>
      <c r="O7" s="35">
        <f>SUM(O8:O35)</f>
        <v>179</v>
      </c>
      <c r="P7" s="36">
        <f>O7*100/N7</f>
        <v>47.229551451187334</v>
      </c>
      <c r="Q7" s="35">
        <f>SUM(Q8:Q35)</f>
        <v>14512</v>
      </c>
      <c r="R7" s="35">
        <f>SUM(R8:R35)</f>
        <v>17398</v>
      </c>
      <c r="S7" s="36">
        <f>R7*100/Q7</f>
        <v>119.88699007717751</v>
      </c>
      <c r="T7" s="35">
        <f>SUM(T8:T35)</f>
        <v>38469</v>
      </c>
      <c r="U7" s="35">
        <f>SUM(U8:U35)</f>
        <v>12796</v>
      </c>
      <c r="V7" s="36">
        <f>U7*100/T7</f>
        <v>33.263146949491798</v>
      </c>
      <c r="W7" s="35">
        <f>SUM(W8:W35)</f>
        <v>11093</v>
      </c>
      <c r="X7" s="35">
        <f>SUM(X8:X35)</f>
        <v>8246</v>
      </c>
      <c r="Y7" s="36">
        <f>X7*100/W7</f>
        <v>74.335166321103401</v>
      </c>
      <c r="Z7" s="35">
        <f>SUM(Z8:Z35)</f>
        <v>10051</v>
      </c>
      <c r="AA7" s="35">
        <f>SUM(AA8:AA35)</f>
        <v>7315</v>
      </c>
      <c r="AB7" s="36">
        <f>AA7*100/Z7</f>
        <v>72.778827977315686</v>
      </c>
      <c r="AC7" s="37"/>
      <c r="AF7" s="42"/>
    </row>
    <row r="8" spans="1:32" s="42" customFormat="1" ht="17" customHeight="1" x14ac:dyDescent="0.3">
      <c r="A8" s="61" t="s">
        <v>35</v>
      </c>
      <c r="B8" s="39">
        <v>3000</v>
      </c>
      <c r="C8" s="39">
        <v>3384</v>
      </c>
      <c r="D8" s="36">
        <f t="shared" ref="D8:D35" si="0">C8*100/B8</f>
        <v>112.8</v>
      </c>
      <c r="E8" s="39">
        <v>1479</v>
      </c>
      <c r="F8" s="39">
        <v>1897</v>
      </c>
      <c r="G8" s="40">
        <f t="shared" ref="G8:G35" si="1">F8*100/E8</f>
        <v>128.26233941852604</v>
      </c>
      <c r="H8" s="39">
        <v>164</v>
      </c>
      <c r="I8" s="39">
        <v>184</v>
      </c>
      <c r="J8" s="40">
        <f t="shared" ref="J8:J35" si="2">I8*100/H8</f>
        <v>112.19512195121951</v>
      </c>
      <c r="K8" s="39">
        <v>78</v>
      </c>
      <c r="L8" s="39">
        <v>106</v>
      </c>
      <c r="M8" s="40">
        <f t="shared" ref="M8:M35" si="3">L8*100/K8</f>
        <v>135.89743589743588</v>
      </c>
      <c r="N8" s="39">
        <v>9</v>
      </c>
      <c r="O8" s="39">
        <v>6</v>
      </c>
      <c r="P8" s="40">
        <f>IF(ISERROR(O8*100/N8),"-",(O8*100/N8))</f>
        <v>66.666666666666671</v>
      </c>
      <c r="Q8" s="39">
        <v>973</v>
      </c>
      <c r="R8" s="60">
        <v>1059</v>
      </c>
      <c r="S8" s="40">
        <f t="shared" ref="S8:S35" si="4">R8*100/Q8</f>
        <v>108.83864337101747</v>
      </c>
      <c r="T8" s="39">
        <v>2450</v>
      </c>
      <c r="U8" s="60">
        <v>1185</v>
      </c>
      <c r="V8" s="40">
        <f t="shared" ref="V8:V35" si="5">U8*100/T8</f>
        <v>48.367346938775512</v>
      </c>
      <c r="W8" s="39">
        <v>1007</v>
      </c>
      <c r="X8" s="60">
        <v>687</v>
      </c>
      <c r="Y8" s="40">
        <f t="shared" ref="Y8:Y35" si="6">X8*100/W8</f>
        <v>68.222442899702088</v>
      </c>
      <c r="Z8" s="39">
        <v>878</v>
      </c>
      <c r="AA8" s="60">
        <v>586</v>
      </c>
      <c r="AB8" s="40">
        <f t="shared" ref="AB8:AB35" si="7">AA8*100/Z8</f>
        <v>66.742596810933946</v>
      </c>
      <c r="AC8" s="37"/>
      <c r="AD8" s="41"/>
    </row>
    <row r="9" spans="1:32" s="43" customFormat="1" ht="17" customHeight="1" x14ac:dyDescent="0.3">
      <c r="A9" s="61" t="s">
        <v>36</v>
      </c>
      <c r="B9" s="39">
        <v>959</v>
      </c>
      <c r="C9" s="39">
        <v>1017</v>
      </c>
      <c r="D9" s="36">
        <f t="shared" si="0"/>
        <v>106.04796663190824</v>
      </c>
      <c r="E9" s="39">
        <v>321</v>
      </c>
      <c r="F9" s="39">
        <v>383</v>
      </c>
      <c r="G9" s="40">
        <f t="shared" si="1"/>
        <v>119.31464174454828</v>
      </c>
      <c r="H9" s="39">
        <v>128</v>
      </c>
      <c r="I9" s="39">
        <v>102</v>
      </c>
      <c r="J9" s="40">
        <f t="shared" si="2"/>
        <v>79.6875</v>
      </c>
      <c r="K9" s="39">
        <v>15</v>
      </c>
      <c r="L9" s="39">
        <v>3</v>
      </c>
      <c r="M9" s="40">
        <f t="shared" si="3"/>
        <v>20</v>
      </c>
      <c r="N9" s="39">
        <v>0</v>
      </c>
      <c r="O9" s="39">
        <v>2</v>
      </c>
      <c r="P9" s="40" t="str">
        <f t="shared" ref="P9:P35" si="8">IF(ISERROR(O9*100/N9),"-",(O9*100/N9))</f>
        <v>-</v>
      </c>
      <c r="Q9" s="39">
        <v>242</v>
      </c>
      <c r="R9" s="60">
        <v>299</v>
      </c>
      <c r="S9" s="40">
        <f t="shared" si="4"/>
        <v>123.55371900826447</v>
      </c>
      <c r="T9" s="39">
        <v>821</v>
      </c>
      <c r="U9" s="60">
        <v>145</v>
      </c>
      <c r="V9" s="40">
        <f t="shared" si="5"/>
        <v>17.661388550548111</v>
      </c>
      <c r="W9" s="39">
        <v>250</v>
      </c>
      <c r="X9" s="60">
        <v>129</v>
      </c>
      <c r="Y9" s="40">
        <f t="shared" si="6"/>
        <v>51.6</v>
      </c>
      <c r="Z9" s="39">
        <v>203</v>
      </c>
      <c r="AA9" s="60">
        <v>95</v>
      </c>
      <c r="AB9" s="40">
        <f t="shared" si="7"/>
        <v>46.798029556650249</v>
      </c>
      <c r="AC9" s="37"/>
      <c r="AD9" s="41"/>
    </row>
    <row r="10" spans="1:32" s="42" customFormat="1" ht="17" customHeight="1" x14ac:dyDescent="0.3">
      <c r="A10" s="61" t="s">
        <v>37</v>
      </c>
      <c r="B10" s="39">
        <v>340</v>
      </c>
      <c r="C10" s="39">
        <v>342</v>
      </c>
      <c r="D10" s="36">
        <f t="shared" si="0"/>
        <v>100.58823529411765</v>
      </c>
      <c r="E10" s="39">
        <v>214</v>
      </c>
      <c r="F10" s="39">
        <v>207</v>
      </c>
      <c r="G10" s="40">
        <f t="shared" si="1"/>
        <v>96.728971962616825</v>
      </c>
      <c r="H10" s="39">
        <v>42</v>
      </c>
      <c r="I10" s="39">
        <v>55</v>
      </c>
      <c r="J10" s="40">
        <f t="shared" si="2"/>
        <v>130.95238095238096</v>
      </c>
      <c r="K10" s="39">
        <v>4</v>
      </c>
      <c r="L10" s="39">
        <v>9</v>
      </c>
      <c r="M10" s="40">
        <f t="shared" si="3"/>
        <v>225</v>
      </c>
      <c r="N10" s="39">
        <v>4</v>
      </c>
      <c r="O10" s="39">
        <v>14</v>
      </c>
      <c r="P10" s="40">
        <f t="shared" si="8"/>
        <v>350</v>
      </c>
      <c r="Q10" s="39">
        <v>210</v>
      </c>
      <c r="R10" s="60">
        <v>176</v>
      </c>
      <c r="S10" s="40">
        <f t="shared" si="4"/>
        <v>83.80952380952381</v>
      </c>
      <c r="T10" s="39">
        <v>255</v>
      </c>
      <c r="U10" s="60">
        <v>59</v>
      </c>
      <c r="V10" s="40">
        <f t="shared" si="5"/>
        <v>23.137254901960784</v>
      </c>
      <c r="W10" s="39">
        <v>162</v>
      </c>
      <c r="X10" s="60">
        <v>56</v>
      </c>
      <c r="Y10" s="40">
        <f t="shared" si="6"/>
        <v>34.567901234567898</v>
      </c>
      <c r="Z10" s="39">
        <v>144</v>
      </c>
      <c r="AA10" s="60">
        <v>49</v>
      </c>
      <c r="AB10" s="40">
        <f t="shared" si="7"/>
        <v>34.027777777777779</v>
      </c>
      <c r="AC10" s="37"/>
      <c r="AD10" s="41"/>
    </row>
    <row r="11" spans="1:32" s="42" customFormat="1" ht="17" customHeight="1" x14ac:dyDescent="0.3">
      <c r="A11" s="61" t="s">
        <v>38</v>
      </c>
      <c r="B11" s="39">
        <v>729</v>
      </c>
      <c r="C11" s="39">
        <v>658</v>
      </c>
      <c r="D11" s="36">
        <f t="shared" si="0"/>
        <v>90.260631001371749</v>
      </c>
      <c r="E11" s="39">
        <v>264</v>
      </c>
      <c r="F11" s="39">
        <v>238</v>
      </c>
      <c r="G11" s="40">
        <f t="shared" si="1"/>
        <v>90.151515151515156</v>
      </c>
      <c r="H11" s="39">
        <v>97</v>
      </c>
      <c r="I11" s="39">
        <v>67</v>
      </c>
      <c r="J11" s="40">
        <f t="shared" si="2"/>
        <v>69.072164948453604</v>
      </c>
      <c r="K11" s="39">
        <v>11</v>
      </c>
      <c r="L11" s="39">
        <v>2</v>
      </c>
      <c r="M11" s="40">
        <f t="shared" si="3"/>
        <v>18.181818181818183</v>
      </c>
      <c r="N11" s="39">
        <v>2</v>
      </c>
      <c r="O11" s="39">
        <v>0</v>
      </c>
      <c r="P11" s="40">
        <f t="shared" si="8"/>
        <v>0</v>
      </c>
      <c r="Q11" s="39">
        <v>247</v>
      </c>
      <c r="R11" s="60">
        <v>201</v>
      </c>
      <c r="S11" s="40">
        <f t="shared" si="4"/>
        <v>81.376518218623488</v>
      </c>
      <c r="T11" s="39">
        <v>555</v>
      </c>
      <c r="U11" s="60">
        <v>84</v>
      </c>
      <c r="V11" s="40">
        <f t="shared" si="5"/>
        <v>15.135135135135135</v>
      </c>
      <c r="W11" s="39">
        <v>178</v>
      </c>
      <c r="X11" s="60">
        <v>74</v>
      </c>
      <c r="Y11" s="40">
        <f t="shared" si="6"/>
        <v>41.573033707865171</v>
      </c>
      <c r="Z11" s="39">
        <v>159</v>
      </c>
      <c r="AA11" s="60">
        <v>66</v>
      </c>
      <c r="AB11" s="40">
        <f t="shared" si="7"/>
        <v>41.509433962264154</v>
      </c>
      <c r="AC11" s="37"/>
      <c r="AD11" s="41"/>
    </row>
    <row r="12" spans="1:32" s="42" customFormat="1" ht="17" customHeight="1" x14ac:dyDescent="0.3">
      <c r="A12" s="61" t="s">
        <v>39</v>
      </c>
      <c r="B12" s="39">
        <v>1477</v>
      </c>
      <c r="C12" s="39">
        <v>1624</v>
      </c>
      <c r="D12" s="36">
        <f t="shared" si="0"/>
        <v>109.95260663507109</v>
      </c>
      <c r="E12" s="39">
        <v>318</v>
      </c>
      <c r="F12" s="39">
        <v>453</v>
      </c>
      <c r="G12" s="40">
        <f t="shared" si="1"/>
        <v>142.45283018867926</v>
      </c>
      <c r="H12" s="39">
        <v>155</v>
      </c>
      <c r="I12" s="39">
        <v>192</v>
      </c>
      <c r="J12" s="40">
        <f t="shared" si="2"/>
        <v>123.87096774193549</v>
      </c>
      <c r="K12" s="39">
        <v>39</v>
      </c>
      <c r="L12" s="39">
        <v>32</v>
      </c>
      <c r="M12" s="40">
        <f t="shared" si="3"/>
        <v>82.051282051282058</v>
      </c>
      <c r="N12" s="39">
        <v>12</v>
      </c>
      <c r="O12" s="39">
        <v>0</v>
      </c>
      <c r="P12" s="40">
        <f t="shared" si="8"/>
        <v>0</v>
      </c>
      <c r="Q12" s="39">
        <v>247</v>
      </c>
      <c r="R12" s="60">
        <v>379</v>
      </c>
      <c r="S12" s="40">
        <f t="shared" si="4"/>
        <v>153.44129554655871</v>
      </c>
      <c r="T12" s="39">
        <v>1297</v>
      </c>
      <c r="U12" s="60">
        <v>702</v>
      </c>
      <c r="V12" s="40">
        <f t="shared" si="5"/>
        <v>54.124903623747109</v>
      </c>
      <c r="W12" s="39">
        <v>215</v>
      </c>
      <c r="X12" s="60">
        <v>152</v>
      </c>
      <c r="Y12" s="40">
        <f t="shared" si="6"/>
        <v>70.697674418604649</v>
      </c>
      <c r="Z12" s="39">
        <v>194</v>
      </c>
      <c r="AA12" s="60">
        <v>135</v>
      </c>
      <c r="AB12" s="40">
        <f t="shared" si="7"/>
        <v>69.587628865979383</v>
      </c>
      <c r="AC12" s="37"/>
      <c r="AD12" s="41"/>
    </row>
    <row r="13" spans="1:32" s="42" customFormat="1" ht="17" customHeight="1" x14ac:dyDescent="0.3">
      <c r="A13" s="61" t="s">
        <v>40</v>
      </c>
      <c r="B13" s="39">
        <v>408</v>
      </c>
      <c r="C13" s="39">
        <v>407</v>
      </c>
      <c r="D13" s="36">
        <f t="shared" si="0"/>
        <v>99.754901960784309</v>
      </c>
      <c r="E13" s="39">
        <v>188</v>
      </c>
      <c r="F13" s="39">
        <v>193</v>
      </c>
      <c r="G13" s="40">
        <f t="shared" si="1"/>
        <v>102.65957446808511</v>
      </c>
      <c r="H13" s="39">
        <v>40</v>
      </c>
      <c r="I13" s="39">
        <v>51</v>
      </c>
      <c r="J13" s="40">
        <f t="shared" si="2"/>
        <v>127.5</v>
      </c>
      <c r="K13" s="39">
        <v>9</v>
      </c>
      <c r="L13" s="39">
        <v>5</v>
      </c>
      <c r="M13" s="40">
        <f t="shared" si="3"/>
        <v>55.555555555555557</v>
      </c>
      <c r="N13" s="39">
        <v>0</v>
      </c>
      <c r="O13" s="39">
        <v>0</v>
      </c>
      <c r="P13" s="40" t="str">
        <f t="shared" si="8"/>
        <v>-</v>
      </c>
      <c r="Q13" s="39">
        <v>116</v>
      </c>
      <c r="R13" s="60">
        <v>167</v>
      </c>
      <c r="S13" s="40">
        <f t="shared" si="4"/>
        <v>143.9655172413793</v>
      </c>
      <c r="T13" s="39">
        <v>330</v>
      </c>
      <c r="U13" s="60">
        <v>179</v>
      </c>
      <c r="V13" s="40">
        <f t="shared" si="5"/>
        <v>54.242424242424242</v>
      </c>
      <c r="W13" s="39">
        <v>141</v>
      </c>
      <c r="X13" s="60">
        <v>50</v>
      </c>
      <c r="Y13" s="40">
        <f t="shared" si="6"/>
        <v>35.460992907801419</v>
      </c>
      <c r="Z13" s="39">
        <v>126</v>
      </c>
      <c r="AA13" s="60">
        <v>40</v>
      </c>
      <c r="AB13" s="40">
        <f t="shared" si="7"/>
        <v>31.746031746031747</v>
      </c>
      <c r="AC13" s="37"/>
      <c r="AD13" s="41"/>
    </row>
    <row r="14" spans="1:32" s="42" customFormat="1" ht="17" customHeight="1" x14ac:dyDescent="0.3">
      <c r="A14" s="61" t="s">
        <v>41</v>
      </c>
      <c r="B14" s="39">
        <v>186</v>
      </c>
      <c r="C14" s="39">
        <v>207</v>
      </c>
      <c r="D14" s="36">
        <f t="shared" si="0"/>
        <v>111.29032258064517</v>
      </c>
      <c r="E14" s="39">
        <v>63</v>
      </c>
      <c r="F14" s="39">
        <v>82</v>
      </c>
      <c r="G14" s="40">
        <f t="shared" si="1"/>
        <v>130.15873015873015</v>
      </c>
      <c r="H14" s="39">
        <v>43</v>
      </c>
      <c r="I14" s="39">
        <v>42</v>
      </c>
      <c r="J14" s="40">
        <f t="shared" si="2"/>
        <v>97.674418604651166</v>
      </c>
      <c r="K14" s="39">
        <v>1</v>
      </c>
      <c r="L14" s="39">
        <v>2</v>
      </c>
      <c r="M14" s="40">
        <f t="shared" si="3"/>
        <v>200</v>
      </c>
      <c r="N14" s="39">
        <v>0</v>
      </c>
      <c r="O14" s="39">
        <v>2</v>
      </c>
      <c r="P14" s="40" t="str">
        <f t="shared" si="8"/>
        <v>-</v>
      </c>
      <c r="Q14" s="39">
        <v>55</v>
      </c>
      <c r="R14" s="60">
        <v>76</v>
      </c>
      <c r="S14" s="40">
        <f t="shared" si="4"/>
        <v>138.18181818181819</v>
      </c>
      <c r="T14" s="39">
        <v>128</v>
      </c>
      <c r="U14" s="60">
        <v>25</v>
      </c>
      <c r="V14" s="40">
        <f t="shared" si="5"/>
        <v>19.53125</v>
      </c>
      <c r="W14" s="39">
        <v>45</v>
      </c>
      <c r="X14" s="60">
        <v>24</v>
      </c>
      <c r="Y14" s="40">
        <f t="shared" si="6"/>
        <v>53.333333333333336</v>
      </c>
      <c r="Z14" s="39">
        <v>41</v>
      </c>
      <c r="AA14" s="60">
        <v>19</v>
      </c>
      <c r="AB14" s="40">
        <f t="shared" si="7"/>
        <v>46.341463414634148</v>
      </c>
      <c r="AC14" s="37"/>
      <c r="AD14" s="41"/>
    </row>
    <row r="15" spans="1:32" s="42" customFormat="1" ht="17" customHeight="1" x14ac:dyDescent="0.3">
      <c r="A15" s="61" t="s">
        <v>42</v>
      </c>
      <c r="B15" s="39">
        <v>2428</v>
      </c>
      <c r="C15" s="39">
        <v>2440</v>
      </c>
      <c r="D15" s="36">
        <f t="shared" si="0"/>
        <v>100.49423393739704</v>
      </c>
      <c r="E15" s="39">
        <v>280</v>
      </c>
      <c r="F15" s="39">
        <v>325</v>
      </c>
      <c r="G15" s="40">
        <f t="shared" si="1"/>
        <v>116.07142857142857</v>
      </c>
      <c r="H15" s="39">
        <v>218</v>
      </c>
      <c r="I15" s="39">
        <v>212</v>
      </c>
      <c r="J15" s="40">
        <f t="shared" si="2"/>
        <v>97.247706422018354</v>
      </c>
      <c r="K15" s="39">
        <v>17</v>
      </c>
      <c r="L15" s="39">
        <v>19</v>
      </c>
      <c r="M15" s="40">
        <f t="shared" si="3"/>
        <v>111.76470588235294</v>
      </c>
      <c r="N15" s="39">
        <v>5</v>
      </c>
      <c r="O15" s="39">
        <v>1</v>
      </c>
      <c r="P15" s="40">
        <f t="shared" si="8"/>
        <v>20</v>
      </c>
      <c r="Q15" s="39">
        <v>191</v>
      </c>
      <c r="R15" s="60">
        <v>251</v>
      </c>
      <c r="S15" s="40">
        <f t="shared" si="4"/>
        <v>131.41361256544502</v>
      </c>
      <c r="T15" s="39">
        <v>2182</v>
      </c>
      <c r="U15" s="60">
        <v>492</v>
      </c>
      <c r="V15" s="40">
        <f t="shared" si="5"/>
        <v>22.548120989917507</v>
      </c>
      <c r="W15" s="39">
        <v>160</v>
      </c>
      <c r="X15" s="60">
        <v>108</v>
      </c>
      <c r="Y15" s="40">
        <f t="shared" si="6"/>
        <v>67.5</v>
      </c>
      <c r="Z15" s="39">
        <v>146</v>
      </c>
      <c r="AA15" s="60">
        <v>99</v>
      </c>
      <c r="AB15" s="40">
        <f t="shared" si="7"/>
        <v>67.808219178082197</v>
      </c>
      <c r="AC15" s="37"/>
      <c r="AD15" s="41"/>
    </row>
    <row r="16" spans="1:32" s="42" customFormat="1" ht="17" customHeight="1" x14ac:dyDescent="0.3">
      <c r="A16" s="61" t="s">
        <v>43</v>
      </c>
      <c r="B16" s="39">
        <v>1973</v>
      </c>
      <c r="C16" s="39">
        <v>1916</v>
      </c>
      <c r="D16" s="36">
        <f t="shared" si="0"/>
        <v>97.110998479472883</v>
      </c>
      <c r="E16" s="39">
        <v>790</v>
      </c>
      <c r="F16" s="39">
        <v>876</v>
      </c>
      <c r="G16" s="40">
        <f t="shared" si="1"/>
        <v>110.88607594936708</v>
      </c>
      <c r="H16" s="39">
        <v>464</v>
      </c>
      <c r="I16" s="39">
        <v>426</v>
      </c>
      <c r="J16" s="40">
        <f t="shared" si="2"/>
        <v>91.810344827586206</v>
      </c>
      <c r="K16" s="39">
        <v>61</v>
      </c>
      <c r="L16" s="39">
        <v>77</v>
      </c>
      <c r="M16" s="40">
        <f t="shared" si="3"/>
        <v>126.22950819672131</v>
      </c>
      <c r="N16" s="39">
        <v>40</v>
      </c>
      <c r="O16" s="39">
        <v>27</v>
      </c>
      <c r="P16" s="40">
        <f t="shared" si="8"/>
        <v>67.5</v>
      </c>
      <c r="Q16" s="39">
        <v>688</v>
      </c>
      <c r="R16" s="60">
        <v>736</v>
      </c>
      <c r="S16" s="40">
        <f t="shared" si="4"/>
        <v>106.97674418604652</v>
      </c>
      <c r="T16" s="39">
        <v>1239</v>
      </c>
      <c r="U16" s="60">
        <v>247</v>
      </c>
      <c r="V16" s="40">
        <f t="shared" si="5"/>
        <v>19.935431799838579</v>
      </c>
      <c r="W16" s="39">
        <v>526</v>
      </c>
      <c r="X16" s="60">
        <v>197</v>
      </c>
      <c r="Y16" s="40">
        <f t="shared" si="6"/>
        <v>37.452471482889734</v>
      </c>
      <c r="Z16" s="39">
        <v>462</v>
      </c>
      <c r="AA16" s="60">
        <v>165</v>
      </c>
      <c r="AB16" s="40">
        <f t="shared" si="7"/>
        <v>35.714285714285715</v>
      </c>
      <c r="AC16" s="37"/>
      <c r="AD16" s="41"/>
    </row>
    <row r="17" spans="1:30" s="42" customFormat="1" ht="17" customHeight="1" x14ac:dyDescent="0.3">
      <c r="A17" s="61" t="s">
        <v>44</v>
      </c>
      <c r="B17" s="39">
        <v>4683</v>
      </c>
      <c r="C17" s="39">
        <v>4954</v>
      </c>
      <c r="D17" s="36">
        <f t="shared" si="0"/>
        <v>105.78688874653</v>
      </c>
      <c r="E17" s="39">
        <v>1042</v>
      </c>
      <c r="F17" s="39">
        <v>1460</v>
      </c>
      <c r="G17" s="40">
        <f t="shared" si="1"/>
        <v>140.11516314779271</v>
      </c>
      <c r="H17" s="39">
        <v>450</v>
      </c>
      <c r="I17" s="39">
        <v>382</v>
      </c>
      <c r="J17" s="40">
        <f t="shared" si="2"/>
        <v>84.888888888888886</v>
      </c>
      <c r="K17" s="39">
        <v>132</v>
      </c>
      <c r="L17" s="39">
        <v>71</v>
      </c>
      <c r="M17" s="40">
        <f t="shared" si="3"/>
        <v>53.787878787878789</v>
      </c>
      <c r="N17" s="39">
        <v>30</v>
      </c>
      <c r="O17" s="39">
        <v>6</v>
      </c>
      <c r="P17" s="40">
        <f t="shared" si="8"/>
        <v>20</v>
      </c>
      <c r="Q17" s="39">
        <v>756</v>
      </c>
      <c r="R17" s="60">
        <v>910</v>
      </c>
      <c r="S17" s="40">
        <f t="shared" si="4"/>
        <v>120.37037037037037</v>
      </c>
      <c r="T17" s="39">
        <v>4082</v>
      </c>
      <c r="U17" s="60">
        <v>1047</v>
      </c>
      <c r="V17" s="40">
        <f t="shared" si="5"/>
        <v>25.649191572758451</v>
      </c>
      <c r="W17" s="39">
        <v>603</v>
      </c>
      <c r="X17" s="60">
        <v>639</v>
      </c>
      <c r="Y17" s="40">
        <f t="shared" si="6"/>
        <v>105.97014925373135</v>
      </c>
      <c r="Z17" s="39">
        <v>539</v>
      </c>
      <c r="AA17" s="60">
        <v>571</v>
      </c>
      <c r="AB17" s="40">
        <f t="shared" si="7"/>
        <v>105.93692022263451</v>
      </c>
      <c r="AC17" s="37"/>
      <c r="AD17" s="41"/>
    </row>
    <row r="18" spans="1:30" s="42" customFormat="1" ht="17" customHeight="1" x14ac:dyDescent="0.3">
      <c r="A18" s="61" t="s">
        <v>45</v>
      </c>
      <c r="B18" s="39">
        <v>2721</v>
      </c>
      <c r="C18" s="39">
        <v>1694</v>
      </c>
      <c r="D18" s="36">
        <f t="shared" si="0"/>
        <v>62.256523337008453</v>
      </c>
      <c r="E18" s="39">
        <v>1056</v>
      </c>
      <c r="F18" s="39">
        <v>992</v>
      </c>
      <c r="G18" s="40">
        <f t="shared" si="1"/>
        <v>93.939393939393938</v>
      </c>
      <c r="H18" s="39">
        <v>401</v>
      </c>
      <c r="I18" s="39">
        <v>398</v>
      </c>
      <c r="J18" s="40">
        <f t="shared" si="2"/>
        <v>99.251870324189525</v>
      </c>
      <c r="K18" s="39">
        <v>133</v>
      </c>
      <c r="L18" s="39">
        <v>29</v>
      </c>
      <c r="M18" s="40">
        <f t="shared" si="3"/>
        <v>21.804511278195488</v>
      </c>
      <c r="N18" s="39">
        <v>10</v>
      </c>
      <c r="O18" s="39">
        <v>4</v>
      </c>
      <c r="P18" s="40">
        <f t="shared" si="8"/>
        <v>40</v>
      </c>
      <c r="Q18" s="39">
        <v>888</v>
      </c>
      <c r="R18" s="60">
        <v>746</v>
      </c>
      <c r="S18" s="40">
        <f t="shared" si="4"/>
        <v>84.009009009009006</v>
      </c>
      <c r="T18" s="39">
        <v>1088</v>
      </c>
      <c r="U18" s="60">
        <v>356</v>
      </c>
      <c r="V18" s="40">
        <f t="shared" si="5"/>
        <v>32.720588235294116</v>
      </c>
      <c r="W18" s="39">
        <v>652</v>
      </c>
      <c r="X18" s="60">
        <v>324</v>
      </c>
      <c r="Y18" s="40">
        <f t="shared" si="6"/>
        <v>49.693251533742334</v>
      </c>
      <c r="Z18" s="39">
        <v>610</v>
      </c>
      <c r="AA18" s="60">
        <v>299</v>
      </c>
      <c r="AB18" s="40">
        <f t="shared" si="7"/>
        <v>49.016393442622949</v>
      </c>
      <c r="AC18" s="37"/>
      <c r="AD18" s="41"/>
    </row>
    <row r="19" spans="1:30" s="42" customFormat="1" ht="17" customHeight="1" x14ac:dyDescent="0.3">
      <c r="A19" s="61" t="s">
        <v>46</v>
      </c>
      <c r="B19" s="39">
        <v>2363</v>
      </c>
      <c r="C19" s="39">
        <v>2688</v>
      </c>
      <c r="D19" s="36">
        <f t="shared" si="0"/>
        <v>113.75370292001693</v>
      </c>
      <c r="E19" s="39">
        <v>861</v>
      </c>
      <c r="F19" s="39">
        <v>1096</v>
      </c>
      <c r="G19" s="40">
        <f t="shared" si="1"/>
        <v>127.2938443670151</v>
      </c>
      <c r="H19" s="39">
        <v>225</v>
      </c>
      <c r="I19" s="39">
        <v>557</v>
      </c>
      <c r="J19" s="40">
        <f t="shared" si="2"/>
        <v>247.55555555555554</v>
      </c>
      <c r="K19" s="39">
        <v>84</v>
      </c>
      <c r="L19" s="39">
        <v>83</v>
      </c>
      <c r="M19" s="40">
        <f t="shared" si="3"/>
        <v>98.80952380952381</v>
      </c>
      <c r="N19" s="39">
        <v>41</v>
      </c>
      <c r="O19" s="39">
        <v>13</v>
      </c>
      <c r="P19" s="40">
        <f t="shared" si="8"/>
        <v>31.707317073170731</v>
      </c>
      <c r="Q19" s="39">
        <v>605</v>
      </c>
      <c r="R19" s="60">
        <v>955</v>
      </c>
      <c r="S19" s="40">
        <f t="shared" si="4"/>
        <v>157.85123966942149</v>
      </c>
      <c r="T19" s="39">
        <v>1989</v>
      </c>
      <c r="U19" s="60">
        <v>1697</v>
      </c>
      <c r="V19" s="40">
        <f t="shared" si="5"/>
        <v>85.319255907491197</v>
      </c>
      <c r="W19" s="39">
        <v>494</v>
      </c>
      <c r="X19" s="60">
        <v>413</v>
      </c>
      <c r="Y19" s="40">
        <f t="shared" si="6"/>
        <v>83.603238866396765</v>
      </c>
      <c r="Z19" s="39">
        <v>424</v>
      </c>
      <c r="AA19" s="60">
        <v>376</v>
      </c>
      <c r="AB19" s="40">
        <f t="shared" si="7"/>
        <v>88.679245283018872</v>
      </c>
      <c r="AC19" s="37"/>
      <c r="AD19" s="41"/>
    </row>
    <row r="20" spans="1:30" s="42" customFormat="1" ht="17" customHeight="1" x14ac:dyDescent="0.3">
      <c r="A20" s="61" t="s">
        <v>47</v>
      </c>
      <c r="B20" s="39">
        <v>1835</v>
      </c>
      <c r="C20" s="39">
        <v>1770</v>
      </c>
      <c r="D20" s="36">
        <f t="shared" si="0"/>
        <v>96.457765667574932</v>
      </c>
      <c r="E20" s="39">
        <v>491</v>
      </c>
      <c r="F20" s="39">
        <v>596</v>
      </c>
      <c r="G20" s="40">
        <f t="shared" si="1"/>
        <v>121.38492871690428</v>
      </c>
      <c r="H20" s="39">
        <v>140</v>
      </c>
      <c r="I20" s="39">
        <v>214</v>
      </c>
      <c r="J20" s="40">
        <f t="shared" si="2"/>
        <v>152.85714285714286</v>
      </c>
      <c r="K20" s="39">
        <v>28</v>
      </c>
      <c r="L20" s="39">
        <v>35</v>
      </c>
      <c r="M20" s="40">
        <f t="shared" si="3"/>
        <v>125</v>
      </c>
      <c r="N20" s="39">
        <v>12</v>
      </c>
      <c r="O20" s="39">
        <v>2</v>
      </c>
      <c r="P20" s="40">
        <f t="shared" si="8"/>
        <v>16.666666666666668</v>
      </c>
      <c r="Q20" s="39">
        <v>346</v>
      </c>
      <c r="R20" s="60">
        <v>439</v>
      </c>
      <c r="S20" s="40">
        <f t="shared" si="4"/>
        <v>126.878612716763</v>
      </c>
      <c r="T20" s="39">
        <v>1636</v>
      </c>
      <c r="U20" s="60">
        <v>295</v>
      </c>
      <c r="V20" s="40">
        <f t="shared" si="5"/>
        <v>18.031784841075794</v>
      </c>
      <c r="W20" s="39">
        <v>313</v>
      </c>
      <c r="X20" s="60">
        <v>260</v>
      </c>
      <c r="Y20" s="40">
        <f t="shared" si="6"/>
        <v>83.067092651757193</v>
      </c>
      <c r="Z20" s="39">
        <v>297</v>
      </c>
      <c r="AA20" s="60">
        <v>242</v>
      </c>
      <c r="AB20" s="40">
        <f t="shared" si="7"/>
        <v>81.481481481481481</v>
      </c>
      <c r="AC20" s="37"/>
      <c r="AD20" s="41"/>
    </row>
    <row r="21" spans="1:30" s="42" customFormat="1" ht="17" customHeight="1" x14ac:dyDescent="0.3">
      <c r="A21" s="61" t="s">
        <v>48</v>
      </c>
      <c r="B21" s="39">
        <v>1005</v>
      </c>
      <c r="C21" s="39">
        <v>1144</v>
      </c>
      <c r="D21" s="36">
        <f t="shared" si="0"/>
        <v>113.83084577114428</v>
      </c>
      <c r="E21" s="39">
        <v>464</v>
      </c>
      <c r="F21" s="39">
        <v>611</v>
      </c>
      <c r="G21" s="40">
        <f t="shared" si="1"/>
        <v>131.68103448275863</v>
      </c>
      <c r="H21" s="39">
        <v>224</v>
      </c>
      <c r="I21" s="39">
        <v>166</v>
      </c>
      <c r="J21" s="40">
        <f t="shared" si="2"/>
        <v>74.107142857142861</v>
      </c>
      <c r="K21" s="39">
        <v>2</v>
      </c>
      <c r="L21" s="39">
        <v>36</v>
      </c>
      <c r="M21" s="40">
        <f t="shared" si="3"/>
        <v>1800</v>
      </c>
      <c r="N21" s="39">
        <v>4</v>
      </c>
      <c r="O21" s="39">
        <v>0</v>
      </c>
      <c r="P21" s="40">
        <f t="shared" si="8"/>
        <v>0</v>
      </c>
      <c r="Q21" s="39">
        <v>397</v>
      </c>
      <c r="R21" s="60">
        <v>537</v>
      </c>
      <c r="S21" s="40">
        <f t="shared" si="4"/>
        <v>135.26448362720404</v>
      </c>
      <c r="T21" s="39">
        <v>685</v>
      </c>
      <c r="U21" s="60">
        <v>271</v>
      </c>
      <c r="V21" s="40">
        <f t="shared" si="5"/>
        <v>39.56204379562044</v>
      </c>
      <c r="W21" s="39">
        <v>250</v>
      </c>
      <c r="X21" s="60">
        <v>248</v>
      </c>
      <c r="Y21" s="40">
        <f t="shared" si="6"/>
        <v>99.2</v>
      </c>
      <c r="Z21" s="39">
        <v>232</v>
      </c>
      <c r="AA21" s="60">
        <v>220</v>
      </c>
      <c r="AB21" s="40">
        <f t="shared" si="7"/>
        <v>94.827586206896555</v>
      </c>
      <c r="AC21" s="37"/>
      <c r="AD21" s="41"/>
    </row>
    <row r="22" spans="1:30" s="42" customFormat="1" ht="17" customHeight="1" x14ac:dyDescent="0.3">
      <c r="A22" s="61" t="s">
        <v>49</v>
      </c>
      <c r="B22" s="39">
        <v>2400</v>
      </c>
      <c r="C22" s="39">
        <v>2530</v>
      </c>
      <c r="D22" s="36">
        <f t="shared" si="0"/>
        <v>105.41666666666667</v>
      </c>
      <c r="E22" s="39">
        <v>985</v>
      </c>
      <c r="F22" s="39">
        <v>1096</v>
      </c>
      <c r="G22" s="40">
        <f t="shared" si="1"/>
        <v>111.26903553299492</v>
      </c>
      <c r="H22" s="39">
        <v>331</v>
      </c>
      <c r="I22" s="39">
        <v>447</v>
      </c>
      <c r="J22" s="40">
        <f t="shared" si="2"/>
        <v>135.04531722054381</v>
      </c>
      <c r="K22" s="39">
        <v>85</v>
      </c>
      <c r="L22" s="39">
        <v>39</v>
      </c>
      <c r="M22" s="40">
        <f t="shared" si="3"/>
        <v>45.882352941176471</v>
      </c>
      <c r="N22" s="39">
        <v>3</v>
      </c>
      <c r="O22" s="39">
        <v>1</v>
      </c>
      <c r="P22" s="40">
        <f t="shared" si="8"/>
        <v>33.333333333333336</v>
      </c>
      <c r="Q22" s="39">
        <v>927</v>
      </c>
      <c r="R22" s="60">
        <v>925</v>
      </c>
      <c r="S22" s="40">
        <f t="shared" si="4"/>
        <v>99.784250269687163</v>
      </c>
      <c r="T22" s="39">
        <v>1889</v>
      </c>
      <c r="U22" s="60">
        <v>534</v>
      </c>
      <c r="V22" s="40">
        <f t="shared" si="5"/>
        <v>28.26892535733192</v>
      </c>
      <c r="W22" s="39">
        <v>542</v>
      </c>
      <c r="X22" s="60">
        <v>399</v>
      </c>
      <c r="Y22" s="40">
        <f t="shared" si="6"/>
        <v>73.616236162361631</v>
      </c>
      <c r="Z22" s="39">
        <v>473</v>
      </c>
      <c r="AA22" s="60">
        <v>341</v>
      </c>
      <c r="AB22" s="40">
        <f t="shared" si="7"/>
        <v>72.093023255813947</v>
      </c>
      <c r="AC22" s="37"/>
      <c r="AD22" s="41"/>
    </row>
    <row r="23" spans="1:30" s="42" customFormat="1" ht="17" customHeight="1" x14ac:dyDescent="0.3">
      <c r="A23" s="61" t="s">
        <v>50</v>
      </c>
      <c r="B23" s="39">
        <v>1380</v>
      </c>
      <c r="C23" s="39">
        <v>1803</v>
      </c>
      <c r="D23" s="36">
        <f t="shared" si="0"/>
        <v>130.65217391304347</v>
      </c>
      <c r="E23" s="39">
        <v>950</v>
      </c>
      <c r="F23" s="39">
        <v>1399</v>
      </c>
      <c r="G23" s="40">
        <f t="shared" si="1"/>
        <v>147.26315789473685</v>
      </c>
      <c r="H23" s="39">
        <v>236</v>
      </c>
      <c r="I23" s="39">
        <v>334</v>
      </c>
      <c r="J23" s="40">
        <f t="shared" si="2"/>
        <v>141.52542372881356</v>
      </c>
      <c r="K23" s="39">
        <v>50</v>
      </c>
      <c r="L23" s="39">
        <v>70</v>
      </c>
      <c r="M23" s="40">
        <f t="shared" si="3"/>
        <v>140</v>
      </c>
      <c r="N23" s="39">
        <v>33</v>
      </c>
      <c r="O23" s="39">
        <v>3</v>
      </c>
      <c r="P23" s="40">
        <f t="shared" si="8"/>
        <v>9.0909090909090917</v>
      </c>
      <c r="Q23" s="39">
        <v>905</v>
      </c>
      <c r="R23" s="60">
        <v>1169</v>
      </c>
      <c r="S23" s="40">
        <f t="shared" si="4"/>
        <v>129.17127071823205</v>
      </c>
      <c r="T23" s="39">
        <v>984</v>
      </c>
      <c r="U23" s="60">
        <v>600</v>
      </c>
      <c r="V23" s="40">
        <f t="shared" si="5"/>
        <v>60.975609756097562</v>
      </c>
      <c r="W23" s="39">
        <v>625</v>
      </c>
      <c r="X23" s="60">
        <v>569</v>
      </c>
      <c r="Y23" s="40">
        <f t="shared" si="6"/>
        <v>91.04</v>
      </c>
      <c r="Z23" s="39">
        <v>555</v>
      </c>
      <c r="AA23" s="60">
        <v>499</v>
      </c>
      <c r="AB23" s="40">
        <f t="shared" si="7"/>
        <v>89.909909909909913</v>
      </c>
      <c r="AC23" s="37"/>
      <c r="AD23" s="41"/>
    </row>
    <row r="24" spans="1:30" s="42" customFormat="1" ht="17" customHeight="1" x14ac:dyDescent="0.3">
      <c r="A24" s="61" t="s">
        <v>51</v>
      </c>
      <c r="B24" s="39">
        <v>1931</v>
      </c>
      <c r="C24" s="39">
        <v>1643</v>
      </c>
      <c r="D24" s="36">
        <f t="shared" si="0"/>
        <v>85.085447954427764</v>
      </c>
      <c r="E24" s="39">
        <v>913</v>
      </c>
      <c r="F24" s="39">
        <v>1074</v>
      </c>
      <c r="G24" s="40">
        <f t="shared" si="1"/>
        <v>117.6341730558598</v>
      </c>
      <c r="H24" s="39">
        <v>303</v>
      </c>
      <c r="I24" s="39">
        <v>382</v>
      </c>
      <c r="J24" s="40">
        <f t="shared" si="2"/>
        <v>126.07260726072607</v>
      </c>
      <c r="K24" s="39">
        <v>58</v>
      </c>
      <c r="L24" s="39">
        <v>57</v>
      </c>
      <c r="M24" s="40">
        <f t="shared" si="3"/>
        <v>98.275862068965523</v>
      </c>
      <c r="N24" s="39">
        <v>7</v>
      </c>
      <c r="O24" s="39">
        <v>4</v>
      </c>
      <c r="P24" s="40">
        <f t="shared" si="8"/>
        <v>57.142857142857146</v>
      </c>
      <c r="Q24" s="39">
        <v>591</v>
      </c>
      <c r="R24" s="60">
        <v>964</v>
      </c>
      <c r="S24" s="40">
        <f t="shared" si="4"/>
        <v>163.11336717428088</v>
      </c>
      <c r="T24" s="39">
        <v>950</v>
      </c>
      <c r="U24" s="60">
        <v>449</v>
      </c>
      <c r="V24" s="40">
        <f t="shared" si="5"/>
        <v>47.263157894736842</v>
      </c>
      <c r="W24" s="39">
        <v>563</v>
      </c>
      <c r="X24" s="60">
        <v>395</v>
      </c>
      <c r="Y24" s="40">
        <f t="shared" si="6"/>
        <v>70.159857904085257</v>
      </c>
      <c r="Z24" s="39">
        <v>530</v>
      </c>
      <c r="AA24" s="60">
        <v>378</v>
      </c>
      <c r="AB24" s="40">
        <f t="shared" si="7"/>
        <v>71.320754716981128</v>
      </c>
      <c r="AC24" s="37"/>
      <c r="AD24" s="41"/>
    </row>
    <row r="25" spans="1:30" s="42" customFormat="1" ht="17" customHeight="1" x14ac:dyDescent="0.3">
      <c r="A25" s="61" t="s">
        <v>52</v>
      </c>
      <c r="B25" s="39">
        <v>3028</v>
      </c>
      <c r="C25" s="39">
        <v>3143</v>
      </c>
      <c r="D25" s="36">
        <f t="shared" si="0"/>
        <v>103.79788639365918</v>
      </c>
      <c r="E25" s="39">
        <v>303</v>
      </c>
      <c r="F25" s="39">
        <v>493</v>
      </c>
      <c r="G25" s="40">
        <f t="shared" si="1"/>
        <v>162.70627062706271</v>
      </c>
      <c r="H25" s="39">
        <v>216</v>
      </c>
      <c r="I25" s="39">
        <v>268</v>
      </c>
      <c r="J25" s="40">
        <f t="shared" si="2"/>
        <v>124.07407407407408</v>
      </c>
      <c r="K25" s="39">
        <v>22</v>
      </c>
      <c r="L25" s="39">
        <v>20</v>
      </c>
      <c r="M25" s="40">
        <f t="shared" si="3"/>
        <v>90.909090909090907</v>
      </c>
      <c r="N25" s="39">
        <v>13</v>
      </c>
      <c r="O25" s="39">
        <v>5</v>
      </c>
      <c r="P25" s="40">
        <f t="shared" si="8"/>
        <v>38.46153846153846</v>
      </c>
      <c r="Q25" s="39">
        <v>232</v>
      </c>
      <c r="R25" s="60">
        <v>406</v>
      </c>
      <c r="S25" s="40">
        <f t="shared" si="4"/>
        <v>175</v>
      </c>
      <c r="T25" s="39">
        <v>2697</v>
      </c>
      <c r="U25" s="60">
        <v>208</v>
      </c>
      <c r="V25" s="40">
        <f t="shared" si="5"/>
        <v>7.7122728958101598</v>
      </c>
      <c r="W25" s="39">
        <v>184</v>
      </c>
      <c r="X25" s="60">
        <v>199</v>
      </c>
      <c r="Y25" s="40">
        <f t="shared" si="6"/>
        <v>108.15217391304348</v>
      </c>
      <c r="Z25" s="39">
        <v>172</v>
      </c>
      <c r="AA25" s="60">
        <v>169</v>
      </c>
      <c r="AB25" s="40">
        <f t="shared" si="7"/>
        <v>98.255813953488371</v>
      </c>
      <c r="AC25" s="37"/>
      <c r="AD25" s="41"/>
    </row>
    <row r="26" spans="1:30" s="42" customFormat="1" ht="17" customHeight="1" x14ac:dyDescent="0.3">
      <c r="A26" s="61" t="s">
        <v>53</v>
      </c>
      <c r="B26" s="39">
        <v>1715</v>
      </c>
      <c r="C26" s="39">
        <v>1859</v>
      </c>
      <c r="D26" s="36">
        <f t="shared" si="0"/>
        <v>108.39650145772595</v>
      </c>
      <c r="E26" s="39">
        <v>812</v>
      </c>
      <c r="F26" s="39">
        <v>929</v>
      </c>
      <c r="G26" s="40">
        <f t="shared" si="1"/>
        <v>114.40886699507389</v>
      </c>
      <c r="H26" s="39">
        <v>263</v>
      </c>
      <c r="I26" s="39">
        <v>265</v>
      </c>
      <c r="J26" s="40">
        <f t="shared" si="2"/>
        <v>100.76045627376426</v>
      </c>
      <c r="K26" s="39">
        <v>37</v>
      </c>
      <c r="L26" s="39">
        <v>18</v>
      </c>
      <c r="M26" s="40">
        <f t="shared" si="3"/>
        <v>48.648648648648646</v>
      </c>
      <c r="N26" s="39">
        <v>6</v>
      </c>
      <c r="O26" s="39">
        <v>0</v>
      </c>
      <c r="P26" s="40">
        <f t="shared" si="8"/>
        <v>0</v>
      </c>
      <c r="Q26" s="39">
        <v>721</v>
      </c>
      <c r="R26" s="60">
        <v>747</v>
      </c>
      <c r="S26" s="40">
        <f t="shared" si="4"/>
        <v>103.60610263522885</v>
      </c>
      <c r="T26" s="39">
        <v>1332</v>
      </c>
      <c r="U26" s="60">
        <v>382</v>
      </c>
      <c r="V26" s="40">
        <f t="shared" si="5"/>
        <v>28.678678678678679</v>
      </c>
      <c r="W26" s="39">
        <v>505</v>
      </c>
      <c r="X26" s="60">
        <v>350</v>
      </c>
      <c r="Y26" s="40">
        <f t="shared" si="6"/>
        <v>69.306930693069305</v>
      </c>
      <c r="Z26" s="39">
        <v>451</v>
      </c>
      <c r="AA26" s="60">
        <v>301</v>
      </c>
      <c r="AB26" s="40">
        <f t="shared" si="7"/>
        <v>66.740576496674052</v>
      </c>
      <c r="AC26" s="37"/>
      <c r="AD26" s="41"/>
    </row>
    <row r="27" spans="1:30" s="42" customFormat="1" ht="17" customHeight="1" x14ac:dyDescent="0.3">
      <c r="A27" s="61" t="s">
        <v>54</v>
      </c>
      <c r="B27" s="39">
        <v>1134</v>
      </c>
      <c r="C27" s="39">
        <v>1471</v>
      </c>
      <c r="D27" s="36">
        <f t="shared" si="0"/>
        <v>129.71781305114638</v>
      </c>
      <c r="E27" s="39">
        <v>385</v>
      </c>
      <c r="F27" s="39">
        <v>636</v>
      </c>
      <c r="G27" s="40">
        <f t="shared" si="1"/>
        <v>165.19480519480518</v>
      </c>
      <c r="H27" s="39">
        <v>159</v>
      </c>
      <c r="I27" s="39">
        <v>210</v>
      </c>
      <c r="J27" s="40">
        <f t="shared" si="2"/>
        <v>132.0754716981132</v>
      </c>
      <c r="K27" s="39">
        <v>54</v>
      </c>
      <c r="L27" s="39">
        <v>88</v>
      </c>
      <c r="M27" s="40">
        <f t="shared" si="3"/>
        <v>162.96296296296296</v>
      </c>
      <c r="N27" s="39">
        <v>46</v>
      </c>
      <c r="O27" s="39">
        <v>42</v>
      </c>
      <c r="P27" s="40">
        <f t="shared" si="8"/>
        <v>91.304347826086953</v>
      </c>
      <c r="Q27" s="39">
        <v>325</v>
      </c>
      <c r="R27" s="60">
        <v>496</v>
      </c>
      <c r="S27" s="40">
        <f t="shared" si="4"/>
        <v>152.61538461538461</v>
      </c>
      <c r="T27" s="39">
        <v>936</v>
      </c>
      <c r="U27" s="60">
        <v>232</v>
      </c>
      <c r="V27" s="40">
        <f t="shared" si="5"/>
        <v>24.786324786324787</v>
      </c>
      <c r="W27" s="39">
        <v>220</v>
      </c>
      <c r="X27" s="60">
        <v>203</v>
      </c>
      <c r="Y27" s="40">
        <f t="shared" si="6"/>
        <v>92.272727272727266</v>
      </c>
      <c r="Z27" s="39">
        <v>203</v>
      </c>
      <c r="AA27" s="60">
        <v>192</v>
      </c>
      <c r="AB27" s="40">
        <f t="shared" si="7"/>
        <v>94.581280788177338</v>
      </c>
      <c r="AC27" s="37"/>
      <c r="AD27" s="41"/>
    </row>
    <row r="28" spans="1:30" s="42" customFormat="1" ht="17" customHeight="1" x14ac:dyDescent="0.3">
      <c r="A28" s="61" t="s">
        <v>55</v>
      </c>
      <c r="B28" s="39">
        <v>1124</v>
      </c>
      <c r="C28" s="39">
        <v>1135</v>
      </c>
      <c r="D28" s="36">
        <f t="shared" si="0"/>
        <v>100.97864768683274</v>
      </c>
      <c r="E28" s="39">
        <v>543</v>
      </c>
      <c r="F28" s="39">
        <v>595</v>
      </c>
      <c r="G28" s="40">
        <f t="shared" si="1"/>
        <v>109.57642725598527</v>
      </c>
      <c r="H28" s="39">
        <v>231</v>
      </c>
      <c r="I28" s="39">
        <v>250</v>
      </c>
      <c r="J28" s="40">
        <f t="shared" si="2"/>
        <v>108.22510822510823</v>
      </c>
      <c r="K28" s="39">
        <v>44</v>
      </c>
      <c r="L28" s="39">
        <v>22</v>
      </c>
      <c r="M28" s="40">
        <f t="shared" si="3"/>
        <v>50</v>
      </c>
      <c r="N28" s="39">
        <v>7</v>
      </c>
      <c r="O28" s="39">
        <v>3</v>
      </c>
      <c r="P28" s="40">
        <f t="shared" si="8"/>
        <v>42.857142857142854</v>
      </c>
      <c r="Q28" s="39">
        <v>484</v>
      </c>
      <c r="R28" s="60">
        <v>560</v>
      </c>
      <c r="S28" s="40">
        <f t="shared" si="4"/>
        <v>115.70247933884298</v>
      </c>
      <c r="T28" s="39">
        <v>747</v>
      </c>
      <c r="U28" s="60">
        <v>284</v>
      </c>
      <c r="V28" s="40">
        <f t="shared" si="5"/>
        <v>38.018741633199461</v>
      </c>
      <c r="W28" s="39">
        <v>325</v>
      </c>
      <c r="X28" s="60">
        <v>279</v>
      </c>
      <c r="Y28" s="40">
        <f t="shared" si="6"/>
        <v>85.84615384615384</v>
      </c>
      <c r="Z28" s="39">
        <v>309</v>
      </c>
      <c r="AA28" s="60">
        <v>274</v>
      </c>
      <c r="AB28" s="40">
        <f t="shared" si="7"/>
        <v>88.673139158576049</v>
      </c>
      <c r="AC28" s="37"/>
      <c r="AD28" s="41"/>
    </row>
    <row r="29" spans="1:30" s="42" customFormat="1" ht="17" customHeight="1" x14ac:dyDescent="0.3">
      <c r="A29" s="61" t="s">
        <v>56</v>
      </c>
      <c r="B29" s="39">
        <v>1822</v>
      </c>
      <c r="C29" s="39">
        <v>1853</v>
      </c>
      <c r="D29" s="36">
        <f t="shared" si="0"/>
        <v>101.70142700329309</v>
      </c>
      <c r="E29" s="39">
        <v>1007</v>
      </c>
      <c r="F29" s="39">
        <v>1037</v>
      </c>
      <c r="G29" s="40">
        <f t="shared" si="1"/>
        <v>102.97914597815293</v>
      </c>
      <c r="H29" s="39">
        <v>128</v>
      </c>
      <c r="I29" s="39">
        <v>126</v>
      </c>
      <c r="J29" s="40">
        <f t="shared" si="2"/>
        <v>98.4375</v>
      </c>
      <c r="K29" s="39">
        <v>73</v>
      </c>
      <c r="L29" s="39">
        <v>57</v>
      </c>
      <c r="M29" s="40">
        <f t="shared" si="3"/>
        <v>78.082191780821915</v>
      </c>
      <c r="N29" s="39">
        <v>26</v>
      </c>
      <c r="O29" s="39">
        <v>0</v>
      </c>
      <c r="P29" s="40">
        <f t="shared" si="8"/>
        <v>0</v>
      </c>
      <c r="Q29" s="39">
        <v>669</v>
      </c>
      <c r="R29" s="60">
        <v>814</v>
      </c>
      <c r="S29" s="40">
        <f t="shared" si="4"/>
        <v>121.67414050822123</v>
      </c>
      <c r="T29" s="39">
        <v>1423</v>
      </c>
      <c r="U29" s="60">
        <v>361</v>
      </c>
      <c r="V29" s="40">
        <f t="shared" si="5"/>
        <v>25.368938861560085</v>
      </c>
      <c r="W29" s="39">
        <v>691</v>
      </c>
      <c r="X29" s="60">
        <v>334</v>
      </c>
      <c r="Y29" s="40">
        <f t="shared" si="6"/>
        <v>48.33574529667149</v>
      </c>
      <c r="Z29" s="39">
        <v>649</v>
      </c>
      <c r="AA29" s="60">
        <v>295</v>
      </c>
      <c r="AB29" s="40">
        <f t="shared" si="7"/>
        <v>45.454545454545453</v>
      </c>
      <c r="AC29" s="37"/>
      <c r="AD29" s="41"/>
    </row>
    <row r="30" spans="1:30" s="42" customFormat="1" ht="17" customHeight="1" x14ac:dyDescent="0.3">
      <c r="A30" s="61" t="s">
        <v>57</v>
      </c>
      <c r="B30" s="39">
        <v>2463</v>
      </c>
      <c r="C30" s="39">
        <v>2474</v>
      </c>
      <c r="D30" s="36">
        <f t="shared" si="0"/>
        <v>100.44660982541616</v>
      </c>
      <c r="E30" s="39">
        <v>525</v>
      </c>
      <c r="F30" s="39">
        <v>661</v>
      </c>
      <c r="G30" s="40">
        <f t="shared" si="1"/>
        <v>125.9047619047619</v>
      </c>
      <c r="H30" s="39">
        <v>201</v>
      </c>
      <c r="I30" s="39">
        <v>263</v>
      </c>
      <c r="J30" s="40">
        <f t="shared" si="2"/>
        <v>130.84577114427861</v>
      </c>
      <c r="K30" s="39">
        <v>71</v>
      </c>
      <c r="L30" s="39">
        <v>71</v>
      </c>
      <c r="M30" s="40">
        <f t="shared" si="3"/>
        <v>100</v>
      </c>
      <c r="N30" s="39">
        <v>13</v>
      </c>
      <c r="O30" s="39">
        <v>7</v>
      </c>
      <c r="P30" s="40">
        <f t="shared" si="8"/>
        <v>53.846153846153847</v>
      </c>
      <c r="Q30" s="39">
        <v>505</v>
      </c>
      <c r="R30" s="60">
        <v>606</v>
      </c>
      <c r="S30" s="40">
        <f t="shared" si="4"/>
        <v>120</v>
      </c>
      <c r="T30" s="39">
        <v>2239</v>
      </c>
      <c r="U30" s="60">
        <v>291</v>
      </c>
      <c r="V30" s="40">
        <f t="shared" si="5"/>
        <v>12.996873604287629</v>
      </c>
      <c r="W30" s="39">
        <v>306</v>
      </c>
      <c r="X30" s="60">
        <v>281</v>
      </c>
      <c r="Y30" s="40">
        <f t="shared" si="6"/>
        <v>91.830065359477118</v>
      </c>
      <c r="Z30" s="39">
        <v>280</v>
      </c>
      <c r="AA30" s="60">
        <v>250</v>
      </c>
      <c r="AB30" s="40">
        <f t="shared" si="7"/>
        <v>89.285714285714292</v>
      </c>
      <c r="AC30" s="37"/>
      <c r="AD30" s="41"/>
    </row>
    <row r="31" spans="1:30" s="42" customFormat="1" ht="17" customHeight="1" x14ac:dyDescent="0.3">
      <c r="A31" s="61" t="s">
        <v>58</v>
      </c>
      <c r="B31" s="39">
        <v>2670</v>
      </c>
      <c r="C31" s="39">
        <v>2228</v>
      </c>
      <c r="D31" s="36">
        <f t="shared" si="0"/>
        <v>83.445692883895134</v>
      </c>
      <c r="E31" s="39">
        <v>604</v>
      </c>
      <c r="F31" s="39">
        <v>669</v>
      </c>
      <c r="G31" s="40">
        <f t="shared" si="1"/>
        <v>110.76158940397352</v>
      </c>
      <c r="H31" s="39">
        <v>311</v>
      </c>
      <c r="I31" s="39">
        <v>340</v>
      </c>
      <c r="J31" s="40">
        <f t="shared" si="2"/>
        <v>109.32475884244373</v>
      </c>
      <c r="K31" s="39">
        <v>19</v>
      </c>
      <c r="L31" s="39">
        <v>15</v>
      </c>
      <c r="M31" s="40">
        <f t="shared" si="3"/>
        <v>78.94736842105263</v>
      </c>
      <c r="N31" s="39">
        <v>1</v>
      </c>
      <c r="O31" s="39">
        <v>19</v>
      </c>
      <c r="P31" s="40">
        <f t="shared" si="8"/>
        <v>1900</v>
      </c>
      <c r="Q31" s="39">
        <v>437</v>
      </c>
      <c r="R31" s="60">
        <v>611</v>
      </c>
      <c r="S31" s="40">
        <f t="shared" si="4"/>
        <v>139.81693363844394</v>
      </c>
      <c r="T31" s="39">
        <v>1973</v>
      </c>
      <c r="U31" s="60">
        <v>564</v>
      </c>
      <c r="V31" s="40">
        <f t="shared" si="5"/>
        <v>28.585909782057779</v>
      </c>
      <c r="W31" s="39">
        <v>374</v>
      </c>
      <c r="X31" s="60">
        <v>302</v>
      </c>
      <c r="Y31" s="40">
        <f t="shared" si="6"/>
        <v>80.748663101604279</v>
      </c>
      <c r="Z31" s="39">
        <v>352</v>
      </c>
      <c r="AA31" s="60">
        <v>257</v>
      </c>
      <c r="AB31" s="40">
        <f t="shared" si="7"/>
        <v>73.01136363636364</v>
      </c>
      <c r="AC31" s="37"/>
      <c r="AD31" s="41"/>
    </row>
    <row r="32" spans="1:30" s="42" customFormat="1" ht="17" customHeight="1" x14ac:dyDescent="0.3">
      <c r="A32" s="61" t="s">
        <v>59</v>
      </c>
      <c r="B32" s="39">
        <v>1971</v>
      </c>
      <c r="C32" s="39">
        <v>2020</v>
      </c>
      <c r="D32" s="36">
        <f t="shared" si="0"/>
        <v>102.48604769152715</v>
      </c>
      <c r="E32" s="39">
        <v>552</v>
      </c>
      <c r="F32" s="39">
        <v>589</v>
      </c>
      <c r="G32" s="40">
        <f t="shared" si="1"/>
        <v>106.70289855072464</v>
      </c>
      <c r="H32" s="39">
        <v>298</v>
      </c>
      <c r="I32" s="39">
        <v>233</v>
      </c>
      <c r="J32" s="40">
        <f t="shared" si="2"/>
        <v>78.187919463087255</v>
      </c>
      <c r="K32" s="39">
        <v>39</v>
      </c>
      <c r="L32" s="39">
        <v>58</v>
      </c>
      <c r="M32" s="40">
        <f t="shared" si="3"/>
        <v>148.71794871794873</v>
      </c>
      <c r="N32" s="39">
        <v>7</v>
      </c>
      <c r="O32" s="39">
        <v>14</v>
      </c>
      <c r="P32" s="40">
        <f t="shared" si="8"/>
        <v>200</v>
      </c>
      <c r="Q32" s="39">
        <v>527</v>
      </c>
      <c r="R32" s="60">
        <v>461</v>
      </c>
      <c r="S32" s="40">
        <f t="shared" si="4"/>
        <v>87.476280834914604</v>
      </c>
      <c r="T32" s="39">
        <v>1612</v>
      </c>
      <c r="U32" s="60">
        <v>182</v>
      </c>
      <c r="V32" s="40">
        <f t="shared" si="5"/>
        <v>11.290322580645162</v>
      </c>
      <c r="W32" s="39">
        <v>332</v>
      </c>
      <c r="X32" s="60">
        <v>163</v>
      </c>
      <c r="Y32" s="40">
        <f t="shared" si="6"/>
        <v>49.096385542168676</v>
      </c>
      <c r="Z32" s="39">
        <v>293</v>
      </c>
      <c r="AA32" s="60">
        <v>149</v>
      </c>
      <c r="AB32" s="40">
        <f t="shared" si="7"/>
        <v>50.853242320819113</v>
      </c>
      <c r="AC32" s="37"/>
      <c r="AD32" s="41"/>
    </row>
    <row r="33" spans="1:30" s="42" customFormat="1" ht="17" customHeight="1" x14ac:dyDescent="0.3">
      <c r="A33" s="61" t="s">
        <v>60</v>
      </c>
      <c r="B33" s="39">
        <v>1875</v>
      </c>
      <c r="C33" s="39">
        <v>2142</v>
      </c>
      <c r="D33" s="36">
        <f t="shared" si="0"/>
        <v>114.24</v>
      </c>
      <c r="E33" s="39">
        <v>1096</v>
      </c>
      <c r="F33" s="39">
        <v>1324</v>
      </c>
      <c r="G33" s="40">
        <f t="shared" si="1"/>
        <v>120.80291970802919</v>
      </c>
      <c r="H33" s="39">
        <v>187</v>
      </c>
      <c r="I33" s="39">
        <v>302</v>
      </c>
      <c r="J33" s="40">
        <f t="shared" si="2"/>
        <v>161.49732620320856</v>
      </c>
      <c r="K33" s="39">
        <v>67</v>
      </c>
      <c r="L33" s="39">
        <v>70</v>
      </c>
      <c r="M33" s="40">
        <f t="shared" si="3"/>
        <v>104.4776119402985</v>
      </c>
      <c r="N33" s="39">
        <v>10</v>
      </c>
      <c r="O33" s="39">
        <v>1</v>
      </c>
      <c r="P33" s="40">
        <f t="shared" si="8"/>
        <v>10</v>
      </c>
      <c r="Q33" s="39">
        <v>950</v>
      </c>
      <c r="R33" s="60">
        <v>1174</v>
      </c>
      <c r="S33" s="40">
        <f t="shared" si="4"/>
        <v>123.57894736842105</v>
      </c>
      <c r="T33" s="39">
        <v>1275</v>
      </c>
      <c r="U33" s="60">
        <v>1049</v>
      </c>
      <c r="V33" s="40">
        <f t="shared" si="5"/>
        <v>82.274509803921575</v>
      </c>
      <c r="W33" s="39">
        <v>583</v>
      </c>
      <c r="X33" s="60">
        <v>577</v>
      </c>
      <c r="Y33" s="40">
        <f t="shared" si="6"/>
        <v>98.970840480274447</v>
      </c>
      <c r="Z33" s="39">
        <v>543</v>
      </c>
      <c r="AA33" s="60">
        <v>539</v>
      </c>
      <c r="AB33" s="40">
        <f t="shared" si="7"/>
        <v>99.263351749539595</v>
      </c>
      <c r="AC33" s="37"/>
      <c r="AD33" s="41"/>
    </row>
    <row r="34" spans="1:30" s="42" customFormat="1" ht="17" customHeight="1" x14ac:dyDescent="0.3">
      <c r="A34" s="61" t="s">
        <v>61</v>
      </c>
      <c r="B34" s="39">
        <v>1706</v>
      </c>
      <c r="C34" s="39">
        <v>1869</v>
      </c>
      <c r="D34" s="36">
        <f t="shared" si="0"/>
        <v>109.55451348182883</v>
      </c>
      <c r="E34" s="39">
        <v>1034</v>
      </c>
      <c r="F34" s="39">
        <v>1304</v>
      </c>
      <c r="G34" s="40">
        <f t="shared" si="1"/>
        <v>126.11218568665377</v>
      </c>
      <c r="H34" s="39">
        <v>254</v>
      </c>
      <c r="I34" s="39">
        <v>356</v>
      </c>
      <c r="J34" s="40">
        <f t="shared" si="2"/>
        <v>140.15748031496062</v>
      </c>
      <c r="K34" s="39">
        <v>19</v>
      </c>
      <c r="L34" s="39">
        <v>5</v>
      </c>
      <c r="M34" s="40">
        <f t="shared" si="3"/>
        <v>26.315789473684209</v>
      </c>
      <c r="N34" s="39">
        <v>30</v>
      </c>
      <c r="O34" s="39">
        <v>3</v>
      </c>
      <c r="P34" s="40">
        <f t="shared" si="8"/>
        <v>10</v>
      </c>
      <c r="Q34" s="39">
        <v>886</v>
      </c>
      <c r="R34" s="60">
        <v>1122</v>
      </c>
      <c r="S34" s="40">
        <f t="shared" si="4"/>
        <v>126.63656884875847</v>
      </c>
      <c r="T34" s="39">
        <v>1070</v>
      </c>
      <c r="U34" s="60">
        <v>702</v>
      </c>
      <c r="V34" s="40">
        <f t="shared" si="5"/>
        <v>65.607476635514018</v>
      </c>
      <c r="W34" s="39">
        <v>578</v>
      </c>
      <c r="X34" s="60">
        <v>669</v>
      </c>
      <c r="Y34" s="40">
        <f t="shared" si="6"/>
        <v>115.74394463667819</v>
      </c>
      <c r="Z34" s="39">
        <v>536</v>
      </c>
      <c r="AA34" s="60">
        <v>556</v>
      </c>
      <c r="AB34" s="40">
        <f t="shared" si="7"/>
        <v>103.73134328358209</v>
      </c>
      <c r="AC34" s="37"/>
      <c r="AD34" s="41"/>
    </row>
    <row r="35" spans="1:30" s="42" customFormat="1" ht="17" customHeight="1" x14ac:dyDescent="0.3">
      <c r="A35" s="61" t="s">
        <v>62</v>
      </c>
      <c r="B35" s="39">
        <v>902</v>
      </c>
      <c r="C35" s="39">
        <v>1099</v>
      </c>
      <c r="D35" s="36">
        <f t="shared" si="0"/>
        <v>121.84035476718404</v>
      </c>
      <c r="E35" s="39">
        <v>480</v>
      </c>
      <c r="F35" s="39">
        <v>598</v>
      </c>
      <c r="G35" s="40">
        <f t="shared" si="1"/>
        <v>124.58333333333333</v>
      </c>
      <c r="H35" s="39">
        <v>195</v>
      </c>
      <c r="I35" s="39">
        <v>177</v>
      </c>
      <c r="J35" s="40">
        <f t="shared" si="2"/>
        <v>90.769230769230774</v>
      </c>
      <c r="K35" s="39">
        <v>18</v>
      </c>
      <c r="L35" s="39">
        <v>27</v>
      </c>
      <c r="M35" s="40">
        <f t="shared" si="3"/>
        <v>150</v>
      </c>
      <c r="N35" s="39">
        <v>8</v>
      </c>
      <c r="O35" s="39">
        <v>0</v>
      </c>
      <c r="P35" s="40">
        <f t="shared" si="8"/>
        <v>0</v>
      </c>
      <c r="Q35" s="39">
        <v>392</v>
      </c>
      <c r="R35" s="60">
        <v>412</v>
      </c>
      <c r="S35" s="40">
        <f t="shared" si="4"/>
        <v>105.10204081632654</v>
      </c>
      <c r="T35" s="39">
        <v>605</v>
      </c>
      <c r="U35" s="60">
        <v>174</v>
      </c>
      <c r="V35" s="40">
        <f t="shared" si="5"/>
        <v>28.760330578512395</v>
      </c>
      <c r="W35" s="39">
        <v>269</v>
      </c>
      <c r="X35" s="60">
        <v>165</v>
      </c>
      <c r="Y35" s="40">
        <f t="shared" si="6"/>
        <v>61.338289962825279</v>
      </c>
      <c r="Z35" s="39">
        <v>250</v>
      </c>
      <c r="AA35" s="60">
        <v>153</v>
      </c>
      <c r="AB35" s="40">
        <f t="shared" si="7"/>
        <v>61.2</v>
      </c>
      <c r="AC35" s="37"/>
      <c r="AD35" s="41"/>
    </row>
    <row r="36" spans="1:30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view="pageBreakPreview" zoomScale="91" zoomScaleNormal="75" zoomScaleSheetLayoutView="91" workbookViewId="0">
      <pane xSplit="1" ySplit="6" topLeftCell="F7" activePane="bottomRight" state="frozen"/>
      <selection activeCell="A4" sqref="A4:A6"/>
      <selection pane="topRight" activeCell="A4" sqref="A4:A6"/>
      <selection pane="bottomLeft" activeCell="A4" sqref="A4:A6"/>
      <selection pane="bottomRight" activeCell="R11" sqref="R11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89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89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85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60" t="s">
        <v>8</v>
      </c>
      <c r="R3" s="161"/>
      <c r="S3" s="16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46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46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46"/>
      <c r="D5" s="138"/>
      <c r="E5" s="137"/>
      <c r="F5" s="137"/>
      <c r="G5" s="138"/>
      <c r="H5" s="137"/>
      <c r="I5" s="146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126704</v>
      </c>
      <c r="C7" s="86">
        <f>SUM(C8:C35)</f>
        <v>129832</v>
      </c>
      <c r="D7" s="36">
        <f>C7*100/B7</f>
        <v>102.46874605379467</v>
      </c>
      <c r="E7" s="35">
        <f>SUM(E8:E35)</f>
        <v>47937</v>
      </c>
      <c r="F7" s="35">
        <f>SUM(F8:F35)</f>
        <v>55436</v>
      </c>
      <c r="G7" s="36">
        <f>F7*100/E7</f>
        <v>115.64344869307632</v>
      </c>
      <c r="H7" s="35">
        <f>SUM(H8:H35)</f>
        <v>15454</v>
      </c>
      <c r="I7" s="86">
        <f>SUM(I8:I35)</f>
        <v>17755</v>
      </c>
      <c r="J7" s="36">
        <f>I7*100/H7</f>
        <v>114.88934903584833</v>
      </c>
      <c r="K7" s="35">
        <f>SUM(K8:K35)</f>
        <v>3081</v>
      </c>
      <c r="L7" s="35">
        <f>SUM(L8:L35)</f>
        <v>2835</v>
      </c>
      <c r="M7" s="36">
        <f>L7*100/K7</f>
        <v>92.015579357351513</v>
      </c>
      <c r="N7" s="35">
        <f>SUM(N8:N35)</f>
        <v>779</v>
      </c>
      <c r="O7" s="35">
        <f>SUM(O8:O35)</f>
        <v>436</v>
      </c>
      <c r="P7" s="36">
        <f>O7*100/N7</f>
        <v>55.96919127086008</v>
      </c>
      <c r="Q7" s="35">
        <f>SUM(Q8:Q35)</f>
        <v>36955</v>
      </c>
      <c r="R7" s="35">
        <f>SUM(R8:R35)</f>
        <v>40971</v>
      </c>
      <c r="S7" s="36">
        <f>R7*100/Q7</f>
        <v>110.86727100527669</v>
      </c>
      <c r="T7" s="35">
        <f>SUM(T8:T35)</f>
        <v>99203</v>
      </c>
      <c r="U7" s="35">
        <f>SUM(U8:U35)</f>
        <v>33275</v>
      </c>
      <c r="V7" s="36">
        <f>U7*100/T7</f>
        <v>33.542332389141457</v>
      </c>
      <c r="W7" s="35">
        <f>SUM(W8:W35)</f>
        <v>30818</v>
      </c>
      <c r="X7" s="35">
        <f>SUM(X8:X35)</f>
        <v>19465</v>
      </c>
      <c r="Y7" s="36">
        <f>X7*100/W7</f>
        <v>63.161139593743918</v>
      </c>
      <c r="Z7" s="35">
        <f>SUM(Z8:Z35)</f>
        <v>27123</v>
      </c>
      <c r="AA7" s="35">
        <f>SUM(AA8:AA35)</f>
        <v>16694</v>
      </c>
      <c r="AB7" s="36">
        <f>AA7*100/Z7</f>
        <v>61.549238653541273</v>
      </c>
      <c r="AC7" s="37"/>
      <c r="AF7" s="42"/>
    </row>
    <row r="8" spans="1:32" s="42" customFormat="1" ht="17" customHeight="1" x14ac:dyDescent="0.3">
      <c r="A8" s="61" t="s">
        <v>35</v>
      </c>
      <c r="B8" s="39">
        <v>28021</v>
      </c>
      <c r="C8" s="87">
        <v>30711</v>
      </c>
      <c r="D8" s="36">
        <f t="shared" ref="D8:D35" si="0">C8*100/B8</f>
        <v>109.59994289996789</v>
      </c>
      <c r="E8" s="39">
        <v>12106</v>
      </c>
      <c r="F8" s="39">
        <v>14977</v>
      </c>
      <c r="G8" s="40">
        <f t="shared" ref="G8:G35" si="1">F8*100/E8</f>
        <v>123.71551296877581</v>
      </c>
      <c r="H8" s="39">
        <v>1684</v>
      </c>
      <c r="I8" s="87">
        <v>2586</v>
      </c>
      <c r="J8" s="40">
        <f t="shared" ref="J8:J35" si="2">I8*100/H8</f>
        <v>153.56294536817103</v>
      </c>
      <c r="K8" s="39">
        <v>486</v>
      </c>
      <c r="L8" s="39">
        <v>716</v>
      </c>
      <c r="M8" s="40">
        <f t="shared" ref="M8:M35" si="3">L8*100/K8</f>
        <v>147.32510288065845</v>
      </c>
      <c r="N8" s="39">
        <v>98</v>
      </c>
      <c r="O8" s="39">
        <v>121</v>
      </c>
      <c r="P8" s="40">
        <f>IF(ISERROR(O8*100/N8),"-",(O8*100/N8))</f>
        <v>123.46938775510205</v>
      </c>
      <c r="Q8" s="39">
        <v>7940</v>
      </c>
      <c r="R8" s="60">
        <v>8245</v>
      </c>
      <c r="S8" s="40">
        <f t="shared" ref="S8:S35" si="4">R8*100/Q8</f>
        <v>103.84130982367758</v>
      </c>
      <c r="T8" s="113">
        <v>24070</v>
      </c>
      <c r="U8" s="60">
        <v>10001</v>
      </c>
      <c r="V8" s="40">
        <f t="shared" ref="V8:V35" si="5">U8*100/T8</f>
        <v>41.549646863315331</v>
      </c>
      <c r="W8" s="39">
        <v>8614</v>
      </c>
      <c r="X8" s="60">
        <v>5412</v>
      </c>
      <c r="Y8" s="40">
        <f t="shared" ref="Y8:Y35" si="6">X8*100/W8</f>
        <v>62.827954492686324</v>
      </c>
      <c r="Z8" s="39">
        <v>7432</v>
      </c>
      <c r="AA8" s="60">
        <v>4529</v>
      </c>
      <c r="AB8" s="40">
        <f t="shared" ref="AB8:AB35" si="7">AA8*100/Z8</f>
        <v>60.939181916038748</v>
      </c>
      <c r="AC8" s="37"/>
      <c r="AD8" s="41"/>
    </row>
    <row r="9" spans="1:32" s="43" customFormat="1" ht="17" customHeight="1" x14ac:dyDescent="0.3">
      <c r="A9" s="61" t="s">
        <v>36</v>
      </c>
      <c r="B9" s="39">
        <v>4968</v>
      </c>
      <c r="C9" s="87">
        <v>4950</v>
      </c>
      <c r="D9" s="36">
        <f t="shared" si="0"/>
        <v>99.637681159420296</v>
      </c>
      <c r="E9" s="39">
        <v>2010</v>
      </c>
      <c r="F9" s="39">
        <v>2109</v>
      </c>
      <c r="G9" s="40">
        <f t="shared" si="1"/>
        <v>104.92537313432835</v>
      </c>
      <c r="H9" s="39">
        <v>672</v>
      </c>
      <c r="I9" s="87">
        <v>615</v>
      </c>
      <c r="J9" s="40">
        <f t="shared" si="2"/>
        <v>91.517857142857139</v>
      </c>
      <c r="K9" s="39">
        <v>72</v>
      </c>
      <c r="L9" s="39">
        <v>70</v>
      </c>
      <c r="M9" s="40">
        <f t="shared" si="3"/>
        <v>97.222222222222229</v>
      </c>
      <c r="N9" s="39">
        <v>8</v>
      </c>
      <c r="O9" s="39">
        <v>6</v>
      </c>
      <c r="P9" s="40">
        <f>IF(ISERROR(O9*100/N9),"-",(O9*100/N9))</f>
        <v>75</v>
      </c>
      <c r="Q9" s="39">
        <v>1487</v>
      </c>
      <c r="R9" s="60">
        <v>1627</v>
      </c>
      <c r="S9" s="40">
        <f t="shared" si="4"/>
        <v>109.41492938802959</v>
      </c>
      <c r="T9" s="113">
        <v>4088</v>
      </c>
      <c r="U9" s="60">
        <v>753</v>
      </c>
      <c r="V9" s="40">
        <f t="shared" si="5"/>
        <v>18.419765166340508</v>
      </c>
      <c r="W9" s="39">
        <v>1447</v>
      </c>
      <c r="X9" s="60">
        <v>656</v>
      </c>
      <c r="Y9" s="40">
        <f t="shared" si="6"/>
        <v>45.335176226675884</v>
      </c>
      <c r="Z9" s="39">
        <v>1152</v>
      </c>
      <c r="AA9" s="60">
        <v>422</v>
      </c>
      <c r="AB9" s="40">
        <f t="shared" si="7"/>
        <v>36.631944444444443</v>
      </c>
      <c r="AC9" s="37"/>
      <c r="AD9" s="41"/>
    </row>
    <row r="10" spans="1:32" s="42" customFormat="1" ht="17" customHeight="1" x14ac:dyDescent="0.3">
      <c r="A10" s="61" t="s">
        <v>37</v>
      </c>
      <c r="B10" s="39">
        <v>582</v>
      </c>
      <c r="C10" s="87">
        <v>591</v>
      </c>
      <c r="D10" s="36">
        <f t="shared" si="0"/>
        <v>101.54639175257732</v>
      </c>
      <c r="E10" s="39">
        <v>356</v>
      </c>
      <c r="F10" s="39">
        <v>359</v>
      </c>
      <c r="G10" s="40">
        <f t="shared" si="1"/>
        <v>100.84269662921348</v>
      </c>
      <c r="H10" s="39">
        <v>74</v>
      </c>
      <c r="I10" s="87">
        <v>90</v>
      </c>
      <c r="J10" s="40">
        <f t="shared" si="2"/>
        <v>121.62162162162163</v>
      </c>
      <c r="K10" s="39">
        <v>7</v>
      </c>
      <c r="L10" s="39">
        <v>12</v>
      </c>
      <c r="M10" s="40">
        <f t="shared" si="3"/>
        <v>171.42857142857142</v>
      </c>
      <c r="N10" s="39">
        <v>5</v>
      </c>
      <c r="O10" s="39">
        <v>22</v>
      </c>
      <c r="P10" s="40">
        <f t="shared" ref="P10:P35" si="8">IF(ISERROR(O10*100/N10),"-",(O10*100/N10))</f>
        <v>440</v>
      </c>
      <c r="Q10" s="39">
        <v>346</v>
      </c>
      <c r="R10" s="60">
        <v>298</v>
      </c>
      <c r="S10" s="40">
        <f t="shared" si="4"/>
        <v>86.127167630057798</v>
      </c>
      <c r="T10" s="113">
        <v>445</v>
      </c>
      <c r="U10" s="60">
        <v>87</v>
      </c>
      <c r="V10" s="40">
        <f t="shared" si="5"/>
        <v>19.55056179775281</v>
      </c>
      <c r="W10" s="39">
        <v>270</v>
      </c>
      <c r="X10" s="60">
        <v>83</v>
      </c>
      <c r="Y10" s="40">
        <f t="shared" si="6"/>
        <v>30.74074074074074</v>
      </c>
      <c r="Z10" s="39">
        <v>238</v>
      </c>
      <c r="AA10" s="60">
        <v>70</v>
      </c>
      <c r="AB10" s="40">
        <f t="shared" si="7"/>
        <v>29.411764705882351</v>
      </c>
      <c r="AC10" s="37"/>
      <c r="AD10" s="41"/>
    </row>
    <row r="11" spans="1:32" s="42" customFormat="1" ht="17" customHeight="1" x14ac:dyDescent="0.3">
      <c r="A11" s="61" t="s">
        <v>38</v>
      </c>
      <c r="B11" s="39">
        <v>2695</v>
      </c>
      <c r="C11" s="87">
        <v>2366</v>
      </c>
      <c r="D11" s="36">
        <f t="shared" si="0"/>
        <v>87.79220779220779</v>
      </c>
      <c r="E11" s="39">
        <v>1239</v>
      </c>
      <c r="F11" s="39">
        <v>1063</v>
      </c>
      <c r="G11" s="40">
        <f t="shared" si="1"/>
        <v>85.794995964487484</v>
      </c>
      <c r="H11" s="39">
        <v>423</v>
      </c>
      <c r="I11" s="87">
        <v>291</v>
      </c>
      <c r="J11" s="40">
        <f t="shared" si="2"/>
        <v>68.794326241134755</v>
      </c>
      <c r="K11" s="39">
        <v>80</v>
      </c>
      <c r="L11" s="39">
        <v>27</v>
      </c>
      <c r="M11" s="40">
        <f t="shared" si="3"/>
        <v>33.75</v>
      </c>
      <c r="N11" s="39">
        <v>2</v>
      </c>
      <c r="O11" s="39">
        <v>3</v>
      </c>
      <c r="P11" s="40">
        <f t="shared" si="8"/>
        <v>150</v>
      </c>
      <c r="Q11" s="39">
        <v>1138</v>
      </c>
      <c r="R11" s="60">
        <v>908</v>
      </c>
      <c r="S11" s="40">
        <f t="shared" si="4"/>
        <v>79.789103690685408</v>
      </c>
      <c r="T11" s="113">
        <v>1961</v>
      </c>
      <c r="U11" s="60">
        <v>385</v>
      </c>
      <c r="V11" s="40">
        <f t="shared" si="5"/>
        <v>19.632840387557369</v>
      </c>
      <c r="W11" s="39">
        <v>780</v>
      </c>
      <c r="X11" s="60">
        <v>345</v>
      </c>
      <c r="Y11" s="40">
        <f t="shared" si="6"/>
        <v>44.230769230769234</v>
      </c>
      <c r="Z11" s="39">
        <v>649</v>
      </c>
      <c r="AA11" s="60">
        <v>274</v>
      </c>
      <c r="AB11" s="40">
        <f t="shared" si="7"/>
        <v>42.218798151001543</v>
      </c>
      <c r="AC11" s="37"/>
      <c r="AD11" s="41"/>
    </row>
    <row r="12" spans="1:32" s="42" customFormat="1" ht="17" customHeight="1" x14ac:dyDescent="0.3">
      <c r="A12" s="61" t="s">
        <v>39</v>
      </c>
      <c r="B12" s="39">
        <v>4824</v>
      </c>
      <c r="C12" s="87">
        <v>4917</v>
      </c>
      <c r="D12" s="36">
        <f t="shared" si="0"/>
        <v>101.92786069651741</v>
      </c>
      <c r="E12" s="39">
        <v>1298</v>
      </c>
      <c r="F12" s="39">
        <v>1463</v>
      </c>
      <c r="G12" s="40">
        <f t="shared" si="1"/>
        <v>112.71186440677967</v>
      </c>
      <c r="H12" s="39">
        <v>598</v>
      </c>
      <c r="I12" s="87">
        <v>600</v>
      </c>
      <c r="J12" s="40">
        <f t="shared" si="2"/>
        <v>100.33444816053512</v>
      </c>
      <c r="K12" s="39">
        <v>170</v>
      </c>
      <c r="L12" s="39">
        <v>150</v>
      </c>
      <c r="M12" s="40">
        <f t="shared" si="3"/>
        <v>88.235294117647058</v>
      </c>
      <c r="N12" s="39">
        <v>108</v>
      </c>
      <c r="O12" s="39">
        <v>11</v>
      </c>
      <c r="P12" s="40">
        <f t="shared" si="8"/>
        <v>10.185185185185185</v>
      </c>
      <c r="Q12" s="39">
        <v>1003</v>
      </c>
      <c r="R12" s="60">
        <v>1240</v>
      </c>
      <c r="S12" s="40">
        <f t="shared" si="4"/>
        <v>123.62911266201395</v>
      </c>
      <c r="T12" s="113">
        <v>4127</v>
      </c>
      <c r="U12" s="60">
        <v>2020</v>
      </c>
      <c r="V12" s="40">
        <f t="shared" si="5"/>
        <v>48.945965592440032</v>
      </c>
      <c r="W12" s="39">
        <v>836</v>
      </c>
      <c r="X12" s="60">
        <v>435</v>
      </c>
      <c r="Y12" s="40">
        <f t="shared" si="6"/>
        <v>52.033492822966508</v>
      </c>
      <c r="Z12" s="39">
        <v>712</v>
      </c>
      <c r="AA12" s="60">
        <v>366</v>
      </c>
      <c r="AB12" s="40">
        <f t="shared" si="7"/>
        <v>51.40449438202247</v>
      </c>
      <c r="AC12" s="37"/>
      <c r="AD12" s="41"/>
    </row>
    <row r="13" spans="1:32" s="42" customFormat="1" ht="17" customHeight="1" x14ac:dyDescent="0.3">
      <c r="A13" s="61" t="s">
        <v>40</v>
      </c>
      <c r="B13" s="39">
        <v>1968</v>
      </c>
      <c r="C13" s="87">
        <v>1782</v>
      </c>
      <c r="D13" s="36">
        <f t="shared" si="0"/>
        <v>90.548780487804876</v>
      </c>
      <c r="E13" s="39">
        <v>926</v>
      </c>
      <c r="F13" s="39">
        <v>833</v>
      </c>
      <c r="G13" s="40">
        <f t="shared" si="1"/>
        <v>89.956803455723545</v>
      </c>
      <c r="H13" s="39">
        <v>301</v>
      </c>
      <c r="I13" s="87">
        <v>296</v>
      </c>
      <c r="J13" s="40">
        <f t="shared" si="2"/>
        <v>98.338870431893682</v>
      </c>
      <c r="K13" s="39">
        <v>43</v>
      </c>
      <c r="L13" s="39">
        <v>41</v>
      </c>
      <c r="M13" s="40">
        <f t="shared" si="3"/>
        <v>95.348837209302332</v>
      </c>
      <c r="N13" s="39">
        <v>4</v>
      </c>
      <c r="O13" s="39">
        <v>4</v>
      </c>
      <c r="P13" s="40">
        <f t="shared" si="8"/>
        <v>100</v>
      </c>
      <c r="Q13" s="39">
        <v>612</v>
      </c>
      <c r="R13" s="60">
        <v>722</v>
      </c>
      <c r="S13" s="40">
        <f t="shared" si="4"/>
        <v>117.97385620915033</v>
      </c>
      <c r="T13" s="113">
        <v>1486</v>
      </c>
      <c r="U13" s="60">
        <v>802</v>
      </c>
      <c r="V13" s="40">
        <f t="shared" si="5"/>
        <v>53.970390309555853</v>
      </c>
      <c r="W13" s="39">
        <v>599</v>
      </c>
      <c r="X13" s="60">
        <v>186</v>
      </c>
      <c r="Y13" s="40">
        <f t="shared" si="6"/>
        <v>31.051752921535893</v>
      </c>
      <c r="Z13" s="39">
        <v>507</v>
      </c>
      <c r="AA13" s="60">
        <v>145</v>
      </c>
      <c r="AB13" s="40">
        <f t="shared" si="7"/>
        <v>28.599605522682445</v>
      </c>
      <c r="AC13" s="37"/>
      <c r="AD13" s="41"/>
    </row>
    <row r="14" spans="1:32" s="42" customFormat="1" ht="17" customHeight="1" x14ac:dyDescent="0.3">
      <c r="A14" s="61" t="s">
        <v>41</v>
      </c>
      <c r="B14" s="39">
        <v>1451</v>
      </c>
      <c r="C14" s="87">
        <v>1347</v>
      </c>
      <c r="D14" s="36">
        <f t="shared" si="0"/>
        <v>92.832529290144734</v>
      </c>
      <c r="E14" s="39">
        <v>857</v>
      </c>
      <c r="F14" s="39">
        <v>758</v>
      </c>
      <c r="G14" s="40">
        <f t="shared" si="1"/>
        <v>88.448074679113191</v>
      </c>
      <c r="H14" s="39">
        <v>257</v>
      </c>
      <c r="I14" s="87">
        <v>229</v>
      </c>
      <c r="J14" s="40">
        <f t="shared" si="2"/>
        <v>89.105058365758751</v>
      </c>
      <c r="K14" s="39">
        <v>24</v>
      </c>
      <c r="L14" s="39">
        <v>14</v>
      </c>
      <c r="M14" s="40">
        <f t="shared" si="3"/>
        <v>58.333333333333336</v>
      </c>
      <c r="N14" s="39">
        <v>4</v>
      </c>
      <c r="O14" s="39">
        <v>2</v>
      </c>
      <c r="P14" s="40">
        <f t="shared" si="8"/>
        <v>50</v>
      </c>
      <c r="Q14" s="39">
        <v>767</v>
      </c>
      <c r="R14" s="60">
        <v>672</v>
      </c>
      <c r="S14" s="40">
        <f t="shared" si="4"/>
        <v>87.614080834419823</v>
      </c>
      <c r="T14" s="113">
        <v>1008</v>
      </c>
      <c r="U14" s="60">
        <v>180</v>
      </c>
      <c r="V14" s="40">
        <f t="shared" si="5"/>
        <v>17.857142857142858</v>
      </c>
      <c r="W14" s="39">
        <v>570</v>
      </c>
      <c r="X14" s="60">
        <v>170</v>
      </c>
      <c r="Y14" s="40">
        <f t="shared" si="6"/>
        <v>29.82456140350877</v>
      </c>
      <c r="Z14" s="39">
        <v>492</v>
      </c>
      <c r="AA14" s="60">
        <v>145</v>
      </c>
      <c r="AB14" s="40">
        <f t="shared" si="7"/>
        <v>29.471544715447155</v>
      </c>
      <c r="AC14" s="37"/>
      <c r="AD14" s="41"/>
    </row>
    <row r="15" spans="1:32" s="42" customFormat="1" ht="17" customHeight="1" x14ac:dyDescent="0.3">
      <c r="A15" s="61" t="s">
        <v>42</v>
      </c>
      <c r="B15" s="39">
        <v>9528</v>
      </c>
      <c r="C15" s="87">
        <v>9224</v>
      </c>
      <c r="D15" s="36">
        <f t="shared" si="0"/>
        <v>96.809403862300584</v>
      </c>
      <c r="E15" s="39">
        <v>1769</v>
      </c>
      <c r="F15" s="39">
        <v>1843</v>
      </c>
      <c r="G15" s="40">
        <f t="shared" si="1"/>
        <v>104.1831543244771</v>
      </c>
      <c r="H15" s="39">
        <v>906</v>
      </c>
      <c r="I15" s="87">
        <v>837</v>
      </c>
      <c r="J15" s="40">
        <f t="shared" si="2"/>
        <v>92.384105960264904</v>
      </c>
      <c r="K15" s="39">
        <v>134</v>
      </c>
      <c r="L15" s="39">
        <v>105</v>
      </c>
      <c r="M15" s="40">
        <f t="shared" si="3"/>
        <v>78.358208955223887</v>
      </c>
      <c r="N15" s="39">
        <v>13</v>
      </c>
      <c r="O15" s="39">
        <v>6</v>
      </c>
      <c r="P15" s="40">
        <f t="shared" si="8"/>
        <v>46.153846153846153</v>
      </c>
      <c r="Q15" s="39">
        <v>1188</v>
      </c>
      <c r="R15" s="60">
        <v>1365</v>
      </c>
      <c r="S15" s="40">
        <f t="shared" si="4"/>
        <v>114.8989898989899</v>
      </c>
      <c r="T15" s="113">
        <v>8351</v>
      </c>
      <c r="U15" s="60">
        <v>1865</v>
      </c>
      <c r="V15" s="40">
        <f t="shared" si="5"/>
        <v>22.332654771883607</v>
      </c>
      <c r="W15" s="39">
        <v>1088</v>
      </c>
      <c r="X15" s="60">
        <v>560</v>
      </c>
      <c r="Y15" s="40">
        <f t="shared" si="6"/>
        <v>51.470588235294116</v>
      </c>
      <c r="Z15" s="39">
        <v>960</v>
      </c>
      <c r="AA15" s="60">
        <v>466</v>
      </c>
      <c r="AB15" s="40">
        <f t="shared" si="7"/>
        <v>48.541666666666664</v>
      </c>
      <c r="AC15" s="37"/>
      <c r="AD15" s="41"/>
    </row>
    <row r="16" spans="1:32" s="42" customFormat="1" ht="17" customHeight="1" x14ac:dyDescent="0.3">
      <c r="A16" s="61" t="s">
        <v>43</v>
      </c>
      <c r="B16" s="39">
        <v>5530</v>
      </c>
      <c r="C16" s="87">
        <v>5176</v>
      </c>
      <c r="D16" s="36">
        <f t="shared" si="0"/>
        <v>93.598553345388794</v>
      </c>
      <c r="E16" s="39">
        <v>2534</v>
      </c>
      <c r="F16" s="39">
        <v>2472</v>
      </c>
      <c r="G16" s="40">
        <f t="shared" si="1"/>
        <v>97.553275453827936</v>
      </c>
      <c r="H16" s="39">
        <v>1275</v>
      </c>
      <c r="I16" s="87">
        <v>1205</v>
      </c>
      <c r="J16" s="40">
        <f t="shared" si="2"/>
        <v>94.509803921568633</v>
      </c>
      <c r="K16" s="39">
        <v>225</v>
      </c>
      <c r="L16" s="39">
        <v>188</v>
      </c>
      <c r="M16" s="40">
        <f t="shared" si="3"/>
        <v>83.555555555555557</v>
      </c>
      <c r="N16" s="39">
        <v>87</v>
      </c>
      <c r="O16" s="39">
        <v>90</v>
      </c>
      <c r="P16" s="40">
        <f t="shared" si="8"/>
        <v>103.44827586206897</v>
      </c>
      <c r="Q16" s="39">
        <v>2209</v>
      </c>
      <c r="R16" s="60">
        <v>2089</v>
      </c>
      <c r="S16" s="40">
        <f t="shared" si="4"/>
        <v>94.567677682209151</v>
      </c>
      <c r="T16" s="113">
        <v>3624</v>
      </c>
      <c r="U16" s="60">
        <v>634</v>
      </c>
      <c r="V16" s="40">
        <f t="shared" si="5"/>
        <v>17.494481236203089</v>
      </c>
      <c r="W16" s="39">
        <v>1703</v>
      </c>
      <c r="X16" s="60">
        <v>514</v>
      </c>
      <c r="Y16" s="40">
        <f t="shared" si="6"/>
        <v>30.182031708749268</v>
      </c>
      <c r="Z16" s="39">
        <v>1477</v>
      </c>
      <c r="AA16" s="60">
        <v>408</v>
      </c>
      <c r="AB16" s="40">
        <f t="shared" si="7"/>
        <v>27.623561272850374</v>
      </c>
      <c r="AC16" s="37"/>
      <c r="AD16" s="41"/>
    </row>
    <row r="17" spans="1:30" s="42" customFormat="1" ht="17" customHeight="1" x14ac:dyDescent="0.3">
      <c r="A17" s="61" t="s">
        <v>44</v>
      </c>
      <c r="B17" s="39">
        <v>8554</v>
      </c>
      <c r="C17" s="87">
        <v>8993</v>
      </c>
      <c r="D17" s="36">
        <f t="shared" si="0"/>
        <v>105.13210194061259</v>
      </c>
      <c r="E17" s="39">
        <v>2138</v>
      </c>
      <c r="F17" s="39">
        <v>2710</v>
      </c>
      <c r="G17" s="40">
        <f t="shared" si="1"/>
        <v>126.75397567820393</v>
      </c>
      <c r="H17" s="39">
        <v>886</v>
      </c>
      <c r="I17" s="87">
        <v>783</v>
      </c>
      <c r="J17" s="40">
        <f t="shared" si="2"/>
        <v>88.374717832957117</v>
      </c>
      <c r="K17" s="39">
        <v>244</v>
      </c>
      <c r="L17" s="39">
        <v>126</v>
      </c>
      <c r="M17" s="40">
        <f t="shared" si="3"/>
        <v>51.639344262295083</v>
      </c>
      <c r="N17" s="39">
        <v>42</v>
      </c>
      <c r="O17" s="39">
        <v>8</v>
      </c>
      <c r="P17" s="40">
        <f t="shared" si="8"/>
        <v>19.047619047619047</v>
      </c>
      <c r="Q17" s="39">
        <v>1559</v>
      </c>
      <c r="R17" s="60">
        <v>1619</v>
      </c>
      <c r="S17" s="40">
        <f t="shared" si="4"/>
        <v>103.84862091084028</v>
      </c>
      <c r="T17" s="113">
        <v>7366</v>
      </c>
      <c r="U17" s="60">
        <v>1863</v>
      </c>
      <c r="V17" s="40">
        <f t="shared" si="5"/>
        <v>25.291881618245995</v>
      </c>
      <c r="W17" s="39">
        <v>1257</v>
      </c>
      <c r="X17" s="60">
        <v>1132</v>
      </c>
      <c r="Y17" s="40">
        <f t="shared" si="6"/>
        <v>90.055688146380277</v>
      </c>
      <c r="Z17" s="39">
        <v>1119</v>
      </c>
      <c r="AA17" s="60">
        <v>984</v>
      </c>
      <c r="AB17" s="40">
        <f t="shared" si="7"/>
        <v>87.935656836461121</v>
      </c>
      <c r="AC17" s="37"/>
      <c r="AD17" s="41"/>
    </row>
    <row r="18" spans="1:30" s="42" customFormat="1" ht="17" customHeight="1" x14ac:dyDescent="0.3">
      <c r="A18" s="61" t="s">
        <v>45</v>
      </c>
      <c r="B18" s="39">
        <v>6039</v>
      </c>
      <c r="C18" s="87">
        <v>3550</v>
      </c>
      <c r="D18" s="36">
        <f t="shared" si="0"/>
        <v>58.784566981288293</v>
      </c>
      <c r="E18" s="39">
        <v>2507</v>
      </c>
      <c r="F18" s="39">
        <v>2201</v>
      </c>
      <c r="G18" s="40">
        <f t="shared" si="1"/>
        <v>87.794176306342237</v>
      </c>
      <c r="H18" s="39">
        <v>940</v>
      </c>
      <c r="I18" s="87">
        <v>893</v>
      </c>
      <c r="J18" s="40">
        <f t="shared" si="2"/>
        <v>95</v>
      </c>
      <c r="K18" s="39">
        <v>235</v>
      </c>
      <c r="L18" s="39">
        <v>84</v>
      </c>
      <c r="M18" s="40">
        <f t="shared" si="3"/>
        <v>35.744680851063826</v>
      </c>
      <c r="N18" s="39">
        <v>22</v>
      </c>
      <c r="O18" s="39">
        <v>12</v>
      </c>
      <c r="P18" s="40">
        <f t="shared" si="8"/>
        <v>54.545454545454547</v>
      </c>
      <c r="Q18" s="39">
        <v>2020</v>
      </c>
      <c r="R18" s="60">
        <v>1548</v>
      </c>
      <c r="S18" s="40">
        <f t="shared" si="4"/>
        <v>76.633663366336634</v>
      </c>
      <c r="T18" s="113">
        <v>2418</v>
      </c>
      <c r="U18" s="60">
        <v>687</v>
      </c>
      <c r="V18" s="40">
        <f t="shared" si="5"/>
        <v>28.411910669975185</v>
      </c>
      <c r="W18" s="39">
        <v>1560</v>
      </c>
      <c r="X18" s="60">
        <v>613</v>
      </c>
      <c r="Y18" s="40">
        <f t="shared" si="6"/>
        <v>39.294871794871796</v>
      </c>
      <c r="Z18" s="39">
        <v>1435</v>
      </c>
      <c r="AA18" s="60">
        <v>547</v>
      </c>
      <c r="AB18" s="40">
        <f t="shared" si="7"/>
        <v>38.118466898954701</v>
      </c>
      <c r="AC18" s="37"/>
      <c r="AD18" s="41"/>
    </row>
    <row r="19" spans="1:30" s="42" customFormat="1" ht="17" customHeight="1" x14ac:dyDescent="0.3">
      <c r="A19" s="61" t="s">
        <v>46</v>
      </c>
      <c r="B19" s="39">
        <v>4663</v>
      </c>
      <c r="C19" s="87">
        <v>5159</v>
      </c>
      <c r="D19" s="36">
        <f t="shared" si="0"/>
        <v>110.63692901565516</v>
      </c>
      <c r="E19" s="39">
        <v>1652</v>
      </c>
      <c r="F19" s="39">
        <v>1917</v>
      </c>
      <c r="G19" s="40">
        <f t="shared" si="1"/>
        <v>116.04116222760291</v>
      </c>
      <c r="H19" s="39">
        <v>470</v>
      </c>
      <c r="I19" s="87">
        <v>1031</v>
      </c>
      <c r="J19" s="40">
        <f t="shared" si="2"/>
        <v>219.36170212765958</v>
      </c>
      <c r="K19" s="39">
        <v>151</v>
      </c>
      <c r="L19" s="39">
        <v>146</v>
      </c>
      <c r="M19" s="40">
        <f t="shared" si="3"/>
        <v>96.688741721854299</v>
      </c>
      <c r="N19" s="39">
        <v>54</v>
      </c>
      <c r="O19" s="39">
        <v>16</v>
      </c>
      <c r="P19" s="40">
        <f t="shared" si="8"/>
        <v>29.62962962962963</v>
      </c>
      <c r="Q19" s="39">
        <v>1194</v>
      </c>
      <c r="R19" s="60">
        <v>1660</v>
      </c>
      <c r="S19" s="40">
        <f t="shared" si="4"/>
        <v>139.02847571189281</v>
      </c>
      <c r="T19" s="113">
        <v>3967</v>
      </c>
      <c r="U19" s="60">
        <v>3384</v>
      </c>
      <c r="V19" s="40">
        <f t="shared" si="5"/>
        <v>85.303755986891858</v>
      </c>
      <c r="W19" s="39">
        <v>968</v>
      </c>
      <c r="X19" s="60">
        <v>711</v>
      </c>
      <c r="Y19" s="40">
        <f t="shared" si="6"/>
        <v>73.450413223140501</v>
      </c>
      <c r="Z19" s="39">
        <v>849</v>
      </c>
      <c r="AA19" s="60">
        <v>636</v>
      </c>
      <c r="AB19" s="40">
        <f t="shared" si="7"/>
        <v>74.911660777385165</v>
      </c>
      <c r="AC19" s="37"/>
      <c r="AD19" s="41"/>
    </row>
    <row r="20" spans="1:30" s="42" customFormat="1" ht="17" customHeight="1" x14ac:dyDescent="0.3">
      <c r="A20" s="61" t="s">
        <v>47</v>
      </c>
      <c r="B20" s="39">
        <v>2510</v>
      </c>
      <c r="C20" s="87">
        <v>2937</v>
      </c>
      <c r="D20" s="36">
        <f t="shared" si="0"/>
        <v>117.01195219123505</v>
      </c>
      <c r="E20" s="39">
        <v>732</v>
      </c>
      <c r="F20" s="39">
        <v>1056</v>
      </c>
      <c r="G20" s="40">
        <f t="shared" si="1"/>
        <v>144.26229508196721</v>
      </c>
      <c r="H20" s="39">
        <v>204</v>
      </c>
      <c r="I20" s="87">
        <v>402</v>
      </c>
      <c r="J20" s="40">
        <f t="shared" si="2"/>
        <v>197.05882352941177</v>
      </c>
      <c r="K20" s="39">
        <v>40</v>
      </c>
      <c r="L20" s="39">
        <v>64</v>
      </c>
      <c r="M20" s="40">
        <f t="shared" si="3"/>
        <v>160</v>
      </c>
      <c r="N20" s="39">
        <v>20</v>
      </c>
      <c r="O20" s="39">
        <v>3</v>
      </c>
      <c r="P20" s="40">
        <f t="shared" si="8"/>
        <v>15</v>
      </c>
      <c r="Q20" s="39">
        <v>521</v>
      </c>
      <c r="R20" s="60">
        <v>765</v>
      </c>
      <c r="S20" s="40">
        <f t="shared" si="4"/>
        <v>146.83301343570056</v>
      </c>
      <c r="T20" s="113">
        <v>2214</v>
      </c>
      <c r="U20" s="60">
        <v>503</v>
      </c>
      <c r="V20" s="40">
        <f t="shared" si="5"/>
        <v>22.719060523938573</v>
      </c>
      <c r="W20" s="39">
        <v>461</v>
      </c>
      <c r="X20" s="60">
        <v>448</v>
      </c>
      <c r="Y20" s="40">
        <f t="shared" si="6"/>
        <v>97.180043383947933</v>
      </c>
      <c r="Z20" s="39">
        <v>428</v>
      </c>
      <c r="AA20" s="60">
        <v>404</v>
      </c>
      <c r="AB20" s="40">
        <f t="shared" si="7"/>
        <v>94.392523364485982</v>
      </c>
      <c r="AC20" s="37"/>
      <c r="AD20" s="41"/>
    </row>
    <row r="21" spans="1:30" s="42" customFormat="1" ht="17" customHeight="1" x14ac:dyDescent="0.3">
      <c r="A21" s="61" t="s">
        <v>48</v>
      </c>
      <c r="B21" s="39">
        <v>1700</v>
      </c>
      <c r="C21" s="87">
        <v>2089</v>
      </c>
      <c r="D21" s="36">
        <f t="shared" si="0"/>
        <v>122.88235294117646</v>
      </c>
      <c r="E21" s="39">
        <v>795</v>
      </c>
      <c r="F21" s="39">
        <v>1132</v>
      </c>
      <c r="G21" s="40">
        <f t="shared" si="1"/>
        <v>142.38993710691824</v>
      </c>
      <c r="H21" s="39">
        <v>408</v>
      </c>
      <c r="I21" s="87">
        <v>413</v>
      </c>
      <c r="J21" s="40">
        <f t="shared" si="2"/>
        <v>101.22549019607843</v>
      </c>
      <c r="K21" s="39">
        <v>9</v>
      </c>
      <c r="L21" s="39">
        <v>46</v>
      </c>
      <c r="M21" s="40">
        <f t="shared" si="3"/>
        <v>511.11111111111109</v>
      </c>
      <c r="N21" s="39">
        <v>6</v>
      </c>
      <c r="O21" s="39">
        <v>0</v>
      </c>
      <c r="P21" s="40">
        <f t="shared" si="8"/>
        <v>0</v>
      </c>
      <c r="Q21" s="39">
        <v>680</v>
      </c>
      <c r="R21" s="60">
        <v>993</v>
      </c>
      <c r="S21" s="40">
        <f t="shared" si="4"/>
        <v>146.02941176470588</v>
      </c>
      <c r="T21" s="113">
        <v>1153</v>
      </c>
      <c r="U21" s="60">
        <v>482</v>
      </c>
      <c r="V21" s="40">
        <f t="shared" si="5"/>
        <v>41.803989592367735</v>
      </c>
      <c r="W21" s="39">
        <v>447</v>
      </c>
      <c r="X21" s="60">
        <v>439</v>
      </c>
      <c r="Y21" s="40">
        <f t="shared" si="6"/>
        <v>98.210290827740494</v>
      </c>
      <c r="Z21" s="39">
        <v>410</v>
      </c>
      <c r="AA21" s="60">
        <v>390</v>
      </c>
      <c r="AB21" s="40">
        <f t="shared" si="7"/>
        <v>95.121951219512198</v>
      </c>
      <c r="AC21" s="37"/>
      <c r="AD21" s="41"/>
    </row>
    <row r="22" spans="1:30" s="42" customFormat="1" ht="17" customHeight="1" x14ac:dyDescent="0.3">
      <c r="A22" s="61" t="s">
        <v>49</v>
      </c>
      <c r="B22" s="39">
        <v>4961</v>
      </c>
      <c r="C22" s="87">
        <v>5276</v>
      </c>
      <c r="D22" s="36">
        <f t="shared" si="0"/>
        <v>106.3495263051804</v>
      </c>
      <c r="E22" s="39">
        <v>1869</v>
      </c>
      <c r="F22" s="39">
        <v>2092</v>
      </c>
      <c r="G22" s="40">
        <f t="shared" si="1"/>
        <v>111.93151417870519</v>
      </c>
      <c r="H22" s="39">
        <v>755</v>
      </c>
      <c r="I22" s="87">
        <v>1016</v>
      </c>
      <c r="J22" s="40">
        <f t="shared" si="2"/>
        <v>134.56953642384107</v>
      </c>
      <c r="K22" s="39">
        <v>170</v>
      </c>
      <c r="L22" s="39">
        <v>82</v>
      </c>
      <c r="M22" s="40">
        <f t="shared" si="3"/>
        <v>48.235294117647058</v>
      </c>
      <c r="N22" s="39">
        <v>24</v>
      </c>
      <c r="O22" s="39">
        <v>4</v>
      </c>
      <c r="P22" s="40">
        <f t="shared" si="8"/>
        <v>16.666666666666668</v>
      </c>
      <c r="Q22" s="39">
        <v>1750</v>
      </c>
      <c r="R22" s="60">
        <v>1769</v>
      </c>
      <c r="S22" s="40">
        <f t="shared" si="4"/>
        <v>101.08571428571429</v>
      </c>
      <c r="T22" s="113">
        <v>3975</v>
      </c>
      <c r="U22" s="60">
        <v>1035</v>
      </c>
      <c r="V22" s="40">
        <f t="shared" si="5"/>
        <v>26.037735849056602</v>
      </c>
      <c r="W22" s="39">
        <v>1044</v>
      </c>
      <c r="X22" s="60">
        <v>732</v>
      </c>
      <c r="Y22" s="40">
        <f t="shared" si="6"/>
        <v>70.114942528735625</v>
      </c>
      <c r="Z22" s="39">
        <v>908</v>
      </c>
      <c r="AA22" s="60">
        <v>632</v>
      </c>
      <c r="AB22" s="40">
        <f t="shared" si="7"/>
        <v>69.603524229074893</v>
      </c>
      <c r="AC22" s="37"/>
      <c r="AD22" s="41"/>
    </row>
    <row r="23" spans="1:30" s="42" customFormat="1" ht="17" customHeight="1" x14ac:dyDescent="0.3">
      <c r="A23" s="61" t="s">
        <v>50</v>
      </c>
      <c r="B23" s="39">
        <v>2488</v>
      </c>
      <c r="C23" s="87">
        <v>3043</v>
      </c>
      <c r="D23" s="36">
        <f t="shared" si="0"/>
        <v>122.30707395498392</v>
      </c>
      <c r="E23" s="39">
        <v>1699</v>
      </c>
      <c r="F23" s="39">
        <v>2330</v>
      </c>
      <c r="G23" s="40">
        <f t="shared" si="1"/>
        <v>137.13949381989406</v>
      </c>
      <c r="H23" s="39">
        <v>405</v>
      </c>
      <c r="I23" s="87">
        <v>556</v>
      </c>
      <c r="J23" s="40">
        <f t="shared" si="2"/>
        <v>137.28395061728395</v>
      </c>
      <c r="K23" s="39">
        <v>88</v>
      </c>
      <c r="L23" s="39">
        <v>94</v>
      </c>
      <c r="M23" s="40">
        <f t="shared" si="3"/>
        <v>106.81818181818181</v>
      </c>
      <c r="N23" s="39">
        <v>37</v>
      </c>
      <c r="O23" s="39">
        <v>3</v>
      </c>
      <c r="P23" s="40">
        <f t="shared" si="8"/>
        <v>8.1081081081081088</v>
      </c>
      <c r="Q23" s="39">
        <v>1592</v>
      </c>
      <c r="R23" s="60">
        <v>1924</v>
      </c>
      <c r="S23" s="40">
        <f t="shared" si="4"/>
        <v>120.85427135678393</v>
      </c>
      <c r="T23" s="113">
        <v>1806</v>
      </c>
      <c r="U23" s="60">
        <v>956</v>
      </c>
      <c r="V23" s="40">
        <f t="shared" si="5"/>
        <v>52.934662236987819</v>
      </c>
      <c r="W23" s="39">
        <v>1136</v>
      </c>
      <c r="X23" s="60">
        <v>906</v>
      </c>
      <c r="Y23" s="40">
        <f t="shared" si="6"/>
        <v>79.75352112676056</v>
      </c>
      <c r="Z23" s="39">
        <v>1000</v>
      </c>
      <c r="AA23" s="60">
        <v>780</v>
      </c>
      <c r="AB23" s="40">
        <f t="shared" si="7"/>
        <v>78</v>
      </c>
      <c r="AC23" s="37"/>
      <c r="AD23" s="41"/>
    </row>
    <row r="24" spans="1:30" s="42" customFormat="1" ht="17" customHeight="1" x14ac:dyDescent="0.3">
      <c r="A24" s="61" t="s">
        <v>51</v>
      </c>
      <c r="B24" s="39">
        <v>3367</v>
      </c>
      <c r="C24" s="87">
        <v>2832</v>
      </c>
      <c r="D24" s="36">
        <f t="shared" si="0"/>
        <v>84.110484110484109</v>
      </c>
      <c r="E24" s="39">
        <v>1617</v>
      </c>
      <c r="F24" s="39">
        <v>1913</v>
      </c>
      <c r="G24" s="40">
        <f t="shared" si="1"/>
        <v>118.30550401978974</v>
      </c>
      <c r="H24" s="39">
        <v>552</v>
      </c>
      <c r="I24" s="87">
        <v>648</v>
      </c>
      <c r="J24" s="40">
        <f t="shared" si="2"/>
        <v>117.39130434782609</v>
      </c>
      <c r="K24" s="39">
        <v>100</v>
      </c>
      <c r="L24" s="39">
        <v>89</v>
      </c>
      <c r="M24" s="40">
        <f t="shared" si="3"/>
        <v>89</v>
      </c>
      <c r="N24" s="39">
        <v>11</v>
      </c>
      <c r="O24" s="39">
        <v>5</v>
      </c>
      <c r="P24" s="40">
        <f t="shared" si="8"/>
        <v>45.454545454545453</v>
      </c>
      <c r="Q24" s="39">
        <v>1026</v>
      </c>
      <c r="R24" s="60">
        <v>1722</v>
      </c>
      <c r="S24" s="40">
        <f t="shared" si="4"/>
        <v>167.83625730994152</v>
      </c>
      <c r="T24" s="113">
        <v>1661</v>
      </c>
      <c r="U24" s="60">
        <v>804</v>
      </c>
      <c r="V24" s="40">
        <f t="shared" si="5"/>
        <v>48.404575556893441</v>
      </c>
      <c r="W24" s="39">
        <v>1017</v>
      </c>
      <c r="X24" s="60">
        <v>718</v>
      </c>
      <c r="Y24" s="40">
        <f t="shared" si="6"/>
        <v>70.599803343166172</v>
      </c>
      <c r="Z24" s="39">
        <v>939</v>
      </c>
      <c r="AA24" s="60">
        <v>685</v>
      </c>
      <c r="AB24" s="40">
        <f t="shared" si="7"/>
        <v>72.949946751863678</v>
      </c>
      <c r="AC24" s="37"/>
      <c r="AD24" s="41"/>
    </row>
    <row r="25" spans="1:30" s="42" customFormat="1" ht="17" customHeight="1" x14ac:dyDescent="0.3">
      <c r="A25" s="61" t="s">
        <v>52</v>
      </c>
      <c r="B25" s="39">
        <v>5666</v>
      </c>
      <c r="C25" s="87">
        <v>5620</v>
      </c>
      <c r="D25" s="36">
        <f t="shared" si="0"/>
        <v>99.188139781150724</v>
      </c>
      <c r="E25" s="39">
        <v>678</v>
      </c>
      <c r="F25" s="39">
        <v>971</v>
      </c>
      <c r="G25" s="40">
        <f t="shared" si="1"/>
        <v>143.21533923303835</v>
      </c>
      <c r="H25" s="39">
        <v>394</v>
      </c>
      <c r="I25" s="87">
        <v>491</v>
      </c>
      <c r="J25" s="40">
        <f t="shared" si="2"/>
        <v>124.61928934010152</v>
      </c>
      <c r="K25" s="39">
        <v>38</v>
      </c>
      <c r="L25" s="39">
        <v>41</v>
      </c>
      <c r="M25" s="40">
        <f t="shared" si="3"/>
        <v>107.89473684210526</v>
      </c>
      <c r="N25" s="39">
        <v>20</v>
      </c>
      <c r="O25" s="39">
        <v>5</v>
      </c>
      <c r="P25" s="40">
        <f t="shared" si="8"/>
        <v>25</v>
      </c>
      <c r="Q25" s="39">
        <v>535</v>
      </c>
      <c r="R25" s="60">
        <v>777</v>
      </c>
      <c r="S25" s="40">
        <f t="shared" si="4"/>
        <v>145.2336448598131</v>
      </c>
      <c r="T25" s="113">
        <v>5008</v>
      </c>
      <c r="U25" s="60">
        <v>373</v>
      </c>
      <c r="V25" s="40">
        <f t="shared" si="5"/>
        <v>7.4480830670926519</v>
      </c>
      <c r="W25" s="39">
        <v>442</v>
      </c>
      <c r="X25" s="60">
        <v>355</v>
      </c>
      <c r="Y25" s="40">
        <f t="shared" si="6"/>
        <v>80.31674208144797</v>
      </c>
      <c r="Z25" s="39">
        <v>408</v>
      </c>
      <c r="AA25" s="60">
        <v>301</v>
      </c>
      <c r="AB25" s="40">
        <f t="shared" si="7"/>
        <v>73.774509803921575</v>
      </c>
      <c r="AC25" s="37"/>
      <c r="AD25" s="41"/>
    </row>
    <row r="26" spans="1:30" s="42" customFormat="1" ht="17" customHeight="1" x14ac:dyDescent="0.3">
      <c r="A26" s="61" t="s">
        <v>53</v>
      </c>
      <c r="B26" s="39">
        <v>2818</v>
      </c>
      <c r="C26" s="87">
        <v>2969</v>
      </c>
      <c r="D26" s="36">
        <f t="shared" si="0"/>
        <v>105.35841022001419</v>
      </c>
      <c r="E26" s="39">
        <v>1351</v>
      </c>
      <c r="F26" s="39">
        <v>1466</v>
      </c>
      <c r="G26" s="40">
        <f t="shared" si="1"/>
        <v>108.51221317542561</v>
      </c>
      <c r="H26" s="39">
        <v>464</v>
      </c>
      <c r="I26" s="87">
        <v>468</v>
      </c>
      <c r="J26" s="40">
        <f t="shared" si="2"/>
        <v>100.86206896551724</v>
      </c>
      <c r="K26" s="39">
        <v>70</v>
      </c>
      <c r="L26" s="39">
        <v>42</v>
      </c>
      <c r="M26" s="40">
        <f t="shared" si="3"/>
        <v>60</v>
      </c>
      <c r="N26" s="39">
        <v>7</v>
      </c>
      <c r="O26" s="39">
        <v>0</v>
      </c>
      <c r="P26" s="40">
        <f t="shared" si="8"/>
        <v>0</v>
      </c>
      <c r="Q26" s="39">
        <v>1177</v>
      </c>
      <c r="R26" s="60">
        <v>1176</v>
      </c>
      <c r="S26" s="40">
        <f t="shared" si="4"/>
        <v>99.91503823279524</v>
      </c>
      <c r="T26" s="113">
        <v>2179</v>
      </c>
      <c r="U26" s="60">
        <v>622</v>
      </c>
      <c r="V26" s="40">
        <f t="shared" si="5"/>
        <v>28.545204222120237</v>
      </c>
      <c r="W26" s="39">
        <v>851</v>
      </c>
      <c r="X26" s="60">
        <v>578</v>
      </c>
      <c r="Y26" s="40">
        <f t="shared" si="6"/>
        <v>67.920094007050523</v>
      </c>
      <c r="Z26" s="39">
        <v>752</v>
      </c>
      <c r="AA26" s="60">
        <v>501</v>
      </c>
      <c r="AB26" s="40">
        <f t="shared" si="7"/>
        <v>66.622340425531917</v>
      </c>
      <c r="AC26" s="37"/>
      <c r="AD26" s="41"/>
    </row>
    <row r="27" spans="1:30" s="42" customFormat="1" ht="17" customHeight="1" x14ac:dyDescent="0.3">
      <c r="A27" s="61" t="s">
        <v>54</v>
      </c>
      <c r="B27" s="39">
        <v>1796</v>
      </c>
      <c r="C27" s="87">
        <v>2323</v>
      </c>
      <c r="D27" s="36">
        <f t="shared" si="0"/>
        <v>129.34298440979956</v>
      </c>
      <c r="E27" s="39">
        <v>713</v>
      </c>
      <c r="F27" s="39">
        <v>1087</v>
      </c>
      <c r="G27" s="40">
        <f t="shared" si="1"/>
        <v>152.45441795231417</v>
      </c>
      <c r="H27" s="39">
        <v>256</v>
      </c>
      <c r="I27" s="87">
        <v>389</v>
      </c>
      <c r="J27" s="40">
        <f t="shared" si="2"/>
        <v>151.953125</v>
      </c>
      <c r="K27" s="39">
        <v>81</v>
      </c>
      <c r="L27" s="39">
        <v>135</v>
      </c>
      <c r="M27" s="40">
        <f t="shared" si="3"/>
        <v>166.66666666666666</v>
      </c>
      <c r="N27" s="39">
        <v>49</v>
      </c>
      <c r="O27" s="39">
        <v>42</v>
      </c>
      <c r="P27" s="40">
        <f t="shared" si="8"/>
        <v>85.714285714285708</v>
      </c>
      <c r="Q27" s="39">
        <v>610</v>
      </c>
      <c r="R27" s="60">
        <v>845</v>
      </c>
      <c r="S27" s="40">
        <f t="shared" si="4"/>
        <v>138.52459016393442</v>
      </c>
      <c r="T27" s="113">
        <v>1471</v>
      </c>
      <c r="U27" s="60">
        <v>381</v>
      </c>
      <c r="V27" s="40">
        <f t="shared" si="5"/>
        <v>25.900747790618627</v>
      </c>
      <c r="W27" s="39">
        <v>439</v>
      </c>
      <c r="X27" s="60">
        <v>340</v>
      </c>
      <c r="Y27" s="40">
        <f t="shared" si="6"/>
        <v>77.448747152619589</v>
      </c>
      <c r="Z27" s="39">
        <v>399</v>
      </c>
      <c r="AA27" s="60">
        <v>317</v>
      </c>
      <c r="AB27" s="40">
        <f t="shared" si="7"/>
        <v>79.448621553884706</v>
      </c>
      <c r="AC27" s="37"/>
      <c r="AD27" s="41"/>
    </row>
    <row r="28" spans="1:30" s="42" customFormat="1" ht="17" customHeight="1" x14ac:dyDescent="0.3">
      <c r="A28" s="61" t="s">
        <v>55</v>
      </c>
      <c r="B28" s="39">
        <v>1981</v>
      </c>
      <c r="C28" s="87">
        <v>1946</v>
      </c>
      <c r="D28" s="36">
        <f t="shared" si="0"/>
        <v>98.233215547703182</v>
      </c>
      <c r="E28" s="39">
        <v>869</v>
      </c>
      <c r="F28" s="39">
        <v>945</v>
      </c>
      <c r="G28" s="40">
        <f t="shared" si="1"/>
        <v>108.74568469505178</v>
      </c>
      <c r="H28" s="39">
        <v>408</v>
      </c>
      <c r="I28" s="87">
        <v>433</v>
      </c>
      <c r="J28" s="40">
        <f t="shared" si="2"/>
        <v>106.12745098039215</v>
      </c>
      <c r="K28" s="39">
        <v>68</v>
      </c>
      <c r="L28" s="39">
        <v>39</v>
      </c>
      <c r="M28" s="40">
        <f t="shared" si="3"/>
        <v>57.352941176470587</v>
      </c>
      <c r="N28" s="39">
        <v>20</v>
      </c>
      <c r="O28" s="39">
        <v>11</v>
      </c>
      <c r="P28" s="40">
        <f t="shared" si="8"/>
        <v>55</v>
      </c>
      <c r="Q28" s="39">
        <v>779</v>
      </c>
      <c r="R28" s="60">
        <v>885</v>
      </c>
      <c r="S28" s="40">
        <f t="shared" si="4"/>
        <v>113.60718870346598</v>
      </c>
      <c r="T28" s="113">
        <v>1348</v>
      </c>
      <c r="U28" s="60">
        <v>436</v>
      </c>
      <c r="V28" s="40">
        <f t="shared" si="5"/>
        <v>32.344213649851632</v>
      </c>
      <c r="W28" s="39">
        <v>510</v>
      </c>
      <c r="X28" s="60">
        <v>429</v>
      </c>
      <c r="Y28" s="40">
        <f t="shared" si="6"/>
        <v>84.117647058823536</v>
      </c>
      <c r="Z28" s="39">
        <v>482</v>
      </c>
      <c r="AA28" s="60">
        <v>416</v>
      </c>
      <c r="AB28" s="40">
        <f t="shared" si="7"/>
        <v>86.30705394190872</v>
      </c>
      <c r="AC28" s="37"/>
      <c r="AD28" s="41"/>
    </row>
    <row r="29" spans="1:30" s="42" customFormat="1" ht="17" customHeight="1" x14ac:dyDescent="0.3">
      <c r="A29" s="61" t="s">
        <v>56</v>
      </c>
      <c r="B29" s="39">
        <v>2529</v>
      </c>
      <c r="C29" s="87">
        <v>2795</v>
      </c>
      <c r="D29" s="36">
        <f t="shared" si="0"/>
        <v>110.51799130090944</v>
      </c>
      <c r="E29" s="39">
        <v>1462</v>
      </c>
      <c r="F29" s="39">
        <v>1650</v>
      </c>
      <c r="G29" s="40">
        <f t="shared" si="1"/>
        <v>112.85909712722298</v>
      </c>
      <c r="H29" s="39">
        <v>370</v>
      </c>
      <c r="I29" s="87">
        <v>445</v>
      </c>
      <c r="J29" s="40">
        <f t="shared" si="2"/>
        <v>120.27027027027027</v>
      </c>
      <c r="K29" s="39">
        <v>117</v>
      </c>
      <c r="L29" s="39">
        <v>103</v>
      </c>
      <c r="M29" s="40">
        <f t="shared" si="3"/>
        <v>88.034188034188034</v>
      </c>
      <c r="N29" s="39">
        <v>36</v>
      </c>
      <c r="O29" s="39">
        <v>1</v>
      </c>
      <c r="P29" s="40">
        <f t="shared" si="8"/>
        <v>2.7777777777777777</v>
      </c>
      <c r="Q29" s="39">
        <v>990</v>
      </c>
      <c r="R29" s="60">
        <v>1304</v>
      </c>
      <c r="S29" s="40">
        <f t="shared" si="4"/>
        <v>131.71717171717171</v>
      </c>
      <c r="T29" s="113">
        <v>1885</v>
      </c>
      <c r="U29" s="60">
        <v>571</v>
      </c>
      <c r="V29" s="40">
        <f t="shared" si="5"/>
        <v>30.291777188328911</v>
      </c>
      <c r="W29" s="39">
        <v>980</v>
      </c>
      <c r="X29" s="60">
        <v>532</v>
      </c>
      <c r="Y29" s="40">
        <f t="shared" si="6"/>
        <v>54.285714285714285</v>
      </c>
      <c r="Z29" s="39">
        <v>914</v>
      </c>
      <c r="AA29" s="60">
        <v>475</v>
      </c>
      <c r="AB29" s="40">
        <f t="shared" si="7"/>
        <v>51.969365426695845</v>
      </c>
      <c r="AC29" s="37"/>
      <c r="AD29" s="41"/>
    </row>
    <row r="30" spans="1:30" s="42" customFormat="1" ht="17" customHeight="1" x14ac:dyDescent="0.3">
      <c r="A30" s="61" t="s">
        <v>57</v>
      </c>
      <c r="B30" s="39">
        <v>3209</v>
      </c>
      <c r="C30" s="87">
        <v>3501</v>
      </c>
      <c r="D30" s="36">
        <f t="shared" si="0"/>
        <v>109.09940791523839</v>
      </c>
      <c r="E30" s="39">
        <v>688</v>
      </c>
      <c r="F30" s="39">
        <v>949</v>
      </c>
      <c r="G30" s="40">
        <f t="shared" si="1"/>
        <v>137.93604651162789</v>
      </c>
      <c r="H30" s="39">
        <v>283</v>
      </c>
      <c r="I30" s="87">
        <v>395</v>
      </c>
      <c r="J30" s="40">
        <f t="shared" si="2"/>
        <v>139.57597173144876</v>
      </c>
      <c r="K30" s="39">
        <v>79</v>
      </c>
      <c r="L30" s="39">
        <v>83</v>
      </c>
      <c r="M30" s="40">
        <f t="shared" si="3"/>
        <v>105.0632911392405</v>
      </c>
      <c r="N30" s="39">
        <v>14</v>
      </c>
      <c r="O30" s="39">
        <v>9</v>
      </c>
      <c r="P30" s="40">
        <f t="shared" si="8"/>
        <v>64.285714285714292</v>
      </c>
      <c r="Q30" s="39">
        <v>663</v>
      </c>
      <c r="R30" s="60">
        <v>861</v>
      </c>
      <c r="S30" s="40">
        <f t="shared" si="4"/>
        <v>129.86425339366517</v>
      </c>
      <c r="T30" s="113">
        <v>2916</v>
      </c>
      <c r="U30" s="60">
        <v>425</v>
      </c>
      <c r="V30" s="40">
        <f t="shared" si="5"/>
        <v>14.574759945130316</v>
      </c>
      <c r="W30" s="39">
        <v>403</v>
      </c>
      <c r="X30" s="60">
        <v>410</v>
      </c>
      <c r="Y30" s="40">
        <f t="shared" si="6"/>
        <v>101.73697270471465</v>
      </c>
      <c r="Z30" s="39">
        <v>365</v>
      </c>
      <c r="AA30" s="60">
        <v>369</v>
      </c>
      <c r="AB30" s="40">
        <f t="shared" si="7"/>
        <v>101.0958904109589</v>
      </c>
      <c r="AC30" s="37"/>
      <c r="AD30" s="41"/>
    </row>
    <row r="31" spans="1:30" s="42" customFormat="1" ht="17" customHeight="1" x14ac:dyDescent="0.3">
      <c r="A31" s="61" t="s">
        <v>58</v>
      </c>
      <c r="B31" s="39">
        <v>3380</v>
      </c>
      <c r="C31" s="87">
        <v>3407</v>
      </c>
      <c r="D31" s="36">
        <f t="shared" si="0"/>
        <v>100.79881656804734</v>
      </c>
      <c r="E31" s="39">
        <v>835</v>
      </c>
      <c r="F31" s="39">
        <v>1100</v>
      </c>
      <c r="G31" s="40">
        <f t="shared" si="1"/>
        <v>131.73652694610777</v>
      </c>
      <c r="H31" s="39">
        <v>479</v>
      </c>
      <c r="I31" s="87">
        <v>655</v>
      </c>
      <c r="J31" s="40">
        <f t="shared" si="2"/>
        <v>136.74321503131523</v>
      </c>
      <c r="K31" s="39">
        <v>39</v>
      </c>
      <c r="L31" s="39">
        <v>35</v>
      </c>
      <c r="M31" s="40">
        <f t="shared" si="3"/>
        <v>89.743589743589737</v>
      </c>
      <c r="N31" s="39">
        <v>1</v>
      </c>
      <c r="O31" s="39">
        <v>20</v>
      </c>
      <c r="P31" s="40">
        <f t="shared" si="8"/>
        <v>2000</v>
      </c>
      <c r="Q31" s="39">
        <v>614</v>
      </c>
      <c r="R31" s="60">
        <v>995</v>
      </c>
      <c r="S31" s="40">
        <f t="shared" si="4"/>
        <v>162.05211726384366</v>
      </c>
      <c r="T31" s="113">
        <v>2486</v>
      </c>
      <c r="U31" s="60">
        <v>897</v>
      </c>
      <c r="V31" s="40">
        <f t="shared" si="5"/>
        <v>36.082059533386968</v>
      </c>
      <c r="W31" s="39">
        <v>506</v>
      </c>
      <c r="X31" s="60">
        <v>447</v>
      </c>
      <c r="Y31" s="40">
        <f t="shared" si="6"/>
        <v>88.339920948616594</v>
      </c>
      <c r="Z31" s="39">
        <v>475</v>
      </c>
      <c r="AA31" s="60">
        <v>386</v>
      </c>
      <c r="AB31" s="40">
        <f t="shared" si="7"/>
        <v>81.263157894736835</v>
      </c>
      <c r="AC31" s="37"/>
      <c r="AD31" s="41"/>
    </row>
    <row r="32" spans="1:30" s="42" customFormat="1" ht="17" customHeight="1" x14ac:dyDescent="0.3">
      <c r="A32" s="61" t="s">
        <v>59</v>
      </c>
      <c r="B32" s="39">
        <v>4243</v>
      </c>
      <c r="C32" s="87">
        <v>4123</v>
      </c>
      <c r="D32" s="36">
        <f t="shared" si="0"/>
        <v>97.171812396888996</v>
      </c>
      <c r="E32" s="39">
        <v>1200</v>
      </c>
      <c r="F32" s="39">
        <v>1138</v>
      </c>
      <c r="G32" s="40">
        <f t="shared" si="1"/>
        <v>94.833333333333329</v>
      </c>
      <c r="H32" s="39">
        <v>670</v>
      </c>
      <c r="I32" s="87">
        <v>507</v>
      </c>
      <c r="J32" s="40">
        <f t="shared" si="2"/>
        <v>75.671641791044777</v>
      </c>
      <c r="K32" s="39">
        <v>107</v>
      </c>
      <c r="L32" s="39">
        <v>120</v>
      </c>
      <c r="M32" s="40">
        <f t="shared" si="3"/>
        <v>112.14953271028037</v>
      </c>
      <c r="N32" s="39">
        <v>17</v>
      </c>
      <c r="O32" s="39">
        <v>25</v>
      </c>
      <c r="P32" s="40">
        <f t="shared" si="8"/>
        <v>147.05882352941177</v>
      </c>
      <c r="Q32" s="39">
        <v>1144</v>
      </c>
      <c r="R32" s="60">
        <v>901</v>
      </c>
      <c r="S32" s="40">
        <f t="shared" si="4"/>
        <v>78.758741258741253</v>
      </c>
      <c r="T32" s="113">
        <v>3444</v>
      </c>
      <c r="U32" s="60">
        <v>321</v>
      </c>
      <c r="V32" s="40">
        <f t="shared" si="5"/>
        <v>9.3205574912891986</v>
      </c>
      <c r="W32" s="39">
        <v>705</v>
      </c>
      <c r="X32" s="60">
        <v>274</v>
      </c>
      <c r="Y32" s="40">
        <f t="shared" si="6"/>
        <v>38.865248226950357</v>
      </c>
      <c r="Z32" s="39">
        <v>624</v>
      </c>
      <c r="AA32" s="60">
        <v>244</v>
      </c>
      <c r="AB32" s="40">
        <f t="shared" si="7"/>
        <v>39.102564102564102</v>
      </c>
      <c r="AC32" s="37"/>
      <c r="AD32" s="41"/>
    </row>
    <row r="33" spans="1:30" s="42" customFormat="1" ht="17" customHeight="1" x14ac:dyDescent="0.3">
      <c r="A33" s="61" t="s">
        <v>60</v>
      </c>
      <c r="B33" s="39">
        <v>2866</v>
      </c>
      <c r="C33" s="87">
        <v>3278</v>
      </c>
      <c r="D33" s="36">
        <f t="shared" si="0"/>
        <v>114.37543614794139</v>
      </c>
      <c r="E33" s="39">
        <v>1710</v>
      </c>
      <c r="F33" s="39">
        <v>2055</v>
      </c>
      <c r="G33" s="40">
        <f t="shared" si="1"/>
        <v>120.17543859649123</v>
      </c>
      <c r="H33" s="39">
        <v>359</v>
      </c>
      <c r="I33" s="87">
        <v>550</v>
      </c>
      <c r="J33" s="40">
        <f t="shared" si="2"/>
        <v>153.2033426183844</v>
      </c>
      <c r="K33" s="39">
        <v>118</v>
      </c>
      <c r="L33" s="39">
        <v>106</v>
      </c>
      <c r="M33" s="40">
        <f t="shared" si="3"/>
        <v>89.830508474576277</v>
      </c>
      <c r="N33" s="39">
        <v>18</v>
      </c>
      <c r="O33" s="39">
        <v>2</v>
      </c>
      <c r="P33" s="40">
        <f t="shared" si="8"/>
        <v>11.111111111111111</v>
      </c>
      <c r="Q33" s="39">
        <v>1476</v>
      </c>
      <c r="R33" s="60">
        <v>1839</v>
      </c>
      <c r="S33" s="40">
        <f t="shared" si="4"/>
        <v>124.59349593495935</v>
      </c>
      <c r="T33" s="113">
        <v>1922</v>
      </c>
      <c r="U33" s="60">
        <v>1575</v>
      </c>
      <c r="V33" s="40">
        <f t="shared" si="5"/>
        <v>81.945889698231014</v>
      </c>
      <c r="W33" s="39">
        <v>910</v>
      </c>
      <c r="X33" s="60">
        <v>892</v>
      </c>
      <c r="Y33" s="40">
        <f t="shared" si="6"/>
        <v>98.021978021978029</v>
      </c>
      <c r="Z33" s="39">
        <v>826</v>
      </c>
      <c r="AA33" s="60">
        <v>815</v>
      </c>
      <c r="AB33" s="40">
        <f t="shared" si="7"/>
        <v>98.668280871670703</v>
      </c>
      <c r="AC33" s="37"/>
      <c r="AD33" s="41"/>
    </row>
    <row r="34" spans="1:30" s="42" customFormat="1" ht="17" customHeight="1" x14ac:dyDescent="0.3">
      <c r="A34" s="61" t="s">
        <v>61</v>
      </c>
      <c r="B34" s="39">
        <v>2600</v>
      </c>
      <c r="C34" s="87">
        <v>2938</v>
      </c>
      <c r="D34" s="36">
        <f t="shared" si="0"/>
        <v>113</v>
      </c>
      <c r="E34" s="39">
        <v>1404</v>
      </c>
      <c r="F34" s="39">
        <v>1777</v>
      </c>
      <c r="G34" s="40">
        <f t="shared" si="1"/>
        <v>126.56695156695157</v>
      </c>
      <c r="H34" s="39">
        <v>479</v>
      </c>
      <c r="I34" s="87">
        <v>596</v>
      </c>
      <c r="J34" s="40">
        <f t="shared" si="2"/>
        <v>124.4258872651357</v>
      </c>
      <c r="K34" s="39">
        <v>31</v>
      </c>
      <c r="L34" s="39">
        <v>17</v>
      </c>
      <c r="M34" s="40">
        <f t="shared" si="3"/>
        <v>54.838709677419352</v>
      </c>
      <c r="N34" s="39">
        <v>38</v>
      </c>
      <c r="O34" s="39">
        <v>3</v>
      </c>
      <c r="P34" s="40">
        <f t="shared" si="8"/>
        <v>7.8947368421052628</v>
      </c>
      <c r="Q34" s="39">
        <v>1193</v>
      </c>
      <c r="R34" s="60">
        <v>1507</v>
      </c>
      <c r="S34" s="40">
        <f t="shared" si="4"/>
        <v>126.32020117351216</v>
      </c>
      <c r="T34" s="113">
        <v>1668</v>
      </c>
      <c r="U34" s="60">
        <v>943</v>
      </c>
      <c r="V34" s="40">
        <f t="shared" si="5"/>
        <v>56.534772182254194</v>
      </c>
      <c r="W34" s="39">
        <v>772</v>
      </c>
      <c r="X34" s="60">
        <v>874</v>
      </c>
      <c r="Y34" s="40">
        <f t="shared" si="6"/>
        <v>113.21243523316062</v>
      </c>
      <c r="Z34" s="39">
        <v>712</v>
      </c>
      <c r="AA34" s="60">
        <v>739</v>
      </c>
      <c r="AB34" s="40">
        <f t="shared" si="7"/>
        <v>103.79213483146067</v>
      </c>
      <c r="AC34" s="37"/>
      <c r="AD34" s="41"/>
    </row>
    <row r="35" spans="1:30" s="42" customFormat="1" ht="17" customHeight="1" thickBot="1" x14ac:dyDescent="0.35">
      <c r="A35" s="61" t="s">
        <v>62</v>
      </c>
      <c r="B35" s="39">
        <v>1767</v>
      </c>
      <c r="C35" s="87">
        <v>1989</v>
      </c>
      <c r="D35" s="36">
        <f t="shared" si="0"/>
        <v>112.56366723259762</v>
      </c>
      <c r="E35" s="39">
        <v>923</v>
      </c>
      <c r="F35" s="39">
        <v>1070</v>
      </c>
      <c r="G35" s="40">
        <f t="shared" si="1"/>
        <v>115.92632719393283</v>
      </c>
      <c r="H35" s="39">
        <v>482</v>
      </c>
      <c r="I35" s="87">
        <v>335</v>
      </c>
      <c r="J35" s="40">
        <f t="shared" si="2"/>
        <v>69.502074688796682</v>
      </c>
      <c r="K35" s="39">
        <v>55</v>
      </c>
      <c r="L35" s="39">
        <v>60</v>
      </c>
      <c r="M35" s="40">
        <f t="shared" si="3"/>
        <v>109.09090909090909</v>
      </c>
      <c r="N35" s="39">
        <v>14</v>
      </c>
      <c r="O35" s="39">
        <v>2</v>
      </c>
      <c r="P35" s="40">
        <f t="shared" si="8"/>
        <v>14.285714285714286</v>
      </c>
      <c r="Q35" s="39">
        <v>742</v>
      </c>
      <c r="R35" s="60">
        <v>715</v>
      </c>
      <c r="S35" s="40">
        <f t="shared" si="4"/>
        <v>96.361185983827497</v>
      </c>
      <c r="T35" s="114">
        <v>1156</v>
      </c>
      <c r="U35" s="60">
        <v>290</v>
      </c>
      <c r="V35" s="40">
        <f t="shared" si="5"/>
        <v>25.086505190311417</v>
      </c>
      <c r="W35" s="39">
        <v>503</v>
      </c>
      <c r="X35" s="60">
        <v>274</v>
      </c>
      <c r="Y35" s="40">
        <f t="shared" si="6"/>
        <v>54.473161033797219</v>
      </c>
      <c r="Z35" s="39">
        <v>459</v>
      </c>
      <c r="AA35" s="60">
        <v>248</v>
      </c>
      <c r="AB35" s="40">
        <f t="shared" si="7"/>
        <v>54.030501089324616</v>
      </c>
      <c r="AC35" s="37"/>
      <c r="AD35" s="41"/>
    </row>
    <row r="36" spans="1:30" x14ac:dyDescent="0.3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D13" sqref="AD13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76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23397</v>
      </c>
      <c r="C7" s="35">
        <f>SUM(C8:C35)</f>
        <v>23147</v>
      </c>
      <c r="D7" s="36">
        <f>C7*100/B7</f>
        <v>98.931486942770434</v>
      </c>
      <c r="E7" s="35">
        <f>SUM(E8:E35)</f>
        <v>11402</v>
      </c>
      <c r="F7" s="35">
        <f>SUM(F8:F35)</f>
        <v>13096</v>
      </c>
      <c r="G7" s="36">
        <f>F7*100/E7</f>
        <v>114.85704262410104</v>
      </c>
      <c r="H7" s="35">
        <f>SUM(H8:H35)</f>
        <v>1589</v>
      </c>
      <c r="I7" s="35">
        <f>SUM(I8:I35)</f>
        <v>1617</v>
      </c>
      <c r="J7" s="36">
        <f>I7*100/H7</f>
        <v>101.76211453744493</v>
      </c>
      <c r="K7" s="35">
        <f>SUM(K8:K35)</f>
        <v>680</v>
      </c>
      <c r="L7" s="35">
        <f>SUM(L8:L35)</f>
        <v>445</v>
      </c>
      <c r="M7" s="36">
        <f>L7*100/K7</f>
        <v>65.441176470588232</v>
      </c>
      <c r="N7" s="35">
        <f>SUM(N8:N35)</f>
        <v>183</v>
      </c>
      <c r="O7" s="35">
        <f>SUM(O8:O35)</f>
        <v>104</v>
      </c>
      <c r="P7" s="36">
        <f>O7*100/N7</f>
        <v>56.830601092896174</v>
      </c>
      <c r="Q7" s="35">
        <f>SUM(Q8:Q35)</f>
        <v>9185</v>
      </c>
      <c r="R7" s="35">
        <f>SUM(R8:R35)</f>
        <v>10175</v>
      </c>
      <c r="S7" s="36">
        <f>R7*100/Q7</f>
        <v>110.77844311377245</v>
      </c>
      <c r="T7" s="35">
        <f>SUM(T8:T35)</f>
        <v>16617</v>
      </c>
      <c r="U7" s="35">
        <f>SUM(U8:U35)</f>
        <v>6859</v>
      </c>
      <c r="V7" s="36">
        <f>U7*100/T7</f>
        <v>41.277005476319431</v>
      </c>
      <c r="W7" s="35">
        <f>SUM(W8:W35)</f>
        <v>5902</v>
      </c>
      <c r="X7" s="35">
        <f>SUM(X8:X35)</f>
        <v>5173</v>
      </c>
      <c r="Y7" s="36">
        <f>X7*100/W7</f>
        <v>87.648254828871572</v>
      </c>
      <c r="Z7" s="35">
        <f>SUM(Z8:Z35)</f>
        <v>5248</v>
      </c>
      <c r="AA7" s="35">
        <f>SUM(AA8:AA35)</f>
        <v>4566</v>
      </c>
      <c r="AB7" s="36">
        <f>AA7*100/Z7</f>
        <v>87.004573170731703</v>
      </c>
      <c r="AC7" s="37"/>
      <c r="AF7" s="42"/>
    </row>
    <row r="8" spans="1:32" s="42" customFormat="1" ht="17" customHeight="1" x14ac:dyDescent="0.3">
      <c r="A8" s="61" t="s">
        <v>35</v>
      </c>
      <c r="B8" s="39">
        <v>5738</v>
      </c>
      <c r="C8" s="39">
        <v>6144</v>
      </c>
      <c r="D8" s="36">
        <f t="shared" ref="D8:D35" si="0">C8*100/B8</f>
        <v>107.07563611014291</v>
      </c>
      <c r="E8" s="39">
        <v>2698</v>
      </c>
      <c r="F8" s="39">
        <v>3459</v>
      </c>
      <c r="G8" s="40">
        <f t="shared" ref="G8:G35" si="1">F8*100/E8</f>
        <v>128.20607857672348</v>
      </c>
      <c r="H8" s="39">
        <v>243</v>
      </c>
      <c r="I8" s="39">
        <v>241</v>
      </c>
      <c r="J8" s="40">
        <f t="shared" ref="J8:J35" si="2">I8*100/H8</f>
        <v>99.176954732510282</v>
      </c>
      <c r="K8" s="39">
        <v>164</v>
      </c>
      <c r="L8" s="39">
        <v>106</v>
      </c>
      <c r="M8" s="40">
        <f t="shared" ref="M8:M35" si="3">L8*100/K8</f>
        <v>64.634146341463421</v>
      </c>
      <c r="N8" s="39">
        <v>36</v>
      </c>
      <c r="O8" s="39">
        <v>36</v>
      </c>
      <c r="P8" s="40">
        <f>IF(ISERROR(O8*100/N8),"-",(O8*100/N8))</f>
        <v>100</v>
      </c>
      <c r="Q8" s="39">
        <v>2031</v>
      </c>
      <c r="R8" s="60">
        <v>2307</v>
      </c>
      <c r="S8" s="40">
        <f t="shared" ref="S8:S35" si="4">R8*100/Q8</f>
        <v>113.58936484490398</v>
      </c>
      <c r="T8" s="39">
        <v>4382</v>
      </c>
      <c r="U8" s="60">
        <v>2118</v>
      </c>
      <c r="V8" s="40">
        <f t="shared" ref="V8:V35" si="5">U8*100/T8</f>
        <v>48.334094020994982</v>
      </c>
      <c r="W8" s="39">
        <v>1451</v>
      </c>
      <c r="X8" s="60">
        <v>1427</v>
      </c>
      <c r="Y8" s="40">
        <f t="shared" ref="Y8:Y35" si="6">X8*100/W8</f>
        <v>98.345968297725705</v>
      </c>
      <c r="Z8" s="39">
        <v>1226</v>
      </c>
      <c r="AA8" s="60">
        <v>1206</v>
      </c>
      <c r="AB8" s="40">
        <f t="shared" ref="AB8:AB35" si="7">AA8*100/Z8</f>
        <v>98.368678629690052</v>
      </c>
      <c r="AC8" s="37"/>
      <c r="AD8" s="41"/>
    </row>
    <row r="9" spans="1:32" s="43" customFormat="1" ht="17" customHeight="1" x14ac:dyDescent="0.3">
      <c r="A9" s="61" t="s">
        <v>36</v>
      </c>
      <c r="B9" s="39">
        <v>633</v>
      </c>
      <c r="C9" s="39">
        <v>743</v>
      </c>
      <c r="D9" s="36">
        <f t="shared" si="0"/>
        <v>117.37756714060032</v>
      </c>
      <c r="E9" s="39">
        <v>244</v>
      </c>
      <c r="F9" s="39">
        <v>393</v>
      </c>
      <c r="G9" s="40">
        <f t="shared" si="1"/>
        <v>161.0655737704918</v>
      </c>
      <c r="H9" s="39">
        <v>51</v>
      </c>
      <c r="I9" s="39">
        <v>63</v>
      </c>
      <c r="J9" s="40">
        <f t="shared" si="2"/>
        <v>123.52941176470588</v>
      </c>
      <c r="K9" s="39">
        <v>16</v>
      </c>
      <c r="L9" s="39">
        <v>11</v>
      </c>
      <c r="M9" s="40">
        <f t="shared" si="3"/>
        <v>68.75</v>
      </c>
      <c r="N9" s="39">
        <v>3</v>
      </c>
      <c r="O9" s="39">
        <v>0</v>
      </c>
      <c r="P9" s="40">
        <f t="shared" ref="P9:P35" si="8">IF(ISERROR(O9*100/N9),"-",(O9*100/N9))</f>
        <v>0</v>
      </c>
      <c r="Q9" s="39">
        <v>201</v>
      </c>
      <c r="R9" s="60">
        <v>312</v>
      </c>
      <c r="S9" s="40">
        <f t="shared" si="4"/>
        <v>155.22388059701493</v>
      </c>
      <c r="T9" s="39">
        <v>489</v>
      </c>
      <c r="U9" s="60">
        <v>148</v>
      </c>
      <c r="V9" s="40">
        <f t="shared" si="5"/>
        <v>30.265848670756647</v>
      </c>
      <c r="W9" s="39">
        <v>115</v>
      </c>
      <c r="X9" s="60">
        <v>141</v>
      </c>
      <c r="Y9" s="40">
        <f t="shared" si="6"/>
        <v>122.60869565217391</v>
      </c>
      <c r="Z9" s="39">
        <v>89</v>
      </c>
      <c r="AA9" s="60">
        <v>101</v>
      </c>
      <c r="AB9" s="40">
        <f t="shared" si="7"/>
        <v>113.48314606741573</v>
      </c>
      <c r="AC9" s="37"/>
      <c r="AD9" s="41"/>
    </row>
    <row r="10" spans="1:32" s="42" customFormat="1" ht="17" customHeight="1" x14ac:dyDescent="0.3">
      <c r="A10" s="61" t="s">
        <v>37</v>
      </c>
      <c r="B10" s="39">
        <v>113</v>
      </c>
      <c r="C10" s="39">
        <v>118</v>
      </c>
      <c r="D10" s="36">
        <f t="shared" si="0"/>
        <v>104.42477876106194</v>
      </c>
      <c r="E10" s="39">
        <v>64</v>
      </c>
      <c r="F10" s="39">
        <v>67</v>
      </c>
      <c r="G10" s="40">
        <f t="shared" si="1"/>
        <v>104.6875</v>
      </c>
      <c r="H10" s="39">
        <v>8</v>
      </c>
      <c r="I10" s="39">
        <v>16</v>
      </c>
      <c r="J10" s="40">
        <f t="shared" si="2"/>
        <v>200</v>
      </c>
      <c r="K10" s="39">
        <v>3</v>
      </c>
      <c r="L10" s="39">
        <v>0</v>
      </c>
      <c r="M10" s="40">
        <f t="shared" si="3"/>
        <v>0</v>
      </c>
      <c r="N10" s="39">
        <v>3</v>
      </c>
      <c r="O10" s="39">
        <v>8</v>
      </c>
      <c r="P10" s="40">
        <f t="shared" si="8"/>
        <v>266.66666666666669</v>
      </c>
      <c r="Q10" s="39">
        <v>60</v>
      </c>
      <c r="R10" s="60">
        <v>55</v>
      </c>
      <c r="S10" s="40">
        <f t="shared" si="4"/>
        <v>91.666666666666671</v>
      </c>
      <c r="T10" s="39">
        <v>78</v>
      </c>
      <c r="U10" s="60">
        <v>15</v>
      </c>
      <c r="V10" s="40">
        <f t="shared" si="5"/>
        <v>19.23076923076923</v>
      </c>
      <c r="W10" s="39">
        <v>34</v>
      </c>
      <c r="X10" s="60">
        <v>14</v>
      </c>
      <c r="Y10" s="40">
        <f t="shared" si="6"/>
        <v>41.176470588235297</v>
      </c>
      <c r="Z10" s="39">
        <v>28</v>
      </c>
      <c r="AA10" s="60">
        <v>12</v>
      </c>
      <c r="AB10" s="40">
        <f t="shared" si="7"/>
        <v>42.857142857142854</v>
      </c>
      <c r="AC10" s="37"/>
      <c r="AD10" s="41"/>
    </row>
    <row r="11" spans="1:32" s="42" customFormat="1" ht="17" customHeight="1" x14ac:dyDescent="0.3">
      <c r="A11" s="61" t="s">
        <v>38</v>
      </c>
      <c r="B11" s="39">
        <v>432</v>
      </c>
      <c r="C11" s="39">
        <v>370</v>
      </c>
      <c r="D11" s="36">
        <f t="shared" si="0"/>
        <v>85.648148148148152</v>
      </c>
      <c r="E11" s="39">
        <v>236</v>
      </c>
      <c r="F11" s="39">
        <v>208</v>
      </c>
      <c r="G11" s="40">
        <f t="shared" si="1"/>
        <v>88.13559322033899</v>
      </c>
      <c r="H11" s="39">
        <v>33</v>
      </c>
      <c r="I11" s="39">
        <v>24</v>
      </c>
      <c r="J11" s="40">
        <f t="shared" si="2"/>
        <v>72.727272727272734</v>
      </c>
      <c r="K11" s="39">
        <v>13</v>
      </c>
      <c r="L11" s="39">
        <v>6</v>
      </c>
      <c r="M11" s="40">
        <f t="shared" si="3"/>
        <v>46.153846153846153</v>
      </c>
      <c r="N11" s="39">
        <v>0</v>
      </c>
      <c r="O11" s="39">
        <v>1</v>
      </c>
      <c r="P11" s="40" t="str">
        <f t="shared" si="8"/>
        <v>-</v>
      </c>
      <c r="Q11" s="39">
        <v>225</v>
      </c>
      <c r="R11" s="60">
        <v>191</v>
      </c>
      <c r="S11" s="40">
        <f t="shared" si="4"/>
        <v>84.888888888888886</v>
      </c>
      <c r="T11" s="39">
        <v>300</v>
      </c>
      <c r="U11" s="60">
        <v>84</v>
      </c>
      <c r="V11" s="40">
        <f t="shared" si="5"/>
        <v>28</v>
      </c>
      <c r="W11" s="39">
        <v>135</v>
      </c>
      <c r="X11" s="60">
        <v>78</v>
      </c>
      <c r="Y11" s="40">
        <f t="shared" si="6"/>
        <v>57.777777777777779</v>
      </c>
      <c r="Z11" s="39">
        <v>110</v>
      </c>
      <c r="AA11" s="60">
        <v>61</v>
      </c>
      <c r="AB11" s="40">
        <f t="shared" si="7"/>
        <v>55.454545454545453</v>
      </c>
      <c r="AC11" s="37"/>
      <c r="AD11" s="41"/>
    </row>
    <row r="12" spans="1:32" s="42" customFormat="1" ht="17" customHeight="1" x14ac:dyDescent="0.3">
      <c r="A12" s="61" t="s">
        <v>39</v>
      </c>
      <c r="B12" s="39">
        <v>698</v>
      </c>
      <c r="C12" s="39">
        <v>679</v>
      </c>
      <c r="D12" s="36">
        <f t="shared" si="0"/>
        <v>97.277936962750715</v>
      </c>
      <c r="E12" s="39">
        <v>153</v>
      </c>
      <c r="F12" s="39">
        <v>227</v>
      </c>
      <c r="G12" s="40">
        <f t="shared" si="1"/>
        <v>148.36601307189542</v>
      </c>
      <c r="H12" s="39">
        <v>44</v>
      </c>
      <c r="I12" s="39">
        <v>32</v>
      </c>
      <c r="J12" s="40">
        <f t="shared" si="2"/>
        <v>72.727272727272734</v>
      </c>
      <c r="K12" s="39">
        <v>20</v>
      </c>
      <c r="L12" s="39">
        <v>14</v>
      </c>
      <c r="M12" s="40">
        <f t="shared" si="3"/>
        <v>70</v>
      </c>
      <c r="N12" s="39">
        <v>19</v>
      </c>
      <c r="O12" s="39">
        <v>2</v>
      </c>
      <c r="P12" s="40">
        <f t="shared" si="8"/>
        <v>10.526315789473685</v>
      </c>
      <c r="Q12" s="39">
        <v>118</v>
      </c>
      <c r="R12" s="60">
        <v>187</v>
      </c>
      <c r="S12" s="40">
        <f t="shared" si="4"/>
        <v>158.47457627118644</v>
      </c>
      <c r="T12" s="39">
        <v>583</v>
      </c>
      <c r="U12" s="60">
        <v>257</v>
      </c>
      <c r="V12" s="40">
        <f t="shared" si="5"/>
        <v>44.082332761578044</v>
      </c>
      <c r="W12" s="39">
        <v>70</v>
      </c>
      <c r="X12" s="60">
        <v>70</v>
      </c>
      <c r="Y12" s="40">
        <f t="shared" si="6"/>
        <v>100</v>
      </c>
      <c r="Z12" s="39">
        <v>56</v>
      </c>
      <c r="AA12" s="60">
        <v>64</v>
      </c>
      <c r="AB12" s="40">
        <f t="shared" si="7"/>
        <v>114.28571428571429</v>
      </c>
      <c r="AC12" s="37"/>
      <c r="AD12" s="41"/>
    </row>
    <row r="13" spans="1:32" s="42" customFormat="1" ht="17" customHeight="1" x14ac:dyDescent="0.3">
      <c r="A13" s="61" t="s">
        <v>40</v>
      </c>
      <c r="B13" s="39">
        <v>275</v>
      </c>
      <c r="C13" s="39">
        <v>255</v>
      </c>
      <c r="D13" s="36">
        <f t="shared" si="0"/>
        <v>92.727272727272734</v>
      </c>
      <c r="E13" s="39">
        <v>128</v>
      </c>
      <c r="F13" s="39">
        <v>131</v>
      </c>
      <c r="G13" s="40">
        <f t="shared" si="1"/>
        <v>102.34375</v>
      </c>
      <c r="H13" s="39">
        <v>25</v>
      </c>
      <c r="I13" s="39">
        <v>32</v>
      </c>
      <c r="J13" s="40">
        <f t="shared" si="2"/>
        <v>128</v>
      </c>
      <c r="K13" s="39">
        <v>6</v>
      </c>
      <c r="L13" s="39">
        <v>6</v>
      </c>
      <c r="M13" s="40">
        <f t="shared" si="3"/>
        <v>100</v>
      </c>
      <c r="N13" s="39">
        <v>0</v>
      </c>
      <c r="O13" s="39">
        <v>0</v>
      </c>
      <c r="P13" s="40" t="str">
        <f t="shared" si="8"/>
        <v>-</v>
      </c>
      <c r="Q13" s="39">
        <v>88</v>
      </c>
      <c r="R13" s="60">
        <v>100</v>
      </c>
      <c r="S13" s="40">
        <f t="shared" si="4"/>
        <v>113.63636363636364</v>
      </c>
      <c r="T13" s="39">
        <v>209</v>
      </c>
      <c r="U13" s="60">
        <v>103</v>
      </c>
      <c r="V13" s="40">
        <f t="shared" si="5"/>
        <v>49.282296650717704</v>
      </c>
      <c r="W13" s="39">
        <v>72</v>
      </c>
      <c r="X13" s="60">
        <v>21</v>
      </c>
      <c r="Y13" s="40">
        <f t="shared" si="6"/>
        <v>29.166666666666668</v>
      </c>
      <c r="Z13" s="39">
        <v>58</v>
      </c>
      <c r="AA13" s="60">
        <v>18</v>
      </c>
      <c r="AB13" s="40">
        <f t="shared" si="7"/>
        <v>31.03448275862069</v>
      </c>
      <c r="AC13" s="37"/>
      <c r="AD13" s="41"/>
    </row>
    <row r="14" spans="1:32" s="42" customFormat="1" ht="17" customHeight="1" x14ac:dyDescent="0.3">
      <c r="A14" s="61" t="s">
        <v>41</v>
      </c>
      <c r="B14" s="39">
        <v>285</v>
      </c>
      <c r="C14" s="39">
        <v>282</v>
      </c>
      <c r="D14" s="36">
        <f t="shared" si="0"/>
        <v>98.94736842105263</v>
      </c>
      <c r="E14" s="39">
        <v>195</v>
      </c>
      <c r="F14" s="39">
        <v>197</v>
      </c>
      <c r="G14" s="40">
        <f t="shared" si="1"/>
        <v>101.02564102564102</v>
      </c>
      <c r="H14" s="39">
        <v>19</v>
      </c>
      <c r="I14" s="39">
        <v>29</v>
      </c>
      <c r="J14" s="40">
        <f t="shared" si="2"/>
        <v>152.63157894736841</v>
      </c>
      <c r="K14" s="39">
        <v>10</v>
      </c>
      <c r="L14" s="39">
        <v>5</v>
      </c>
      <c r="M14" s="40">
        <f t="shared" si="3"/>
        <v>50</v>
      </c>
      <c r="N14" s="39">
        <v>3</v>
      </c>
      <c r="O14" s="39">
        <v>1</v>
      </c>
      <c r="P14" s="40">
        <f t="shared" si="8"/>
        <v>33.333333333333336</v>
      </c>
      <c r="Q14" s="39">
        <v>173</v>
      </c>
      <c r="R14" s="60">
        <v>171</v>
      </c>
      <c r="S14" s="40">
        <f t="shared" si="4"/>
        <v>98.843930635838149</v>
      </c>
      <c r="T14" s="39">
        <v>199</v>
      </c>
      <c r="U14" s="60">
        <v>58</v>
      </c>
      <c r="V14" s="40">
        <f t="shared" si="5"/>
        <v>29.145728643216081</v>
      </c>
      <c r="W14" s="39">
        <v>122</v>
      </c>
      <c r="X14" s="60">
        <v>55</v>
      </c>
      <c r="Y14" s="40">
        <f t="shared" si="6"/>
        <v>45.081967213114751</v>
      </c>
      <c r="Z14" s="39">
        <v>111</v>
      </c>
      <c r="AA14" s="60">
        <v>51</v>
      </c>
      <c r="AB14" s="40">
        <f t="shared" si="7"/>
        <v>45.945945945945944</v>
      </c>
      <c r="AC14" s="37"/>
      <c r="AD14" s="41"/>
    </row>
    <row r="15" spans="1:32" s="42" customFormat="1" ht="17" customHeight="1" x14ac:dyDescent="0.3">
      <c r="A15" s="61" t="s">
        <v>42</v>
      </c>
      <c r="B15" s="39">
        <v>1491</v>
      </c>
      <c r="C15" s="39">
        <v>1369</v>
      </c>
      <c r="D15" s="36">
        <f t="shared" si="0"/>
        <v>91.817572099262236</v>
      </c>
      <c r="E15" s="39">
        <v>496</v>
      </c>
      <c r="F15" s="39">
        <v>578</v>
      </c>
      <c r="G15" s="40">
        <f t="shared" si="1"/>
        <v>116.53225806451613</v>
      </c>
      <c r="H15" s="39">
        <v>83</v>
      </c>
      <c r="I15" s="39">
        <v>78</v>
      </c>
      <c r="J15" s="40">
        <f t="shared" si="2"/>
        <v>93.975903614457835</v>
      </c>
      <c r="K15" s="39">
        <v>39</v>
      </c>
      <c r="L15" s="39">
        <v>17</v>
      </c>
      <c r="M15" s="40">
        <f t="shared" si="3"/>
        <v>43.589743589743591</v>
      </c>
      <c r="N15" s="39">
        <v>5</v>
      </c>
      <c r="O15" s="39">
        <v>4</v>
      </c>
      <c r="P15" s="40">
        <f t="shared" si="8"/>
        <v>80</v>
      </c>
      <c r="Q15" s="39">
        <v>361</v>
      </c>
      <c r="R15" s="60">
        <v>448</v>
      </c>
      <c r="S15" s="40">
        <f t="shared" si="4"/>
        <v>124.09972299168975</v>
      </c>
      <c r="T15" s="39">
        <v>1207</v>
      </c>
      <c r="U15" s="60">
        <v>264</v>
      </c>
      <c r="V15" s="40">
        <f t="shared" si="5"/>
        <v>21.872410936205469</v>
      </c>
      <c r="W15" s="39">
        <v>294</v>
      </c>
      <c r="X15" s="60">
        <v>205</v>
      </c>
      <c r="Y15" s="40">
        <f t="shared" si="6"/>
        <v>69.72789115646259</v>
      </c>
      <c r="Z15" s="39">
        <v>270</v>
      </c>
      <c r="AA15" s="60">
        <v>180</v>
      </c>
      <c r="AB15" s="40">
        <f t="shared" si="7"/>
        <v>66.666666666666671</v>
      </c>
      <c r="AC15" s="37"/>
      <c r="AD15" s="41"/>
    </row>
    <row r="16" spans="1:32" s="42" customFormat="1" ht="17" customHeight="1" x14ac:dyDescent="0.3">
      <c r="A16" s="61" t="s">
        <v>43</v>
      </c>
      <c r="B16" s="39">
        <v>986</v>
      </c>
      <c r="C16" s="39">
        <v>868</v>
      </c>
      <c r="D16" s="36">
        <f t="shared" si="0"/>
        <v>88.032454361054761</v>
      </c>
      <c r="E16" s="39">
        <v>560</v>
      </c>
      <c r="F16" s="39">
        <v>553</v>
      </c>
      <c r="G16" s="40">
        <f t="shared" si="1"/>
        <v>98.75</v>
      </c>
      <c r="H16" s="39">
        <v>120</v>
      </c>
      <c r="I16" s="39">
        <v>83</v>
      </c>
      <c r="J16" s="40">
        <f t="shared" si="2"/>
        <v>69.166666666666671</v>
      </c>
      <c r="K16" s="39">
        <v>52</v>
      </c>
      <c r="L16" s="39">
        <v>23</v>
      </c>
      <c r="M16" s="40">
        <f t="shared" si="3"/>
        <v>44.230769230769234</v>
      </c>
      <c r="N16" s="39">
        <v>9</v>
      </c>
      <c r="O16" s="39">
        <v>11</v>
      </c>
      <c r="P16" s="40">
        <f t="shared" si="8"/>
        <v>122.22222222222223</v>
      </c>
      <c r="Q16" s="39">
        <v>498</v>
      </c>
      <c r="R16" s="60">
        <v>452</v>
      </c>
      <c r="S16" s="40">
        <f t="shared" si="4"/>
        <v>90.763052208835347</v>
      </c>
      <c r="T16" s="39">
        <v>599</v>
      </c>
      <c r="U16" s="60">
        <v>145</v>
      </c>
      <c r="V16" s="40">
        <f t="shared" si="5"/>
        <v>24.207011686143574</v>
      </c>
      <c r="W16" s="39">
        <v>318</v>
      </c>
      <c r="X16" s="60">
        <v>130</v>
      </c>
      <c r="Y16" s="40">
        <f t="shared" si="6"/>
        <v>40.880503144654085</v>
      </c>
      <c r="Z16" s="39">
        <v>288</v>
      </c>
      <c r="AA16" s="60">
        <v>105</v>
      </c>
      <c r="AB16" s="40">
        <f t="shared" si="7"/>
        <v>36.458333333333336</v>
      </c>
      <c r="AC16" s="37"/>
      <c r="AD16" s="41"/>
    </row>
    <row r="17" spans="1:30" s="42" customFormat="1" ht="17" customHeight="1" x14ac:dyDescent="0.3">
      <c r="A17" s="61" t="s">
        <v>44</v>
      </c>
      <c r="B17" s="39">
        <v>1648</v>
      </c>
      <c r="C17" s="39">
        <v>1674</v>
      </c>
      <c r="D17" s="36">
        <f t="shared" si="0"/>
        <v>101.57766990291262</v>
      </c>
      <c r="E17" s="39">
        <v>587</v>
      </c>
      <c r="F17" s="39">
        <v>704</v>
      </c>
      <c r="G17" s="40">
        <f t="shared" si="1"/>
        <v>119.93185689948892</v>
      </c>
      <c r="H17" s="39">
        <v>73</v>
      </c>
      <c r="I17" s="39">
        <v>65</v>
      </c>
      <c r="J17" s="40">
        <f t="shared" si="2"/>
        <v>89.041095890410958</v>
      </c>
      <c r="K17" s="39">
        <v>39</v>
      </c>
      <c r="L17" s="39">
        <v>24</v>
      </c>
      <c r="M17" s="40">
        <f t="shared" si="3"/>
        <v>61.53846153846154</v>
      </c>
      <c r="N17" s="39">
        <v>8</v>
      </c>
      <c r="O17" s="39">
        <v>2</v>
      </c>
      <c r="P17" s="40">
        <f t="shared" si="8"/>
        <v>25</v>
      </c>
      <c r="Q17" s="39">
        <v>407</v>
      </c>
      <c r="R17" s="60">
        <v>427</v>
      </c>
      <c r="S17" s="40">
        <f t="shared" si="4"/>
        <v>104.91400491400492</v>
      </c>
      <c r="T17" s="39">
        <v>1340</v>
      </c>
      <c r="U17" s="60">
        <v>428</v>
      </c>
      <c r="V17" s="40">
        <f t="shared" si="5"/>
        <v>31.940298507462686</v>
      </c>
      <c r="W17" s="39">
        <v>304</v>
      </c>
      <c r="X17" s="60">
        <v>325</v>
      </c>
      <c r="Y17" s="40">
        <f t="shared" si="6"/>
        <v>106.90789473684211</v>
      </c>
      <c r="Z17" s="39">
        <v>284</v>
      </c>
      <c r="AA17" s="60">
        <v>294</v>
      </c>
      <c r="AB17" s="40">
        <f t="shared" si="7"/>
        <v>103.52112676056338</v>
      </c>
      <c r="AC17" s="37"/>
      <c r="AD17" s="41"/>
    </row>
    <row r="18" spans="1:30" s="42" customFormat="1" ht="17" customHeight="1" x14ac:dyDescent="0.3">
      <c r="A18" s="61" t="s">
        <v>45</v>
      </c>
      <c r="B18" s="39">
        <v>866</v>
      </c>
      <c r="C18" s="39">
        <v>447</v>
      </c>
      <c r="D18" s="36">
        <f t="shared" si="0"/>
        <v>51.616628175519629</v>
      </c>
      <c r="E18" s="39">
        <v>491</v>
      </c>
      <c r="F18" s="39">
        <v>421</v>
      </c>
      <c r="G18" s="40">
        <f t="shared" si="1"/>
        <v>85.743380855397149</v>
      </c>
      <c r="H18" s="39">
        <v>58</v>
      </c>
      <c r="I18" s="39">
        <v>56</v>
      </c>
      <c r="J18" s="40">
        <f t="shared" si="2"/>
        <v>96.551724137931032</v>
      </c>
      <c r="K18" s="39">
        <v>27</v>
      </c>
      <c r="L18" s="39">
        <v>5</v>
      </c>
      <c r="M18" s="40">
        <f t="shared" si="3"/>
        <v>18.518518518518519</v>
      </c>
      <c r="N18" s="39">
        <v>4</v>
      </c>
      <c r="O18" s="39">
        <v>1</v>
      </c>
      <c r="P18" s="40">
        <f t="shared" si="8"/>
        <v>25</v>
      </c>
      <c r="Q18" s="39">
        <v>368</v>
      </c>
      <c r="R18" s="60">
        <v>306</v>
      </c>
      <c r="S18" s="40">
        <f t="shared" si="4"/>
        <v>83.152173913043484</v>
      </c>
      <c r="T18" s="39">
        <v>268</v>
      </c>
      <c r="U18" s="60">
        <v>148</v>
      </c>
      <c r="V18" s="40">
        <f t="shared" si="5"/>
        <v>55.223880597014926</v>
      </c>
      <c r="W18" s="39">
        <v>247</v>
      </c>
      <c r="X18" s="60">
        <v>144</v>
      </c>
      <c r="Y18" s="40">
        <f t="shared" si="6"/>
        <v>58.299595141700408</v>
      </c>
      <c r="Z18" s="39">
        <v>226</v>
      </c>
      <c r="AA18" s="60">
        <v>133</v>
      </c>
      <c r="AB18" s="40">
        <f t="shared" si="7"/>
        <v>58.849557522123895</v>
      </c>
      <c r="AC18" s="37"/>
      <c r="AD18" s="41"/>
    </row>
    <row r="19" spans="1:30" s="42" customFormat="1" ht="17" customHeight="1" x14ac:dyDescent="0.3">
      <c r="A19" s="61" t="s">
        <v>46</v>
      </c>
      <c r="B19" s="39">
        <v>976</v>
      </c>
      <c r="C19" s="39">
        <v>882</v>
      </c>
      <c r="D19" s="36">
        <f t="shared" si="0"/>
        <v>90.368852459016395</v>
      </c>
      <c r="E19" s="39">
        <v>501</v>
      </c>
      <c r="F19" s="39">
        <v>472</v>
      </c>
      <c r="G19" s="40">
        <f t="shared" si="1"/>
        <v>94.211576846307381</v>
      </c>
      <c r="H19" s="39">
        <v>98</v>
      </c>
      <c r="I19" s="39">
        <v>97</v>
      </c>
      <c r="J19" s="40">
        <f t="shared" si="2"/>
        <v>98.979591836734699</v>
      </c>
      <c r="K19" s="39">
        <v>33</v>
      </c>
      <c r="L19" s="39">
        <v>28</v>
      </c>
      <c r="M19" s="40">
        <f t="shared" si="3"/>
        <v>84.848484848484844</v>
      </c>
      <c r="N19" s="39">
        <v>10</v>
      </c>
      <c r="O19" s="39">
        <v>3</v>
      </c>
      <c r="P19" s="40">
        <f t="shared" si="8"/>
        <v>30</v>
      </c>
      <c r="Q19" s="39">
        <v>389</v>
      </c>
      <c r="R19" s="60">
        <v>414</v>
      </c>
      <c r="S19" s="40">
        <f t="shared" si="4"/>
        <v>106.42673521850899</v>
      </c>
      <c r="T19" s="39">
        <v>690</v>
      </c>
      <c r="U19" s="60">
        <v>560</v>
      </c>
      <c r="V19" s="40">
        <f t="shared" si="5"/>
        <v>81.159420289855078</v>
      </c>
      <c r="W19" s="39">
        <v>216</v>
      </c>
      <c r="X19" s="60">
        <v>204</v>
      </c>
      <c r="Y19" s="40">
        <f t="shared" si="6"/>
        <v>94.444444444444443</v>
      </c>
      <c r="Z19" s="39">
        <v>186</v>
      </c>
      <c r="AA19" s="60">
        <v>183</v>
      </c>
      <c r="AB19" s="40">
        <f t="shared" si="7"/>
        <v>98.387096774193552</v>
      </c>
      <c r="AC19" s="37"/>
      <c r="AD19" s="41"/>
    </row>
    <row r="20" spans="1:30" s="42" customFormat="1" ht="17" customHeight="1" x14ac:dyDescent="0.3">
      <c r="A20" s="61" t="s">
        <v>47</v>
      </c>
      <c r="B20" s="39">
        <v>512</v>
      </c>
      <c r="C20" s="39">
        <v>554</v>
      </c>
      <c r="D20" s="36">
        <f t="shared" si="0"/>
        <v>108.203125</v>
      </c>
      <c r="E20" s="39">
        <v>244</v>
      </c>
      <c r="F20" s="39">
        <v>304</v>
      </c>
      <c r="G20" s="40">
        <f t="shared" si="1"/>
        <v>124.59016393442623</v>
      </c>
      <c r="H20" s="39">
        <v>31</v>
      </c>
      <c r="I20" s="39">
        <v>53</v>
      </c>
      <c r="J20" s="40">
        <f t="shared" si="2"/>
        <v>170.96774193548387</v>
      </c>
      <c r="K20" s="39">
        <v>13</v>
      </c>
      <c r="L20" s="39">
        <v>13</v>
      </c>
      <c r="M20" s="40">
        <f t="shared" si="3"/>
        <v>100</v>
      </c>
      <c r="N20" s="39">
        <v>3</v>
      </c>
      <c r="O20" s="39">
        <v>0</v>
      </c>
      <c r="P20" s="40">
        <f t="shared" si="8"/>
        <v>0</v>
      </c>
      <c r="Q20" s="39">
        <v>185</v>
      </c>
      <c r="R20" s="60">
        <v>225</v>
      </c>
      <c r="S20" s="40">
        <f t="shared" si="4"/>
        <v>121.62162162162163</v>
      </c>
      <c r="T20" s="39">
        <v>394</v>
      </c>
      <c r="U20" s="60">
        <v>158</v>
      </c>
      <c r="V20" s="40">
        <f t="shared" si="5"/>
        <v>40.101522842639596</v>
      </c>
      <c r="W20" s="39">
        <v>134</v>
      </c>
      <c r="X20" s="60">
        <v>152</v>
      </c>
      <c r="Y20" s="40">
        <f t="shared" si="6"/>
        <v>113.43283582089552</v>
      </c>
      <c r="Z20" s="39">
        <v>124</v>
      </c>
      <c r="AA20" s="60">
        <v>143</v>
      </c>
      <c r="AB20" s="40">
        <f t="shared" si="7"/>
        <v>115.3225806451613</v>
      </c>
      <c r="AC20" s="37"/>
      <c r="AD20" s="41"/>
    </row>
    <row r="21" spans="1:30" s="42" customFormat="1" ht="17" customHeight="1" x14ac:dyDescent="0.3">
      <c r="A21" s="61" t="s">
        <v>48</v>
      </c>
      <c r="B21" s="39">
        <v>380</v>
      </c>
      <c r="C21" s="39">
        <v>429</v>
      </c>
      <c r="D21" s="36">
        <f t="shared" si="0"/>
        <v>112.89473684210526</v>
      </c>
      <c r="E21" s="39">
        <v>234</v>
      </c>
      <c r="F21" s="39">
        <v>288</v>
      </c>
      <c r="G21" s="40">
        <f t="shared" si="1"/>
        <v>123.07692307692308</v>
      </c>
      <c r="H21" s="39">
        <v>70</v>
      </c>
      <c r="I21" s="39">
        <v>46</v>
      </c>
      <c r="J21" s="40">
        <f t="shared" si="2"/>
        <v>65.714285714285708</v>
      </c>
      <c r="K21" s="39">
        <v>1</v>
      </c>
      <c r="L21" s="39">
        <v>13</v>
      </c>
      <c r="M21" s="40">
        <f t="shared" si="3"/>
        <v>1300</v>
      </c>
      <c r="N21" s="39">
        <v>4</v>
      </c>
      <c r="O21" s="39">
        <v>0</v>
      </c>
      <c r="P21" s="40">
        <f t="shared" si="8"/>
        <v>0</v>
      </c>
      <c r="Q21" s="39">
        <v>207</v>
      </c>
      <c r="R21" s="60">
        <v>257</v>
      </c>
      <c r="S21" s="40">
        <f t="shared" si="4"/>
        <v>124.15458937198068</v>
      </c>
      <c r="T21" s="39">
        <v>227</v>
      </c>
      <c r="U21" s="60">
        <v>127</v>
      </c>
      <c r="V21" s="40">
        <f t="shared" si="5"/>
        <v>55.947136563876654</v>
      </c>
      <c r="W21" s="39">
        <v>102</v>
      </c>
      <c r="X21" s="60">
        <v>122</v>
      </c>
      <c r="Y21" s="40">
        <f t="shared" si="6"/>
        <v>119.6078431372549</v>
      </c>
      <c r="Z21" s="39">
        <v>97</v>
      </c>
      <c r="AA21" s="60">
        <v>110</v>
      </c>
      <c r="AB21" s="40">
        <f t="shared" si="7"/>
        <v>113.4020618556701</v>
      </c>
      <c r="AC21" s="37"/>
      <c r="AD21" s="41"/>
    </row>
    <row r="22" spans="1:30" s="42" customFormat="1" ht="17" customHeight="1" x14ac:dyDescent="0.3">
      <c r="A22" s="61" t="s">
        <v>49</v>
      </c>
      <c r="B22" s="39">
        <v>915</v>
      </c>
      <c r="C22" s="39">
        <v>839</v>
      </c>
      <c r="D22" s="36">
        <f t="shared" si="0"/>
        <v>91.693989071038246</v>
      </c>
      <c r="E22" s="39">
        <v>453</v>
      </c>
      <c r="F22" s="39">
        <v>475</v>
      </c>
      <c r="G22" s="40">
        <f t="shared" si="1"/>
        <v>104.85651214128035</v>
      </c>
      <c r="H22" s="39">
        <v>57</v>
      </c>
      <c r="I22" s="39">
        <v>63</v>
      </c>
      <c r="J22" s="40">
        <f t="shared" si="2"/>
        <v>110.52631578947368</v>
      </c>
      <c r="K22" s="39">
        <v>21</v>
      </c>
      <c r="L22" s="39">
        <v>15</v>
      </c>
      <c r="M22" s="40">
        <f t="shared" si="3"/>
        <v>71.428571428571431</v>
      </c>
      <c r="N22" s="39">
        <v>4</v>
      </c>
      <c r="O22" s="39">
        <v>0</v>
      </c>
      <c r="P22" s="40">
        <f t="shared" si="8"/>
        <v>0</v>
      </c>
      <c r="Q22" s="39">
        <v>412</v>
      </c>
      <c r="R22" s="60">
        <v>418</v>
      </c>
      <c r="S22" s="40">
        <f t="shared" si="4"/>
        <v>101.45631067961165</v>
      </c>
      <c r="T22" s="39">
        <v>665</v>
      </c>
      <c r="U22" s="60">
        <v>210</v>
      </c>
      <c r="V22" s="40">
        <f t="shared" si="5"/>
        <v>31.578947368421051</v>
      </c>
      <c r="W22" s="39">
        <v>231</v>
      </c>
      <c r="X22" s="60">
        <v>208</v>
      </c>
      <c r="Y22" s="40">
        <f t="shared" si="6"/>
        <v>90.043290043290042</v>
      </c>
      <c r="Z22" s="39">
        <v>202</v>
      </c>
      <c r="AA22" s="60">
        <v>181</v>
      </c>
      <c r="AB22" s="40">
        <f t="shared" si="7"/>
        <v>89.603960396039611</v>
      </c>
      <c r="AC22" s="37"/>
      <c r="AD22" s="41"/>
    </row>
    <row r="23" spans="1:30" s="42" customFormat="1" ht="17" customHeight="1" x14ac:dyDescent="0.3">
      <c r="A23" s="61" t="s">
        <v>50</v>
      </c>
      <c r="B23" s="39">
        <v>711</v>
      </c>
      <c r="C23" s="39">
        <v>780</v>
      </c>
      <c r="D23" s="36">
        <f t="shared" si="0"/>
        <v>109.70464135021098</v>
      </c>
      <c r="E23" s="39">
        <v>552</v>
      </c>
      <c r="F23" s="39">
        <v>629</v>
      </c>
      <c r="G23" s="40">
        <f t="shared" si="1"/>
        <v>113.94927536231884</v>
      </c>
      <c r="H23" s="39">
        <v>118</v>
      </c>
      <c r="I23" s="39">
        <v>94</v>
      </c>
      <c r="J23" s="40">
        <f t="shared" si="2"/>
        <v>79.66101694915254</v>
      </c>
      <c r="K23" s="39">
        <v>37</v>
      </c>
      <c r="L23" s="39">
        <v>18</v>
      </c>
      <c r="M23" s="40">
        <f t="shared" si="3"/>
        <v>48.648648648648646</v>
      </c>
      <c r="N23" s="39">
        <v>22</v>
      </c>
      <c r="O23" s="39">
        <v>3</v>
      </c>
      <c r="P23" s="40">
        <f t="shared" si="8"/>
        <v>13.636363636363637</v>
      </c>
      <c r="Q23" s="39">
        <v>504</v>
      </c>
      <c r="R23" s="60">
        <v>559</v>
      </c>
      <c r="S23" s="40">
        <f t="shared" si="4"/>
        <v>110.91269841269842</v>
      </c>
      <c r="T23" s="39">
        <v>434</v>
      </c>
      <c r="U23" s="60">
        <v>261</v>
      </c>
      <c r="V23" s="40">
        <f t="shared" si="5"/>
        <v>60.13824884792627</v>
      </c>
      <c r="W23" s="39">
        <v>292</v>
      </c>
      <c r="X23" s="60">
        <v>249</v>
      </c>
      <c r="Y23" s="40">
        <f t="shared" si="6"/>
        <v>85.273972602739732</v>
      </c>
      <c r="Z23" s="39">
        <v>250</v>
      </c>
      <c r="AA23" s="60">
        <v>215</v>
      </c>
      <c r="AB23" s="40">
        <f t="shared" si="7"/>
        <v>86</v>
      </c>
      <c r="AC23" s="37"/>
      <c r="AD23" s="41"/>
    </row>
    <row r="24" spans="1:30" s="42" customFormat="1" ht="17" customHeight="1" x14ac:dyDescent="0.3">
      <c r="A24" s="61" t="s">
        <v>51</v>
      </c>
      <c r="B24" s="39">
        <v>642</v>
      </c>
      <c r="C24" s="39">
        <v>555</v>
      </c>
      <c r="D24" s="36">
        <f t="shared" si="0"/>
        <v>86.44859813084112</v>
      </c>
      <c r="E24" s="39">
        <v>428</v>
      </c>
      <c r="F24" s="39">
        <v>509</v>
      </c>
      <c r="G24" s="40">
        <f t="shared" si="1"/>
        <v>118.92523364485982</v>
      </c>
      <c r="H24" s="39">
        <v>46</v>
      </c>
      <c r="I24" s="39">
        <v>52</v>
      </c>
      <c r="J24" s="40">
        <f t="shared" si="2"/>
        <v>113.04347826086956</v>
      </c>
      <c r="K24" s="39">
        <v>17</v>
      </c>
      <c r="L24" s="39">
        <v>12</v>
      </c>
      <c r="M24" s="40">
        <f t="shared" si="3"/>
        <v>70.588235294117652</v>
      </c>
      <c r="N24" s="39">
        <v>3</v>
      </c>
      <c r="O24" s="39">
        <v>0</v>
      </c>
      <c r="P24" s="40">
        <f t="shared" si="8"/>
        <v>0</v>
      </c>
      <c r="Q24" s="39">
        <v>323</v>
      </c>
      <c r="R24" s="60">
        <v>471</v>
      </c>
      <c r="S24" s="40">
        <f t="shared" si="4"/>
        <v>145.82043343653251</v>
      </c>
      <c r="T24" s="39">
        <v>251</v>
      </c>
      <c r="U24" s="60">
        <v>222</v>
      </c>
      <c r="V24" s="40">
        <f t="shared" si="5"/>
        <v>88.446215139442231</v>
      </c>
      <c r="W24" s="39">
        <v>221</v>
      </c>
      <c r="X24" s="60">
        <v>216</v>
      </c>
      <c r="Y24" s="40">
        <f t="shared" si="6"/>
        <v>97.737556561085967</v>
      </c>
      <c r="Z24" s="39">
        <v>208</v>
      </c>
      <c r="AA24" s="60">
        <v>206</v>
      </c>
      <c r="AB24" s="40">
        <f t="shared" si="7"/>
        <v>99.038461538461533</v>
      </c>
      <c r="AC24" s="37"/>
      <c r="AD24" s="41"/>
    </row>
    <row r="25" spans="1:30" s="42" customFormat="1" ht="17" customHeight="1" x14ac:dyDescent="0.3">
      <c r="A25" s="61" t="s">
        <v>52</v>
      </c>
      <c r="B25" s="39">
        <v>853</v>
      </c>
      <c r="C25" s="39">
        <v>884</v>
      </c>
      <c r="D25" s="36">
        <f t="shared" si="0"/>
        <v>103.63423212192262</v>
      </c>
      <c r="E25" s="39">
        <v>140</v>
      </c>
      <c r="F25" s="39">
        <v>255</v>
      </c>
      <c r="G25" s="40">
        <f t="shared" si="1"/>
        <v>182.14285714285714</v>
      </c>
      <c r="H25" s="39">
        <v>21</v>
      </c>
      <c r="I25" s="39">
        <v>46</v>
      </c>
      <c r="J25" s="40">
        <f t="shared" si="2"/>
        <v>219.04761904761904</v>
      </c>
      <c r="K25" s="39">
        <v>7</v>
      </c>
      <c r="L25" s="39">
        <v>8</v>
      </c>
      <c r="M25" s="40">
        <f t="shared" si="3"/>
        <v>114.28571428571429</v>
      </c>
      <c r="N25" s="39">
        <v>2</v>
      </c>
      <c r="O25" s="39">
        <v>0</v>
      </c>
      <c r="P25" s="40">
        <f t="shared" si="8"/>
        <v>0</v>
      </c>
      <c r="Q25" s="39">
        <v>114</v>
      </c>
      <c r="R25" s="60">
        <v>204</v>
      </c>
      <c r="S25" s="40">
        <f t="shared" si="4"/>
        <v>178.94736842105263</v>
      </c>
      <c r="T25" s="39">
        <v>758</v>
      </c>
      <c r="U25" s="60">
        <v>113</v>
      </c>
      <c r="V25" s="40">
        <f t="shared" si="5"/>
        <v>14.907651715039577</v>
      </c>
      <c r="W25" s="39">
        <v>87</v>
      </c>
      <c r="X25" s="60">
        <v>110</v>
      </c>
      <c r="Y25" s="40">
        <f t="shared" si="6"/>
        <v>126.43678160919541</v>
      </c>
      <c r="Z25" s="39">
        <v>84</v>
      </c>
      <c r="AA25" s="60">
        <v>100</v>
      </c>
      <c r="AB25" s="40">
        <f t="shared" si="7"/>
        <v>119.04761904761905</v>
      </c>
      <c r="AC25" s="37"/>
      <c r="AD25" s="41"/>
    </row>
    <row r="26" spans="1:30" s="42" customFormat="1" ht="17" customHeight="1" x14ac:dyDescent="0.3">
      <c r="A26" s="61" t="s">
        <v>53</v>
      </c>
      <c r="B26" s="39">
        <v>549</v>
      </c>
      <c r="C26" s="39">
        <v>524</v>
      </c>
      <c r="D26" s="36">
        <f t="shared" si="0"/>
        <v>95.446265938069217</v>
      </c>
      <c r="E26" s="39">
        <v>338</v>
      </c>
      <c r="F26" s="39">
        <v>309</v>
      </c>
      <c r="G26" s="40">
        <f t="shared" si="1"/>
        <v>91.42011834319527</v>
      </c>
      <c r="H26" s="39">
        <v>47</v>
      </c>
      <c r="I26" s="39">
        <v>47</v>
      </c>
      <c r="J26" s="40">
        <f t="shared" si="2"/>
        <v>100</v>
      </c>
      <c r="K26" s="39">
        <v>17</v>
      </c>
      <c r="L26" s="39">
        <v>6</v>
      </c>
      <c r="M26" s="40">
        <f t="shared" si="3"/>
        <v>35.294117647058826</v>
      </c>
      <c r="N26" s="39">
        <v>0</v>
      </c>
      <c r="O26" s="39">
        <v>0</v>
      </c>
      <c r="P26" s="40" t="str">
        <f t="shared" si="8"/>
        <v>-</v>
      </c>
      <c r="Q26" s="39">
        <v>291</v>
      </c>
      <c r="R26" s="60">
        <v>244</v>
      </c>
      <c r="S26" s="40">
        <f t="shared" si="4"/>
        <v>83.848797250859107</v>
      </c>
      <c r="T26" s="39">
        <v>407</v>
      </c>
      <c r="U26" s="60">
        <v>141</v>
      </c>
      <c r="V26" s="40">
        <f t="shared" si="5"/>
        <v>34.643734643734646</v>
      </c>
      <c r="W26" s="39">
        <v>198</v>
      </c>
      <c r="X26" s="60">
        <v>136</v>
      </c>
      <c r="Y26" s="40">
        <f t="shared" si="6"/>
        <v>68.686868686868692</v>
      </c>
      <c r="Z26" s="39">
        <v>174</v>
      </c>
      <c r="AA26" s="60">
        <v>123</v>
      </c>
      <c r="AB26" s="40">
        <f t="shared" si="7"/>
        <v>70.689655172413794</v>
      </c>
      <c r="AC26" s="37"/>
      <c r="AD26" s="41"/>
    </row>
    <row r="27" spans="1:30" s="42" customFormat="1" ht="17" customHeight="1" x14ac:dyDescent="0.3">
      <c r="A27" s="61" t="s">
        <v>54</v>
      </c>
      <c r="B27" s="39">
        <v>373</v>
      </c>
      <c r="C27" s="39">
        <v>569</v>
      </c>
      <c r="D27" s="36">
        <f t="shared" si="0"/>
        <v>152.54691689008044</v>
      </c>
      <c r="E27" s="39">
        <v>212</v>
      </c>
      <c r="F27" s="39">
        <v>382</v>
      </c>
      <c r="G27" s="40">
        <f t="shared" si="1"/>
        <v>180.18867924528303</v>
      </c>
      <c r="H27" s="39">
        <v>34</v>
      </c>
      <c r="I27" s="39">
        <v>67</v>
      </c>
      <c r="J27" s="40">
        <f t="shared" si="2"/>
        <v>197.05882352941177</v>
      </c>
      <c r="K27" s="39">
        <v>13</v>
      </c>
      <c r="L27" s="39">
        <v>34</v>
      </c>
      <c r="M27" s="40">
        <f t="shared" si="3"/>
        <v>261.53846153846155</v>
      </c>
      <c r="N27" s="39">
        <v>7</v>
      </c>
      <c r="O27" s="39">
        <v>15</v>
      </c>
      <c r="P27" s="40">
        <f t="shared" si="8"/>
        <v>214.28571428571428</v>
      </c>
      <c r="Q27" s="39">
        <v>170</v>
      </c>
      <c r="R27" s="60">
        <v>303</v>
      </c>
      <c r="S27" s="40">
        <f t="shared" si="4"/>
        <v>178.23529411764707</v>
      </c>
      <c r="T27" s="39">
        <v>268</v>
      </c>
      <c r="U27" s="60">
        <v>151</v>
      </c>
      <c r="V27" s="40">
        <f t="shared" si="5"/>
        <v>56.343283582089555</v>
      </c>
      <c r="W27" s="39">
        <v>118</v>
      </c>
      <c r="X27" s="60">
        <v>144</v>
      </c>
      <c r="Y27" s="40">
        <f t="shared" si="6"/>
        <v>122.03389830508475</v>
      </c>
      <c r="Z27" s="39">
        <v>110</v>
      </c>
      <c r="AA27" s="60">
        <v>135</v>
      </c>
      <c r="AB27" s="40">
        <f t="shared" si="7"/>
        <v>122.72727272727273</v>
      </c>
      <c r="AC27" s="37"/>
      <c r="AD27" s="41"/>
    </row>
    <row r="28" spans="1:30" s="42" customFormat="1" ht="17" customHeight="1" x14ac:dyDescent="0.3">
      <c r="A28" s="61" t="s">
        <v>55</v>
      </c>
      <c r="B28" s="39">
        <v>328</v>
      </c>
      <c r="C28" s="39">
        <v>288</v>
      </c>
      <c r="D28" s="36">
        <f t="shared" si="0"/>
        <v>87.804878048780495</v>
      </c>
      <c r="E28" s="39">
        <v>226</v>
      </c>
      <c r="F28" s="39">
        <v>196</v>
      </c>
      <c r="G28" s="40">
        <f t="shared" si="1"/>
        <v>86.725663716814154</v>
      </c>
      <c r="H28" s="39">
        <v>47</v>
      </c>
      <c r="I28" s="39">
        <v>29</v>
      </c>
      <c r="J28" s="40">
        <f t="shared" si="2"/>
        <v>61.702127659574465</v>
      </c>
      <c r="K28" s="39">
        <v>6</v>
      </c>
      <c r="L28" s="39">
        <v>0</v>
      </c>
      <c r="M28" s="40">
        <f t="shared" si="3"/>
        <v>0</v>
      </c>
      <c r="N28" s="39">
        <v>8</v>
      </c>
      <c r="O28" s="39">
        <v>1</v>
      </c>
      <c r="P28" s="40">
        <f t="shared" si="8"/>
        <v>12.5</v>
      </c>
      <c r="Q28" s="39">
        <v>196</v>
      </c>
      <c r="R28" s="60">
        <v>181</v>
      </c>
      <c r="S28" s="40">
        <f t="shared" si="4"/>
        <v>92.34693877551021</v>
      </c>
      <c r="T28" s="39">
        <v>180</v>
      </c>
      <c r="U28" s="60">
        <v>91</v>
      </c>
      <c r="V28" s="40">
        <f t="shared" si="5"/>
        <v>50.555555555555557</v>
      </c>
      <c r="W28" s="39">
        <v>85</v>
      </c>
      <c r="X28" s="60">
        <v>91</v>
      </c>
      <c r="Y28" s="40">
        <f t="shared" si="6"/>
        <v>107.05882352941177</v>
      </c>
      <c r="Z28" s="39">
        <v>81</v>
      </c>
      <c r="AA28" s="60">
        <v>91</v>
      </c>
      <c r="AB28" s="40">
        <f t="shared" si="7"/>
        <v>112.34567901234568</v>
      </c>
      <c r="AC28" s="37"/>
      <c r="AD28" s="41"/>
    </row>
    <row r="29" spans="1:30" s="42" customFormat="1" ht="17" customHeight="1" x14ac:dyDescent="0.3">
      <c r="A29" s="61" t="s">
        <v>56</v>
      </c>
      <c r="B29" s="39">
        <v>709</v>
      </c>
      <c r="C29" s="39">
        <v>728</v>
      </c>
      <c r="D29" s="36">
        <f t="shared" si="0"/>
        <v>102.67983074753174</v>
      </c>
      <c r="E29" s="39">
        <v>471</v>
      </c>
      <c r="F29" s="39">
        <v>474</v>
      </c>
      <c r="G29" s="40">
        <f t="shared" si="1"/>
        <v>100.63694267515923</v>
      </c>
      <c r="H29" s="39">
        <v>35</v>
      </c>
      <c r="I29" s="39">
        <v>40</v>
      </c>
      <c r="J29" s="40">
        <f t="shared" si="2"/>
        <v>114.28571428571429</v>
      </c>
      <c r="K29" s="39">
        <v>38</v>
      </c>
      <c r="L29" s="39">
        <v>21</v>
      </c>
      <c r="M29" s="40">
        <f t="shared" si="3"/>
        <v>55.263157894736842</v>
      </c>
      <c r="N29" s="39">
        <v>1</v>
      </c>
      <c r="O29" s="39">
        <v>0</v>
      </c>
      <c r="P29" s="40">
        <f t="shared" si="8"/>
        <v>0</v>
      </c>
      <c r="Q29" s="39">
        <v>334</v>
      </c>
      <c r="R29" s="60">
        <v>376</v>
      </c>
      <c r="S29" s="40">
        <f t="shared" si="4"/>
        <v>112.57485029940119</v>
      </c>
      <c r="T29" s="39">
        <v>478</v>
      </c>
      <c r="U29" s="60">
        <v>168</v>
      </c>
      <c r="V29" s="40">
        <f t="shared" si="5"/>
        <v>35.146443514644353</v>
      </c>
      <c r="W29" s="39">
        <v>258</v>
      </c>
      <c r="X29" s="60">
        <v>156</v>
      </c>
      <c r="Y29" s="40">
        <f t="shared" si="6"/>
        <v>60.465116279069768</v>
      </c>
      <c r="Z29" s="39">
        <v>240</v>
      </c>
      <c r="AA29" s="60">
        <v>145</v>
      </c>
      <c r="AB29" s="40">
        <f t="shared" si="7"/>
        <v>60.416666666666664</v>
      </c>
      <c r="AC29" s="37"/>
      <c r="AD29" s="41"/>
    </row>
    <row r="30" spans="1:30" s="42" customFormat="1" ht="17" customHeight="1" x14ac:dyDescent="0.3">
      <c r="A30" s="61" t="s">
        <v>57</v>
      </c>
      <c r="B30" s="39">
        <v>588</v>
      </c>
      <c r="C30" s="39">
        <v>591</v>
      </c>
      <c r="D30" s="36">
        <f t="shared" si="0"/>
        <v>100.51020408163265</v>
      </c>
      <c r="E30" s="39">
        <v>215</v>
      </c>
      <c r="F30" s="39">
        <v>266</v>
      </c>
      <c r="G30" s="40">
        <f t="shared" si="1"/>
        <v>123.72093023255815</v>
      </c>
      <c r="H30" s="39">
        <v>51</v>
      </c>
      <c r="I30" s="39">
        <v>37</v>
      </c>
      <c r="J30" s="40">
        <f t="shared" si="2"/>
        <v>72.549019607843135</v>
      </c>
      <c r="K30" s="39">
        <v>24</v>
      </c>
      <c r="L30" s="39">
        <v>7</v>
      </c>
      <c r="M30" s="40">
        <f t="shared" si="3"/>
        <v>29.166666666666668</v>
      </c>
      <c r="N30" s="39">
        <v>7</v>
      </c>
      <c r="O30" s="39">
        <v>1</v>
      </c>
      <c r="P30" s="40">
        <f t="shared" si="8"/>
        <v>14.285714285714286</v>
      </c>
      <c r="Q30" s="39">
        <v>203</v>
      </c>
      <c r="R30" s="60">
        <v>237</v>
      </c>
      <c r="S30" s="40">
        <f t="shared" si="4"/>
        <v>116.74876847290641</v>
      </c>
      <c r="T30" s="39">
        <v>469</v>
      </c>
      <c r="U30" s="60">
        <v>118</v>
      </c>
      <c r="V30" s="40">
        <f t="shared" si="5"/>
        <v>25.159914712153519</v>
      </c>
      <c r="W30" s="39">
        <v>99</v>
      </c>
      <c r="X30" s="60">
        <v>117</v>
      </c>
      <c r="Y30" s="40">
        <f t="shared" si="6"/>
        <v>118.18181818181819</v>
      </c>
      <c r="Z30" s="39">
        <v>92</v>
      </c>
      <c r="AA30" s="60">
        <v>107</v>
      </c>
      <c r="AB30" s="40">
        <f t="shared" si="7"/>
        <v>116.30434782608695</v>
      </c>
      <c r="AC30" s="37"/>
      <c r="AD30" s="41"/>
    </row>
    <row r="31" spans="1:30" s="42" customFormat="1" ht="17" customHeight="1" x14ac:dyDescent="0.3">
      <c r="A31" s="61" t="s">
        <v>58</v>
      </c>
      <c r="B31" s="39">
        <v>540</v>
      </c>
      <c r="C31" s="39">
        <v>485</v>
      </c>
      <c r="D31" s="36">
        <f t="shared" si="0"/>
        <v>89.81481481481481</v>
      </c>
      <c r="E31" s="39">
        <v>195</v>
      </c>
      <c r="F31" s="39">
        <v>225</v>
      </c>
      <c r="G31" s="40">
        <f t="shared" si="1"/>
        <v>115.38461538461539</v>
      </c>
      <c r="H31" s="39">
        <v>38</v>
      </c>
      <c r="I31" s="39">
        <v>47</v>
      </c>
      <c r="J31" s="40">
        <f t="shared" si="2"/>
        <v>123.68421052631579</v>
      </c>
      <c r="K31" s="39">
        <v>6</v>
      </c>
      <c r="L31" s="39">
        <v>8</v>
      </c>
      <c r="M31" s="40">
        <f t="shared" si="3"/>
        <v>133.33333333333334</v>
      </c>
      <c r="N31" s="39">
        <v>0</v>
      </c>
      <c r="O31" s="39">
        <v>7</v>
      </c>
      <c r="P31" s="40" t="str">
        <f t="shared" si="8"/>
        <v>-</v>
      </c>
      <c r="Q31" s="39">
        <v>154</v>
      </c>
      <c r="R31" s="60">
        <v>206</v>
      </c>
      <c r="S31" s="40">
        <f t="shared" si="4"/>
        <v>133.76623376623377</v>
      </c>
      <c r="T31" s="39">
        <v>371</v>
      </c>
      <c r="U31" s="60">
        <v>109</v>
      </c>
      <c r="V31" s="40">
        <f t="shared" si="5"/>
        <v>29.380053908355794</v>
      </c>
      <c r="W31" s="39">
        <v>83</v>
      </c>
      <c r="X31" s="60">
        <v>95</v>
      </c>
      <c r="Y31" s="40">
        <f t="shared" si="6"/>
        <v>114.4578313253012</v>
      </c>
      <c r="Z31" s="39">
        <v>78</v>
      </c>
      <c r="AA31" s="60">
        <v>85</v>
      </c>
      <c r="AB31" s="40">
        <f t="shared" si="7"/>
        <v>108.97435897435898</v>
      </c>
      <c r="AC31" s="37"/>
      <c r="AD31" s="41"/>
    </row>
    <row r="32" spans="1:30" s="42" customFormat="1" ht="17" customHeight="1" x14ac:dyDescent="0.3">
      <c r="A32" s="61" t="s">
        <v>59</v>
      </c>
      <c r="B32" s="39">
        <v>703</v>
      </c>
      <c r="C32" s="39">
        <v>625</v>
      </c>
      <c r="D32" s="36">
        <f t="shared" si="0"/>
        <v>88.904694167852057</v>
      </c>
      <c r="E32" s="39">
        <v>285</v>
      </c>
      <c r="F32" s="39">
        <v>232</v>
      </c>
      <c r="G32" s="40">
        <f t="shared" si="1"/>
        <v>81.403508771929822</v>
      </c>
      <c r="H32" s="39">
        <v>33</v>
      </c>
      <c r="I32" s="39">
        <v>59</v>
      </c>
      <c r="J32" s="40">
        <f t="shared" si="2"/>
        <v>178.78787878787878</v>
      </c>
      <c r="K32" s="39">
        <v>19</v>
      </c>
      <c r="L32" s="39">
        <v>14</v>
      </c>
      <c r="M32" s="40">
        <f t="shared" si="3"/>
        <v>73.684210526315795</v>
      </c>
      <c r="N32" s="39">
        <v>4</v>
      </c>
      <c r="O32" s="39">
        <v>7</v>
      </c>
      <c r="P32" s="40">
        <f t="shared" si="8"/>
        <v>175</v>
      </c>
      <c r="Q32" s="39">
        <v>269</v>
      </c>
      <c r="R32" s="60">
        <v>178</v>
      </c>
      <c r="S32" s="40">
        <f t="shared" si="4"/>
        <v>66.171003717472118</v>
      </c>
      <c r="T32" s="39">
        <v>564</v>
      </c>
      <c r="U32" s="60">
        <v>44</v>
      </c>
      <c r="V32" s="40">
        <f t="shared" si="5"/>
        <v>7.8014184397163122</v>
      </c>
      <c r="W32" s="39">
        <v>155</v>
      </c>
      <c r="X32" s="60">
        <v>40</v>
      </c>
      <c r="Y32" s="40">
        <f t="shared" si="6"/>
        <v>25.806451612903224</v>
      </c>
      <c r="Z32" s="39">
        <v>144</v>
      </c>
      <c r="AA32" s="60">
        <v>35</v>
      </c>
      <c r="AB32" s="40">
        <f t="shared" si="7"/>
        <v>24.305555555555557</v>
      </c>
      <c r="AC32" s="37"/>
      <c r="AD32" s="41"/>
    </row>
    <row r="33" spans="1:30" s="42" customFormat="1" ht="17" customHeight="1" x14ac:dyDescent="0.3">
      <c r="A33" s="61" t="s">
        <v>60</v>
      </c>
      <c r="B33" s="39">
        <v>639</v>
      </c>
      <c r="C33" s="39">
        <v>672</v>
      </c>
      <c r="D33" s="36">
        <f t="shared" si="0"/>
        <v>105.16431924882629</v>
      </c>
      <c r="E33" s="39">
        <v>476</v>
      </c>
      <c r="F33" s="39">
        <v>524</v>
      </c>
      <c r="G33" s="40">
        <f t="shared" si="1"/>
        <v>110.08403361344538</v>
      </c>
      <c r="H33" s="39">
        <v>32</v>
      </c>
      <c r="I33" s="39">
        <v>47</v>
      </c>
      <c r="J33" s="40">
        <f t="shared" si="2"/>
        <v>146.875</v>
      </c>
      <c r="K33" s="39">
        <v>23</v>
      </c>
      <c r="L33" s="39">
        <v>16</v>
      </c>
      <c r="M33" s="40">
        <f t="shared" si="3"/>
        <v>69.565217391304344</v>
      </c>
      <c r="N33" s="39">
        <v>9</v>
      </c>
      <c r="O33" s="39">
        <v>0</v>
      </c>
      <c r="P33" s="40">
        <f t="shared" si="8"/>
        <v>0</v>
      </c>
      <c r="Q33" s="39">
        <v>416</v>
      </c>
      <c r="R33" s="60">
        <v>465</v>
      </c>
      <c r="S33" s="40">
        <f t="shared" si="4"/>
        <v>111.77884615384616</v>
      </c>
      <c r="T33" s="39">
        <v>377</v>
      </c>
      <c r="U33" s="60">
        <v>371</v>
      </c>
      <c r="V33" s="40">
        <f t="shared" si="5"/>
        <v>98.408488063660471</v>
      </c>
      <c r="W33" s="39">
        <v>215</v>
      </c>
      <c r="X33" s="60">
        <v>276</v>
      </c>
      <c r="Y33" s="40">
        <f t="shared" si="6"/>
        <v>128.37209302325581</v>
      </c>
      <c r="Z33" s="39">
        <v>201</v>
      </c>
      <c r="AA33" s="60">
        <v>261</v>
      </c>
      <c r="AB33" s="40">
        <f t="shared" si="7"/>
        <v>129.85074626865671</v>
      </c>
      <c r="AC33" s="37"/>
      <c r="AD33" s="41"/>
    </row>
    <row r="34" spans="1:30" s="42" customFormat="1" ht="17" customHeight="1" x14ac:dyDescent="0.3">
      <c r="A34" s="61" t="s">
        <v>61</v>
      </c>
      <c r="B34" s="39">
        <v>457</v>
      </c>
      <c r="C34" s="39">
        <v>442</v>
      </c>
      <c r="D34" s="36">
        <f t="shared" si="0"/>
        <v>96.717724288840259</v>
      </c>
      <c r="E34" s="39">
        <v>332</v>
      </c>
      <c r="F34" s="39">
        <v>371</v>
      </c>
      <c r="G34" s="40">
        <f t="shared" si="1"/>
        <v>111.74698795180723</v>
      </c>
      <c r="H34" s="39">
        <v>38</v>
      </c>
      <c r="I34" s="39">
        <v>49</v>
      </c>
      <c r="J34" s="40">
        <f t="shared" si="2"/>
        <v>128.94736842105263</v>
      </c>
      <c r="K34" s="39">
        <v>7</v>
      </c>
      <c r="L34" s="39">
        <v>4</v>
      </c>
      <c r="M34" s="40">
        <f t="shared" si="3"/>
        <v>57.142857142857146</v>
      </c>
      <c r="N34" s="39">
        <v>9</v>
      </c>
      <c r="O34" s="39">
        <v>1</v>
      </c>
      <c r="P34" s="40">
        <f t="shared" si="8"/>
        <v>11.111111111111111</v>
      </c>
      <c r="Q34" s="39">
        <v>294</v>
      </c>
      <c r="R34" s="60">
        <v>309</v>
      </c>
      <c r="S34" s="40">
        <f t="shared" si="4"/>
        <v>105.10204081632654</v>
      </c>
      <c r="T34" s="39">
        <v>237</v>
      </c>
      <c r="U34" s="60">
        <v>183</v>
      </c>
      <c r="V34" s="40">
        <f t="shared" si="5"/>
        <v>77.215189873417728</v>
      </c>
      <c r="W34" s="39">
        <v>147</v>
      </c>
      <c r="X34" s="60">
        <v>183</v>
      </c>
      <c r="Y34" s="40">
        <f t="shared" si="6"/>
        <v>124.48979591836735</v>
      </c>
      <c r="Z34" s="39">
        <v>138</v>
      </c>
      <c r="AA34" s="60">
        <v>165</v>
      </c>
      <c r="AB34" s="40">
        <f t="shared" si="7"/>
        <v>119.56521739130434</v>
      </c>
      <c r="AC34" s="37"/>
      <c r="AD34" s="41"/>
    </row>
    <row r="35" spans="1:30" s="42" customFormat="1" ht="17" customHeight="1" x14ac:dyDescent="0.3">
      <c r="A35" s="61" t="s">
        <v>62</v>
      </c>
      <c r="B35" s="39">
        <v>357</v>
      </c>
      <c r="C35" s="39">
        <v>351</v>
      </c>
      <c r="D35" s="36">
        <f t="shared" si="0"/>
        <v>98.319327731092443</v>
      </c>
      <c r="E35" s="39">
        <v>248</v>
      </c>
      <c r="F35" s="39">
        <v>247</v>
      </c>
      <c r="G35" s="40">
        <f t="shared" si="1"/>
        <v>99.596774193548384</v>
      </c>
      <c r="H35" s="39">
        <v>36</v>
      </c>
      <c r="I35" s="39">
        <v>25</v>
      </c>
      <c r="J35" s="40">
        <f t="shared" si="2"/>
        <v>69.444444444444443</v>
      </c>
      <c r="K35" s="39">
        <v>9</v>
      </c>
      <c r="L35" s="39">
        <v>11</v>
      </c>
      <c r="M35" s="40">
        <f t="shared" si="3"/>
        <v>122.22222222222223</v>
      </c>
      <c r="N35" s="39">
        <v>0</v>
      </c>
      <c r="O35" s="39">
        <v>0</v>
      </c>
      <c r="P35" s="40" t="str">
        <f t="shared" si="8"/>
        <v>-</v>
      </c>
      <c r="Q35" s="39">
        <v>194</v>
      </c>
      <c r="R35" s="60">
        <v>172</v>
      </c>
      <c r="S35" s="40">
        <f t="shared" si="4"/>
        <v>88.659793814432987</v>
      </c>
      <c r="T35" s="39">
        <v>193</v>
      </c>
      <c r="U35" s="60">
        <v>64</v>
      </c>
      <c r="V35" s="40">
        <f t="shared" si="5"/>
        <v>33.160621761658028</v>
      </c>
      <c r="W35" s="39">
        <v>99</v>
      </c>
      <c r="X35" s="60">
        <v>64</v>
      </c>
      <c r="Y35" s="40">
        <f t="shared" si="6"/>
        <v>64.646464646464651</v>
      </c>
      <c r="Z35" s="39">
        <v>93</v>
      </c>
      <c r="AA35" s="60">
        <v>56</v>
      </c>
      <c r="AB35" s="40">
        <f t="shared" si="7"/>
        <v>60.215053763440864</v>
      </c>
      <c r="AC35" s="37"/>
      <c r="AD35" s="41"/>
    </row>
    <row r="36" spans="1:30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zoomScaleNormal="70" zoomScaleSheetLayoutView="100" workbookViewId="0">
      <selection sqref="A1:E1"/>
    </sheetView>
  </sheetViews>
  <sheetFormatPr defaultColWidth="8" defaultRowHeight="13" x14ac:dyDescent="0.3"/>
  <cols>
    <col min="1" max="1" width="60.90625" style="3" customWidth="1"/>
    <col min="2" max="3" width="23.08984375" style="3" customWidth="1"/>
    <col min="4" max="4" width="10.90625" style="3" customWidth="1"/>
    <col min="5" max="5" width="11.6328125" style="3" customWidth="1"/>
    <col min="6" max="16384" width="8" style="3"/>
  </cols>
  <sheetData>
    <row r="1" spans="1:11" ht="54.75" customHeight="1" x14ac:dyDescent="0.3">
      <c r="A1" s="121" t="s">
        <v>71</v>
      </c>
      <c r="B1" s="121"/>
      <c r="C1" s="121"/>
      <c r="D1" s="121"/>
      <c r="E1" s="121"/>
    </row>
    <row r="2" spans="1:11" s="4" customFormat="1" ht="23.25" customHeight="1" x14ac:dyDescent="0.35">
      <c r="A2" s="126" t="s">
        <v>0</v>
      </c>
      <c r="B2" s="144" t="s">
        <v>72</v>
      </c>
      <c r="C2" s="144" t="s">
        <v>73</v>
      </c>
      <c r="D2" s="124" t="s">
        <v>1</v>
      </c>
      <c r="E2" s="125"/>
    </row>
    <row r="3" spans="1:11" s="4" customFormat="1" ht="42" customHeight="1" x14ac:dyDescent="0.35">
      <c r="A3" s="127"/>
      <c r="B3" s="145"/>
      <c r="C3" s="145"/>
      <c r="D3" s="5" t="s">
        <v>2</v>
      </c>
      <c r="E3" s="6" t="s">
        <v>26</v>
      </c>
    </row>
    <row r="4" spans="1:11" s="9" customFormat="1" ht="15.75" customHeight="1" x14ac:dyDescent="0.3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5" customHeight="1" x14ac:dyDescent="0.35">
      <c r="A5" s="10" t="s">
        <v>27</v>
      </c>
      <c r="B5" s="74">
        <f>'4(неповносправні-ЦЗ)'!B7</f>
        <v>3576</v>
      </c>
      <c r="C5" s="74">
        <f>'4(неповносправні-ЦЗ)'!C7</f>
        <v>4680</v>
      </c>
      <c r="D5" s="11">
        <f>C5*100/B5</f>
        <v>130.8724832214765</v>
      </c>
      <c r="E5" s="75">
        <f>C5-B5</f>
        <v>1104</v>
      </c>
      <c r="K5" s="13"/>
    </row>
    <row r="6" spans="1:11" s="4" customFormat="1" ht="31.65" customHeight="1" x14ac:dyDescent="0.35">
      <c r="A6" s="10" t="s">
        <v>28</v>
      </c>
      <c r="B6" s="74">
        <f>'4(неповносправні-ЦЗ)'!E7</f>
        <v>3181</v>
      </c>
      <c r="C6" s="74">
        <f>'4(неповносправні-ЦЗ)'!F7</f>
        <v>4234</v>
      </c>
      <c r="D6" s="11">
        <f t="shared" ref="D6:D10" si="0">C6*100/B6</f>
        <v>133.10279786230745</v>
      </c>
      <c r="E6" s="75">
        <f t="shared" ref="E6:E10" si="1">C6-B6</f>
        <v>1053</v>
      </c>
      <c r="K6" s="13"/>
    </row>
    <row r="7" spans="1:11" s="4" customFormat="1" ht="54.75" customHeight="1" x14ac:dyDescent="0.35">
      <c r="A7" s="14" t="s">
        <v>29</v>
      </c>
      <c r="B7" s="74">
        <f>'4(неповносправні-ЦЗ)'!H7</f>
        <v>341</v>
      </c>
      <c r="C7" s="74">
        <f>'4(неповносправні-ЦЗ)'!I7</f>
        <v>526</v>
      </c>
      <c r="D7" s="11">
        <f t="shared" si="0"/>
        <v>154.25219941348973</v>
      </c>
      <c r="E7" s="75">
        <f t="shared" si="1"/>
        <v>185</v>
      </c>
      <c r="K7" s="13"/>
    </row>
    <row r="8" spans="1:11" s="4" customFormat="1" ht="35.4" customHeight="1" x14ac:dyDescent="0.35">
      <c r="A8" s="15" t="s">
        <v>30</v>
      </c>
      <c r="B8" s="74">
        <f>'4(неповносправні-ЦЗ)'!K7</f>
        <v>120</v>
      </c>
      <c r="C8" s="74">
        <f>'4(неповносправні-ЦЗ)'!L7</f>
        <v>125</v>
      </c>
      <c r="D8" s="11">
        <f t="shared" si="0"/>
        <v>104.16666666666667</v>
      </c>
      <c r="E8" s="75">
        <f t="shared" si="1"/>
        <v>5</v>
      </c>
      <c r="K8" s="13"/>
    </row>
    <row r="9" spans="1:11" s="4" customFormat="1" ht="45.75" customHeight="1" x14ac:dyDescent="0.35">
      <c r="A9" s="15" t="s">
        <v>20</v>
      </c>
      <c r="B9" s="74">
        <f>'4(неповносправні-ЦЗ)'!N7</f>
        <v>43</v>
      </c>
      <c r="C9" s="74">
        <f>'4(неповносправні-ЦЗ)'!O7</f>
        <v>51</v>
      </c>
      <c r="D9" s="11">
        <f t="shared" si="0"/>
        <v>118.6046511627907</v>
      </c>
      <c r="E9" s="75">
        <f t="shared" si="1"/>
        <v>8</v>
      </c>
      <c r="K9" s="13"/>
    </row>
    <row r="10" spans="1:11" s="4" customFormat="1" ht="55.5" customHeight="1" x14ac:dyDescent="0.35">
      <c r="A10" s="15" t="s">
        <v>31</v>
      </c>
      <c r="B10" s="74">
        <f>'4(неповносправні-ЦЗ)'!Q7</f>
        <v>2773</v>
      </c>
      <c r="C10" s="74">
        <f>'4(неповносправні-ЦЗ)'!R7</f>
        <v>3597</v>
      </c>
      <c r="D10" s="11">
        <f t="shared" si="0"/>
        <v>129.7151099891814</v>
      </c>
      <c r="E10" s="75">
        <f t="shared" si="1"/>
        <v>824</v>
      </c>
      <c r="K10" s="13"/>
    </row>
    <row r="11" spans="1:11" s="4" customFormat="1" ht="12.75" customHeight="1" x14ac:dyDescent="0.35">
      <c r="A11" s="128" t="s">
        <v>4</v>
      </c>
      <c r="B11" s="129"/>
      <c r="C11" s="129"/>
      <c r="D11" s="129"/>
      <c r="E11" s="129"/>
      <c r="K11" s="13"/>
    </row>
    <row r="12" spans="1:11" s="4" customFormat="1" ht="15" customHeight="1" x14ac:dyDescent="0.35">
      <c r="A12" s="130"/>
      <c r="B12" s="131"/>
      <c r="C12" s="131"/>
      <c r="D12" s="131"/>
      <c r="E12" s="131"/>
      <c r="K12" s="13"/>
    </row>
    <row r="13" spans="1:11" s="4" customFormat="1" ht="20.25" customHeight="1" x14ac:dyDescent="0.35">
      <c r="A13" s="126" t="s">
        <v>0</v>
      </c>
      <c r="B13" s="132" t="s">
        <v>74</v>
      </c>
      <c r="C13" s="132" t="s">
        <v>75</v>
      </c>
      <c r="D13" s="124" t="s">
        <v>1</v>
      </c>
      <c r="E13" s="125"/>
      <c r="K13" s="13"/>
    </row>
    <row r="14" spans="1:11" ht="35.4" customHeight="1" x14ac:dyDescent="0.3">
      <c r="A14" s="127"/>
      <c r="B14" s="132"/>
      <c r="C14" s="132"/>
      <c r="D14" s="5" t="s">
        <v>2</v>
      </c>
      <c r="E14" s="6" t="s">
        <v>26</v>
      </c>
      <c r="K14" s="13"/>
    </row>
    <row r="15" spans="1:11" ht="24" customHeight="1" x14ac:dyDescent="0.3">
      <c r="A15" s="10" t="s">
        <v>32</v>
      </c>
      <c r="B15" s="74">
        <f>'4(неповносправні-ЦЗ)'!T7</f>
        <v>2250</v>
      </c>
      <c r="C15" s="74">
        <f>'4(неповносправні-ЦЗ)'!U7</f>
        <v>1994</v>
      </c>
      <c r="D15" s="16">
        <f t="shared" ref="D15:D17" si="2">C15*100/B15</f>
        <v>88.62222222222222</v>
      </c>
      <c r="E15" s="75">
        <f t="shared" ref="E15:E17" si="3">C15-B15</f>
        <v>-256</v>
      </c>
      <c r="K15" s="13"/>
    </row>
    <row r="16" spans="1:11" ht="25.5" customHeight="1" x14ac:dyDescent="0.3">
      <c r="A16" s="1" t="s">
        <v>28</v>
      </c>
      <c r="B16" s="74">
        <f>'4(неповносправні-ЦЗ)'!W7</f>
        <v>1896</v>
      </c>
      <c r="C16" s="74">
        <f>'4(неповносправні-ЦЗ)'!X7</f>
        <v>1836</v>
      </c>
      <c r="D16" s="16">
        <f t="shared" si="2"/>
        <v>96.835443037974684</v>
      </c>
      <c r="E16" s="75">
        <f t="shared" si="3"/>
        <v>-60</v>
      </c>
      <c r="K16" s="13"/>
    </row>
    <row r="17" spans="1:11" ht="33.75" customHeight="1" x14ac:dyDescent="0.3">
      <c r="A17" s="1" t="s">
        <v>33</v>
      </c>
      <c r="B17" s="74">
        <f>'4(неповносправні-ЦЗ)'!Z7</f>
        <v>1733</v>
      </c>
      <c r="C17" s="74">
        <f>'4(неповносправні-ЦЗ)'!AA7</f>
        <v>1662</v>
      </c>
      <c r="D17" s="16">
        <f t="shared" si="2"/>
        <v>95.903058280438543</v>
      </c>
      <c r="E17" s="75">
        <f t="shared" si="3"/>
        <v>-71</v>
      </c>
      <c r="K17" s="13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C8" sqref="C8:C35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77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46" t="s">
        <v>15</v>
      </c>
      <c r="C4" s="146" t="s">
        <v>63</v>
      </c>
      <c r="D4" s="147" t="s">
        <v>2</v>
      </c>
      <c r="E4" s="146" t="s">
        <v>15</v>
      </c>
      <c r="F4" s="146" t="s">
        <v>63</v>
      </c>
      <c r="G4" s="147" t="s">
        <v>2</v>
      </c>
      <c r="H4" s="146" t="s">
        <v>15</v>
      </c>
      <c r="I4" s="146" t="s">
        <v>63</v>
      </c>
      <c r="J4" s="147" t="s">
        <v>2</v>
      </c>
      <c r="K4" s="146" t="s">
        <v>15</v>
      </c>
      <c r="L4" s="146" t="s">
        <v>63</v>
      </c>
      <c r="M4" s="147" t="s">
        <v>2</v>
      </c>
      <c r="N4" s="146" t="s">
        <v>15</v>
      </c>
      <c r="O4" s="146" t="s">
        <v>63</v>
      </c>
      <c r="P4" s="147" t="s">
        <v>2</v>
      </c>
      <c r="Q4" s="146" t="s">
        <v>15</v>
      </c>
      <c r="R4" s="146" t="s">
        <v>63</v>
      </c>
      <c r="S4" s="147" t="s">
        <v>2</v>
      </c>
      <c r="T4" s="146" t="s">
        <v>15</v>
      </c>
      <c r="U4" s="146" t="s">
        <v>63</v>
      </c>
      <c r="V4" s="147" t="s">
        <v>2</v>
      </c>
      <c r="W4" s="146" t="s">
        <v>15</v>
      </c>
      <c r="X4" s="146" t="s">
        <v>63</v>
      </c>
      <c r="Y4" s="147" t="s">
        <v>2</v>
      </c>
      <c r="Z4" s="146" t="s">
        <v>15</v>
      </c>
      <c r="AA4" s="146" t="s">
        <v>63</v>
      </c>
      <c r="AB4" s="147" t="s">
        <v>2</v>
      </c>
    </row>
    <row r="5" spans="1:32" s="33" customFormat="1" ht="15.75" customHeight="1" x14ac:dyDescent="0.35">
      <c r="A5" s="135"/>
      <c r="B5" s="146"/>
      <c r="C5" s="146"/>
      <c r="D5" s="147"/>
      <c r="E5" s="146"/>
      <c r="F5" s="146"/>
      <c r="G5" s="147"/>
      <c r="H5" s="146"/>
      <c r="I5" s="146"/>
      <c r="J5" s="147"/>
      <c r="K5" s="146"/>
      <c r="L5" s="146"/>
      <c r="M5" s="147"/>
      <c r="N5" s="146"/>
      <c r="O5" s="146"/>
      <c r="P5" s="147"/>
      <c r="Q5" s="146"/>
      <c r="R5" s="146"/>
      <c r="S5" s="147"/>
      <c r="T5" s="146"/>
      <c r="U5" s="146"/>
      <c r="V5" s="147"/>
      <c r="W5" s="146"/>
      <c r="X5" s="146"/>
      <c r="Y5" s="147"/>
      <c r="Z5" s="146"/>
      <c r="AA5" s="146"/>
      <c r="AB5" s="14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3576</v>
      </c>
      <c r="C7" s="35">
        <f>SUM(C8:C35)</f>
        <v>4680</v>
      </c>
      <c r="D7" s="36">
        <f>C7*100/B7</f>
        <v>130.8724832214765</v>
      </c>
      <c r="E7" s="35">
        <f>SUM(E8:E35)</f>
        <v>3181</v>
      </c>
      <c r="F7" s="35">
        <f>SUM(F8:F35)</f>
        <v>4234</v>
      </c>
      <c r="G7" s="36">
        <f>F7*100/E7</f>
        <v>133.10279786230745</v>
      </c>
      <c r="H7" s="35">
        <f>SUM(H8:H35)</f>
        <v>341</v>
      </c>
      <c r="I7" s="35">
        <f>SUM(I8:I35)</f>
        <v>526</v>
      </c>
      <c r="J7" s="36">
        <f>I7*100/H7</f>
        <v>154.25219941348973</v>
      </c>
      <c r="K7" s="35">
        <f>SUM(K8:K35)</f>
        <v>120</v>
      </c>
      <c r="L7" s="35">
        <f>SUM(L8:L35)</f>
        <v>125</v>
      </c>
      <c r="M7" s="112">
        <f>L7*100/K7</f>
        <v>104.16666666666667</v>
      </c>
      <c r="N7" s="35">
        <f>SUM(N8:N35)</f>
        <v>43</v>
      </c>
      <c r="O7" s="35">
        <f>SUM(O8:O35)</f>
        <v>51</v>
      </c>
      <c r="P7" s="36">
        <f>O7*100/N7</f>
        <v>118.6046511627907</v>
      </c>
      <c r="Q7" s="35">
        <f>SUM(Q8:Q35)</f>
        <v>2773</v>
      </c>
      <c r="R7" s="35">
        <f>SUM(R8:R35)</f>
        <v>3597</v>
      </c>
      <c r="S7" s="36">
        <f>R7*100/Q7</f>
        <v>129.7151099891814</v>
      </c>
      <c r="T7" s="35">
        <f>SUM(T8:T35)</f>
        <v>2250</v>
      </c>
      <c r="U7" s="35">
        <f>SUM(U8:U35)</f>
        <v>1994</v>
      </c>
      <c r="V7" s="36">
        <f>U7*100/T7</f>
        <v>88.62222222222222</v>
      </c>
      <c r="W7" s="35">
        <f>SUM(W8:W35)</f>
        <v>1896</v>
      </c>
      <c r="X7" s="35">
        <f>SUM(X8:X35)</f>
        <v>1836</v>
      </c>
      <c r="Y7" s="36">
        <f>X7*100/W7</f>
        <v>96.835443037974684</v>
      </c>
      <c r="Z7" s="35">
        <f>SUM(Z8:Z35)</f>
        <v>1733</v>
      </c>
      <c r="AA7" s="35">
        <f>SUM(AA8:AA35)</f>
        <v>1662</v>
      </c>
      <c r="AB7" s="36">
        <f>AA7*100/Z7</f>
        <v>95.903058280438543</v>
      </c>
      <c r="AC7" s="37"/>
      <c r="AF7" s="42"/>
    </row>
    <row r="8" spans="1:32" s="42" customFormat="1" ht="17" customHeight="1" x14ac:dyDescent="0.3">
      <c r="A8" s="61" t="s">
        <v>35</v>
      </c>
      <c r="B8" s="39">
        <v>850</v>
      </c>
      <c r="C8" s="39">
        <v>1148</v>
      </c>
      <c r="D8" s="36">
        <f t="shared" ref="D8:D35" si="0">C8*100/B8</f>
        <v>135.05882352941177</v>
      </c>
      <c r="E8" s="39">
        <v>708</v>
      </c>
      <c r="F8" s="39">
        <v>1002</v>
      </c>
      <c r="G8" s="40">
        <f t="shared" ref="G8:G35" si="1">F8*100/E8</f>
        <v>141.52542372881356</v>
      </c>
      <c r="H8" s="39">
        <v>43</v>
      </c>
      <c r="I8" s="39">
        <v>67</v>
      </c>
      <c r="J8" s="40">
        <f t="shared" ref="J8:J35" si="2">I8*100/H8</f>
        <v>155.81395348837211</v>
      </c>
      <c r="K8" s="39">
        <v>27</v>
      </c>
      <c r="L8" s="39">
        <v>27</v>
      </c>
      <c r="M8" s="111">
        <f>IF(ISERROR(L8*100/K8),"-",(L8*100/K8))</f>
        <v>100</v>
      </c>
      <c r="N8" s="39">
        <v>16</v>
      </c>
      <c r="O8" s="39">
        <v>28</v>
      </c>
      <c r="P8" s="111">
        <f>IF(ISERROR(O8*100/N8),"-",(O8*100/N8))</f>
        <v>175</v>
      </c>
      <c r="Q8" s="39">
        <v>648</v>
      </c>
      <c r="R8" s="60">
        <v>867</v>
      </c>
      <c r="S8" s="40">
        <f t="shared" ref="S8:S35" si="3">R8*100/Q8</f>
        <v>133.7962962962963</v>
      </c>
      <c r="T8" s="39">
        <v>597</v>
      </c>
      <c r="U8" s="60">
        <v>543</v>
      </c>
      <c r="V8" s="40">
        <f t="shared" ref="V8:V35" si="4">U8*100/T8</f>
        <v>90.954773869346738</v>
      </c>
      <c r="W8" s="39">
        <v>461</v>
      </c>
      <c r="X8" s="60">
        <v>441</v>
      </c>
      <c r="Y8" s="40">
        <f t="shared" ref="Y8:Y35" si="5">X8*100/W8</f>
        <v>95.661605206073759</v>
      </c>
      <c r="Z8" s="39">
        <v>396</v>
      </c>
      <c r="AA8" s="102">
        <v>374</v>
      </c>
      <c r="AB8" s="40">
        <f t="shared" ref="AB8:AB35" si="6">AA8*100/Z8</f>
        <v>94.444444444444443</v>
      </c>
      <c r="AC8" s="37"/>
      <c r="AD8" s="41"/>
    </row>
    <row r="9" spans="1:32" s="43" customFormat="1" ht="17" customHeight="1" x14ac:dyDescent="0.3">
      <c r="A9" s="61" t="s">
        <v>36</v>
      </c>
      <c r="B9" s="39">
        <v>76</v>
      </c>
      <c r="C9" s="39">
        <v>135</v>
      </c>
      <c r="D9" s="36">
        <f t="shared" si="0"/>
        <v>177.63157894736841</v>
      </c>
      <c r="E9" s="39">
        <v>69</v>
      </c>
      <c r="F9" s="39">
        <v>124</v>
      </c>
      <c r="G9" s="40">
        <f t="shared" si="1"/>
        <v>179.71014492753622</v>
      </c>
      <c r="H9" s="39">
        <v>10</v>
      </c>
      <c r="I9" s="39">
        <v>25</v>
      </c>
      <c r="J9" s="40">
        <f t="shared" si="2"/>
        <v>250</v>
      </c>
      <c r="K9" s="39">
        <v>3</v>
      </c>
      <c r="L9" s="39">
        <v>7</v>
      </c>
      <c r="M9" s="111">
        <f t="shared" ref="M9:M35" si="7">IF(ISERROR(L9*100/K9),"-",(L9*100/K9))</f>
        <v>233.33333333333334</v>
      </c>
      <c r="N9" s="39">
        <v>1</v>
      </c>
      <c r="O9" s="39">
        <v>0</v>
      </c>
      <c r="P9" s="111">
        <f t="shared" ref="P9:P35" si="8">IF(ISERROR(O9*100/N9),"-",(O9*100/N9))</f>
        <v>0</v>
      </c>
      <c r="Q9" s="39">
        <v>65</v>
      </c>
      <c r="R9" s="60">
        <v>101</v>
      </c>
      <c r="S9" s="40">
        <f t="shared" si="3"/>
        <v>155.38461538461539</v>
      </c>
      <c r="T9" s="39">
        <v>38</v>
      </c>
      <c r="U9" s="60">
        <v>44</v>
      </c>
      <c r="V9" s="40">
        <f t="shared" si="4"/>
        <v>115.78947368421052</v>
      </c>
      <c r="W9" s="39">
        <v>33</v>
      </c>
      <c r="X9" s="60">
        <v>41</v>
      </c>
      <c r="Y9" s="40">
        <f t="shared" si="5"/>
        <v>124.24242424242425</v>
      </c>
      <c r="Z9" s="39">
        <v>24</v>
      </c>
      <c r="AA9" s="103">
        <v>36</v>
      </c>
      <c r="AB9" s="40">
        <f t="shared" si="6"/>
        <v>150</v>
      </c>
      <c r="AC9" s="37"/>
      <c r="AD9" s="41"/>
    </row>
    <row r="10" spans="1:32" s="42" customFormat="1" ht="17" customHeight="1" x14ac:dyDescent="0.3">
      <c r="A10" s="61" t="s">
        <v>37</v>
      </c>
      <c r="B10" s="39">
        <v>15</v>
      </c>
      <c r="C10" s="39">
        <v>23</v>
      </c>
      <c r="D10" s="36">
        <f t="shared" si="0"/>
        <v>153.33333333333334</v>
      </c>
      <c r="E10" s="39">
        <v>9</v>
      </c>
      <c r="F10" s="39">
        <v>17</v>
      </c>
      <c r="G10" s="40">
        <f t="shared" si="1"/>
        <v>188.88888888888889</v>
      </c>
      <c r="H10" s="39">
        <v>0</v>
      </c>
      <c r="I10" s="39">
        <v>6</v>
      </c>
      <c r="J10" s="40" t="str">
        <f t="shared" ref="J10" si="9">IF(ISERROR(I10*100/H10),"-",(I10*100/H10))</f>
        <v>-</v>
      </c>
      <c r="K10" s="39">
        <v>0</v>
      </c>
      <c r="L10" s="39">
        <v>0</v>
      </c>
      <c r="M10" s="111" t="str">
        <f t="shared" si="7"/>
        <v>-</v>
      </c>
      <c r="N10" s="39">
        <v>1</v>
      </c>
      <c r="O10" s="39">
        <v>0</v>
      </c>
      <c r="P10" s="111">
        <f t="shared" si="8"/>
        <v>0</v>
      </c>
      <c r="Q10" s="39">
        <v>8</v>
      </c>
      <c r="R10" s="60">
        <v>16</v>
      </c>
      <c r="S10" s="40">
        <f t="shared" si="3"/>
        <v>200</v>
      </c>
      <c r="T10" s="39">
        <v>13</v>
      </c>
      <c r="U10" s="60">
        <v>4</v>
      </c>
      <c r="V10" s="40">
        <f t="shared" si="4"/>
        <v>30.76923076923077</v>
      </c>
      <c r="W10" s="39">
        <v>7</v>
      </c>
      <c r="X10" s="60">
        <v>4</v>
      </c>
      <c r="Y10" s="40">
        <f t="shared" si="5"/>
        <v>57.142857142857146</v>
      </c>
      <c r="Z10" s="39">
        <v>6</v>
      </c>
      <c r="AA10" s="103">
        <v>3</v>
      </c>
      <c r="AB10" s="40">
        <f t="shared" si="6"/>
        <v>50</v>
      </c>
      <c r="AC10" s="37"/>
      <c r="AD10" s="41"/>
    </row>
    <row r="11" spans="1:32" s="42" customFormat="1" ht="17" customHeight="1" x14ac:dyDescent="0.3">
      <c r="A11" s="61" t="s">
        <v>38</v>
      </c>
      <c r="B11" s="39">
        <v>73</v>
      </c>
      <c r="C11" s="39">
        <v>64</v>
      </c>
      <c r="D11" s="36">
        <f t="shared" si="0"/>
        <v>87.671232876712324</v>
      </c>
      <c r="E11" s="39">
        <v>59</v>
      </c>
      <c r="F11" s="39">
        <v>52</v>
      </c>
      <c r="G11" s="40">
        <f t="shared" si="1"/>
        <v>88.13559322033899</v>
      </c>
      <c r="H11" s="39">
        <v>8</v>
      </c>
      <c r="I11" s="39">
        <v>8</v>
      </c>
      <c r="J11" s="111">
        <f t="shared" si="2"/>
        <v>100</v>
      </c>
      <c r="K11" s="39">
        <v>2</v>
      </c>
      <c r="L11" s="39">
        <v>1</v>
      </c>
      <c r="M11" s="111">
        <f t="shared" si="7"/>
        <v>50</v>
      </c>
      <c r="N11" s="39">
        <v>0</v>
      </c>
      <c r="O11" s="39">
        <v>1</v>
      </c>
      <c r="P11" s="111" t="str">
        <f t="shared" si="8"/>
        <v>-</v>
      </c>
      <c r="Q11" s="39">
        <v>58</v>
      </c>
      <c r="R11" s="60">
        <v>48</v>
      </c>
      <c r="S11" s="40">
        <f t="shared" si="3"/>
        <v>82.758620689655174</v>
      </c>
      <c r="T11" s="39">
        <v>40</v>
      </c>
      <c r="U11" s="60">
        <v>21</v>
      </c>
      <c r="V11" s="40">
        <f t="shared" si="4"/>
        <v>52.5</v>
      </c>
      <c r="W11" s="39">
        <v>29</v>
      </c>
      <c r="X11" s="60">
        <v>20</v>
      </c>
      <c r="Y11" s="40">
        <f t="shared" si="5"/>
        <v>68.965517241379317</v>
      </c>
      <c r="Z11" s="39">
        <v>23</v>
      </c>
      <c r="AA11" s="103">
        <v>15</v>
      </c>
      <c r="AB11" s="40">
        <f t="shared" si="6"/>
        <v>65.217391304347828</v>
      </c>
      <c r="AC11" s="37"/>
      <c r="AD11" s="41"/>
    </row>
    <row r="12" spans="1:32" s="42" customFormat="1" ht="17" customHeight="1" x14ac:dyDescent="0.3">
      <c r="A12" s="61" t="s">
        <v>39</v>
      </c>
      <c r="B12" s="39">
        <v>40</v>
      </c>
      <c r="C12" s="39">
        <v>77</v>
      </c>
      <c r="D12" s="36">
        <f t="shared" si="0"/>
        <v>192.5</v>
      </c>
      <c r="E12" s="39">
        <v>32</v>
      </c>
      <c r="F12" s="39">
        <v>71</v>
      </c>
      <c r="G12" s="40">
        <f t="shared" si="1"/>
        <v>221.875</v>
      </c>
      <c r="H12" s="39">
        <v>4</v>
      </c>
      <c r="I12" s="39">
        <v>14</v>
      </c>
      <c r="J12" s="110">
        <f t="shared" si="2"/>
        <v>350</v>
      </c>
      <c r="K12" s="39">
        <v>4</v>
      </c>
      <c r="L12" s="39">
        <v>7</v>
      </c>
      <c r="M12" s="111">
        <f t="shared" si="7"/>
        <v>175</v>
      </c>
      <c r="N12" s="39">
        <v>6</v>
      </c>
      <c r="O12" s="39">
        <v>1</v>
      </c>
      <c r="P12" s="111">
        <f t="shared" si="8"/>
        <v>16.666666666666668</v>
      </c>
      <c r="Q12" s="39">
        <v>26</v>
      </c>
      <c r="R12" s="60">
        <v>59</v>
      </c>
      <c r="S12" s="40">
        <f t="shared" si="3"/>
        <v>226.92307692307693</v>
      </c>
      <c r="T12" s="39">
        <v>27</v>
      </c>
      <c r="U12" s="60">
        <v>29</v>
      </c>
      <c r="V12" s="40">
        <f t="shared" si="4"/>
        <v>107.4074074074074</v>
      </c>
      <c r="W12" s="39">
        <v>19</v>
      </c>
      <c r="X12" s="60">
        <v>25</v>
      </c>
      <c r="Y12" s="40">
        <f t="shared" si="5"/>
        <v>131.57894736842104</v>
      </c>
      <c r="Z12" s="39">
        <v>14</v>
      </c>
      <c r="AA12" s="103">
        <v>23</v>
      </c>
      <c r="AB12" s="40">
        <f t="shared" si="6"/>
        <v>164.28571428571428</v>
      </c>
      <c r="AC12" s="37"/>
      <c r="AD12" s="41"/>
    </row>
    <row r="13" spans="1:32" s="42" customFormat="1" ht="17" customHeight="1" x14ac:dyDescent="0.3">
      <c r="A13" s="61" t="s">
        <v>40</v>
      </c>
      <c r="B13" s="39">
        <v>45</v>
      </c>
      <c r="C13" s="39">
        <v>47</v>
      </c>
      <c r="D13" s="36">
        <f t="shared" si="0"/>
        <v>104.44444444444444</v>
      </c>
      <c r="E13" s="39">
        <v>44</v>
      </c>
      <c r="F13" s="39">
        <v>46</v>
      </c>
      <c r="G13" s="40">
        <f t="shared" si="1"/>
        <v>104.54545454545455</v>
      </c>
      <c r="H13" s="39">
        <v>5</v>
      </c>
      <c r="I13" s="39">
        <v>10</v>
      </c>
      <c r="J13" s="111">
        <f t="shared" si="2"/>
        <v>200</v>
      </c>
      <c r="K13" s="39">
        <v>2</v>
      </c>
      <c r="L13" s="39">
        <v>2</v>
      </c>
      <c r="M13" s="111">
        <f t="shared" si="7"/>
        <v>100</v>
      </c>
      <c r="N13" s="39">
        <v>0</v>
      </c>
      <c r="O13" s="39">
        <v>0</v>
      </c>
      <c r="P13" s="111" t="str">
        <f t="shared" si="8"/>
        <v>-</v>
      </c>
      <c r="Q13" s="39">
        <v>35</v>
      </c>
      <c r="R13" s="60">
        <v>41</v>
      </c>
      <c r="S13" s="40">
        <f t="shared" si="3"/>
        <v>117.14285714285714</v>
      </c>
      <c r="T13" s="39">
        <v>29</v>
      </c>
      <c r="U13" s="60">
        <v>8</v>
      </c>
      <c r="V13" s="40">
        <f t="shared" si="4"/>
        <v>27.586206896551722</v>
      </c>
      <c r="W13" s="39">
        <v>28</v>
      </c>
      <c r="X13" s="60">
        <v>7</v>
      </c>
      <c r="Y13" s="40">
        <f t="shared" si="5"/>
        <v>25</v>
      </c>
      <c r="Z13" s="39">
        <v>22</v>
      </c>
      <c r="AA13" s="103">
        <v>7</v>
      </c>
      <c r="AB13" s="40">
        <f t="shared" si="6"/>
        <v>31.818181818181817</v>
      </c>
      <c r="AC13" s="37"/>
      <c r="AD13" s="41"/>
    </row>
    <row r="14" spans="1:32" s="42" customFormat="1" ht="17" customHeight="1" x14ac:dyDescent="0.3">
      <c r="A14" s="61" t="s">
        <v>41</v>
      </c>
      <c r="B14" s="39">
        <v>42</v>
      </c>
      <c r="C14" s="39">
        <v>51</v>
      </c>
      <c r="D14" s="36">
        <f t="shared" si="0"/>
        <v>121.42857142857143</v>
      </c>
      <c r="E14" s="39">
        <v>40</v>
      </c>
      <c r="F14" s="39">
        <v>46</v>
      </c>
      <c r="G14" s="40">
        <f t="shared" si="1"/>
        <v>115</v>
      </c>
      <c r="H14" s="39">
        <v>3</v>
      </c>
      <c r="I14" s="39">
        <v>10</v>
      </c>
      <c r="J14" s="111">
        <f t="shared" si="2"/>
        <v>333.33333333333331</v>
      </c>
      <c r="K14" s="39">
        <v>2</v>
      </c>
      <c r="L14" s="39">
        <v>0</v>
      </c>
      <c r="M14" s="111">
        <f t="shared" si="7"/>
        <v>0</v>
      </c>
      <c r="N14" s="39">
        <v>0</v>
      </c>
      <c r="O14" s="39">
        <v>0</v>
      </c>
      <c r="P14" s="111" t="str">
        <f t="shared" si="8"/>
        <v>-</v>
      </c>
      <c r="Q14" s="39">
        <v>36</v>
      </c>
      <c r="R14" s="60">
        <v>40</v>
      </c>
      <c r="S14" s="40">
        <f t="shared" si="3"/>
        <v>111.11111111111111</v>
      </c>
      <c r="T14" s="39">
        <v>32</v>
      </c>
      <c r="U14" s="60">
        <v>10</v>
      </c>
      <c r="V14" s="40">
        <f t="shared" si="4"/>
        <v>31.25</v>
      </c>
      <c r="W14" s="39">
        <v>30</v>
      </c>
      <c r="X14" s="60">
        <v>10</v>
      </c>
      <c r="Y14" s="40">
        <f t="shared" si="5"/>
        <v>33.333333333333336</v>
      </c>
      <c r="Z14" s="39">
        <v>27</v>
      </c>
      <c r="AA14" s="103">
        <v>9</v>
      </c>
      <c r="AB14" s="40">
        <f t="shared" si="6"/>
        <v>33.333333333333336</v>
      </c>
      <c r="AC14" s="37"/>
      <c r="AD14" s="41"/>
    </row>
    <row r="15" spans="1:32" s="42" customFormat="1" ht="17" customHeight="1" x14ac:dyDescent="0.3">
      <c r="A15" s="61" t="s">
        <v>42</v>
      </c>
      <c r="B15" s="39">
        <v>252</v>
      </c>
      <c r="C15" s="39">
        <v>278</v>
      </c>
      <c r="D15" s="36">
        <f t="shared" si="0"/>
        <v>110.31746031746032</v>
      </c>
      <c r="E15" s="39">
        <v>214</v>
      </c>
      <c r="F15" s="39">
        <v>228</v>
      </c>
      <c r="G15" s="40">
        <f t="shared" si="1"/>
        <v>106.54205607476635</v>
      </c>
      <c r="H15" s="39">
        <v>25</v>
      </c>
      <c r="I15" s="39">
        <v>18</v>
      </c>
      <c r="J15" s="111">
        <f t="shared" si="2"/>
        <v>72</v>
      </c>
      <c r="K15" s="39">
        <v>14</v>
      </c>
      <c r="L15" s="39">
        <v>4</v>
      </c>
      <c r="M15" s="111">
        <f t="shared" si="7"/>
        <v>28.571428571428573</v>
      </c>
      <c r="N15" s="39">
        <v>0</v>
      </c>
      <c r="O15" s="39">
        <v>0</v>
      </c>
      <c r="P15" s="111" t="str">
        <f t="shared" si="8"/>
        <v>-</v>
      </c>
      <c r="Q15" s="39">
        <v>154</v>
      </c>
      <c r="R15" s="60">
        <v>178</v>
      </c>
      <c r="S15" s="40">
        <f t="shared" si="3"/>
        <v>115.58441558441558</v>
      </c>
      <c r="T15" s="39">
        <v>170</v>
      </c>
      <c r="U15" s="60">
        <v>112</v>
      </c>
      <c r="V15" s="40">
        <f t="shared" si="4"/>
        <v>65.882352941176464</v>
      </c>
      <c r="W15" s="39">
        <v>133</v>
      </c>
      <c r="X15" s="60">
        <v>106</v>
      </c>
      <c r="Y15" s="40">
        <f t="shared" si="5"/>
        <v>79.699248120300751</v>
      </c>
      <c r="Z15" s="39">
        <v>128</v>
      </c>
      <c r="AA15" s="103">
        <v>98</v>
      </c>
      <c r="AB15" s="40">
        <f t="shared" si="6"/>
        <v>76.5625</v>
      </c>
      <c r="AC15" s="37"/>
      <c r="AD15" s="41"/>
    </row>
    <row r="16" spans="1:32" s="42" customFormat="1" ht="17" customHeight="1" x14ac:dyDescent="0.3">
      <c r="A16" s="61" t="s">
        <v>43</v>
      </c>
      <c r="B16" s="39">
        <v>219</v>
      </c>
      <c r="C16" s="39">
        <v>249</v>
      </c>
      <c r="D16" s="36">
        <f t="shared" si="0"/>
        <v>113.6986301369863</v>
      </c>
      <c r="E16" s="39">
        <v>174</v>
      </c>
      <c r="F16" s="39">
        <v>201</v>
      </c>
      <c r="G16" s="40">
        <f t="shared" si="1"/>
        <v>115.51724137931035</v>
      </c>
      <c r="H16" s="39">
        <v>31</v>
      </c>
      <c r="I16" s="39">
        <v>39</v>
      </c>
      <c r="J16" s="111">
        <f t="shared" si="2"/>
        <v>125.80645161290323</v>
      </c>
      <c r="K16" s="39">
        <v>12</v>
      </c>
      <c r="L16" s="39">
        <v>12</v>
      </c>
      <c r="M16" s="111">
        <f t="shared" si="7"/>
        <v>100</v>
      </c>
      <c r="N16" s="39">
        <v>2</v>
      </c>
      <c r="O16" s="39">
        <v>5</v>
      </c>
      <c r="P16" s="111">
        <f t="shared" si="8"/>
        <v>250</v>
      </c>
      <c r="Q16" s="39">
        <v>163</v>
      </c>
      <c r="R16" s="60">
        <v>172</v>
      </c>
      <c r="S16" s="40">
        <f t="shared" si="3"/>
        <v>105.52147239263803</v>
      </c>
      <c r="T16" s="39">
        <v>146</v>
      </c>
      <c r="U16" s="60">
        <v>60</v>
      </c>
      <c r="V16" s="40">
        <f t="shared" si="4"/>
        <v>41.095890410958901</v>
      </c>
      <c r="W16" s="39">
        <v>111</v>
      </c>
      <c r="X16" s="60">
        <v>53</v>
      </c>
      <c r="Y16" s="40">
        <f t="shared" si="5"/>
        <v>47.747747747747745</v>
      </c>
      <c r="Z16" s="39">
        <v>103</v>
      </c>
      <c r="AA16" s="103">
        <v>42</v>
      </c>
      <c r="AB16" s="40">
        <f t="shared" si="6"/>
        <v>40.776699029126213</v>
      </c>
      <c r="AC16" s="37"/>
      <c r="AD16" s="41"/>
    </row>
    <row r="17" spans="1:30" s="42" customFormat="1" ht="17" customHeight="1" x14ac:dyDescent="0.3">
      <c r="A17" s="61" t="s">
        <v>44</v>
      </c>
      <c r="B17" s="39">
        <v>156</v>
      </c>
      <c r="C17" s="39">
        <v>224</v>
      </c>
      <c r="D17" s="36">
        <f t="shared" si="0"/>
        <v>143.58974358974359</v>
      </c>
      <c r="E17" s="39">
        <v>136</v>
      </c>
      <c r="F17" s="39">
        <v>192</v>
      </c>
      <c r="G17" s="40">
        <f t="shared" si="1"/>
        <v>141.1764705882353</v>
      </c>
      <c r="H17" s="39">
        <v>9</v>
      </c>
      <c r="I17" s="39">
        <v>20</v>
      </c>
      <c r="J17" s="110">
        <f t="shared" si="2"/>
        <v>222.22222222222223</v>
      </c>
      <c r="K17" s="39">
        <v>8</v>
      </c>
      <c r="L17" s="39">
        <v>7</v>
      </c>
      <c r="M17" s="111">
        <f t="shared" si="7"/>
        <v>87.5</v>
      </c>
      <c r="N17" s="39">
        <v>1</v>
      </c>
      <c r="O17" s="39">
        <v>1</v>
      </c>
      <c r="P17" s="111">
        <f t="shared" si="8"/>
        <v>100</v>
      </c>
      <c r="Q17" s="39">
        <v>101</v>
      </c>
      <c r="R17" s="60">
        <v>123</v>
      </c>
      <c r="S17" s="40">
        <f t="shared" si="3"/>
        <v>121.78217821782178</v>
      </c>
      <c r="T17" s="39">
        <v>102</v>
      </c>
      <c r="U17" s="60">
        <v>101</v>
      </c>
      <c r="V17" s="40">
        <f t="shared" si="4"/>
        <v>99.019607843137251</v>
      </c>
      <c r="W17" s="39">
        <v>81</v>
      </c>
      <c r="X17" s="60">
        <v>97</v>
      </c>
      <c r="Y17" s="40">
        <f t="shared" si="5"/>
        <v>119.75308641975309</v>
      </c>
      <c r="Z17" s="39">
        <v>78</v>
      </c>
      <c r="AA17" s="103">
        <v>93</v>
      </c>
      <c r="AB17" s="40">
        <f t="shared" si="6"/>
        <v>119.23076923076923</v>
      </c>
      <c r="AC17" s="37"/>
      <c r="AD17" s="41"/>
    </row>
    <row r="18" spans="1:30" s="42" customFormat="1" ht="17" customHeight="1" x14ac:dyDescent="0.3">
      <c r="A18" s="61" t="s">
        <v>45</v>
      </c>
      <c r="B18" s="39">
        <v>166</v>
      </c>
      <c r="C18" s="39">
        <v>156</v>
      </c>
      <c r="D18" s="36">
        <f t="shared" si="0"/>
        <v>93.975903614457835</v>
      </c>
      <c r="E18" s="39">
        <v>159</v>
      </c>
      <c r="F18" s="39">
        <v>152</v>
      </c>
      <c r="G18" s="40">
        <f t="shared" si="1"/>
        <v>95.59748427672956</v>
      </c>
      <c r="H18" s="39">
        <v>12</v>
      </c>
      <c r="I18" s="39">
        <v>9</v>
      </c>
      <c r="J18" s="111">
        <f t="shared" si="2"/>
        <v>75</v>
      </c>
      <c r="K18" s="39">
        <v>6</v>
      </c>
      <c r="L18" s="39">
        <v>2</v>
      </c>
      <c r="M18" s="111">
        <f t="shared" si="7"/>
        <v>33.333333333333336</v>
      </c>
      <c r="N18" s="39">
        <v>3</v>
      </c>
      <c r="O18" s="39">
        <v>0</v>
      </c>
      <c r="P18" s="111">
        <f t="shared" si="8"/>
        <v>0</v>
      </c>
      <c r="Q18" s="39">
        <v>111</v>
      </c>
      <c r="R18" s="60">
        <v>105</v>
      </c>
      <c r="S18" s="40">
        <f t="shared" si="3"/>
        <v>94.594594594594597</v>
      </c>
      <c r="T18" s="39">
        <v>94</v>
      </c>
      <c r="U18" s="60">
        <v>65</v>
      </c>
      <c r="V18" s="40">
        <f t="shared" si="4"/>
        <v>69.148936170212764</v>
      </c>
      <c r="W18" s="39">
        <v>91</v>
      </c>
      <c r="X18" s="60">
        <v>64</v>
      </c>
      <c r="Y18" s="40">
        <f t="shared" si="5"/>
        <v>70.329670329670336</v>
      </c>
      <c r="Z18" s="39">
        <v>85</v>
      </c>
      <c r="AA18" s="103">
        <v>57</v>
      </c>
      <c r="AB18" s="40">
        <f t="shared" si="6"/>
        <v>67.058823529411768</v>
      </c>
      <c r="AC18" s="37"/>
      <c r="AD18" s="41"/>
    </row>
    <row r="19" spans="1:30" s="42" customFormat="1" ht="17" customHeight="1" x14ac:dyDescent="0.3">
      <c r="A19" s="61" t="s">
        <v>46</v>
      </c>
      <c r="B19" s="39">
        <v>139</v>
      </c>
      <c r="C19" s="39">
        <v>167</v>
      </c>
      <c r="D19" s="36">
        <f t="shared" si="0"/>
        <v>120.14388489208633</v>
      </c>
      <c r="E19" s="39">
        <v>124</v>
      </c>
      <c r="F19" s="39">
        <v>148</v>
      </c>
      <c r="G19" s="40">
        <f t="shared" si="1"/>
        <v>119.35483870967742</v>
      </c>
      <c r="H19" s="39">
        <v>26</v>
      </c>
      <c r="I19" s="39">
        <v>27</v>
      </c>
      <c r="J19" s="111">
        <f t="shared" si="2"/>
        <v>103.84615384615384</v>
      </c>
      <c r="K19" s="39">
        <v>6</v>
      </c>
      <c r="L19" s="39">
        <v>3</v>
      </c>
      <c r="M19" s="111">
        <f t="shared" si="7"/>
        <v>50</v>
      </c>
      <c r="N19" s="39">
        <v>0</v>
      </c>
      <c r="O19" s="39">
        <v>0</v>
      </c>
      <c r="P19" s="111" t="str">
        <f t="shared" si="8"/>
        <v>-</v>
      </c>
      <c r="Q19" s="39">
        <v>97</v>
      </c>
      <c r="R19" s="60">
        <v>138</v>
      </c>
      <c r="S19" s="40">
        <f t="shared" si="3"/>
        <v>142.26804123711341</v>
      </c>
      <c r="T19" s="39">
        <v>78</v>
      </c>
      <c r="U19" s="60">
        <v>91</v>
      </c>
      <c r="V19" s="40">
        <f t="shared" si="4"/>
        <v>116.66666666666667</v>
      </c>
      <c r="W19" s="39">
        <v>63</v>
      </c>
      <c r="X19" s="60">
        <v>77</v>
      </c>
      <c r="Y19" s="40">
        <f t="shared" si="5"/>
        <v>122.22222222222223</v>
      </c>
      <c r="Z19" s="39">
        <v>58</v>
      </c>
      <c r="AA19" s="103">
        <v>66</v>
      </c>
      <c r="AB19" s="40">
        <f t="shared" si="6"/>
        <v>113.79310344827586</v>
      </c>
      <c r="AC19" s="37"/>
      <c r="AD19" s="41"/>
    </row>
    <row r="20" spans="1:30" s="42" customFormat="1" ht="17" customHeight="1" x14ac:dyDescent="0.3">
      <c r="A20" s="61" t="s">
        <v>47</v>
      </c>
      <c r="B20" s="39">
        <v>70</v>
      </c>
      <c r="C20" s="39">
        <v>114</v>
      </c>
      <c r="D20" s="36">
        <f t="shared" si="0"/>
        <v>162.85714285714286</v>
      </c>
      <c r="E20" s="39">
        <v>67</v>
      </c>
      <c r="F20" s="39">
        <v>114</v>
      </c>
      <c r="G20" s="40">
        <f t="shared" si="1"/>
        <v>170.14925373134329</v>
      </c>
      <c r="H20" s="39">
        <v>7</v>
      </c>
      <c r="I20" s="39">
        <v>19</v>
      </c>
      <c r="J20" s="110">
        <f t="shared" si="2"/>
        <v>271.42857142857144</v>
      </c>
      <c r="K20" s="39">
        <v>3</v>
      </c>
      <c r="L20" s="39">
        <v>1</v>
      </c>
      <c r="M20" s="111">
        <f t="shared" si="7"/>
        <v>33.333333333333336</v>
      </c>
      <c r="N20" s="39">
        <v>0</v>
      </c>
      <c r="O20" s="39">
        <v>0</v>
      </c>
      <c r="P20" s="111" t="str">
        <f t="shared" si="8"/>
        <v>-</v>
      </c>
      <c r="Q20" s="39">
        <v>60</v>
      </c>
      <c r="R20" s="60">
        <v>86</v>
      </c>
      <c r="S20" s="40">
        <f t="shared" si="3"/>
        <v>143.33333333333334</v>
      </c>
      <c r="T20" s="39">
        <v>48</v>
      </c>
      <c r="U20" s="60">
        <v>70</v>
      </c>
      <c r="V20" s="40">
        <f t="shared" si="4"/>
        <v>145.83333333333334</v>
      </c>
      <c r="W20" s="39">
        <v>45</v>
      </c>
      <c r="X20" s="60">
        <v>70</v>
      </c>
      <c r="Y20" s="40">
        <f t="shared" si="5"/>
        <v>155.55555555555554</v>
      </c>
      <c r="Z20" s="39">
        <v>44</v>
      </c>
      <c r="AA20" s="103">
        <v>66</v>
      </c>
      <c r="AB20" s="40">
        <f t="shared" si="6"/>
        <v>150</v>
      </c>
      <c r="AC20" s="37"/>
      <c r="AD20" s="41"/>
    </row>
    <row r="21" spans="1:30" s="42" customFormat="1" ht="17" customHeight="1" x14ac:dyDescent="0.3">
      <c r="A21" s="61" t="s">
        <v>48</v>
      </c>
      <c r="B21" s="39">
        <v>98</v>
      </c>
      <c r="C21" s="39">
        <v>149</v>
      </c>
      <c r="D21" s="36">
        <f t="shared" si="0"/>
        <v>152.0408163265306</v>
      </c>
      <c r="E21" s="39">
        <v>86</v>
      </c>
      <c r="F21" s="39">
        <v>142</v>
      </c>
      <c r="G21" s="40">
        <f t="shared" si="1"/>
        <v>165.11627906976744</v>
      </c>
      <c r="H21" s="39">
        <v>26</v>
      </c>
      <c r="I21" s="39">
        <v>24</v>
      </c>
      <c r="J21" s="111">
        <f t="shared" si="2"/>
        <v>92.307692307692307</v>
      </c>
      <c r="K21" s="39">
        <v>0</v>
      </c>
      <c r="L21" s="39">
        <v>8</v>
      </c>
      <c r="M21" s="111" t="str">
        <f t="shared" si="7"/>
        <v>-</v>
      </c>
      <c r="N21" s="39">
        <v>0</v>
      </c>
      <c r="O21" s="39">
        <v>0</v>
      </c>
      <c r="P21" s="111" t="str">
        <f t="shared" si="8"/>
        <v>-</v>
      </c>
      <c r="Q21" s="39">
        <v>76</v>
      </c>
      <c r="R21" s="60">
        <v>125</v>
      </c>
      <c r="S21" s="40">
        <f t="shared" si="3"/>
        <v>164.47368421052633</v>
      </c>
      <c r="T21" s="39">
        <v>52</v>
      </c>
      <c r="U21" s="60">
        <v>64</v>
      </c>
      <c r="V21" s="40">
        <f t="shared" si="4"/>
        <v>123.07692307692308</v>
      </c>
      <c r="W21" s="39">
        <v>45</v>
      </c>
      <c r="X21" s="60">
        <v>63</v>
      </c>
      <c r="Y21" s="40">
        <f t="shared" si="5"/>
        <v>140</v>
      </c>
      <c r="Z21" s="39">
        <v>44</v>
      </c>
      <c r="AA21" s="103">
        <v>55</v>
      </c>
      <c r="AB21" s="40">
        <f t="shared" si="6"/>
        <v>125</v>
      </c>
      <c r="AC21" s="37"/>
      <c r="AD21" s="41"/>
    </row>
    <row r="22" spans="1:30" s="42" customFormat="1" ht="17" customHeight="1" x14ac:dyDescent="0.3">
      <c r="A22" s="61" t="s">
        <v>49</v>
      </c>
      <c r="B22" s="39">
        <v>130</v>
      </c>
      <c r="C22" s="39">
        <v>139</v>
      </c>
      <c r="D22" s="36">
        <f t="shared" si="0"/>
        <v>106.92307692307692</v>
      </c>
      <c r="E22" s="39">
        <v>127</v>
      </c>
      <c r="F22" s="39">
        <v>134</v>
      </c>
      <c r="G22" s="40">
        <f t="shared" si="1"/>
        <v>105.51181102362204</v>
      </c>
      <c r="H22" s="39">
        <v>17</v>
      </c>
      <c r="I22" s="39">
        <v>18</v>
      </c>
      <c r="J22" s="111">
        <f t="shared" si="2"/>
        <v>105.88235294117646</v>
      </c>
      <c r="K22" s="39">
        <v>4</v>
      </c>
      <c r="L22" s="39">
        <v>8</v>
      </c>
      <c r="M22" s="110">
        <f t="shared" si="7"/>
        <v>200</v>
      </c>
      <c r="N22" s="39">
        <v>2</v>
      </c>
      <c r="O22" s="39">
        <v>0</v>
      </c>
      <c r="P22" s="111">
        <f t="shared" si="8"/>
        <v>0</v>
      </c>
      <c r="Q22" s="39">
        <v>120</v>
      </c>
      <c r="R22" s="60">
        <v>122</v>
      </c>
      <c r="S22" s="40">
        <f t="shared" si="3"/>
        <v>101.66666666666667</v>
      </c>
      <c r="T22" s="39">
        <v>70</v>
      </c>
      <c r="U22" s="60">
        <v>62</v>
      </c>
      <c r="V22" s="40">
        <f t="shared" si="4"/>
        <v>88.571428571428569</v>
      </c>
      <c r="W22" s="39">
        <v>68</v>
      </c>
      <c r="X22" s="60">
        <v>62</v>
      </c>
      <c r="Y22" s="40">
        <f t="shared" si="5"/>
        <v>91.17647058823529</v>
      </c>
      <c r="Z22" s="39">
        <v>63</v>
      </c>
      <c r="AA22" s="103">
        <v>52</v>
      </c>
      <c r="AB22" s="40">
        <f t="shared" si="6"/>
        <v>82.539682539682545</v>
      </c>
      <c r="AC22" s="37"/>
      <c r="AD22" s="41"/>
    </row>
    <row r="23" spans="1:30" s="42" customFormat="1" ht="17" customHeight="1" x14ac:dyDescent="0.3">
      <c r="A23" s="61" t="s">
        <v>50</v>
      </c>
      <c r="B23" s="39">
        <v>120</v>
      </c>
      <c r="C23" s="39">
        <v>184</v>
      </c>
      <c r="D23" s="36">
        <f t="shared" si="0"/>
        <v>153.33333333333334</v>
      </c>
      <c r="E23" s="39">
        <v>108</v>
      </c>
      <c r="F23" s="39">
        <v>172</v>
      </c>
      <c r="G23" s="40">
        <f t="shared" si="1"/>
        <v>159.25925925925927</v>
      </c>
      <c r="H23" s="39">
        <v>15</v>
      </c>
      <c r="I23" s="39">
        <v>24</v>
      </c>
      <c r="J23" s="111">
        <f t="shared" si="2"/>
        <v>160</v>
      </c>
      <c r="K23" s="39">
        <v>2</v>
      </c>
      <c r="L23" s="39">
        <v>4</v>
      </c>
      <c r="M23" s="111">
        <f t="shared" si="7"/>
        <v>200</v>
      </c>
      <c r="N23" s="39">
        <v>2</v>
      </c>
      <c r="O23" s="39">
        <v>3</v>
      </c>
      <c r="P23" s="111">
        <f t="shared" si="8"/>
        <v>150</v>
      </c>
      <c r="Q23" s="39">
        <v>104</v>
      </c>
      <c r="R23" s="60">
        <v>158</v>
      </c>
      <c r="S23" s="40">
        <f t="shared" si="3"/>
        <v>151.92307692307693</v>
      </c>
      <c r="T23" s="39">
        <v>80</v>
      </c>
      <c r="U23" s="60">
        <v>77</v>
      </c>
      <c r="V23" s="40">
        <f t="shared" si="4"/>
        <v>96.25</v>
      </c>
      <c r="W23" s="39">
        <v>69</v>
      </c>
      <c r="X23" s="60">
        <v>76</v>
      </c>
      <c r="Y23" s="40">
        <f t="shared" si="5"/>
        <v>110.14492753623189</v>
      </c>
      <c r="Z23" s="39">
        <v>60</v>
      </c>
      <c r="AA23" s="103">
        <v>71</v>
      </c>
      <c r="AB23" s="40">
        <f t="shared" si="6"/>
        <v>118.33333333333333</v>
      </c>
      <c r="AC23" s="37"/>
      <c r="AD23" s="41"/>
    </row>
    <row r="24" spans="1:30" s="42" customFormat="1" ht="17" customHeight="1" x14ac:dyDescent="0.3">
      <c r="A24" s="61" t="s">
        <v>51</v>
      </c>
      <c r="B24" s="39">
        <v>152</v>
      </c>
      <c r="C24" s="39">
        <v>234</v>
      </c>
      <c r="D24" s="36">
        <f t="shared" si="0"/>
        <v>153.94736842105263</v>
      </c>
      <c r="E24" s="39">
        <v>148</v>
      </c>
      <c r="F24" s="39">
        <v>220</v>
      </c>
      <c r="G24" s="40">
        <f t="shared" si="1"/>
        <v>148.64864864864865</v>
      </c>
      <c r="H24" s="39">
        <v>13</v>
      </c>
      <c r="I24" s="39">
        <v>20</v>
      </c>
      <c r="J24" s="111">
        <f t="shared" si="2"/>
        <v>153.84615384615384</v>
      </c>
      <c r="K24" s="39">
        <v>4</v>
      </c>
      <c r="L24" s="39">
        <v>6</v>
      </c>
      <c r="M24" s="111">
        <f t="shared" si="7"/>
        <v>150</v>
      </c>
      <c r="N24" s="39">
        <v>0</v>
      </c>
      <c r="O24" s="39">
        <v>0</v>
      </c>
      <c r="P24" s="111" t="str">
        <f t="shared" si="8"/>
        <v>-</v>
      </c>
      <c r="Q24" s="39">
        <v>125</v>
      </c>
      <c r="R24" s="60">
        <v>216</v>
      </c>
      <c r="S24" s="40">
        <f t="shared" si="3"/>
        <v>172.8</v>
      </c>
      <c r="T24" s="39">
        <v>88</v>
      </c>
      <c r="U24" s="60">
        <v>100</v>
      </c>
      <c r="V24" s="40">
        <f t="shared" si="4"/>
        <v>113.63636363636364</v>
      </c>
      <c r="W24" s="39">
        <v>87</v>
      </c>
      <c r="X24" s="60">
        <v>99</v>
      </c>
      <c r="Y24" s="40">
        <f t="shared" si="5"/>
        <v>113.79310344827586</v>
      </c>
      <c r="Z24" s="39">
        <v>82</v>
      </c>
      <c r="AA24" s="103">
        <v>98</v>
      </c>
      <c r="AB24" s="40">
        <f t="shared" si="6"/>
        <v>119.51219512195122</v>
      </c>
      <c r="AC24" s="37"/>
      <c r="AD24" s="41"/>
    </row>
    <row r="25" spans="1:30" s="42" customFormat="1" ht="17" customHeight="1" x14ac:dyDescent="0.3">
      <c r="A25" s="61" t="s">
        <v>52</v>
      </c>
      <c r="B25" s="39">
        <v>59</v>
      </c>
      <c r="C25" s="39">
        <v>85</v>
      </c>
      <c r="D25" s="36">
        <f t="shared" si="0"/>
        <v>144.06779661016949</v>
      </c>
      <c r="E25" s="39">
        <v>53</v>
      </c>
      <c r="F25" s="39">
        <v>81</v>
      </c>
      <c r="G25" s="40">
        <f t="shared" si="1"/>
        <v>152.83018867924528</v>
      </c>
      <c r="H25" s="39">
        <v>8</v>
      </c>
      <c r="I25" s="39">
        <v>13</v>
      </c>
      <c r="J25" s="111">
        <f t="shared" si="2"/>
        <v>162.5</v>
      </c>
      <c r="K25" s="39">
        <v>0</v>
      </c>
      <c r="L25" s="39">
        <v>1</v>
      </c>
      <c r="M25" s="111" t="str">
        <f t="shared" si="7"/>
        <v>-</v>
      </c>
      <c r="N25" s="39">
        <v>0</v>
      </c>
      <c r="O25" s="39">
        <v>0</v>
      </c>
      <c r="P25" s="111" t="str">
        <f t="shared" si="8"/>
        <v>-</v>
      </c>
      <c r="Q25" s="39">
        <v>47</v>
      </c>
      <c r="R25" s="60">
        <v>68</v>
      </c>
      <c r="S25" s="40">
        <f t="shared" si="3"/>
        <v>144.68085106382978</v>
      </c>
      <c r="T25" s="39">
        <v>37</v>
      </c>
      <c r="U25" s="60">
        <v>41</v>
      </c>
      <c r="V25" s="40">
        <f t="shared" si="4"/>
        <v>110.81081081081081</v>
      </c>
      <c r="W25" s="39">
        <v>33</v>
      </c>
      <c r="X25" s="60">
        <v>41</v>
      </c>
      <c r="Y25" s="40">
        <f t="shared" si="5"/>
        <v>124.24242424242425</v>
      </c>
      <c r="Z25" s="39">
        <v>33</v>
      </c>
      <c r="AA25" s="103">
        <v>37</v>
      </c>
      <c r="AB25" s="40">
        <f t="shared" si="6"/>
        <v>112.12121212121212</v>
      </c>
      <c r="AC25" s="37"/>
      <c r="AD25" s="41"/>
    </row>
    <row r="26" spans="1:30" s="42" customFormat="1" ht="17" customHeight="1" x14ac:dyDescent="0.3">
      <c r="A26" s="61" t="s">
        <v>53</v>
      </c>
      <c r="B26" s="39">
        <v>105</v>
      </c>
      <c r="C26" s="39">
        <v>117</v>
      </c>
      <c r="D26" s="36">
        <f t="shared" si="0"/>
        <v>111.42857142857143</v>
      </c>
      <c r="E26" s="39">
        <v>98</v>
      </c>
      <c r="F26" s="39">
        <v>109</v>
      </c>
      <c r="G26" s="40">
        <f t="shared" si="1"/>
        <v>111.22448979591837</v>
      </c>
      <c r="H26" s="39">
        <v>10</v>
      </c>
      <c r="I26" s="39">
        <v>17</v>
      </c>
      <c r="J26" s="40">
        <f t="shared" si="2"/>
        <v>170</v>
      </c>
      <c r="K26" s="39">
        <v>2</v>
      </c>
      <c r="L26" s="39">
        <v>1</v>
      </c>
      <c r="M26" s="111">
        <f t="shared" si="7"/>
        <v>50</v>
      </c>
      <c r="N26" s="39">
        <v>0</v>
      </c>
      <c r="O26" s="39">
        <v>0</v>
      </c>
      <c r="P26" s="111" t="str">
        <f t="shared" si="8"/>
        <v>-</v>
      </c>
      <c r="Q26" s="39">
        <v>86</v>
      </c>
      <c r="R26" s="60">
        <v>90</v>
      </c>
      <c r="S26" s="40">
        <f t="shared" si="3"/>
        <v>104.65116279069767</v>
      </c>
      <c r="T26" s="39">
        <v>66</v>
      </c>
      <c r="U26" s="60">
        <v>41</v>
      </c>
      <c r="V26" s="40">
        <f t="shared" si="4"/>
        <v>62.121212121212125</v>
      </c>
      <c r="W26" s="39">
        <v>59</v>
      </c>
      <c r="X26" s="60">
        <v>41</v>
      </c>
      <c r="Y26" s="40">
        <f t="shared" si="5"/>
        <v>69.491525423728817</v>
      </c>
      <c r="Z26" s="39">
        <v>51</v>
      </c>
      <c r="AA26" s="103">
        <v>40</v>
      </c>
      <c r="AB26" s="40">
        <f t="shared" si="6"/>
        <v>78.431372549019613</v>
      </c>
      <c r="AC26" s="37"/>
      <c r="AD26" s="41"/>
    </row>
    <row r="27" spans="1:30" s="42" customFormat="1" ht="17" customHeight="1" x14ac:dyDescent="0.3">
      <c r="A27" s="61" t="s">
        <v>54</v>
      </c>
      <c r="B27" s="39">
        <v>50</v>
      </c>
      <c r="C27" s="39">
        <v>89</v>
      </c>
      <c r="D27" s="36">
        <f t="shared" si="0"/>
        <v>178</v>
      </c>
      <c r="E27" s="39">
        <v>50</v>
      </c>
      <c r="F27" s="39">
        <v>84</v>
      </c>
      <c r="G27" s="40">
        <f t="shared" si="1"/>
        <v>168</v>
      </c>
      <c r="H27" s="39">
        <v>6</v>
      </c>
      <c r="I27" s="39">
        <v>12</v>
      </c>
      <c r="J27" s="40">
        <f t="shared" si="2"/>
        <v>200</v>
      </c>
      <c r="K27" s="39">
        <v>1</v>
      </c>
      <c r="L27" s="39">
        <v>4</v>
      </c>
      <c r="M27" s="110">
        <f t="shared" si="7"/>
        <v>400</v>
      </c>
      <c r="N27" s="39">
        <v>4</v>
      </c>
      <c r="O27" s="39">
        <v>3</v>
      </c>
      <c r="P27" s="111">
        <f t="shared" si="8"/>
        <v>75</v>
      </c>
      <c r="Q27" s="39">
        <v>43</v>
      </c>
      <c r="R27" s="60">
        <v>66</v>
      </c>
      <c r="S27" s="40">
        <f t="shared" si="3"/>
        <v>153.48837209302326</v>
      </c>
      <c r="T27" s="39">
        <v>28</v>
      </c>
      <c r="U27" s="60">
        <v>41</v>
      </c>
      <c r="V27" s="40">
        <f t="shared" si="4"/>
        <v>146.42857142857142</v>
      </c>
      <c r="W27" s="39">
        <v>28</v>
      </c>
      <c r="X27" s="60">
        <v>38</v>
      </c>
      <c r="Y27" s="40">
        <f t="shared" si="5"/>
        <v>135.71428571428572</v>
      </c>
      <c r="Z27" s="39">
        <v>28</v>
      </c>
      <c r="AA27" s="103">
        <v>38</v>
      </c>
      <c r="AB27" s="40">
        <f t="shared" si="6"/>
        <v>135.71428571428572</v>
      </c>
      <c r="AC27" s="37"/>
      <c r="AD27" s="41"/>
    </row>
    <row r="28" spans="1:30" s="42" customFormat="1" ht="17" customHeight="1" x14ac:dyDescent="0.3">
      <c r="A28" s="61" t="s">
        <v>55</v>
      </c>
      <c r="B28" s="39">
        <v>72</v>
      </c>
      <c r="C28" s="39">
        <v>80</v>
      </c>
      <c r="D28" s="36">
        <f t="shared" si="0"/>
        <v>111.11111111111111</v>
      </c>
      <c r="E28" s="39">
        <v>68</v>
      </c>
      <c r="F28" s="39">
        <v>73</v>
      </c>
      <c r="G28" s="40">
        <f t="shared" si="1"/>
        <v>107.35294117647059</v>
      </c>
      <c r="H28" s="39">
        <v>12</v>
      </c>
      <c r="I28" s="39">
        <v>12</v>
      </c>
      <c r="J28" s="40">
        <f t="shared" si="2"/>
        <v>100</v>
      </c>
      <c r="K28" s="39">
        <v>0</v>
      </c>
      <c r="L28" s="39">
        <v>0</v>
      </c>
      <c r="M28" s="111" t="str">
        <f t="shared" si="7"/>
        <v>-</v>
      </c>
      <c r="N28" s="39">
        <v>2</v>
      </c>
      <c r="O28" s="39">
        <v>0</v>
      </c>
      <c r="P28" s="111">
        <f t="shared" si="8"/>
        <v>0</v>
      </c>
      <c r="Q28" s="39">
        <v>64</v>
      </c>
      <c r="R28" s="60">
        <v>71</v>
      </c>
      <c r="S28" s="40">
        <f t="shared" si="3"/>
        <v>110.9375</v>
      </c>
      <c r="T28" s="39">
        <v>42</v>
      </c>
      <c r="U28" s="60">
        <v>35</v>
      </c>
      <c r="V28" s="40">
        <f t="shared" si="4"/>
        <v>83.333333333333329</v>
      </c>
      <c r="W28" s="39">
        <v>39</v>
      </c>
      <c r="X28" s="60">
        <v>35</v>
      </c>
      <c r="Y28" s="40">
        <f t="shared" si="5"/>
        <v>89.743589743589737</v>
      </c>
      <c r="Z28" s="39">
        <v>39</v>
      </c>
      <c r="AA28" s="103">
        <v>35</v>
      </c>
      <c r="AB28" s="40">
        <f t="shared" si="6"/>
        <v>89.743589743589737</v>
      </c>
      <c r="AC28" s="37"/>
      <c r="AD28" s="41"/>
    </row>
    <row r="29" spans="1:30" s="42" customFormat="1" ht="17" customHeight="1" x14ac:dyDescent="0.3">
      <c r="A29" s="61" t="s">
        <v>56</v>
      </c>
      <c r="B29" s="39">
        <v>130</v>
      </c>
      <c r="C29" s="39">
        <v>145</v>
      </c>
      <c r="D29" s="36">
        <f t="shared" si="0"/>
        <v>111.53846153846153</v>
      </c>
      <c r="E29" s="39">
        <v>115</v>
      </c>
      <c r="F29" s="39">
        <v>128</v>
      </c>
      <c r="G29" s="40">
        <f t="shared" si="1"/>
        <v>111.30434782608695</v>
      </c>
      <c r="H29" s="39">
        <v>6</v>
      </c>
      <c r="I29" s="39">
        <v>9</v>
      </c>
      <c r="J29" s="40">
        <f t="shared" si="2"/>
        <v>150</v>
      </c>
      <c r="K29" s="39">
        <v>4</v>
      </c>
      <c r="L29" s="39">
        <v>4</v>
      </c>
      <c r="M29" s="111">
        <f t="shared" si="7"/>
        <v>100</v>
      </c>
      <c r="N29" s="39">
        <v>0</v>
      </c>
      <c r="O29" s="39">
        <v>0</v>
      </c>
      <c r="P29" s="111" t="str">
        <f t="shared" si="8"/>
        <v>-</v>
      </c>
      <c r="Q29" s="39">
        <v>87</v>
      </c>
      <c r="R29" s="60">
        <v>104</v>
      </c>
      <c r="S29" s="40">
        <f t="shared" si="3"/>
        <v>119.54022988505747</v>
      </c>
      <c r="T29" s="39">
        <v>90</v>
      </c>
      <c r="U29" s="60">
        <v>51</v>
      </c>
      <c r="V29" s="40">
        <f t="shared" si="4"/>
        <v>56.666666666666664</v>
      </c>
      <c r="W29" s="39">
        <v>76</v>
      </c>
      <c r="X29" s="60">
        <v>48</v>
      </c>
      <c r="Y29" s="40">
        <f t="shared" si="5"/>
        <v>63.157894736842103</v>
      </c>
      <c r="Z29" s="39">
        <v>74</v>
      </c>
      <c r="AA29" s="103">
        <v>46</v>
      </c>
      <c r="AB29" s="40">
        <f t="shared" si="6"/>
        <v>62.162162162162161</v>
      </c>
      <c r="AC29" s="37"/>
      <c r="AD29" s="41"/>
    </row>
    <row r="30" spans="1:30" s="42" customFormat="1" ht="17" customHeight="1" x14ac:dyDescent="0.3">
      <c r="A30" s="61" t="s">
        <v>57</v>
      </c>
      <c r="B30" s="39">
        <v>55</v>
      </c>
      <c r="C30" s="39">
        <v>82</v>
      </c>
      <c r="D30" s="36">
        <f t="shared" si="0"/>
        <v>149.09090909090909</v>
      </c>
      <c r="E30" s="39">
        <v>48</v>
      </c>
      <c r="F30" s="39">
        <v>77</v>
      </c>
      <c r="G30" s="40">
        <f t="shared" si="1"/>
        <v>160.41666666666666</v>
      </c>
      <c r="H30" s="39">
        <v>7</v>
      </c>
      <c r="I30" s="39">
        <v>9</v>
      </c>
      <c r="J30" s="110">
        <f t="shared" si="2"/>
        <v>128.57142857142858</v>
      </c>
      <c r="K30" s="39">
        <v>3</v>
      </c>
      <c r="L30" s="39">
        <v>1</v>
      </c>
      <c r="M30" s="111">
        <f t="shared" si="7"/>
        <v>33.333333333333336</v>
      </c>
      <c r="N30" s="39">
        <v>0</v>
      </c>
      <c r="O30" s="39">
        <v>0</v>
      </c>
      <c r="P30" s="111" t="str">
        <f t="shared" si="8"/>
        <v>-</v>
      </c>
      <c r="Q30" s="39">
        <v>47</v>
      </c>
      <c r="R30" s="60">
        <v>72</v>
      </c>
      <c r="S30" s="40">
        <f t="shared" si="3"/>
        <v>153.19148936170214</v>
      </c>
      <c r="T30" s="39">
        <v>31</v>
      </c>
      <c r="U30" s="60">
        <v>42</v>
      </c>
      <c r="V30" s="40">
        <f t="shared" si="4"/>
        <v>135.48387096774192</v>
      </c>
      <c r="W30" s="39">
        <v>24</v>
      </c>
      <c r="X30" s="60">
        <v>41</v>
      </c>
      <c r="Y30" s="40">
        <f t="shared" si="5"/>
        <v>170.83333333333334</v>
      </c>
      <c r="Z30" s="39">
        <v>24</v>
      </c>
      <c r="AA30" s="103">
        <v>40</v>
      </c>
      <c r="AB30" s="40">
        <f t="shared" si="6"/>
        <v>166.66666666666666</v>
      </c>
      <c r="AC30" s="37"/>
      <c r="AD30" s="41"/>
    </row>
    <row r="31" spans="1:30" s="42" customFormat="1" ht="17" customHeight="1" x14ac:dyDescent="0.3">
      <c r="A31" s="61" t="s">
        <v>58</v>
      </c>
      <c r="B31" s="39">
        <v>66</v>
      </c>
      <c r="C31" s="39">
        <v>97</v>
      </c>
      <c r="D31" s="36">
        <f t="shared" si="0"/>
        <v>146.96969696969697</v>
      </c>
      <c r="E31" s="39">
        <v>62</v>
      </c>
      <c r="F31" s="39">
        <v>90</v>
      </c>
      <c r="G31" s="40">
        <f t="shared" si="1"/>
        <v>145.16129032258064</v>
      </c>
      <c r="H31" s="39">
        <v>3</v>
      </c>
      <c r="I31" s="39">
        <v>16</v>
      </c>
      <c r="J31" s="110">
        <f t="shared" si="2"/>
        <v>533.33333333333337</v>
      </c>
      <c r="K31" s="39">
        <v>1</v>
      </c>
      <c r="L31" s="39">
        <v>2</v>
      </c>
      <c r="M31" s="111">
        <f t="shared" si="7"/>
        <v>200</v>
      </c>
      <c r="N31" s="39">
        <v>0</v>
      </c>
      <c r="O31" s="39">
        <v>1</v>
      </c>
      <c r="P31" s="111" t="str">
        <f t="shared" si="8"/>
        <v>-</v>
      </c>
      <c r="Q31" s="39">
        <v>46</v>
      </c>
      <c r="R31" s="60">
        <v>82</v>
      </c>
      <c r="S31" s="40">
        <f t="shared" si="3"/>
        <v>178.2608695652174</v>
      </c>
      <c r="T31" s="39">
        <v>34</v>
      </c>
      <c r="U31" s="60">
        <v>47</v>
      </c>
      <c r="V31" s="40">
        <f t="shared" si="4"/>
        <v>138.23529411764707</v>
      </c>
      <c r="W31" s="39">
        <v>31</v>
      </c>
      <c r="X31" s="60">
        <v>43</v>
      </c>
      <c r="Y31" s="40">
        <f t="shared" si="5"/>
        <v>138.70967741935485</v>
      </c>
      <c r="Z31" s="39">
        <v>29</v>
      </c>
      <c r="AA31" s="103">
        <v>42</v>
      </c>
      <c r="AB31" s="40">
        <f t="shared" si="6"/>
        <v>144.82758620689654</v>
      </c>
      <c r="AC31" s="37"/>
      <c r="AD31" s="41"/>
    </row>
    <row r="32" spans="1:30" s="42" customFormat="1" ht="17" customHeight="1" x14ac:dyDescent="0.3">
      <c r="A32" s="61" t="s">
        <v>59</v>
      </c>
      <c r="B32" s="39">
        <v>107</v>
      </c>
      <c r="C32" s="39">
        <v>108</v>
      </c>
      <c r="D32" s="36">
        <f t="shared" si="0"/>
        <v>100.93457943925233</v>
      </c>
      <c r="E32" s="39">
        <v>103</v>
      </c>
      <c r="F32" s="39">
        <v>102</v>
      </c>
      <c r="G32" s="40">
        <f t="shared" si="1"/>
        <v>99.029126213592235</v>
      </c>
      <c r="H32" s="39">
        <v>13</v>
      </c>
      <c r="I32" s="39">
        <v>30</v>
      </c>
      <c r="J32" s="110">
        <f t="shared" si="2"/>
        <v>230.76923076923077</v>
      </c>
      <c r="K32" s="39">
        <v>5</v>
      </c>
      <c r="L32" s="39">
        <v>5</v>
      </c>
      <c r="M32" s="111">
        <f t="shared" si="7"/>
        <v>100</v>
      </c>
      <c r="N32" s="39">
        <v>0</v>
      </c>
      <c r="O32" s="39">
        <v>7</v>
      </c>
      <c r="P32" s="111" t="str">
        <f t="shared" si="8"/>
        <v>-</v>
      </c>
      <c r="Q32" s="39">
        <v>102</v>
      </c>
      <c r="R32" s="60">
        <v>81</v>
      </c>
      <c r="S32" s="40">
        <f t="shared" si="3"/>
        <v>79.411764705882348</v>
      </c>
      <c r="T32" s="39">
        <v>68</v>
      </c>
      <c r="U32" s="60">
        <v>22</v>
      </c>
      <c r="V32" s="40">
        <f t="shared" si="4"/>
        <v>32.352941176470587</v>
      </c>
      <c r="W32" s="39">
        <v>64</v>
      </c>
      <c r="X32" s="60">
        <v>22</v>
      </c>
      <c r="Y32" s="40">
        <f t="shared" si="5"/>
        <v>34.375</v>
      </c>
      <c r="Z32" s="39">
        <v>63</v>
      </c>
      <c r="AA32" s="103">
        <v>20</v>
      </c>
      <c r="AB32" s="40">
        <f t="shared" si="6"/>
        <v>31.746031746031747</v>
      </c>
      <c r="AC32" s="37"/>
      <c r="AD32" s="41"/>
    </row>
    <row r="33" spans="1:30" s="42" customFormat="1" ht="17" customHeight="1" x14ac:dyDescent="0.3">
      <c r="A33" s="61" t="s">
        <v>60</v>
      </c>
      <c r="B33" s="39">
        <v>100</v>
      </c>
      <c r="C33" s="39">
        <v>167</v>
      </c>
      <c r="D33" s="36">
        <f t="shared" si="0"/>
        <v>167</v>
      </c>
      <c r="E33" s="39">
        <v>101</v>
      </c>
      <c r="F33" s="39">
        <v>167</v>
      </c>
      <c r="G33" s="40">
        <f t="shared" si="1"/>
        <v>165.34653465346534</v>
      </c>
      <c r="H33" s="39">
        <v>5</v>
      </c>
      <c r="I33" s="39">
        <v>20</v>
      </c>
      <c r="J33" s="110">
        <f t="shared" si="2"/>
        <v>400</v>
      </c>
      <c r="K33" s="39">
        <v>1</v>
      </c>
      <c r="L33" s="39">
        <v>5</v>
      </c>
      <c r="M33" s="111">
        <f t="shared" si="7"/>
        <v>500</v>
      </c>
      <c r="N33" s="39">
        <v>0</v>
      </c>
      <c r="O33" s="39">
        <v>0</v>
      </c>
      <c r="P33" s="111" t="str">
        <f t="shared" si="8"/>
        <v>-</v>
      </c>
      <c r="Q33" s="39">
        <v>99</v>
      </c>
      <c r="R33" s="60">
        <v>150</v>
      </c>
      <c r="S33" s="40">
        <f t="shared" si="3"/>
        <v>151.5151515151515</v>
      </c>
      <c r="T33" s="39">
        <v>46</v>
      </c>
      <c r="U33" s="60">
        <v>86</v>
      </c>
      <c r="V33" s="40">
        <f t="shared" si="4"/>
        <v>186.95652173913044</v>
      </c>
      <c r="W33" s="39">
        <v>45</v>
      </c>
      <c r="X33" s="60">
        <v>85</v>
      </c>
      <c r="Y33" s="40">
        <f t="shared" si="5"/>
        <v>188.88888888888889</v>
      </c>
      <c r="Z33" s="39">
        <v>45</v>
      </c>
      <c r="AA33" s="103">
        <v>84</v>
      </c>
      <c r="AB33" s="40">
        <f t="shared" si="6"/>
        <v>186.66666666666666</v>
      </c>
      <c r="AC33" s="37"/>
      <c r="AD33" s="41"/>
    </row>
    <row r="34" spans="1:30" s="42" customFormat="1" ht="17" customHeight="1" x14ac:dyDescent="0.3">
      <c r="A34" s="61" t="s">
        <v>61</v>
      </c>
      <c r="B34" s="39">
        <v>134</v>
      </c>
      <c r="C34" s="39">
        <v>193</v>
      </c>
      <c r="D34" s="36">
        <f t="shared" si="0"/>
        <v>144.02985074626866</v>
      </c>
      <c r="E34" s="39">
        <v>124</v>
      </c>
      <c r="F34" s="39">
        <v>187</v>
      </c>
      <c r="G34" s="40">
        <f t="shared" si="1"/>
        <v>150.80645161290323</v>
      </c>
      <c r="H34" s="39">
        <v>10</v>
      </c>
      <c r="I34" s="39">
        <v>23</v>
      </c>
      <c r="J34" s="40">
        <f t="shared" si="2"/>
        <v>230</v>
      </c>
      <c r="K34" s="39">
        <v>2</v>
      </c>
      <c r="L34" s="39">
        <v>0</v>
      </c>
      <c r="M34" s="111">
        <f t="shared" si="7"/>
        <v>0</v>
      </c>
      <c r="N34" s="39">
        <v>3</v>
      </c>
      <c r="O34" s="39">
        <v>1</v>
      </c>
      <c r="P34" s="111">
        <f t="shared" si="8"/>
        <v>33.333333333333336</v>
      </c>
      <c r="Q34" s="39">
        <v>119</v>
      </c>
      <c r="R34" s="60">
        <v>167</v>
      </c>
      <c r="S34" s="40">
        <f t="shared" si="3"/>
        <v>140.33613445378151</v>
      </c>
      <c r="T34" s="39">
        <v>78</v>
      </c>
      <c r="U34" s="60">
        <v>106</v>
      </c>
      <c r="V34" s="40">
        <f t="shared" si="4"/>
        <v>135.89743589743588</v>
      </c>
      <c r="W34" s="39">
        <v>71</v>
      </c>
      <c r="X34" s="60">
        <v>106</v>
      </c>
      <c r="Y34" s="40">
        <f t="shared" si="5"/>
        <v>149.29577464788733</v>
      </c>
      <c r="Z34" s="39">
        <v>68</v>
      </c>
      <c r="AA34" s="103">
        <v>98</v>
      </c>
      <c r="AB34" s="40">
        <f t="shared" si="6"/>
        <v>144.11764705882354</v>
      </c>
      <c r="AC34" s="37"/>
      <c r="AD34" s="41"/>
    </row>
    <row r="35" spans="1:30" s="42" customFormat="1" ht="17" customHeight="1" thickBot="1" x14ac:dyDescent="0.35">
      <c r="A35" s="61" t="s">
        <v>62</v>
      </c>
      <c r="B35" s="39">
        <v>55</v>
      </c>
      <c r="C35" s="39">
        <v>78</v>
      </c>
      <c r="D35" s="36">
        <f t="shared" si="0"/>
        <v>141.81818181818181</v>
      </c>
      <c r="E35" s="39">
        <v>55</v>
      </c>
      <c r="F35" s="39">
        <v>75</v>
      </c>
      <c r="G35" s="40">
        <f t="shared" si="1"/>
        <v>136.36363636363637</v>
      </c>
      <c r="H35" s="39">
        <v>7</v>
      </c>
      <c r="I35" s="39">
        <v>7</v>
      </c>
      <c r="J35" s="40">
        <f t="shared" si="2"/>
        <v>100</v>
      </c>
      <c r="K35" s="39">
        <v>2</v>
      </c>
      <c r="L35" s="39">
        <v>3</v>
      </c>
      <c r="M35" s="40">
        <f t="shared" si="7"/>
        <v>150</v>
      </c>
      <c r="N35" s="39">
        <v>0</v>
      </c>
      <c r="O35" s="39">
        <v>0</v>
      </c>
      <c r="P35" s="111" t="str">
        <f t="shared" si="8"/>
        <v>-</v>
      </c>
      <c r="Q35" s="39">
        <v>46</v>
      </c>
      <c r="R35" s="60">
        <v>51</v>
      </c>
      <c r="S35" s="40">
        <f t="shared" si="3"/>
        <v>110.8695652173913</v>
      </c>
      <c r="T35" s="39">
        <v>26</v>
      </c>
      <c r="U35" s="60">
        <v>21</v>
      </c>
      <c r="V35" s="40">
        <f t="shared" si="4"/>
        <v>80.769230769230774</v>
      </c>
      <c r="W35" s="39">
        <v>26</v>
      </c>
      <c r="X35" s="60">
        <v>21</v>
      </c>
      <c r="Y35" s="40">
        <f t="shared" si="5"/>
        <v>80.769230769230774</v>
      </c>
      <c r="Z35" s="39">
        <v>22</v>
      </c>
      <c r="AA35" s="104">
        <v>17</v>
      </c>
      <c r="AB35" s="40">
        <f t="shared" si="6"/>
        <v>77.272727272727266</v>
      </c>
      <c r="AC35" s="37"/>
      <c r="AD35" s="41"/>
    </row>
    <row r="36" spans="1:30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" x14ac:dyDescent="0.3"/>
  <cols>
    <col min="1" max="1" width="61.90625" style="3" customWidth="1"/>
    <col min="2" max="2" width="16.08984375" style="18" customWidth="1"/>
    <col min="3" max="3" width="15.90625" style="18" customWidth="1"/>
    <col min="4" max="4" width="12.6328125" style="3" customWidth="1"/>
    <col min="5" max="5" width="12.36328125" style="3" customWidth="1"/>
    <col min="6" max="16384" width="8" style="3"/>
  </cols>
  <sheetData>
    <row r="1" spans="1:9" ht="80.400000000000006" customHeight="1" x14ac:dyDescent="0.3">
      <c r="A1" s="121" t="s">
        <v>70</v>
      </c>
      <c r="B1" s="121"/>
      <c r="C1" s="121"/>
      <c r="D1" s="121"/>
      <c r="E1" s="121"/>
    </row>
    <row r="2" spans="1:9" ht="9.75" customHeight="1" x14ac:dyDescent="0.2">
      <c r="A2" s="148"/>
      <c r="B2" s="148"/>
      <c r="C2" s="148"/>
      <c r="D2" s="148"/>
      <c r="E2" s="148"/>
    </row>
    <row r="3" spans="1:9" s="4" customFormat="1" ht="23.25" customHeight="1" x14ac:dyDescent="0.35">
      <c r="A3" s="126" t="s">
        <v>0</v>
      </c>
      <c r="B3" s="122" t="s">
        <v>72</v>
      </c>
      <c r="C3" s="122" t="s">
        <v>73</v>
      </c>
      <c r="D3" s="149" t="s">
        <v>1</v>
      </c>
      <c r="E3" s="150"/>
    </row>
    <row r="4" spans="1:9" s="4" customFormat="1" ht="28" x14ac:dyDescent="0.35">
      <c r="A4" s="127"/>
      <c r="B4" s="123"/>
      <c r="C4" s="123"/>
      <c r="D4" s="5" t="s">
        <v>2</v>
      </c>
      <c r="E4" s="6" t="s">
        <v>26</v>
      </c>
    </row>
    <row r="5" spans="1:9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5">
      <c r="A6" s="10" t="s">
        <v>27</v>
      </c>
      <c r="B6" s="78">
        <f>'6-(АТО-ЦЗ)'!B7</f>
        <v>1530</v>
      </c>
      <c r="C6" s="78">
        <f>'6-(АТО-ЦЗ)'!C7</f>
        <v>1491</v>
      </c>
      <c r="D6" s="20">
        <f>C6*100/B6</f>
        <v>97.450980392156865</v>
      </c>
      <c r="E6" s="75">
        <f>C6-B6</f>
        <v>-39</v>
      </c>
      <c r="I6" s="13"/>
    </row>
    <row r="7" spans="1:9" s="4" customFormat="1" ht="29.25" customHeight="1" x14ac:dyDescent="0.35">
      <c r="A7" s="10" t="s">
        <v>28</v>
      </c>
      <c r="B7" s="79">
        <f>'6-(АТО-ЦЗ)'!E7</f>
        <v>1218</v>
      </c>
      <c r="C7" s="79">
        <f>'6-(АТО-ЦЗ)'!F7</f>
        <v>1160</v>
      </c>
      <c r="D7" s="20">
        <f t="shared" ref="D7:D11" si="0">C7*100/B7</f>
        <v>95.238095238095241</v>
      </c>
      <c r="E7" s="75">
        <f t="shared" ref="E7:E11" si="1">C7-B7</f>
        <v>-58</v>
      </c>
      <c r="I7" s="13"/>
    </row>
    <row r="8" spans="1:9" s="4" customFormat="1" ht="48.75" customHeight="1" x14ac:dyDescent="0.35">
      <c r="A8" s="14" t="s">
        <v>29</v>
      </c>
      <c r="B8" s="79">
        <f>'6-(АТО-ЦЗ)'!H7</f>
        <v>194</v>
      </c>
      <c r="C8" s="79">
        <f>'6-(АТО-ЦЗ)'!I7</f>
        <v>194</v>
      </c>
      <c r="D8" s="20">
        <f t="shared" si="0"/>
        <v>100</v>
      </c>
      <c r="E8" s="75">
        <f t="shared" si="1"/>
        <v>0</v>
      </c>
      <c r="I8" s="13"/>
    </row>
    <row r="9" spans="1:9" s="4" customFormat="1" ht="34.5" customHeight="1" x14ac:dyDescent="0.35">
      <c r="A9" s="15" t="s">
        <v>30</v>
      </c>
      <c r="B9" s="79">
        <f>'6-(АТО-ЦЗ)'!K7</f>
        <v>50</v>
      </c>
      <c r="C9" s="79">
        <f>'6-(АТО-ЦЗ)'!L7</f>
        <v>21</v>
      </c>
      <c r="D9" s="20">
        <f t="shared" si="0"/>
        <v>42</v>
      </c>
      <c r="E9" s="75">
        <f t="shared" si="1"/>
        <v>-29</v>
      </c>
      <c r="I9" s="13"/>
    </row>
    <row r="10" spans="1:9" s="4" customFormat="1" ht="49.25" customHeight="1" x14ac:dyDescent="0.35">
      <c r="A10" s="15" t="s">
        <v>20</v>
      </c>
      <c r="B10" s="79">
        <f>'6-(АТО-ЦЗ)'!N7</f>
        <v>11</v>
      </c>
      <c r="C10" s="79">
        <f>'6-(АТО-ЦЗ)'!O7</f>
        <v>2</v>
      </c>
      <c r="D10" s="20">
        <f t="shared" si="0"/>
        <v>18.181818181818183</v>
      </c>
      <c r="E10" s="75">
        <f t="shared" si="1"/>
        <v>-9</v>
      </c>
      <c r="I10" s="13"/>
    </row>
    <row r="11" spans="1:9" s="4" customFormat="1" ht="49.25" customHeight="1" x14ac:dyDescent="0.35">
      <c r="A11" s="15" t="s">
        <v>31</v>
      </c>
      <c r="B11" s="74">
        <f>'6-(АТО-ЦЗ)'!Q7</f>
        <v>1028</v>
      </c>
      <c r="C11" s="74">
        <f>'6-(АТО-ЦЗ)'!R7</f>
        <v>983</v>
      </c>
      <c r="D11" s="11">
        <f t="shared" si="0"/>
        <v>95.622568093385212</v>
      </c>
      <c r="E11" s="75">
        <f t="shared" si="1"/>
        <v>-45</v>
      </c>
      <c r="I11" s="13"/>
    </row>
    <row r="12" spans="1:9" s="4" customFormat="1" ht="12.75" customHeight="1" x14ac:dyDescent="0.35">
      <c r="A12" s="128" t="s">
        <v>4</v>
      </c>
      <c r="B12" s="129"/>
      <c r="C12" s="129"/>
      <c r="D12" s="129"/>
      <c r="E12" s="129"/>
      <c r="I12" s="13"/>
    </row>
    <row r="13" spans="1:9" s="4" customFormat="1" ht="18" customHeight="1" x14ac:dyDescent="0.35">
      <c r="A13" s="130"/>
      <c r="B13" s="131"/>
      <c r="C13" s="131"/>
      <c r="D13" s="131"/>
      <c r="E13" s="131"/>
      <c r="I13" s="13"/>
    </row>
    <row r="14" spans="1:9" s="4" customFormat="1" ht="20.25" customHeight="1" x14ac:dyDescent="0.35">
      <c r="A14" s="126" t="s">
        <v>0</v>
      </c>
      <c r="B14" s="132" t="s">
        <v>74</v>
      </c>
      <c r="C14" s="132" t="s">
        <v>75</v>
      </c>
      <c r="D14" s="149" t="s">
        <v>1</v>
      </c>
      <c r="E14" s="150"/>
      <c r="I14" s="13"/>
    </row>
    <row r="15" spans="1:9" ht="27.75" customHeight="1" x14ac:dyDescent="0.3">
      <c r="A15" s="127"/>
      <c r="B15" s="132"/>
      <c r="C15" s="132"/>
      <c r="D15" s="21" t="s">
        <v>2</v>
      </c>
      <c r="E15" s="6" t="s">
        <v>26</v>
      </c>
      <c r="I15" s="13"/>
    </row>
    <row r="16" spans="1:9" ht="28.5" customHeight="1" x14ac:dyDescent="0.3">
      <c r="A16" s="10" t="s">
        <v>32</v>
      </c>
      <c r="B16" s="76">
        <f>'6-(АТО-ЦЗ)'!T7</f>
        <v>979</v>
      </c>
      <c r="C16" s="76">
        <f>'6-(АТО-ЦЗ)'!U7</f>
        <v>530</v>
      </c>
      <c r="D16" s="22">
        <f t="shared" ref="D16:D18" si="2">C16*100/B16</f>
        <v>54.136874361593463</v>
      </c>
      <c r="E16" s="75">
        <f t="shared" ref="E16:E18" si="3">C16-B16</f>
        <v>-449</v>
      </c>
      <c r="I16" s="13"/>
    </row>
    <row r="17" spans="1:9" ht="25.5" customHeight="1" x14ac:dyDescent="0.3">
      <c r="A17" s="1" t="s">
        <v>28</v>
      </c>
      <c r="B17" s="77">
        <f>'6-(АТО-ЦЗ)'!W7</f>
        <v>677</v>
      </c>
      <c r="C17" s="77">
        <f>'6-(АТО-ЦЗ)'!X7</f>
        <v>445</v>
      </c>
      <c r="D17" s="22">
        <f t="shared" si="2"/>
        <v>65.73116691285081</v>
      </c>
      <c r="E17" s="75">
        <f t="shared" si="3"/>
        <v>-232</v>
      </c>
      <c r="I17" s="13"/>
    </row>
    <row r="18" spans="1:9" ht="27.75" customHeight="1" x14ac:dyDescent="0.3">
      <c r="A18" s="1" t="s">
        <v>33</v>
      </c>
      <c r="B18" s="77">
        <f>'6-(АТО-ЦЗ)'!Z7</f>
        <v>625</v>
      </c>
      <c r="C18" s="77">
        <f>'6-(АТО-ЦЗ)'!AA7</f>
        <v>386</v>
      </c>
      <c r="D18" s="22">
        <f t="shared" si="2"/>
        <v>61.76</v>
      </c>
      <c r="E18" s="75">
        <f t="shared" si="3"/>
        <v>-239</v>
      </c>
      <c r="I18" s="13"/>
    </row>
    <row r="19" spans="1:9" x14ac:dyDescent="0.3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M10" sqref="M10"/>
    </sheetView>
  </sheetViews>
  <sheetFormatPr defaultColWidth="9.08984375" defaultRowHeight="14" x14ac:dyDescent="0.3"/>
  <cols>
    <col min="1" max="1" width="25.90625" style="44" customWidth="1"/>
    <col min="2" max="2" width="10.90625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78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46" t="s">
        <v>15</v>
      </c>
      <c r="C4" s="146" t="s">
        <v>63</v>
      </c>
      <c r="D4" s="147" t="s">
        <v>2</v>
      </c>
      <c r="E4" s="146" t="s">
        <v>15</v>
      </c>
      <c r="F4" s="146" t="s">
        <v>63</v>
      </c>
      <c r="G4" s="147" t="s">
        <v>2</v>
      </c>
      <c r="H4" s="146" t="s">
        <v>15</v>
      </c>
      <c r="I4" s="146" t="s">
        <v>63</v>
      </c>
      <c r="J4" s="147" t="s">
        <v>2</v>
      </c>
      <c r="K4" s="146" t="s">
        <v>15</v>
      </c>
      <c r="L4" s="146" t="s">
        <v>63</v>
      </c>
      <c r="M4" s="147" t="s">
        <v>2</v>
      </c>
      <c r="N4" s="146" t="s">
        <v>15</v>
      </c>
      <c r="O4" s="146" t="s">
        <v>63</v>
      </c>
      <c r="P4" s="147" t="s">
        <v>2</v>
      </c>
      <c r="Q4" s="146" t="s">
        <v>15</v>
      </c>
      <c r="R4" s="146" t="s">
        <v>63</v>
      </c>
      <c r="S4" s="147" t="s">
        <v>2</v>
      </c>
      <c r="T4" s="146" t="s">
        <v>15</v>
      </c>
      <c r="U4" s="146" t="s">
        <v>63</v>
      </c>
      <c r="V4" s="147" t="s">
        <v>2</v>
      </c>
      <c r="W4" s="146" t="s">
        <v>15</v>
      </c>
      <c r="X4" s="146" t="s">
        <v>63</v>
      </c>
      <c r="Y4" s="147" t="s">
        <v>2</v>
      </c>
      <c r="Z4" s="146" t="s">
        <v>15</v>
      </c>
      <c r="AA4" s="146" t="s">
        <v>63</v>
      </c>
      <c r="AB4" s="147" t="s">
        <v>2</v>
      </c>
    </row>
    <row r="5" spans="1:32" s="33" customFormat="1" ht="15.75" customHeight="1" x14ac:dyDescent="0.35">
      <c r="A5" s="135"/>
      <c r="B5" s="146"/>
      <c r="C5" s="146"/>
      <c r="D5" s="147"/>
      <c r="E5" s="146"/>
      <c r="F5" s="146"/>
      <c r="G5" s="147"/>
      <c r="H5" s="146"/>
      <c r="I5" s="146"/>
      <c r="J5" s="147"/>
      <c r="K5" s="146"/>
      <c r="L5" s="146"/>
      <c r="M5" s="147"/>
      <c r="N5" s="146"/>
      <c r="O5" s="146"/>
      <c r="P5" s="147"/>
      <c r="Q5" s="146"/>
      <c r="R5" s="146"/>
      <c r="S5" s="147"/>
      <c r="T5" s="146"/>
      <c r="U5" s="146"/>
      <c r="V5" s="147"/>
      <c r="W5" s="146"/>
      <c r="X5" s="146"/>
      <c r="Y5" s="147"/>
      <c r="Z5" s="146"/>
      <c r="AA5" s="146"/>
      <c r="AB5" s="14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1530</v>
      </c>
      <c r="C7" s="35">
        <f>SUM(C8:C35)</f>
        <v>1491</v>
      </c>
      <c r="D7" s="36">
        <f>IF(ISERROR(C7*100/B7),"-",(C7*100/B7))</f>
        <v>97.450980392156865</v>
      </c>
      <c r="E7" s="35">
        <f>SUM(E8:E35)</f>
        <v>1218</v>
      </c>
      <c r="F7" s="35">
        <f>SUM(F8:F35)</f>
        <v>1160</v>
      </c>
      <c r="G7" s="36">
        <f>IF(ISERROR(F7*100/E7),"-",(F7*100/E7))</f>
        <v>95.238095238095241</v>
      </c>
      <c r="H7" s="86">
        <f>SUM(H8:H35)</f>
        <v>194</v>
      </c>
      <c r="I7" s="86">
        <f>SUM(I8:I35)</f>
        <v>194</v>
      </c>
      <c r="J7" s="112">
        <f>IF(ISERROR(I7*100/H7),"-",(I7*100/H7))</f>
        <v>100</v>
      </c>
      <c r="K7" s="86">
        <f>SUM(K8:K35)</f>
        <v>50</v>
      </c>
      <c r="L7" s="86">
        <f>SUM(L8:L35)</f>
        <v>21</v>
      </c>
      <c r="M7" s="112">
        <f>IF(ISERROR(L7*100/K7),"-",(L7*100/K7))</f>
        <v>42</v>
      </c>
      <c r="N7" s="86">
        <f>SUM(N8:N35)</f>
        <v>11</v>
      </c>
      <c r="O7" s="86">
        <f>SUM(O8:O35)</f>
        <v>2</v>
      </c>
      <c r="P7" s="112">
        <f>IF(ISERROR(O7*100/N7),"-",(O7*100/N7))</f>
        <v>18.181818181818183</v>
      </c>
      <c r="Q7" s="35">
        <f>SUM(Q8:Q35)</f>
        <v>1028</v>
      </c>
      <c r="R7" s="35">
        <f>SUM(R8:R35)</f>
        <v>983</v>
      </c>
      <c r="S7" s="36">
        <f>IF(ISERROR(R7*100/Q7),"-",(R7*100/Q7))</f>
        <v>95.622568093385212</v>
      </c>
      <c r="T7" s="35">
        <f>SUM(T8:T35)</f>
        <v>979</v>
      </c>
      <c r="U7" s="35">
        <f>SUM(U8:U35)</f>
        <v>530</v>
      </c>
      <c r="V7" s="36">
        <f>IF(ISERROR(U7*100/T7),"-",(U7*100/T7))</f>
        <v>54.136874361593463</v>
      </c>
      <c r="W7" s="35">
        <f>SUM(W8:W35)</f>
        <v>677</v>
      </c>
      <c r="X7" s="35">
        <f>SUM(X8:X35)</f>
        <v>445</v>
      </c>
      <c r="Y7" s="36">
        <f>IF(ISERROR(X7*100/W7),"-",(X7*100/W7))</f>
        <v>65.73116691285081</v>
      </c>
      <c r="Z7" s="35">
        <f>SUM(Z8:Z35)</f>
        <v>625</v>
      </c>
      <c r="AA7" s="35">
        <f>SUM(AA8:AA35)</f>
        <v>386</v>
      </c>
      <c r="AB7" s="36">
        <f>IF(ISERROR(AA7*100/Z7),"-",(AA7*100/Z7))</f>
        <v>61.76</v>
      </c>
      <c r="AC7" s="37"/>
      <c r="AF7" s="42"/>
    </row>
    <row r="8" spans="1:32" s="42" customFormat="1" ht="17" customHeight="1" x14ac:dyDescent="0.3">
      <c r="A8" s="61" t="s">
        <v>35</v>
      </c>
      <c r="B8" s="39">
        <v>377</v>
      </c>
      <c r="C8" s="39">
        <v>417</v>
      </c>
      <c r="D8" s="36">
        <f>IF(ISERROR(C8*100/B8),"-",(C8*100/B8))</f>
        <v>110.61007957559681</v>
      </c>
      <c r="E8" s="39">
        <v>275</v>
      </c>
      <c r="F8" s="39">
        <v>315</v>
      </c>
      <c r="G8" s="40">
        <f>IF(ISERROR(F8*100/E8),"-",(F8*100/E8))</f>
        <v>114.54545454545455</v>
      </c>
      <c r="H8" s="87">
        <v>33</v>
      </c>
      <c r="I8" s="87">
        <v>48</v>
      </c>
      <c r="J8" s="111">
        <f>IF(ISERROR(I8*100/H8),"-",(I8*100/H8))</f>
        <v>145.45454545454547</v>
      </c>
      <c r="K8" s="87">
        <v>5</v>
      </c>
      <c r="L8" s="87">
        <v>5</v>
      </c>
      <c r="M8" s="111">
        <f>IF(ISERROR(L8*100/K8),"-",(L8*100/K8))</f>
        <v>100</v>
      </c>
      <c r="N8" s="87">
        <v>2</v>
      </c>
      <c r="O8" s="87">
        <v>0</v>
      </c>
      <c r="P8" s="111">
        <f>IF(ISERROR(O8*100/N8),"-",(O8*100/N8))</f>
        <v>0</v>
      </c>
      <c r="Q8" s="39">
        <v>257</v>
      </c>
      <c r="R8" s="60">
        <v>286</v>
      </c>
      <c r="S8" s="40">
        <f>IF(ISERROR(R8*100/Q8),"-",(R8*100/Q8))</f>
        <v>111.28404669260701</v>
      </c>
      <c r="T8" s="39">
        <v>262</v>
      </c>
      <c r="U8" s="60">
        <v>181</v>
      </c>
      <c r="V8" s="40">
        <f>IF(ISERROR(U8*100/T8),"-",(U8*100/T8))</f>
        <v>69.083969465648849</v>
      </c>
      <c r="W8" s="39">
        <v>161</v>
      </c>
      <c r="X8" s="60">
        <v>146</v>
      </c>
      <c r="Y8" s="40">
        <f>IF(ISERROR(X8*100/W8),"-",(X8*100/W8))</f>
        <v>90.683229813664596</v>
      </c>
      <c r="Z8" s="39">
        <v>151</v>
      </c>
      <c r="AA8" s="60">
        <v>124</v>
      </c>
      <c r="AB8" s="40">
        <f>IF(ISERROR(AA8*100/Z8),"-",(AA8*100/Z8))</f>
        <v>82.119205298013242</v>
      </c>
      <c r="AC8" s="37"/>
      <c r="AD8" s="41"/>
    </row>
    <row r="9" spans="1:32" s="43" customFormat="1" ht="17" customHeight="1" x14ac:dyDescent="0.3">
      <c r="A9" s="61" t="s">
        <v>36</v>
      </c>
      <c r="B9" s="39">
        <v>34</v>
      </c>
      <c r="C9" s="39">
        <v>30</v>
      </c>
      <c r="D9" s="36">
        <f t="shared" ref="D9:D35" si="0">IF(ISERROR(C9*100/B9),"-",(C9*100/B9))</f>
        <v>88.235294117647058</v>
      </c>
      <c r="E9" s="39">
        <v>32</v>
      </c>
      <c r="F9" s="39">
        <v>28</v>
      </c>
      <c r="G9" s="40">
        <f t="shared" ref="G9:G35" si="1">IF(ISERROR(F9*100/E9),"-",(F9*100/E9))</f>
        <v>87.5</v>
      </c>
      <c r="H9" s="87">
        <v>12</v>
      </c>
      <c r="I9" s="87">
        <v>7</v>
      </c>
      <c r="J9" s="111">
        <f t="shared" ref="J9:J35" si="2">IF(ISERROR(I9*100/H9),"-",(I9*100/H9))</f>
        <v>58.333333333333336</v>
      </c>
      <c r="K9" s="87">
        <v>1</v>
      </c>
      <c r="L9" s="87">
        <v>0</v>
      </c>
      <c r="M9" s="111">
        <f t="shared" ref="M9:M35" si="3">IF(ISERROR(L9*100/K9),"-",(L9*100/K9))</f>
        <v>0</v>
      </c>
      <c r="N9" s="87">
        <v>0</v>
      </c>
      <c r="O9" s="87">
        <v>0</v>
      </c>
      <c r="P9" s="111" t="str">
        <f t="shared" ref="P9:P35" si="4">IF(ISERROR(O9*100/N9),"-",(O9*100/N9))</f>
        <v>-</v>
      </c>
      <c r="Q9" s="39">
        <v>31</v>
      </c>
      <c r="R9" s="60">
        <v>20</v>
      </c>
      <c r="S9" s="40">
        <f t="shared" ref="S9:S35" si="5">IF(ISERROR(R9*100/Q9),"-",(R9*100/Q9))</f>
        <v>64.516129032258064</v>
      </c>
      <c r="T9" s="39">
        <v>18</v>
      </c>
      <c r="U9" s="60">
        <v>12</v>
      </c>
      <c r="V9" s="40">
        <f t="shared" ref="V9:V35" si="6">IF(ISERROR(U9*100/T9),"-",(U9*100/T9))</f>
        <v>66.666666666666671</v>
      </c>
      <c r="W9" s="39">
        <v>16</v>
      </c>
      <c r="X9" s="60">
        <v>12</v>
      </c>
      <c r="Y9" s="40">
        <f t="shared" ref="Y9:Y35" si="7">IF(ISERROR(X9*100/W9),"-",(X9*100/W9))</f>
        <v>75</v>
      </c>
      <c r="Z9" s="39">
        <v>10</v>
      </c>
      <c r="AA9" s="60">
        <v>8</v>
      </c>
      <c r="AB9" s="40">
        <f t="shared" ref="AB9:AB35" si="8">IF(ISERROR(AA9*100/Z9),"-",(AA9*100/Z9))</f>
        <v>80</v>
      </c>
      <c r="AC9" s="37"/>
      <c r="AD9" s="41"/>
    </row>
    <row r="10" spans="1:32" s="42" customFormat="1" ht="17" customHeight="1" x14ac:dyDescent="0.3">
      <c r="A10" s="61" t="s">
        <v>37</v>
      </c>
      <c r="B10" s="39">
        <v>6</v>
      </c>
      <c r="C10" s="39">
        <v>5</v>
      </c>
      <c r="D10" s="36">
        <f t="shared" si="0"/>
        <v>83.333333333333329</v>
      </c>
      <c r="E10" s="39">
        <v>6</v>
      </c>
      <c r="F10" s="39">
        <v>5</v>
      </c>
      <c r="G10" s="40">
        <f t="shared" si="1"/>
        <v>83.333333333333329</v>
      </c>
      <c r="H10" s="87">
        <v>1</v>
      </c>
      <c r="I10" s="87">
        <v>1</v>
      </c>
      <c r="J10" s="111">
        <f t="shared" si="2"/>
        <v>100</v>
      </c>
      <c r="K10" s="87">
        <v>0</v>
      </c>
      <c r="L10" s="87">
        <v>0</v>
      </c>
      <c r="M10" s="111" t="str">
        <f t="shared" si="3"/>
        <v>-</v>
      </c>
      <c r="N10" s="87">
        <v>1</v>
      </c>
      <c r="O10" s="87">
        <v>0</v>
      </c>
      <c r="P10" s="111">
        <f t="shared" si="4"/>
        <v>0</v>
      </c>
      <c r="Q10" s="39">
        <v>6</v>
      </c>
      <c r="R10" s="60">
        <v>4</v>
      </c>
      <c r="S10" s="40">
        <f t="shared" si="5"/>
        <v>66.666666666666671</v>
      </c>
      <c r="T10" s="39">
        <v>4</v>
      </c>
      <c r="U10" s="60">
        <v>3</v>
      </c>
      <c r="V10" s="40">
        <f t="shared" si="6"/>
        <v>75</v>
      </c>
      <c r="W10" s="39">
        <v>4</v>
      </c>
      <c r="X10" s="60">
        <v>3</v>
      </c>
      <c r="Y10" s="40">
        <f t="shared" si="7"/>
        <v>75</v>
      </c>
      <c r="Z10" s="39">
        <v>4</v>
      </c>
      <c r="AA10" s="60">
        <v>3</v>
      </c>
      <c r="AB10" s="40">
        <f t="shared" si="8"/>
        <v>75</v>
      </c>
      <c r="AC10" s="37"/>
      <c r="AD10" s="41"/>
    </row>
    <row r="11" spans="1:32" s="42" customFormat="1" ht="17" customHeight="1" x14ac:dyDescent="0.3">
      <c r="A11" s="61" t="s">
        <v>38</v>
      </c>
      <c r="B11" s="39">
        <v>17</v>
      </c>
      <c r="C11" s="39">
        <v>13</v>
      </c>
      <c r="D11" s="36">
        <f t="shared" si="0"/>
        <v>76.470588235294116</v>
      </c>
      <c r="E11" s="39">
        <v>15</v>
      </c>
      <c r="F11" s="39">
        <v>11</v>
      </c>
      <c r="G11" s="40">
        <f t="shared" si="1"/>
        <v>73.333333333333329</v>
      </c>
      <c r="H11" s="87">
        <v>5</v>
      </c>
      <c r="I11" s="87">
        <v>2</v>
      </c>
      <c r="J11" s="111">
        <f t="shared" si="2"/>
        <v>40</v>
      </c>
      <c r="K11" s="87">
        <v>1</v>
      </c>
      <c r="L11" s="87">
        <v>0</v>
      </c>
      <c r="M11" s="111">
        <f t="shared" si="3"/>
        <v>0</v>
      </c>
      <c r="N11" s="87">
        <v>0</v>
      </c>
      <c r="O11" s="87">
        <v>0</v>
      </c>
      <c r="P11" s="111" t="str">
        <f t="shared" si="4"/>
        <v>-</v>
      </c>
      <c r="Q11" s="39">
        <v>14</v>
      </c>
      <c r="R11" s="60">
        <v>10</v>
      </c>
      <c r="S11" s="40">
        <f t="shared" si="5"/>
        <v>71.428571428571431</v>
      </c>
      <c r="T11" s="39">
        <v>9</v>
      </c>
      <c r="U11" s="60">
        <v>3</v>
      </c>
      <c r="V11" s="40">
        <f t="shared" si="6"/>
        <v>33.333333333333336</v>
      </c>
      <c r="W11" s="39">
        <v>7</v>
      </c>
      <c r="X11" s="60">
        <v>3</v>
      </c>
      <c r="Y11" s="40">
        <f t="shared" si="7"/>
        <v>42.857142857142854</v>
      </c>
      <c r="Z11" s="39">
        <v>6</v>
      </c>
      <c r="AA11" s="60">
        <v>2</v>
      </c>
      <c r="AB11" s="40">
        <f t="shared" si="8"/>
        <v>33.333333333333336</v>
      </c>
      <c r="AC11" s="37"/>
      <c r="AD11" s="41"/>
    </row>
    <row r="12" spans="1:32" s="42" customFormat="1" ht="17" customHeight="1" x14ac:dyDescent="0.3">
      <c r="A12" s="61" t="s">
        <v>39</v>
      </c>
      <c r="B12" s="39">
        <v>41</v>
      </c>
      <c r="C12" s="39">
        <v>54</v>
      </c>
      <c r="D12" s="36">
        <f t="shared" si="0"/>
        <v>131.70731707317074</v>
      </c>
      <c r="E12" s="39">
        <v>35</v>
      </c>
      <c r="F12" s="39">
        <v>47</v>
      </c>
      <c r="G12" s="40">
        <f t="shared" si="1"/>
        <v>134.28571428571428</v>
      </c>
      <c r="H12" s="87">
        <v>2</v>
      </c>
      <c r="I12" s="87">
        <v>13</v>
      </c>
      <c r="J12" s="111">
        <f t="shared" si="2"/>
        <v>650</v>
      </c>
      <c r="K12" s="87">
        <v>0</v>
      </c>
      <c r="L12" s="87">
        <v>1</v>
      </c>
      <c r="M12" s="111" t="str">
        <f t="shared" si="3"/>
        <v>-</v>
      </c>
      <c r="N12" s="87">
        <v>2</v>
      </c>
      <c r="O12" s="87">
        <v>0</v>
      </c>
      <c r="P12" s="111">
        <f t="shared" si="4"/>
        <v>0</v>
      </c>
      <c r="Q12" s="39">
        <v>32</v>
      </c>
      <c r="R12" s="60">
        <v>41</v>
      </c>
      <c r="S12" s="40">
        <f t="shared" si="5"/>
        <v>128.125</v>
      </c>
      <c r="T12" s="39">
        <v>27</v>
      </c>
      <c r="U12" s="60">
        <v>20</v>
      </c>
      <c r="V12" s="40">
        <f t="shared" si="6"/>
        <v>74.074074074074076</v>
      </c>
      <c r="W12" s="39">
        <v>21</v>
      </c>
      <c r="X12" s="60">
        <v>16</v>
      </c>
      <c r="Y12" s="40">
        <f t="shared" si="7"/>
        <v>76.19047619047619</v>
      </c>
      <c r="Z12" s="39">
        <v>20</v>
      </c>
      <c r="AA12" s="60">
        <v>15</v>
      </c>
      <c r="AB12" s="40">
        <f t="shared" si="8"/>
        <v>75</v>
      </c>
      <c r="AC12" s="37"/>
      <c r="AD12" s="41"/>
    </row>
    <row r="13" spans="1:32" s="42" customFormat="1" ht="17" customHeight="1" x14ac:dyDescent="0.3">
      <c r="A13" s="61" t="s">
        <v>40</v>
      </c>
      <c r="B13" s="39">
        <v>9</v>
      </c>
      <c r="C13" s="39">
        <v>11</v>
      </c>
      <c r="D13" s="36">
        <f t="shared" si="0"/>
        <v>122.22222222222223</v>
      </c>
      <c r="E13" s="39">
        <v>8</v>
      </c>
      <c r="F13" s="39">
        <v>10</v>
      </c>
      <c r="G13" s="40">
        <f t="shared" si="1"/>
        <v>125</v>
      </c>
      <c r="H13" s="87">
        <v>4</v>
      </c>
      <c r="I13" s="87">
        <v>3</v>
      </c>
      <c r="J13" s="111">
        <f t="shared" si="2"/>
        <v>75</v>
      </c>
      <c r="K13" s="87">
        <v>0</v>
      </c>
      <c r="L13" s="87">
        <v>0</v>
      </c>
      <c r="M13" s="111" t="str">
        <f t="shared" si="3"/>
        <v>-</v>
      </c>
      <c r="N13" s="87">
        <v>0</v>
      </c>
      <c r="O13" s="87">
        <v>0</v>
      </c>
      <c r="P13" s="111" t="str">
        <f t="shared" si="4"/>
        <v>-</v>
      </c>
      <c r="Q13" s="39">
        <v>6</v>
      </c>
      <c r="R13" s="60">
        <v>8</v>
      </c>
      <c r="S13" s="40">
        <f t="shared" si="5"/>
        <v>133.33333333333334</v>
      </c>
      <c r="T13" s="39">
        <v>5</v>
      </c>
      <c r="U13" s="60">
        <v>3</v>
      </c>
      <c r="V13" s="40">
        <f t="shared" si="6"/>
        <v>60</v>
      </c>
      <c r="W13" s="39">
        <v>4</v>
      </c>
      <c r="X13" s="60">
        <v>3</v>
      </c>
      <c r="Y13" s="40">
        <f t="shared" si="7"/>
        <v>75</v>
      </c>
      <c r="Z13" s="39">
        <v>2</v>
      </c>
      <c r="AA13" s="60">
        <v>3</v>
      </c>
      <c r="AB13" s="40">
        <f t="shared" si="8"/>
        <v>150</v>
      </c>
      <c r="AC13" s="37"/>
      <c r="AD13" s="41"/>
    </row>
    <row r="14" spans="1:32" s="42" customFormat="1" ht="17" customHeight="1" x14ac:dyDescent="0.3">
      <c r="A14" s="61" t="s">
        <v>41</v>
      </c>
      <c r="B14" s="39">
        <v>16</v>
      </c>
      <c r="C14" s="39">
        <v>16</v>
      </c>
      <c r="D14" s="36">
        <f t="shared" si="0"/>
        <v>100</v>
      </c>
      <c r="E14" s="39">
        <v>10</v>
      </c>
      <c r="F14" s="39">
        <v>11</v>
      </c>
      <c r="G14" s="40">
        <f t="shared" si="1"/>
        <v>110</v>
      </c>
      <c r="H14" s="87">
        <v>1</v>
      </c>
      <c r="I14" s="87">
        <v>1</v>
      </c>
      <c r="J14" s="111">
        <f t="shared" si="2"/>
        <v>100</v>
      </c>
      <c r="K14" s="87">
        <v>1</v>
      </c>
      <c r="L14" s="87">
        <v>0</v>
      </c>
      <c r="M14" s="111">
        <f t="shared" si="3"/>
        <v>0</v>
      </c>
      <c r="N14" s="87">
        <v>0</v>
      </c>
      <c r="O14" s="87">
        <v>0</v>
      </c>
      <c r="P14" s="111" t="str">
        <f t="shared" si="4"/>
        <v>-</v>
      </c>
      <c r="Q14" s="39">
        <v>10</v>
      </c>
      <c r="R14" s="60">
        <v>10</v>
      </c>
      <c r="S14" s="40">
        <f t="shared" si="5"/>
        <v>100</v>
      </c>
      <c r="T14" s="39">
        <v>12</v>
      </c>
      <c r="U14" s="60">
        <v>4</v>
      </c>
      <c r="V14" s="40">
        <f t="shared" si="6"/>
        <v>33.333333333333336</v>
      </c>
      <c r="W14" s="39">
        <v>6</v>
      </c>
      <c r="X14" s="60">
        <v>4</v>
      </c>
      <c r="Y14" s="40">
        <f t="shared" si="7"/>
        <v>66.666666666666671</v>
      </c>
      <c r="Z14" s="39">
        <v>5</v>
      </c>
      <c r="AA14" s="60">
        <v>4</v>
      </c>
      <c r="AB14" s="40">
        <f t="shared" si="8"/>
        <v>80</v>
      </c>
      <c r="AC14" s="37"/>
      <c r="AD14" s="41"/>
    </row>
    <row r="15" spans="1:32" s="42" customFormat="1" ht="17" customHeight="1" x14ac:dyDescent="0.3">
      <c r="A15" s="61" t="s">
        <v>42</v>
      </c>
      <c r="B15" s="39">
        <v>54</v>
      </c>
      <c r="C15" s="39">
        <v>58</v>
      </c>
      <c r="D15" s="36">
        <f t="shared" si="0"/>
        <v>107.4074074074074</v>
      </c>
      <c r="E15" s="39">
        <v>44</v>
      </c>
      <c r="F15" s="39">
        <v>48</v>
      </c>
      <c r="G15" s="40">
        <f t="shared" si="1"/>
        <v>109.09090909090909</v>
      </c>
      <c r="H15" s="87">
        <v>9</v>
      </c>
      <c r="I15" s="87">
        <v>10</v>
      </c>
      <c r="J15" s="111">
        <f t="shared" si="2"/>
        <v>111.11111111111111</v>
      </c>
      <c r="K15" s="87">
        <v>2</v>
      </c>
      <c r="L15" s="87">
        <v>1</v>
      </c>
      <c r="M15" s="111">
        <f t="shared" si="3"/>
        <v>50</v>
      </c>
      <c r="N15" s="87">
        <v>0</v>
      </c>
      <c r="O15" s="87">
        <v>0</v>
      </c>
      <c r="P15" s="111" t="str">
        <f t="shared" si="4"/>
        <v>-</v>
      </c>
      <c r="Q15" s="39">
        <v>36</v>
      </c>
      <c r="R15" s="60">
        <v>42</v>
      </c>
      <c r="S15" s="40">
        <f t="shared" si="5"/>
        <v>116.66666666666667</v>
      </c>
      <c r="T15" s="39">
        <v>35</v>
      </c>
      <c r="U15" s="60">
        <v>16</v>
      </c>
      <c r="V15" s="40">
        <f t="shared" si="6"/>
        <v>45.714285714285715</v>
      </c>
      <c r="W15" s="39">
        <v>25</v>
      </c>
      <c r="X15" s="60">
        <v>16</v>
      </c>
      <c r="Y15" s="40">
        <f t="shared" si="7"/>
        <v>64</v>
      </c>
      <c r="Z15" s="39">
        <v>25</v>
      </c>
      <c r="AA15" s="60">
        <v>11</v>
      </c>
      <c r="AB15" s="40">
        <f t="shared" si="8"/>
        <v>44</v>
      </c>
      <c r="AC15" s="37"/>
      <c r="AD15" s="41"/>
    </row>
    <row r="16" spans="1:32" s="42" customFormat="1" ht="17" customHeight="1" x14ac:dyDescent="0.3">
      <c r="A16" s="61" t="s">
        <v>43</v>
      </c>
      <c r="B16" s="39">
        <v>49</v>
      </c>
      <c r="C16" s="39">
        <v>42</v>
      </c>
      <c r="D16" s="36">
        <f t="shared" si="0"/>
        <v>85.714285714285708</v>
      </c>
      <c r="E16" s="39">
        <v>41</v>
      </c>
      <c r="F16" s="39">
        <v>30</v>
      </c>
      <c r="G16" s="40">
        <f t="shared" si="1"/>
        <v>73.170731707317074</v>
      </c>
      <c r="H16" s="87">
        <v>9</v>
      </c>
      <c r="I16" s="87">
        <v>5</v>
      </c>
      <c r="J16" s="111">
        <f t="shared" si="2"/>
        <v>55.555555555555557</v>
      </c>
      <c r="K16" s="87">
        <v>4</v>
      </c>
      <c r="L16" s="87">
        <v>0</v>
      </c>
      <c r="M16" s="111">
        <f t="shared" si="3"/>
        <v>0</v>
      </c>
      <c r="N16" s="87">
        <v>1</v>
      </c>
      <c r="O16" s="87">
        <v>0</v>
      </c>
      <c r="P16" s="111">
        <f t="shared" si="4"/>
        <v>0</v>
      </c>
      <c r="Q16" s="39">
        <v>36</v>
      </c>
      <c r="R16" s="60">
        <v>28</v>
      </c>
      <c r="S16" s="40">
        <f t="shared" si="5"/>
        <v>77.777777777777771</v>
      </c>
      <c r="T16" s="39">
        <v>32</v>
      </c>
      <c r="U16" s="60">
        <v>10</v>
      </c>
      <c r="V16" s="40">
        <f t="shared" si="6"/>
        <v>31.25</v>
      </c>
      <c r="W16" s="39">
        <v>25</v>
      </c>
      <c r="X16" s="60">
        <v>10</v>
      </c>
      <c r="Y16" s="40">
        <f t="shared" si="7"/>
        <v>40</v>
      </c>
      <c r="Z16" s="39">
        <v>24</v>
      </c>
      <c r="AA16" s="60">
        <v>8</v>
      </c>
      <c r="AB16" s="40">
        <f t="shared" si="8"/>
        <v>33.333333333333336</v>
      </c>
      <c r="AC16" s="37"/>
      <c r="AD16" s="41"/>
    </row>
    <row r="17" spans="1:30" s="42" customFormat="1" ht="17" customHeight="1" x14ac:dyDescent="0.3">
      <c r="A17" s="61" t="s">
        <v>44</v>
      </c>
      <c r="B17" s="39">
        <v>106</v>
      </c>
      <c r="C17" s="39">
        <v>90</v>
      </c>
      <c r="D17" s="36">
        <f t="shared" si="0"/>
        <v>84.905660377358487</v>
      </c>
      <c r="E17" s="39">
        <v>95</v>
      </c>
      <c r="F17" s="39">
        <v>75</v>
      </c>
      <c r="G17" s="40">
        <f t="shared" si="1"/>
        <v>78.94736842105263</v>
      </c>
      <c r="H17" s="87">
        <v>10</v>
      </c>
      <c r="I17" s="87">
        <v>11</v>
      </c>
      <c r="J17" s="111">
        <f t="shared" si="2"/>
        <v>110</v>
      </c>
      <c r="K17" s="87">
        <v>0</v>
      </c>
      <c r="L17" s="87">
        <v>1</v>
      </c>
      <c r="M17" s="111" t="str">
        <f t="shared" si="3"/>
        <v>-</v>
      </c>
      <c r="N17" s="87">
        <v>0</v>
      </c>
      <c r="O17" s="87">
        <v>0</v>
      </c>
      <c r="P17" s="111" t="str">
        <f t="shared" si="4"/>
        <v>-</v>
      </c>
      <c r="Q17" s="39">
        <v>61</v>
      </c>
      <c r="R17" s="60">
        <v>36</v>
      </c>
      <c r="S17" s="40">
        <f t="shared" si="5"/>
        <v>59.016393442622949</v>
      </c>
      <c r="T17" s="39">
        <v>65</v>
      </c>
      <c r="U17" s="60">
        <v>23</v>
      </c>
      <c r="V17" s="40">
        <f t="shared" si="6"/>
        <v>35.384615384615387</v>
      </c>
      <c r="W17" s="39">
        <v>54</v>
      </c>
      <c r="X17" s="60">
        <v>21</v>
      </c>
      <c r="Y17" s="40">
        <f t="shared" si="7"/>
        <v>38.888888888888886</v>
      </c>
      <c r="Z17" s="39">
        <v>49</v>
      </c>
      <c r="AA17" s="60">
        <v>16</v>
      </c>
      <c r="AB17" s="40">
        <f t="shared" si="8"/>
        <v>32.653061224489797</v>
      </c>
      <c r="AC17" s="37"/>
      <c r="AD17" s="41"/>
    </row>
    <row r="18" spans="1:30" s="42" customFormat="1" ht="17" customHeight="1" x14ac:dyDescent="0.3">
      <c r="A18" s="61" t="s">
        <v>45</v>
      </c>
      <c r="B18" s="39">
        <v>29</v>
      </c>
      <c r="C18" s="39">
        <v>30</v>
      </c>
      <c r="D18" s="36">
        <f t="shared" si="0"/>
        <v>103.44827586206897</v>
      </c>
      <c r="E18" s="39">
        <v>29</v>
      </c>
      <c r="F18" s="39">
        <v>28</v>
      </c>
      <c r="G18" s="40">
        <f t="shared" si="1"/>
        <v>96.551724137931032</v>
      </c>
      <c r="H18" s="87">
        <v>8</v>
      </c>
      <c r="I18" s="87">
        <v>6</v>
      </c>
      <c r="J18" s="111">
        <f t="shared" si="2"/>
        <v>75</v>
      </c>
      <c r="K18" s="87">
        <v>3</v>
      </c>
      <c r="L18" s="87">
        <v>0</v>
      </c>
      <c r="M18" s="111">
        <f t="shared" si="3"/>
        <v>0</v>
      </c>
      <c r="N18" s="87">
        <v>1</v>
      </c>
      <c r="O18" s="87">
        <v>0</v>
      </c>
      <c r="P18" s="111">
        <f t="shared" si="4"/>
        <v>0</v>
      </c>
      <c r="Q18" s="39">
        <v>20</v>
      </c>
      <c r="R18" s="60">
        <v>24</v>
      </c>
      <c r="S18" s="40">
        <f t="shared" si="5"/>
        <v>120</v>
      </c>
      <c r="T18" s="39">
        <v>13</v>
      </c>
      <c r="U18" s="60">
        <v>11</v>
      </c>
      <c r="V18" s="40">
        <f t="shared" si="6"/>
        <v>84.615384615384613</v>
      </c>
      <c r="W18" s="39">
        <v>13</v>
      </c>
      <c r="X18" s="60">
        <v>11</v>
      </c>
      <c r="Y18" s="40">
        <f t="shared" si="7"/>
        <v>84.615384615384613</v>
      </c>
      <c r="Z18" s="39">
        <v>13</v>
      </c>
      <c r="AA18" s="60">
        <v>11</v>
      </c>
      <c r="AB18" s="40">
        <f t="shared" si="8"/>
        <v>84.615384615384613</v>
      </c>
      <c r="AC18" s="37"/>
      <c r="AD18" s="41"/>
    </row>
    <row r="19" spans="1:30" s="42" customFormat="1" ht="17" customHeight="1" x14ac:dyDescent="0.3">
      <c r="A19" s="61" t="s">
        <v>46</v>
      </c>
      <c r="B19" s="39">
        <v>87</v>
      </c>
      <c r="C19" s="39">
        <v>94</v>
      </c>
      <c r="D19" s="36">
        <f t="shared" si="0"/>
        <v>108.04597701149426</v>
      </c>
      <c r="E19" s="39">
        <v>59</v>
      </c>
      <c r="F19" s="39">
        <v>55</v>
      </c>
      <c r="G19" s="40">
        <f t="shared" si="1"/>
        <v>93.220338983050851</v>
      </c>
      <c r="H19" s="87">
        <v>13</v>
      </c>
      <c r="I19" s="87">
        <v>10</v>
      </c>
      <c r="J19" s="111">
        <f t="shared" si="2"/>
        <v>76.92307692307692</v>
      </c>
      <c r="K19" s="87">
        <v>4</v>
      </c>
      <c r="L19" s="87">
        <v>2</v>
      </c>
      <c r="M19" s="111">
        <f t="shared" si="3"/>
        <v>50</v>
      </c>
      <c r="N19" s="87">
        <v>0</v>
      </c>
      <c r="O19" s="87">
        <v>0</v>
      </c>
      <c r="P19" s="111" t="str">
        <f t="shared" si="4"/>
        <v>-</v>
      </c>
      <c r="Q19" s="39">
        <v>47</v>
      </c>
      <c r="R19" s="60">
        <v>52</v>
      </c>
      <c r="S19" s="40">
        <f t="shared" si="5"/>
        <v>110.63829787234043</v>
      </c>
      <c r="T19" s="39">
        <v>48</v>
      </c>
      <c r="U19" s="60">
        <v>64</v>
      </c>
      <c r="V19" s="40">
        <f t="shared" si="6"/>
        <v>133.33333333333334</v>
      </c>
      <c r="W19" s="39">
        <v>21</v>
      </c>
      <c r="X19" s="60">
        <v>26</v>
      </c>
      <c r="Y19" s="40">
        <f t="shared" si="7"/>
        <v>123.80952380952381</v>
      </c>
      <c r="Z19" s="39">
        <v>19</v>
      </c>
      <c r="AA19" s="60">
        <v>24</v>
      </c>
      <c r="AB19" s="40">
        <f t="shared" si="8"/>
        <v>126.31578947368421</v>
      </c>
      <c r="AC19" s="37"/>
      <c r="AD19" s="41"/>
    </row>
    <row r="20" spans="1:30" s="42" customFormat="1" ht="17" customHeight="1" x14ac:dyDescent="0.3">
      <c r="A20" s="61" t="s">
        <v>47</v>
      </c>
      <c r="B20" s="39">
        <v>31</v>
      </c>
      <c r="C20" s="39">
        <v>27</v>
      </c>
      <c r="D20" s="36">
        <f t="shared" si="0"/>
        <v>87.096774193548384</v>
      </c>
      <c r="E20" s="39">
        <v>28</v>
      </c>
      <c r="F20" s="39">
        <v>24</v>
      </c>
      <c r="G20" s="40">
        <f t="shared" si="1"/>
        <v>85.714285714285708</v>
      </c>
      <c r="H20" s="87">
        <v>4</v>
      </c>
      <c r="I20" s="87">
        <v>3</v>
      </c>
      <c r="J20" s="111">
        <f t="shared" si="2"/>
        <v>75</v>
      </c>
      <c r="K20" s="87">
        <v>1</v>
      </c>
      <c r="L20" s="87">
        <v>0</v>
      </c>
      <c r="M20" s="111">
        <f t="shared" si="3"/>
        <v>0</v>
      </c>
      <c r="N20" s="87">
        <v>0</v>
      </c>
      <c r="O20" s="87">
        <v>0</v>
      </c>
      <c r="P20" s="111" t="str">
        <f t="shared" si="4"/>
        <v>-</v>
      </c>
      <c r="Q20" s="39">
        <v>25</v>
      </c>
      <c r="R20" s="60">
        <v>17</v>
      </c>
      <c r="S20" s="40">
        <f t="shared" si="5"/>
        <v>68</v>
      </c>
      <c r="T20" s="39">
        <v>22</v>
      </c>
      <c r="U20" s="60">
        <v>10</v>
      </c>
      <c r="V20" s="40">
        <f t="shared" si="6"/>
        <v>45.454545454545453</v>
      </c>
      <c r="W20" s="39">
        <v>19</v>
      </c>
      <c r="X20" s="60">
        <v>10</v>
      </c>
      <c r="Y20" s="40">
        <f t="shared" si="7"/>
        <v>52.631578947368418</v>
      </c>
      <c r="Z20" s="39">
        <v>17</v>
      </c>
      <c r="AA20" s="60">
        <v>9</v>
      </c>
      <c r="AB20" s="40">
        <f t="shared" si="8"/>
        <v>52.941176470588232</v>
      </c>
      <c r="AC20" s="37"/>
      <c r="AD20" s="41"/>
    </row>
    <row r="21" spans="1:30" s="42" customFormat="1" ht="17" customHeight="1" x14ac:dyDescent="0.3">
      <c r="A21" s="61" t="s">
        <v>48</v>
      </c>
      <c r="B21" s="39">
        <v>30</v>
      </c>
      <c r="C21" s="39">
        <v>33</v>
      </c>
      <c r="D21" s="36">
        <f t="shared" si="0"/>
        <v>110</v>
      </c>
      <c r="E21" s="39">
        <v>19</v>
      </c>
      <c r="F21" s="39">
        <v>21</v>
      </c>
      <c r="G21" s="40">
        <f t="shared" si="1"/>
        <v>110.52631578947368</v>
      </c>
      <c r="H21" s="87">
        <v>4</v>
      </c>
      <c r="I21" s="87">
        <v>1</v>
      </c>
      <c r="J21" s="111">
        <f t="shared" si="2"/>
        <v>25</v>
      </c>
      <c r="K21" s="87">
        <v>0</v>
      </c>
      <c r="L21" s="87">
        <v>1</v>
      </c>
      <c r="M21" s="111" t="str">
        <f t="shared" si="3"/>
        <v>-</v>
      </c>
      <c r="N21" s="87">
        <v>0</v>
      </c>
      <c r="O21" s="87">
        <v>0</v>
      </c>
      <c r="P21" s="111" t="str">
        <f t="shared" si="4"/>
        <v>-</v>
      </c>
      <c r="Q21" s="39">
        <v>16</v>
      </c>
      <c r="R21" s="60">
        <v>19</v>
      </c>
      <c r="S21" s="40">
        <f t="shared" si="5"/>
        <v>118.75</v>
      </c>
      <c r="T21" s="39">
        <v>23</v>
      </c>
      <c r="U21" s="60">
        <v>9</v>
      </c>
      <c r="V21" s="40">
        <f t="shared" si="6"/>
        <v>39.130434782608695</v>
      </c>
      <c r="W21" s="39">
        <v>12</v>
      </c>
      <c r="X21" s="60">
        <v>9</v>
      </c>
      <c r="Y21" s="40">
        <f t="shared" si="7"/>
        <v>75</v>
      </c>
      <c r="Z21" s="39">
        <v>11</v>
      </c>
      <c r="AA21" s="60">
        <v>8</v>
      </c>
      <c r="AB21" s="40">
        <f t="shared" si="8"/>
        <v>72.727272727272734</v>
      </c>
      <c r="AC21" s="37"/>
      <c r="AD21" s="41"/>
    </row>
    <row r="22" spans="1:30" s="42" customFormat="1" ht="17" customHeight="1" x14ac:dyDescent="0.3">
      <c r="A22" s="61" t="s">
        <v>49</v>
      </c>
      <c r="B22" s="39">
        <v>24</v>
      </c>
      <c r="C22" s="39">
        <v>18</v>
      </c>
      <c r="D22" s="36">
        <f t="shared" si="0"/>
        <v>75</v>
      </c>
      <c r="E22" s="39">
        <v>22</v>
      </c>
      <c r="F22" s="39">
        <v>18</v>
      </c>
      <c r="G22" s="40">
        <f t="shared" si="1"/>
        <v>81.818181818181813</v>
      </c>
      <c r="H22" s="87">
        <v>7</v>
      </c>
      <c r="I22" s="87">
        <v>8</v>
      </c>
      <c r="J22" s="111">
        <f t="shared" si="2"/>
        <v>114.28571428571429</v>
      </c>
      <c r="K22" s="87">
        <v>3</v>
      </c>
      <c r="L22" s="87">
        <v>0</v>
      </c>
      <c r="M22" s="111">
        <f t="shared" si="3"/>
        <v>0</v>
      </c>
      <c r="N22" s="87">
        <v>0</v>
      </c>
      <c r="O22" s="87">
        <v>0</v>
      </c>
      <c r="P22" s="111" t="str">
        <f t="shared" si="4"/>
        <v>-</v>
      </c>
      <c r="Q22" s="39">
        <v>20</v>
      </c>
      <c r="R22" s="60">
        <v>14</v>
      </c>
      <c r="S22" s="40">
        <f t="shared" si="5"/>
        <v>70</v>
      </c>
      <c r="T22" s="39">
        <v>10</v>
      </c>
      <c r="U22" s="60">
        <v>4</v>
      </c>
      <c r="V22" s="40">
        <f t="shared" si="6"/>
        <v>40</v>
      </c>
      <c r="W22" s="39">
        <v>8</v>
      </c>
      <c r="X22" s="60">
        <v>4</v>
      </c>
      <c r="Y22" s="40">
        <f t="shared" si="7"/>
        <v>50</v>
      </c>
      <c r="Z22" s="39">
        <v>5</v>
      </c>
      <c r="AA22" s="60">
        <v>4</v>
      </c>
      <c r="AB22" s="40">
        <f t="shared" si="8"/>
        <v>80</v>
      </c>
      <c r="AC22" s="37"/>
      <c r="AD22" s="41"/>
    </row>
    <row r="23" spans="1:30" s="42" customFormat="1" ht="17" customHeight="1" x14ac:dyDescent="0.3">
      <c r="A23" s="61" t="s">
        <v>50</v>
      </c>
      <c r="B23" s="39">
        <v>122</v>
      </c>
      <c r="C23" s="39">
        <v>108</v>
      </c>
      <c r="D23" s="36">
        <f t="shared" si="0"/>
        <v>88.52459016393442</v>
      </c>
      <c r="E23" s="39">
        <v>82</v>
      </c>
      <c r="F23" s="39">
        <v>71</v>
      </c>
      <c r="G23" s="40">
        <f t="shared" si="1"/>
        <v>86.58536585365853</v>
      </c>
      <c r="H23" s="87">
        <v>10</v>
      </c>
      <c r="I23" s="87">
        <v>9</v>
      </c>
      <c r="J23" s="111">
        <f t="shared" si="2"/>
        <v>90</v>
      </c>
      <c r="K23" s="87">
        <v>3</v>
      </c>
      <c r="L23" s="87">
        <v>0</v>
      </c>
      <c r="M23" s="111">
        <f t="shared" si="3"/>
        <v>0</v>
      </c>
      <c r="N23" s="87">
        <v>2</v>
      </c>
      <c r="O23" s="87">
        <v>0</v>
      </c>
      <c r="P23" s="111">
        <f t="shared" si="4"/>
        <v>0</v>
      </c>
      <c r="Q23" s="39">
        <v>73</v>
      </c>
      <c r="R23" s="60">
        <v>62</v>
      </c>
      <c r="S23" s="40">
        <f t="shared" si="5"/>
        <v>84.93150684931507</v>
      </c>
      <c r="T23" s="39">
        <v>88</v>
      </c>
      <c r="U23" s="60">
        <v>22</v>
      </c>
      <c r="V23" s="40">
        <f t="shared" si="6"/>
        <v>25</v>
      </c>
      <c r="W23" s="39">
        <v>50</v>
      </c>
      <c r="X23" s="60">
        <v>21</v>
      </c>
      <c r="Y23" s="40">
        <f t="shared" si="7"/>
        <v>42</v>
      </c>
      <c r="Z23" s="39">
        <v>44</v>
      </c>
      <c r="AA23" s="60">
        <v>18</v>
      </c>
      <c r="AB23" s="40">
        <f t="shared" si="8"/>
        <v>40.909090909090907</v>
      </c>
      <c r="AC23" s="37"/>
      <c r="AD23" s="41"/>
    </row>
    <row r="24" spans="1:30" s="42" customFormat="1" ht="17" customHeight="1" x14ac:dyDescent="0.3">
      <c r="A24" s="61" t="s">
        <v>51</v>
      </c>
      <c r="B24" s="39">
        <v>73</v>
      </c>
      <c r="C24" s="39">
        <v>81</v>
      </c>
      <c r="D24" s="36">
        <f t="shared" si="0"/>
        <v>110.95890410958904</v>
      </c>
      <c r="E24" s="39">
        <v>72</v>
      </c>
      <c r="F24" s="39">
        <v>79</v>
      </c>
      <c r="G24" s="40">
        <f t="shared" si="1"/>
        <v>109.72222222222223</v>
      </c>
      <c r="H24" s="87">
        <v>9</v>
      </c>
      <c r="I24" s="87">
        <v>12</v>
      </c>
      <c r="J24" s="111">
        <f t="shared" si="2"/>
        <v>133.33333333333334</v>
      </c>
      <c r="K24" s="87">
        <v>4</v>
      </c>
      <c r="L24" s="87">
        <v>2</v>
      </c>
      <c r="M24" s="111">
        <f t="shared" si="3"/>
        <v>50</v>
      </c>
      <c r="N24" s="87">
        <v>0</v>
      </c>
      <c r="O24" s="87">
        <v>0</v>
      </c>
      <c r="P24" s="111" t="str">
        <f t="shared" si="4"/>
        <v>-</v>
      </c>
      <c r="Q24" s="39">
        <v>49</v>
      </c>
      <c r="R24" s="60">
        <v>77</v>
      </c>
      <c r="S24" s="40">
        <f t="shared" si="5"/>
        <v>157.14285714285714</v>
      </c>
      <c r="T24" s="39">
        <v>35</v>
      </c>
      <c r="U24" s="60">
        <v>36</v>
      </c>
      <c r="V24" s="40">
        <f t="shared" si="6"/>
        <v>102.85714285714286</v>
      </c>
      <c r="W24" s="39">
        <v>35</v>
      </c>
      <c r="X24" s="60">
        <v>34</v>
      </c>
      <c r="Y24" s="40">
        <f t="shared" si="7"/>
        <v>97.142857142857139</v>
      </c>
      <c r="Z24" s="39">
        <v>34</v>
      </c>
      <c r="AA24" s="60">
        <v>33</v>
      </c>
      <c r="AB24" s="40">
        <f t="shared" si="8"/>
        <v>97.058823529411768</v>
      </c>
      <c r="AC24" s="37"/>
      <c r="AD24" s="41"/>
    </row>
    <row r="25" spans="1:30" s="42" customFormat="1" ht="17" customHeight="1" x14ac:dyDescent="0.3">
      <c r="A25" s="61" t="s">
        <v>52</v>
      </c>
      <c r="B25" s="39">
        <v>20</v>
      </c>
      <c r="C25" s="39">
        <v>25</v>
      </c>
      <c r="D25" s="36">
        <f t="shared" si="0"/>
        <v>125</v>
      </c>
      <c r="E25" s="39">
        <v>13</v>
      </c>
      <c r="F25" s="39">
        <v>20</v>
      </c>
      <c r="G25" s="40">
        <f t="shared" si="1"/>
        <v>153.84615384615384</v>
      </c>
      <c r="H25" s="87">
        <v>4</v>
      </c>
      <c r="I25" s="87">
        <v>7</v>
      </c>
      <c r="J25" s="111">
        <f t="shared" si="2"/>
        <v>175</v>
      </c>
      <c r="K25" s="87">
        <v>3</v>
      </c>
      <c r="L25" s="87">
        <v>2</v>
      </c>
      <c r="M25" s="111">
        <f t="shared" si="3"/>
        <v>66.666666666666671</v>
      </c>
      <c r="N25" s="87">
        <v>0</v>
      </c>
      <c r="O25" s="87">
        <v>0</v>
      </c>
      <c r="P25" s="111" t="str">
        <f t="shared" si="4"/>
        <v>-</v>
      </c>
      <c r="Q25" s="39">
        <v>10</v>
      </c>
      <c r="R25" s="60">
        <v>17</v>
      </c>
      <c r="S25" s="40">
        <f t="shared" si="5"/>
        <v>170</v>
      </c>
      <c r="T25" s="39">
        <v>13</v>
      </c>
      <c r="U25" s="60">
        <v>9</v>
      </c>
      <c r="V25" s="40">
        <f t="shared" si="6"/>
        <v>69.230769230769226</v>
      </c>
      <c r="W25" s="39">
        <v>7</v>
      </c>
      <c r="X25" s="60">
        <v>9</v>
      </c>
      <c r="Y25" s="40">
        <f t="shared" si="7"/>
        <v>128.57142857142858</v>
      </c>
      <c r="Z25" s="39">
        <v>7</v>
      </c>
      <c r="AA25" s="60">
        <v>8</v>
      </c>
      <c r="AB25" s="40">
        <f t="shared" si="8"/>
        <v>114.28571428571429</v>
      </c>
      <c r="AC25" s="37"/>
      <c r="AD25" s="41"/>
    </row>
    <row r="26" spans="1:30" s="42" customFormat="1" ht="17" customHeight="1" x14ac:dyDescent="0.3">
      <c r="A26" s="61" t="s">
        <v>53</v>
      </c>
      <c r="B26" s="39">
        <v>47</v>
      </c>
      <c r="C26" s="39">
        <v>36</v>
      </c>
      <c r="D26" s="36">
        <f t="shared" si="0"/>
        <v>76.59574468085107</v>
      </c>
      <c r="E26" s="39">
        <v>42</v>
      </c>
      <c r="F26" s="39">
        <v>30</v>
      </c>
      <c r="G26" s="40">
        <f t="shared" si="1"/>
        <v>71.428571428571431</v>
      </c>
      <c r="H26" s="87">
        <v>8</v>
      </c>
      <c r="I26" s="87">
        <v>6</v>
      </c>
      <c r="J26" s="111">
        <f t="shared" si="2"/>
        <v>75</v>
      </c>
      <c r="K26" s="87">
        <v>1</v>
      </c>
      <c r="L26" s="87">
        <v>0</v>
      </c>
      <c r="M26" s="111">
        <f t="shared" si="3"/>
        <v>0</v>
      </c>
      <c r="N26" s="87">
        <v>0</v>
      </c>
      <c r="O26" s="87">
        <v>0</v>
      </c>
      <c r="P26" s="111" t="str">
        <f t="shared" si="4"/>
        <v>-</v>
      </c>
      <c r="Q26" s="39">
        <v>35</v>
      </c>
      <c r="R26" s="60">
        <v>23</v>
      </c>
      <c r="S26" s="40">
        <f t="shared" si="5"/>
        <v>65.714285714285708</v>
      </c>
      <c r="T26" s="39">
        <v>31</v>
      </c>
      <c r="U26" s="60">
        <v>12</v>
      </c>
      <c r="V26" s="40">
        <f t="shared" si="6"/>
        <v>38.70967741935484</v>
      </c>
      <c r="W26" s="39">
        <v>26</v>
      </c>
      <c r="X26" s="60">
        <v>12</v>
      </c>
      <c r="Y26" s="40">
        <f t="shared" si="7"/>
        <v>46.153846153846153</v>
      </c>
      <c r="Z26" s="39">
        <v>23</v>
      </c>
      <c r="AA26" s="60">
        <v>10</v>
      </c>
      <c r="AB26" s="40">
        <f t="shared" si="8"/>
        <v>43.478260869565219</v>
      </c>
      <c r="AC26" s="37"/>
      <c r="AD26" s="41"/>
    </row>
    <row r="27" spans="1:30" s="42" customFormat="1" ht="17" customHeight="1" x14ac:dyDescent="0.3">
      <c r="A27" s="61" t="s">
        <v>54</v>
      </c>
      <c r="B27" s="39">
        <v>45</v>
      </c>
      <c r="C27" s="39">
        <v>34</v>
      </c>
      <c r="D27" s="36">
        <f t="shared" si="0"/>
        <v>75.555555555555557</v>
      </c>
      <c r="E27" s="39">
        <v>44</v>
      </c>
      <c r="F27" s="39">
        <v>32</v>
      </c>
      <c r="G27" s="40">
        <f t="shared" si="1"/>
        <v>72.727272727272734</v>
      </c>
      <c r="H27" s="87">
        <v>6</v>
      </c>
      <c r="I27" s="87">
        <v>7</v>
      </c>
      <c r="J27" s="111">
        <f t="shared" si="2"/>
        <v>116.66666666666667</v>
      </c>
      <c r="K27" s="87">
        <v>1</v>
      </c>
      <c r="L27" s="87">
        <v>1</v>
      </c>
      <c r="M27" s="111">
        <f t="shared" si="3"/>
        <v>100</v>
      </c>
      <c r="N27" s="87">
        <v>0</v>
      </c>
      <c r="O27" s="87">
        <v>0</v>
      </c>
      <c r="P27" s="111" t="str">
        <f t="shared" si="4"/>
        <v>-</v>
      </c>
      <c r="Q27" s="39">
        <v>38</v>
      </c>
      <c r="R27" s="60">
        <v>28</v>
      </c>
      <c r="S27" s="40">
        <f t="shared" si="5"/>
        <v>73.684210526315795</v>
      </c>
      <c r="T27" s="39">
        <v>30</v>
      </c>
      <c r="U27" s="60">
        <v>10</v>
      </c>
      <c r="V27" s="40">
        <f t="shared" si="6"/>
        <v>33.333333333333336</v>
      </c>
      <c r="W27" s="39">
        <v>29</v>
      </c>
      <c r="X27" s="60">
        <v>9</v>
      </c>
      <c r="Y27" s="40">
        <f t="shared" si="7"/>
        <v>31.03448275862069</v>
      </c>
      <c r="Z27" s="39">
        <v>27</v>
      </c>
      <c r="AA27" s="60">
        <v>9</v>
      </c>
      <c r="AB27" s="40">
        <f t="shared" si="8"/>
        <v>33.333333333333336</v>
      </c>
      <c r="AC27" s="37"/>
      <c r="AD27" s="41"/>
    </row>
    <row r="28" spans="1:30" s="42" customFormat="1" ht="17" customHeight="1" x14ac:dyDescent="0.3">
      <c r="A28" s="61" t="s">
        <v>55</v>
      </c>
      <c r="B28" s="39">
        <v>14</v>
      </c>
      <c r="C28" s="39">
        <v>19</v>
      </c>
      <c r="D28" s="36">
        <f t="shared" si="0"/>
        <v>135.71428571428572</v>
      </c>
      <c r="E28" s="39">
        <v>14</v>
      </c>
      <c r="F28" s="39">
        <v>19</v>
      </c>
      <c r="G28" s="40">
        <f t="shared" si="1"/>
        <v>135.71428571428572</v>
      </c>
      <c r="H28" s="87">
        <v>3</v>
      </c>
      <c r="I28" s="87">
        <v>1</v>
      </c>
      <c r="J28" s="111">
        <f t="shared" si="2"/>
        <v>33.333333333333336</v>
      </c>
      <c r="K28" s="87">
        <v>2</v>
      </c>
      <c r="L28" s="87">
        <v>0</v>
      </c>
      <c r="M28" s="111">
        <f t="shared" si="3"/>
        <v>0</v>
      </c>
      <c r="N28" s="87">
        <v>0</v>
      </c>
      <c r="O28" s="87">
        <v>0</v>
      </c>
      <c r="P28" s="111" t="str">
        <f t="shared" si="4"/>
        <v>-</v>
      </c>
      <c r="Q28" s="39">
        <v>13</v>
      </c>
      <c r="R28" s="60">
        <v>19</v>
      </c>
      <c r="S28" s="40">
        <f t="shared" si="5"/>
        <v>146.15384615384616</v>
      </c>
      <c r="T28" s="39">
        <v>7</v>
      </c>
      <c r="U28" s="60">
        <v>10</v>
      </c>
      <c r="V28" s="40">
        <f t="shared" si="6"/>
        <v>142.85714285714286</v>
      </c>
      <c r="W28" s="39">
        <v>7</v>
      </c>
      <c r="X28" s="60">
        <v>10</v>
      </c>
      <c r="Y28" s="40">
        <f t="shared" si="7"/>
        <v>142.85714285714286</v>
      </c>
      <c r="Z28" s="39">
        <v>7</v>
      </c>
      <c r="AA28" s="60">
        <v>10</v>
      </c>
      <c r="AB28" s="40">
        <f t="shared" si="8"/>
        <v>142.85714285714286</v>
      </c>
      <c r="AC28" s="37"/>
      <c r="AD28" s="41"/>
    </row>
    <row r="29" spans="1:30" s="42" customFormat="1" ht="17" customHeight="1" x14ac:dyDescent="0.3">
      <c r="A29" s="61" t="s">
        <v>56</v>
      </c>
      <c r="B29" s="39">
        <v>78</v>
      </c>
      <c r="C29" s="39">
        <v>61</v>
      </c>
      <c r="D29" s="36">
        <f t="shared" si="0"/>
        <v>78.205128205128204</v>
      </c>
      <c r="E29" s="39">
        <v>43</v>
      </c>
      <c r="F29" s="39">
        <v>24</v>
      </c>
      <c r="G29" s="40">
        <f t="shared" si="1"/>
        <v>55.813953488372093</v>
      </c>
      <c r="H29" s="87">
        <v>5</v>
      </c>
      <c r="I29" s="87">
        <v>3</v>
      </c>
      <c r="J29" s="111">
        <f t="shared" si="2"/>
        <v>60</v>
      </c>
      <c r="K29" s="87">
        <v>4</v>
      </c>
      <c r="L29" s="87">
        <v>1</v>
      </c>
      <c r="M29" s="111">
        <f t="shared" si="3"/>
        <v>25</v>
      </c>
      <c r="N29" s="87">
        <v>0</v>
      </c>
      <c r="O29" s="87">
        <v>0</v>
      </c>
      <c r="P29" s="111" t="str">
        <f t="shared" si="4"/>
        <v>-</v>
      </c>
      <c r="Q29" s="39">
        <v>30</v>
      </c>
      <c r="R29" s="60">
        <v>18</v>
      </c>
      <c r="S29" s="40">
        <f t="shared" si="5"/>
        <v>60</v>
      </c>
      <c r="T29" s="39">
        <v>61</v>
      </c>
      <c r="U29" s="60">
        <v>11</v>
      </c>
      <c r="V29" s="40">
        <f t="shared" si="6"/>
        <v>18.032786885245901</v>
      </c>
      <c r="W29" s="39">
        <v>26</v>
      </c>
      <c r="X29" s="60">
        <v>10</v>
      </c>
      <c r="Y29" s="40">
        <f t="shared" si="7"/>
        <v>38.46153846153846</v>
      </c>
      <c r="Z29" s="39">
        <v>25</v>
      </c>
      <c r="AA29" s="60">
        <v>7</v>
      </c>
      <c r="AB29" s="40">
        <f t="shared" si="8"/>
        <v>28</v>
      </c>
      <c r="AC29" s="37"/>
      <c r="AD29" s="41"/>
    </row>
    <row r="30" spans="1:30" s="42" customFormat="1" ht="17" customHeight="1" x14ac:dyDescent="0.3">
      <c r="A30" s="61" t="s">
        <v>57</v>
      </c>
      <c r="B30" s="39">
        <v>33</v>
      </c>
      <c r="C30" s="39">
        <v>32</v>
      </c>
      <c r="D30" s="36">
        <f t="shared" si="0"/>
        <v>96.969696969696969</v>
      </c>
      <c r="E30" s="39">
        <v>30</v>
      </c>
      <c r="F30" s="39">
        <v>29</v>
      </c>
      <c r="G30" s="40">
        <f t="shared" si="1"/>
        <v>96.666666666666671</v>
      </c>
      <c r="H30" s="87">
        <v>8</v>
      </c>
      <c r="I30" s="87">
        <v>6</v>
      </c>
      <c r="J30" s="111">
        <f t="shared" si="2"/>
        <v>75</v>
      </c>
      <c r="K30" s="87">
        <v>1</v>
      </c>
      <c r="L30" s="87">
        <v>1</v>
      </c>
      <c r="M30" s="111">
        <f t="shared" si="3"/>
        <v>100</v>
      </c>
      <c r="N30" s="87">
        <v>0</v>
      </c>
      <c r="O30" s="87">
        <v>1</v>
      </c>
      <c r="P30" s="111" t="str">
        <f t="shared" si="4"/>
        <v>-</v>
      </c>
      <c r="Q30" s="39">
        <v>29</v>
      </c>
      <c r="R30" s="60">
        <v>26</v>
      </c>
      <c r="S30" s="40">
        <f t="shared" si="5"/>
        <v>89.65517241379311</v>
      </c>
      <c r="T30" s="39">
        <v>21</v>
      </c>
      <c r="U30" s="60">
        <v>11</v>
      </c>
      <c r="V30" s="40">
        <f t="shared" si="6"/>
        <v>52.38095238095238</v>
      </c>
      <c r="W30" s="39">
        <v>18</v>
      </c>
      <c r="X30" s="60">
        <v>11</v>
      </c>
      <c r="Y30" s="40">
        <f t="shared" si="7"/>
        <v>61.111111111111114</v>
      </c>
      <c r="Z30" s="39">
        <v>16</v>
      </c>
      <c r="AA30" s="60">
        <v>11</v>
      </c>
      <c r="AB30" s="40">
        <f t="shared" si="8"/>
        <v>68.75</v>
      </c>
      <c r="AC30" s="37"/>
      <c r="AD30" s="41"/>
    </row>
    <row r="31" spans="1:30" s="42" customFormat="1" ht="17" customHeight="1" x14ac:dyDescent="0.3">
      <c r="A31" s="61" t="s">
        <v>58</v>
      </c>
      <c r="B31" s="39">
        <v>34</v>
      </c>
      <c r="C31" s="39">
        <v>16</v>
      </c>
      <c r="D31" s="36">
        <f t="shared" si="0"/>
        <v>47.058823529411768</v>
      </c>
      <c r="E31" s="39">
        <v>26</v>
      </c>
      <c r="F31" s="39">
        <v>11</v>
      </c>
      <c r="G31" s="40">
        <f t="shared" si="1"/>
        <v>42.307692307692307</v>
      </c>
      <c r="H31" s="87">
        <v>3</v>
      </c>
      <c r="I31" s="87">
        <v>1</v>
      </c>
      <c r="J31" s="111">
        <f t="shared" si="2"/>
        <v>33.333333333333336</v>
      </c>
      <c r="K31" s="87">
        <v>1</v>
      </c>
      <c r="L31" s="87">
        <v>2</v>
      </c>
      <c r="M31" s="111">
        <f t="shared" si="3"/>
        <v>200</v>
      </c>
      <c r="N31" s="87">
        <v>0</v>
      </c>
      <c r="O31" s="87">
        <v>1</v>
      </c>
      <c r="P31" s="111" t="str">
        <f t="shared" si="4"/>
        <v>-</v>
      </c>
      <c r="Q31" s="39">
        <v>22</v>
      </c>
      <c r="R31" s="60">
        <v>10</v>
      </c>
      <c r="S31" s="40">
        <f t="shared" si="5"/>
        <v>45.454545454545453</v>
      </c>
      <c r="T31" s="39">
        <v>17</v>
      </c>
      <c r="U31" s="60">
        <v>6</v>
      </c>
      <c r="V31" s="40">
        <f t="shared" si="6"/>
        <v>35.294117647058826</v>
      </c>
      <c r="W31" s="39">
        <v>12</v>
      </c>
      <c r="X31" s="60">
        <v>6</v>
      </c>
      <c r="Y31" s="40">
        <f t="shared" si="7"/>
        <v>50</v>
      </c>
      <c r="Z31" s="39">
        <v>12</v>
      </c>
      <c r="AA31" s="60">
        <v>4</v>
      </c>
      <c r="AB31" s="40">
        <f t="shared" si="8"/>
        <v>33.333333333333336</v>
      </c>
      <c r="AC31" s="37"/>
      <c r="AD31" s="41"/>
    </row>
    <row r="32" spans="1:30" s="42" customFormat="1" ht="17" customHeight="1" x14ac:dyDescent="0.3">
      <c r="A32" s="61" t="s">
        <v>59</v>
      </c>
      <c r="B32" s="39">
        <v>39</v>
      </c>
      <c r="C32" s="39">
        <v>37</v>
      </c>
      <c r="D32" s="36">
        <f t="shared" si="0"/>
        <v>94.871794871794876</v>
      </c>
      <c r="E32" s="39">
        <v>22</v>
      </c>
      <c r="F32" s="39">
        <v>17</v>
      </c>
      <c r="G32" s="40">
        <f t="shared" si="1"/>
        <v>77.272727272727266</v>
      </c>
      <c r="H32" s="87">
        <v>2</v>
      </c>
      <c r="I32" s="87">
        <v>3</v>
      </c>
      <c r="J32" s="111">
        <f t="shared" si="2"/>
        <v>150</v>
      </c>
      <c r="K32" s="87">
        <v>1</v>
      </c>
      <c r="L32" s="87">
        <v>0</v>
      </c>
      <c r="M32" s="111">
        <f t="shared" si="3"/>
        <v>0</v>
      </c>
      <c r="N32" s="87">
        <v>0</v>
      </c>
      <c r="O32" s="87">
        <v>0</v>
      </c>
      <c r="P32" s="111" t="str">
        <f t="shared" si="4"/>
        <v>-</v>
      </c>
      <c r="Q32" s="39">
        <v>22</v>
      </c>
      <c r="R32" s="60">
        <v>14</v>
      </c>
      <c r="S32" s="40">
        <f t="shared" si="5"/>
        <v>63.636363636363633</v>
      </c>
      <c r="T32" s="39">
        <v>34</v>
      </c>
      <c r="U32" s="60">
        <v>4</v>
      </c>
      <c r="V32" s="40">
        <f t="shared" si="6"/>
        <v>11.764705882352942</v>
      </c>
      <c r="W32" s="39">
        <v>17</v>
      </c>
      <c r="X32" s="60">
        <v>4</v>
      </c>
      <c r="Y32" s="40">
        <f t="shared" si="7"/>
        <v>23.529411764705884</v>
      </c>
      <c r="Z32" s="39">
        <v>17</v>
      </c>
      <c r="AA32" s="60">
        <v>4</v>
      </c>
      <c r="AB32" s="40">
        <f t="shared" si="8"/>
        <v>23.529411764705884</v>
      </c>
      <c r="AC32" s="37"/>
      <c r="AD32" s="41"/>
    </row>
    <row r="33" spans="1:30" s="42" customFormat="1" ht="17" customHeight="1" x14ac:dyDescent="0.3">
      <c r="A33" s="61" t="s">
        <v>60</v>
      </c>
      <c r="B33" s="39">
        <v>42</v>
      </c>
      <c r="C33" s="39">
        <v>40</v>
      </c>
      <c r="D33" s="36">
        <f t="shared" si="0"/>
        <v>95.238095238095241</v>
      </c>
      <c r="E33" s="39">
        <v>41</v>
      </c>
      <c r="F33" s="39">
        <v>39</v>
      </c>
      <c r="G33" s="40">
        <f t="shared" si="1"/>
        <v>95.121951219512198</v>
      </c>
      <c r="H33" s="87">
        <v>3</v>
      </c>
      <c r="I33" s="87">
        <v>4</v>
      </c>
      <c r="J33" s="111">
        <f t="shared" si="2"/>
        <v>133.33333333333334</v>
      </c>
      <c r="K33" s="87">
        <v>1</v>
      </c>
      <c r="L33" s="87">
        <v>1</v>
      </c>
      <c r="M33" s="111">
        <f t="shared" si="3"/>
        <v>100</v>
      </c>
      <c r="N33" s="87">
        <v>2</v>
      </c>
      <c r="O33" s="87">
        <v>0</v>
      </c>
      <c r="P33" s="111">
        <f t="shared" si="4"/>
        <v>0</v>
      </c>
      <c r="Q33" s="39">
        <v>36</v>
      </c>
      <c r="R33" s="60">
        <v>32</v>
      </c>
      <c r="S33" s="40">
        <f t="shared" si="5"/>
        <v>88.888888888888886</v>
      </c>
      <c r="T33" s="39">
        <v>26</v>
      </c>
      <c r="U33" s="60">
        <v>15</v>
      </c>
      <c r="V33" s="40">
        <f t="shared" si="6"/>
        <v>57.692307692307693</v>
      </c>
      <c r="W33" s="39">
        <v>25</v>
      </c>
      <c r="X33" s="60">
        <v>14</v>
      </c>
      <c r="Y33" s="40">
        <f t="shared" si="7"/>
        <v>56</v>
      </c>
      <c r="Z33" s="39">
        <v>24</v>
      </c>
      <c r="AA33" s="60">
        <v>13</v>
      </c>
      <c r="AB33" s="40">
        <f t="shared" si="8"/>
        <v>54.166666666666664</v>
      </c>
      <c r="AC33" s="37"/>
      <c r="AD33" s="41"/>
    </row>
    <row r="34" spans="1:30" s="42" customFormat="1" ht="17" customHeight="1" x14ac:dyDescent="0.3">
      <c r="A34" s="61" t="s">
        <v>61</v>
      </c>
      <c r="B34" s="39">
        <v>30</v>
      </c>
      <c r="C34" s="39">
        <v>16</v>
      </c>
      <c r="D34" s="36">
        <f t="shared" si="0"/>
        <v>53.333333333333336</v>
      </c>
      <c r="E34" s="39">
        <v>28</v>
      </c>
      <c r="F34" s="39">
        <v>15</v>
      </c>
      <c r="G34" s="40">
        <f t="shared" si="1"/>
        <v>53.571428571428569</v>
      </c>
      <c r="H34" s="87">
        <v>3</v>
      </c>
      <c r="I34" s="87">
        <v>2</v>
      </c>
      <c r="J34" s="111">
        <f t="shared" si="2"/>
        <v>66.666666666666671</v>
      </c>
      <c r="K34" s="87">
        <v>2</v>
      </c>
      <c r="L34" s="87">
        <v>0</v>
      </c>
      <c r="M34" s="111">
        <f t="shared" si="3"/>
        <v>0</v>
      </c>
      <c r="N34" s="87">
        <v>0</v>
      </c>
      <c r="O34" s="87">
        <v>0</v>
      </c>
      <c r="P34" s="111" t="str">
        <f t="shared" si="4"/>
        <v>-</v>
      </c>
      <c r="Q34" s="39">
        <v>20</v>
      </c>
      <c r="R34" s="60">
        <v>13</v>
      </c>
      <c r="S34" s="40">
        <f t="shared" si="5"/>
        <v>65</v>
      </c>
      <c r="T34" s="39">
        <v>11</v>
      </c>
      <c r="U34" s="60">
        <v>3</v>
      </c>
      <c r="V34" s="40">
        <f t="shared" si="6"/>
        <v>27.272727272727273</v>
      </c>
      <c r="W34" s="39">
        <v>9</v>
      </c>
      <c r="X34" s="60">
        <v>3</v>
      </c>
      <c r="Y34" s="40">
        <f t="shared" si="7"/>
        <v>33.333333333333336</v>
      </c>
      <c r="Z34" s="39">
        <v>9</v>
      </c>
      <c r="AA34" s="60">
        <v>3</v>
      </c>
      <c r="AB34" s="40">
        <f t="shared" si="8"/>
        <v>33.333333333333336</v>
      </c>
      <c r="AC34" s="37"/>
      <c r="AD34" s="41"/>
    </row>
    <row r="35" spans="1:30" s="42" customFormat="1" ht="17" customHeight="1" x14ac:dyDescent="0.3">
      <c r="A35" s="61" t="s">
        <v>62</v>
      </c>
      <c r="B35" s="39">
        <v>43</v>
      </c>
      <c r="C35" s="39">
        <v>48</v>
      </c>
      <c r="D35" s="36">
        <f t="shared" si="0"/>
        <v>111.62790697674419</v>
      </c>
      <c r="E35" s="39">
        <v>43</v>
      </c>
      <c r="F35" s="39">
        <v>48</v>
      </c>
      <c r="G35" s="40">
        <f t="shared" si="1"/>
        <v>111.62790697674419</v>
      </c>
      <c r="H35" s="87">
        <v>8</v>
      </c>
      <c r="I35" s="87">
        <v>4</v>
      </c>
      <c r="J35" s="111">
        <f t="shared" si="2"/>
        <v>50</v>
      </c>
      <c r="K35" s="87">
        <v>1</v>
      </c>
      <c r="L35" s="87">
        <v>0</v>
      </c>
      <c r="M35" s="111">
        <f t="shared" si="3"/>
        <v>0</v>
      </c>
      <c r="N35" s="87">
        <v>0</v>
      </c>
      <c r="O35" s="87">
        <v>0</v>
      </c>
      <c r="P35" s="111" t="str">
        <f t="shared" si="4"/>
        <v>-</v>
      </c>
      <c r="Q35" s="39">
        <v>34</v>
      </c>
      <c r="R35" s="60">
        <v>33</v>
      </c>
      <c r="S35" s="40">
        <f t="shared" si="5"/>
        <v>97.058823529411768</v>
      </c>
      <c r="T35" s="39">
        <v>20</v>
      </c>
      <c r="U35" s="60">
        <v>8</v>
      </c>
      <c r="V35" s="40">
        <f t="shared" si="6"/>
        <v>40</v>
      </c>
      <c r="W35" s="39">
        <v>20</v>
      </c>
      <c r="X35" s="60">
        <v>8</v>
      </c>
      <c r="Y35" s="40">
        <f t="shared" si="7"/>
        <v>40</v>
      </c>
      <c r="Z35" s="39">
        <v>19</v>
      </c>
      <c r="AA35" s="60">
        <v>6</v>
      </c>
      <c r="AB35" s="40">
        <f t="shared" si="8"/>
        <v>31.578947368421051</v>
      </c>
      <c r="AC35" s="37"/>
      <c r="AD35" s="41"/>
    </row>
    <row r="36" spans="1:30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" x14ac:dyDescent="0.3"/>
  <cols>
    <col min="1" max="1" width="60.08984375" style="3" customWidth="1"/>
    <col min="2" max="2" width="18.90625" style="3" customWidth="1"/>
    <col min="3" max="3" width="18.08984375" style="3" customWidth="1"/>
    <col min="4" max="4" width="13.90625" style="3" customWidth="1"/>
    <col min="5" max="5" width="13.08984375" style="3" customWidth="1"/>
    <col min="6" max="16384" width="8" style="3"/>
  </cols>
  <sheetData>
    <row r="1" spans="1:9" ht="52.5" customHeight="1" x14ac:dyDescent="0.3">
      <c r="A1" s="121" t="s">
        <v>64</v>
      </c>
      <c r="B1" s="121"/>
      <c r="C1" s="121"/>
      <c r="D1" s="121"/>
      <c r="E1" s="121"/>
    </row>
    <row r="2" spans="1:9" ht="29.25" customHeight="1" x14ac:dyDescent="0.3">
      <c r="A2" s="151" t="s">
        <v>23</v>
      </c>
      <c r="B2" s="151"/>
      <c r="C2" s="151"/>
      <c r="D2" s="151"/>
      <c r="E2" s="151"/>
    </row>
    <row r="3" spans="1:9" s="4" customFormat="1" ht="23.25" customHeight="1" x14ac:dyDescent="0.35">
      <c r="A3" s="126" t="s">
        <v>0</v>
      </c>
      <c r="B3" s="122" t="s">
        <v>72</v>
      </c>
      <c r="C3" s="122" t="s">
        <v>73</v>
      </c>
      <c r="D3" s="149" t="s">
        <v>1</v>
      </c>
      <c r="E3" s="150"/>
    </row>
    <row r="4" spans="1:9" s="4" customFormat="1" ht="28" x14ac:dyDescent="0.35">
      <c r="A4" s="127"/>
      <c r="B4" s="123"/>
      <c r="C4" s="123"/>
      <c r="D4" s="5" t="s">
        <v>2</v>
      </c>
      <c r="E4" s="6" t="s">
        <v>26</v>
      </c>
    </row>
    <row r="5" spans="1:9" s="9" customFormat="1" ht="15.75" customHeight="1" x14ac:dyDescent="0.3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5">
      <c r="A6" s="10" t="s">
        <v>27</v>
      </c>
      <c r="B6" s="80">
        <f>'8-ВПО-ЦЗ'!B7</f>
        <v>322</v>
      </c>
      <c r="C6" s="80">
        <f>'8-ВПО-ЦЗ'!C7</f>
        <v>341</v>
      </c>
      <c r="D6" s="11">
        <f>C6*100/B6</f>
        <v>105.90062111801242</v>
      </c>
      <c r="E6" s="75">
        <f>C6-B6</f>
        <v>19</v>
      </c>
      <c r="I6" s="13"/>
    </row>
    <row r="7" spans="1:9" s="4" customFormat="1" ht="29.25" customHeight="1" x14ac:dyDescent="0.35">
      <c r="A7" s="10" t="s">
        <v>28</v>
      </c>
      <c r="B7" s="80">
        <f>'8-ВПО-ЦЗ'!E7</f>
        <v>163</v>
      </c>
      <c r="C7" s="80">
        <f>'8-ВПО-ЦЗ'!F7</f>
        <v>175</v>
      </c>
      <c r="D7" s="11">
        <f t="shared" ref="D7:D11" si="0">C7*100/B7</f>
        <v>107.36196319018404</v>
      </c>
      <c r="E7" s="75">
        <f t="shared" ref="E7:E11" si="1">C7-B7</f>
        <v>12</v>
      </c>
      <c r="I7" s="13"/>
    </row>
    <row r="8" spans="1:9" s="4" customFormat="1" ht="48.75" customHeight="1" x14ac:dyDescent="0.35">
      <c r="A8" s="14" t="s">
        <v>29</v>
      </c>
      <c r="B8" s="80">
        <f>'8-ВПО-ЦЗ'!H7</f>
        <v>32</v>
      </c>
      <c r="C8" s="80">
        <f>'8-ВПО-ЦЗ'!I7</f>
        <v>39</v>
      </c>
      <c r="D8" s="11">
        <f t="shared" si="0"/>
        <v>121.875</v>
      </c>
      <c r="E8" s="75">
        <f t="shared" si="1"/>
        <v>7</v>
      </c>
      <c r="I8" s="13"/>
    </row>
    <row r="9" spans="1:9" s="4" customFormat="1" ht="34.5" customHeight="1" x14ac:dyDescent="0.35">
      <c r="A9" s="15" t="s">
        <v>30</v>
      </c>
      <c r="B9" s="80">
        <f>'8-ВПО-ЦЗ'!K7</f>
        <v>5</v>
      </c>
      <c r="C9" s="80">
        <f>'8-ВПО-ЦЗ'!L7</f>
        <v>11</v>
      </c>
      <c r="D9" s="11">
        <f t="shared" si="0"/>
        <v>220</v>
      </c>
      <c r="E9" s="75">
        <f t="shared" si="1"/>
        <v>6</v>
      </c>
      <c r="I9" s="13"/>
    </row>
    <row r="10" spans="1:9" s="4" customFormat="1" ht="48.75" customHeight="1" x14ac:dyDescent="0.35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50.25" customHeight="1" x14ac:dyDescent="0.35">
      <c r="A11" s="15" t="s">
        <v>31</v>
      </c>
      <c r="B11" s="81">
        <f>'8-ВПО-ЦЗ'!Q7</f>
        <v>133</v>
      </c>
      <c r="C11" s="81">
        <f>'8-ВПО-ЦЗ'!R7</f>
        <v>130</v>
      </c>
      <c r="D11" s="11">
        <f t="shared" si="0"/>
        <v>97.744360902255636</v>
      </c>
      <c r="E11" s="75">
        <f t="shared" si="1"/>
        <v>-3</v>
      </c>
      <c r="I11" s="13"/>
    </row>
    <row r="12" spans="1:9" s="4" customFormat="1" ht="12.75" customHeight="1" x14ac:dyDescent="0.35">
      <c r="A12" s="128" t="s">
        <v>4</v>
      </c>
      <c r="B12" s="129"/>
      <c r="C12" s="129"/>
      <c r="D12" s="129"/>
      <c r="E12" s="129"/>
      <c r="I12" s="13"/>
    </row>
    <row r="13" spans="1:9" s="4" customFormat="1" ht="18" customHeight="1" x14ac:dyDescent="0.35">
      <c r="A13" s="130"/>
      <c r="B13" s="131"/>
      <c r="C13" s="131"/>
      <c r="D13" s="131"/>
      <c r="E13" s="131"/>
      <c r="I13" s="13"/>
    </row>
    <row r="14" spans="1:9" s="4" customFormat="1" ht="20.25" customHeight="1" x14ac:dyDescent="0.35">
      <c r="A14" s="126" t="s">
        <v>0</v>
      </c>
      <c r="B14" s="132" t="s">
        <v>74</v>
      </c>
      <c r="C14" s="132" t="s">
        <v>75</v>
      </c>
      <c r="D14" s="149" t="s">
        <v>1</v>
      </c>
      <c r="E14" s="150"/>
      <c r="I14" s="13"/>
    </row>
    <row r="15" spans="1:9" ht="35.4" customHeight="1" x14ac:dyDescent="0.3">
      <c r="A15" s="127"/>
      <c r="B15" s="132"/>
      <c r="C15" s="132"/>
      <c r="D15" s="21" t="s">
        <v>2</v>
      </c>
      <c r="E15" s="6" t="s">
        <v>26</v>
      </c>
      <c r="I15" s="13"/>
    </row>
    <row r="16" spans="1:9" ht="28.5" customHeight="1" x14ac:dyDescent="0.3">
      <c r="A16" s="10" t="s">
        <v>32</v>
      </c>
      <c r="B16" s="81">
        <f>'8-ВПО-ЦЗ'!T7</f>
        <v>237</v>
      </c>
      <c r="C16" s="81">
        <f>'8-ВПО-ЦЗ'!U7</f>
        <v>128</v>
      </c>
      <c r="D16" s="16">
        <f t="shared" ref="D16:D18" si="2">C16*100/B16</f>
        <v>54.008438818565402</v>
      </c>
      <c r="E16" s="75">
        <f t="shared" ref="E16:E18" si="3">C16-B16</f>
        <v>-109</v>
      </c>
      <c r="I16" s="13"/>
    </row>
    <row r="17" spans="1:9" ht="25.5" customHeight="1" x14ac:dyDescent="0.3">
      <c r="A17" s="1" t="s">
        <v>28</v>
      </c>
      <c r="B17" s="81">
        <f>'8-ВПО-ЦЗ'!W7</f>
        <v>93</v>
      </c>
      <c r="C17" s="81">
        <f>'8-ВПО-ЦЗ'!X7</f>
        <v>64</v>
      </c>
      <c r="D17" s="16">
        <f t="shared" si="2"/>
        <v>68.817204301075265</v>
      </c>
      <c r="E17" s="75">
        <f t="shared" si="3"/>
        <v>-29</v>
      </c>
      <c r="I17" s="13"/>
    </row>
    <row r="18" spans="1:9" ht="30.25" customHeight="1" x14ac:dyDescent="0.3">
      <c r="A18" s="1" t="s">
        <v>33</v>
      </c>
      <c r="B18" s="81">
        <f>'8-ВПО-ЦЗ'!Z7</f>
        <v>73</v>
      </c>
      <c r="C18" s="81">
        <f>'8-ВПО-ЦЗ'!AA7</f>
        <v>52</v>
      </c>
      <c r="D18" s="16">
        <f t="shared" si="2"/>
        <v>71.232876712328761</v>
      </c>
      <c r="E18" s="75">
        <f t="shared" si="3"/>
        <v>-21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U8" sqref="U8:U35"/>
    </sheetView>
  </sheetViews>
  <sheetFormatPr defaultColWidth="9.08984375" defaultRowHeight="14" x14ac:dyDescent="0.3"/>
  <cols>
    <col min="1" max="1" width="25.90625" style="44" customWidth="1"/>
    <col min="2" max="2" width="11" style="44" customWidth="1"/>
    <col min="3" max="3" width="9.90625" style="44" customWidth="1"/>
    <col min="4" max="4" width="8.08984375" style="44" customWidth="1"/>
    <col min="5" max="6" width="11.90625" style="44" customWidth="1"/>
    <col min="7" max="7" width="7.36328125" style="44" customWidth="1"/>
    <col min="8" max="8" width="11.90625" style="44" customWidth="1"/>
    <col min="9" max="9" width="11" style="44" customWidth="1"/>
    <col min="10" max="10" width="7.36328125" style="44" customWidth="1"/>
    <col min="11" max="12" width="9.36328125" style="44" customWidth="1"/>
    <col min="13" max="13" width="9" style="44" customWidth="1"/>
    <col min="14" max="14" width="10" style="44" customWidth="1"/>
    <col min="15" max="15" width="9.08984375" style="44" customWidth="1"/>
    <col min="16" max="16" width="8.08984375" style="44" customWidth="1"/>
    <col min="17" max="18" width="9.6328125" style="44" customWidth="1"/>
    <col min="19" max="19" width="8.08984375" style="44" customWidth="1"/>
    <col min="20" max="20" width="10.6328125" style="44" customWidth="1"/>
    <col min="21" max="21" width="10.90625" style="44" customWidth="1"/>
    <col min="22" max="22" width="8.08984375" style="44" customWidth="1"/>
    <col min="23" max="24" width="9.90625" style="44" customWidth="1"/>
    <col min="25" max="25" width="8.08984375" style="44" customWidth="1"/>
    <col min="26" max="16384" width="9.08984375" style="44"/>
  </cols>
  <sheetData>
    <row r="1" spans="1:32" s="28" customFormat="1" ht="60" customHeight="1" x14ac:dyDescent="0.5">
      <c r="B1" s="133" t="s">
        <v>79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7"/>
      <c r="O1" s="27"/>
      <c r="P1" s="27"/>
      <c r="Q1" s="27"/>
      <c r="R1" s="27"/>
      <c r="S1" s="27"/>
      <c r="T1" s="27"/>
      <c r="U1" s="27"/>
      <c r="V1" s="27"/>
      <c r="W1" s="27"/>
      <c r="X1" s="139"/>
      <c r="Y1" s="139"/>
      <c r="Z1" s="48"/>
      <c r="AB1" s="73" t="s">
        <v>14</v>
      </c>
    </row>
    <row r="2" spans="1:32" s="31" customFormat="1" ht="14.2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34"/>
      <c r="Y2" s="134"/>
      <c r="Z2" s="143"/>
      <c r="AA2" s="143"/>
      <c r="AB2" s="59" t="s">
        <v>7</v>
      </c>
      <c r="AC2" s="59"/>
    </row>
    <row r="3" spans="1:32" s="32" customFormat="1" ht="67.650000000000006" customHeight="1" x14ac:dyDescent="0.35">
      <c r="A3" s="135"/>
      <c r="B3" s="136" t="s">
        <v>21</v>
      </c>
      <c r="C3" s="136"/>
      <c r="D3" s="136"/>
      <c r="E3" s="136" t="s">
        <v>22</v>
      </c>
      <c r="F3" s="136"/>
      <c r="G3" s="136"/>
      <c r="H3" s="136" t="s">
        <v>13</v>
      </c>
      <c r="I3" s="136"/>
      <c r="J3" s="136"/>
      <c r="K3" s="136" t="s">
        <v>9</v>
      </c>
      <c r="L3" s="136"/>
      <c r="M3" s="136"/>
      <c r="N3" s="136" t="s">
        <v>10</v>
      </c>
      <c r="O3" s="136"/>
      <c r="P3" s="136"/>
      <c r="Q3" s="140" t="s">
        <v>8</v>
      </c>
      <c r="R3" s="141"/>
      <c r="S3" s="142"/>
      <c r="T3" s="136" t="s">
        <v>16</v>
      </c>
      <c r="U3" s="136"/>
      <c r="V3" s="136"/>
      <c r="W3" s="136" t="s">
        <v>11</v>
      </c>
      <c r="X3" s="136"/>
      <c r="Y3" s="136"/>
      <c r="Z3" s="136" t="s">
        <v>12</v>
      </c>
      <c r="AA3" s="136"/>
      <c r="AB3" s="136"/>
    </row>
    <row r="4" spans="1:32" s="33" customFormat="1" ht="19.5" customHeight="1" x14ac:dyDescent="0.35">
      <c r="A4" s="135"/>
      <c r="B4" s="137" t="s">
        <v>15</v>
      </c>
      <c r="C4" s="137" t="s">
        <v>63</v>
      </c>
      <c r="D4" s="138" t="s">
        <v>2</v>
      </c>
      <c r="E4" s="137" t="s">
        <v>15</v>
      </c>
      <c r="F4" s="137" t="s">
        <v>63</v>
      </c>
      <c r="G4" s="138" t="s">
        <v>2</v>
      </c>
      <c r="H4" s="137" t="s">
        <v>15</v>
      </c>
      <c r="I4" s="137" t="s">
        <v>63</v>
      </c>
      <c r="J4" s="138" t="s">
        <v>2</v>
      </c>
      <c r="K4" s="137" t="s">
        <v>15</v>
      </c>
      <c r="L4" s="137" t="s">
        <v>63</v>
      </c>
      <c r="M4" s="138" t="s">
        <v>2</v>
      </c>
      <c r="N4" s="137" t="s">
        <v>15</v>
      </c>
      <c r="O4" s="137" t="s">
        <v>63</v>
      </c>
      <c r="P4" s="138" t="s">
        <v>2</v>
      </c>
      <c r="Q4" s="137" t="s">
        <v>15</v>
      </c>
      <c r="R4" s="137" t="s">
        <v>63</v>
      </c>
      <c r="S4" s="138" t="s">
        <v>2</v>
      </c>
      <c r="T4" s="137" t="s">
        <v>15</v>
      </c>
      <c r="U4" s="137" t="s">
        <v>63</v>
      </c>
      <c r="V4" s="138" t="s">
        <v>2</v>
      </c>
      <c r="W4" s="137" t="s">
        <v>15</v>
      </c>
      <c r="X4" s="137" t="s">
        <v>63</v>
      </c>
      <c r="Y4" s="138" t="s">
        <v>2</v>
      </c>
      <c r="Z4" s="137" t="s">
        <v>15</v>
      </c>
      <c r="AA4" s="137" t="s">
        <v>63</v>
      </c>
      <c r="AB4" s="138" t="s">
        <v>2</v>
      </c>
    </row>
    <row r="5" spans="1:32" s="33" customFormat="1" ht="15.75" customHeight="1" x14ac:dyDescent="0.35">
      <c r="A5" s="135"/>
      <c r="B5" s="137"/>
      <c r="C5" s="137"/>
      <c r="D5" s="138"/>
      <c r="E5" s="137"/>
      <c r="F5" s="137"/>
      <c r="G5" s="138"/>
      <c r="H5" s="137"/>
      <c r="I5" s="137"/>
      <c r="J5" s="138"/>
      <c r="K5" s="137"/>
      <c r="L5" s="137"/>
      <c r="M5" s="138"/>
      <c r="N5" s="137"/>
      <c r="O5" s="137"/>
      <c r="P5" s="138"/>
      <c r="Q5" s="137"/>
      <c r="R5" s="137"/>
      <c r="S5" s="138"/>
      <c r="T5" s="137"/>
      <c r="U5" s="137"/>
      <c r="V5" s="138"/>
      <c r="W5" s="137"/>
      <c r="X5" s="137"/>
      <c r="Y5" s="138"/>
      <c r="Z5" s="137"/>
      <c r="AA5" s="137"/>
      <c r="AB5" s="138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3">
      <c r="A7" s="34" t="s">
        <v>34</v>
      </c>
      <c r="B7" s="35">
        <f>SUM(B8:B35)</f>
        <v>322</v>
      </c>
      <c r="C7" s="35">
        <f>SUM(C8:C35)</f>
        <v>341</v>
      </c>
      <c r="D7" s="36">
        <f>IF(ISERROR(C7*100/B7),"-",(C7*100/B7))</f>
        <v>105.90062111801242</v>
      </c>
      <c r="E7" s="35">
        <f>SUM(E8:E35)</f>
        <v>163</v>
      </c>
      <c r="F7" s="35">
        <f>SUM(F8:F35)</f>
        <v>175</v>
      </c>
      <c r="G7" s="36">
        <f>IF(ISERROR(F7*100/E7),"-",(F7*100/E7))</f>
        <v>107.36196319018404</v>
      </c>
      <c r="H7" s="35">
        <f>SUM(H8:H35)</f>
        <v>32</v>
      </c>
      <c r="I7" s="35">
        <f>SUM(I8:I35)</f>
        <v>39</v>
      </c>
      <c r="J7" s="36">
        <f>IF(ISERROR(I7*100/H7),"-",(I7*100/H7))</f>
        <v>121.875</v>
      </c>
      <c r="K7" s="35">
        <f>SUM(K8:K35)</f>
        <v>5</v>
      </c>
      <c r="L7" s="35">
        <f>SUM(L8:L35)</f>
        <v>11</v>
      </c>
      <c r="M7" s="36">
        <f>IF(ISERROR(L7*100/K7),"-",(L7*100/K7))</f>
        <v>220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133</v>
      </c>
      <c r="R7" s="35">
        <f>SUM(R8:R35)</f>
        <v>130</v>
      </c>
      <c r="S7" s="36">
        <f>IF(ISERROR(R7*100/Q7),"-",(R7*100/Q7))</f>
        <v>97.744360902255636</v>
      </c>
      <c r="T7" s="35">
        <f>SUM(T8:T35)</f>
        <v>237</v>
      </c>
      <c r="U7" s="35">
        <f>SUM(U8:U35)</f>
        <v>128</v>
      </c>
      <c r="V7" s="36">
        <f>IF(ISERROR(U7*100/T7),"-",(U7*100/T7))</f>
        <v>54.008438818565402</v>
      </c>
      <c r="W7" s="35">
        <f>SUM(W8:W35)</f>
        <v>93</v>
      </c>
      <c r="X7" s="35">
        <f>SUM(X8:X35)</f>
        <v>64</v>
      </c>
      <c r="Y7" s="36">
        <f>IF(ISERROR(X7*100/W7),"-",(X7*100/W7))</f>
        <v>68.817204301075265</v>
      </c>
      <c r="Z7" s="35">
        <f>SUM(Z8:Z35)</f>
        <v>73</v>
      </c>
      <c r="AA7" s="35">
        <f>SUM(AA8:AA35)</f>
        <v>52</v>
      </c>
      <c r="AB7" s="36">
        <f>IF(ISERROR(AA7*100/Z7),"-",(AA7*100/Z7))</f>
        <v>71.232876712328761</v>
      </c>
      <c r="AC7" s="37"/>
      <c r="AF7" s="42"/>
    </row>
    <row r="8" spans="1:32" s="42" customFormat="1" ht="17" customHeight="1" x14ac:dyDescent="0.3">
      <c r="A8" s="61" t="s">
        <v>35</v>
      </c>
      <c r="B8" s="39">
        <v>170</v>
      </c>
      <c r="C8" s="39">
        <v>207</v>
      </c>
      <c r="D8" s="36">
        <f>IF(ISERROR(C8*100/B8),"-",(C8*100/B8))</f>
        <v>121.76470588235294</v>
      </c>
      <c r="E8" s="39">
        <v>84</v>
      </c>
      <c r="F8" s="39">
        <v>109</v>
      </c>
      <c r="G8" s="40">
        <f>IF(ISERROR(F8*100/E8),"-",(F8*100/E8))</f>
        <v>129.76190476190476</v>
      </c>
      <c r="H8" s="39">
        <v>13</v>
      </c>
      <c r="I8" s="39">
        <v>19</v>
      </c>
      <c r="J8" s="40">
        <f>IF(ISERROR(I8*100/H8),"-",(I8*100/H8))</f>
        <v>146.15384615384616</v>
      </c>
      <c r="K8" s="39">
        <v>3</v>
      </c>
      <c r="L8" s="39">
        <v>6</v>
      </c>
      <c r="M8" s="40">
        <f>IF(ISERROR(L8*100/K8),"-",(L8*100/K8))</f>
        <v>200</v>
      </c>
      <c r="N8" s="39">
        <v>1</v>
      </c>
      <c r="O8" s="39">
        <v>1</v>
      </c>
      <c r="P8" s="40">
        <f>IF(ISERROR(O8*100/N8),"-",(O8*100/N8))</f>
        <v>100</v>
      </c>
      <c r="Q8" s="39">
        <v>65</v>
      </c>
      <c r="R8" s="60">
        <v>83</v>
      </c>
      <c r="S8" s="40">
        <f>IF(ISERROR(R8*100/Q8),"-",(R8*100/Q8))</f>
        <v>127.69230769230769</v>
      </c>
      <c r="T8" s="39">
        <v>138</v>
      </c>
      <c r="U8" s="60">
        <v>105</v>
      </c>
      <c r="V8" s="40">
        <f>IF(ISERROR(U8*100/T8),"-",(U8*100/T8))</f>
        <v>76.086956521739125</v>
      </c>
      <c r="W8" s="39">
        <v>52</v>
      </c>
      <c r="X8" s="60">
        <v>51</v>
      </c>
      <c r="Y8" s="40">
        <f>IF(ISERROR(X8*100/W8),"-",(X8*100/W8))</f>
        <v>98.07692307692308</v>
      </c>
      <c r="Z8" s="39">
        <v>46</v>
      </c>
      <c r="AA8" s="60">
        <v>42</v>
      </c>
      <c r="AB8" s="40">
        <f>IF(ISERROR(AA8*100/Z8),"-",(AA8*100/Z8))</f>
        <v>91.304347826086953</v>
      </c>
      <c r="AC8" s="37"/>
      <c r="AD8" s="41"/>
    </row>
    <row r="9" spans="1:32" s="43" customFormat="1" ht="17" customHeight="1" x14ac:dyDescent="0.3">
      <c r="A9" s="61" t="s">
        <v>36</v>
      </c>
      <c r="B9" s="39">
        <v>4</v>
      </c>
      <c r="C9" s="39">
        <v>6</v>
      </c>
      <c r="D9" s="36">
        <f t="shared" ref="D9:D35" si="0">IF(ISERROR(C9*100/B9),"-",(C9*100/B9))</f>
        <v>150</v>
      </c>
      <c r="E9" s="39">
        <v>2</v>
      </c>
      <c r="F9" s="39">
        <v>4</v>
      </c>
      <c r="G9" s="40">
        <f t="shared" ref="G9:G35" si="1">IF(ISERROR(F9*100/E9),"-",(F9*100/E9))</f>
        <v>200</v>
      </c>
      <c r="H9" s="39">
        <v>0</v>
      </c>
      <c r="I9" s="39">
        <v>1</v>
      </c>
      <c r="J9" s="40" t="str">
        <f t="shared" ref="J9:J35" si="2">IF(ISERROR(I9*100/H9),"-",(I9*100/H9))</f>
        <v>-</v>
      </c>
      <c r="K9" s="39">
        <v>0</v>
      </c>
      <c r="L9" s="39">
        <v>1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</v>
      </c>
      <c r="R9" s="60">
        <v>2</v>
      </c>
      <c r="S9" s="40">
        <f t="shared" ref="S9:S35" si="5">IF(ISERROR(R9*100/Q9),"-",(R9*100/Q9))</f>
        <v>100</v>
      </c>
      <c r="T9" s="39">
        <v>2</v>
      </c>
      <c r="U9" s="60">
        <v>1</v>
      </c>
      <c r="V9" s="40">
        <f t="shared" ref="V9:V35" si="6">IF(ISERROR(U9*100/T9),"-",(U9*100/T9))</f>
        <v>50</v>
      </c>
      <c r="W9" s="39">
        <v>1</v>
      </c>
      <c r="X9" s="60">
        <v>1</v>
      </c>
      <c r="Y9" s="40">
        <f t="shared" ref="Y9:Y35" si="7">IF(ISERROR(X9*100/W9),"-",(X9*100/W9))</f>
        <v>100</v>
      </c>
      <c r="Z9" s="39">
        <v>0</v>
      </c>
      <c r="AA9" s="60">
        <v>1</v>
      </c>
      <c r="AB9" s="40" t="str">
        <f t="shared" ref="AB9:AB35" si="8">IF(ISERROR(AA9*100/Z9),"-",(AA9*100/Z9))</f>
        <v>-</v>
      </c>
      <c r="AC9" s="37"/>
      <c r="AD9" s="41"/>
    </row>
    <row r="10" spans="1:32" s="42" customFormat="1" ht="17" customHeight="1" x14ac:dyDescent="0.3">
      <c r="A10" s="61" t="s">
        <v>37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1</v>
      </c>
      <c r="R10" s="60">
        <v>2</v>
      </c>
      <c r="S10" s="40">
        <f t="shared" si="5"/>
        <v>200</v>
      </c>
      <c r="T10" s="39">
        <v>2</v>
      </c>
      <c r="U10" s="60">
        <v>0</v>
      </c>
      <c r="V10" s="40">
        <f t="shared" si="6"/>
        <v>0</v>
      </c>
      <c r="W10" s="39">
        <v>1</v>
      </c>
      <c r="X10" s="60">
        <v>0</v>
      </c>
      <c r="Y10" s="40">
        <f t="shared" si="7"/>
        <v>0</v>
      </c>
      <c r="Z10" s="39">
        <v>0</v>
      </c>
      <c r="AA10" s="60">
        <v>0</v>
      </c>
      <c r="AB10" s="40" t="str">
        <f t="shared" si="8"/>
        <v>-</v>
      </c>
      <c r="AC10" s="37"/>
      <c r="AD10" s="41"/>
    </row>
    <row r="11" spans="1:32" s="42" customFormat="1" ht="17" customHeight="1" x14ac:dyDescent="0.3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1</v>
      </c>
      <c r="I11" s="39">
        <v>0</v>
      </c>
      <c r="J11" s="40">
        <f t="shared" si="2"/>
        <v>0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0</v>
      </c>
      <c r="U11" s="60">
        <v>0</v>
      </c>
      <c r="V11" s="40" t="str">
        <f t="shared" si="6"/>
        <v>-</v>
      </c>
      <c r="W11" s="39">
        <v>0</v>
      </c>
      <c r="X11" s="60">
        <v>0</v>
      </c>
      <c r="Y11" s="40" t="str">
        <f t="shared" si="7"/>
        <v>-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7" customHeight="1" x14ac:dyDescent="0.3">
      <c r="A12" s="61" t="s">
        <v>39</v>
      </c>
      <c r="B12" s="39">
        <v>6</v>
      </c>
      <c r="C12" s="39">
        <v>5</v>
      </c>
      <c r="D12" s="36">
        <f t="shared" si="0"/>
        <v>83.333333333333329</v>
      </c>
      <c r="E12" s="39">
        <v>5</v>
      </c>
      <c r="F12" s="39">
        <v>3</v>
      </c>
      <c r="G12" s="40">
        <f t="shared" si="1"/>
        <v>60</v>
      </c>
      <c r="H12" s="39">
        <v>1</v>
      </c>
      <c r="I12" s="39">
        <v>1</v>
      </c>
      <c r="J12" s="40">
        <f t="shared" si="2"/>
        <v>100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3</v>
      </c>
      <c r="R12" s="60">
        <v>2</v>
      </c>
      <c r="S12" s="40">
        <f t="shared" si="5"/>
        <v>66.666666666666671</v>
      </c>
      <c r="T12" s="39">
        <v>4</v>
      </c>
      <c r="U12" s="60">
        <v>2</v>
      </c>
      <c r="V12" s="40">
        <f t="shared" si="6"/>
        <v>50</v>
      </c>
      <c r="W12" s="39">
        <v>3</v>
      </c>
      <c r="X12" s="60">
        <v>0</v>
      </c>
      <c r="Y12" s="40">
        <f t="shared" si="7"/>
        <v>0</v>
      </c>
      <c r="Z12" s="39">
        <v>2</v>
      </c>
      <c r="AA12" s="60">
        <v>0</v>
      </c>
      <c r="AB12" s="40">
        <f t="shared" si="8"/>
        <v>0</v>
      </c>
      <c r="AC12" s="37"/>
      <c r="AD12" s="41"/>
    </row>
    <row r="13" spans="1:32" s="42" customFormat="1" ht="17" customHeight="1" x14ac:dyDescent="0.3">
      <c r="A13" s="61" t="s">
        <v>40</v>
      </c>
      <c r="B13" s="39">
        <v>1</v>
      </c>
      <c r="C13" s="39">
        <v>3</v>
      </c>
      <c r="D13" s="36">
        <f t="shared" si="0"/>
        <v>300</v>
      </c>
      <c r="E13" s="39">
        <v>0</v>
      </c>
      <c r="F13" s="39">
        <v>2</v>
      </c>
      <c r="G13" s="40" t="str">
        <f t="shared" si="1"/>
        <v>-</v>
      </c>
      <c r="H13" s="39">
        <v>0</v>
      </c>
      <c r="I13" s="39">
        <v>1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2</v>
      </c>
      <c r="S13" s="40" t="str">
        <f t="shared" si="5"/>
        <v>-</v>
      </c>
      <c r="T13" s="39">
        <v>1</v>
      </c>
      <c r="U13" s="60">
        <v>1</v>
      </c>
      <c r="V13" s="40">
        <f t="shared" si="6"/>
        <v>100</v>
      </c>
      <c r="W13" s="39">
        <v>0</v>
      </c>
      <c r="X13" s="60">
        <v>0</v>
      </c>
      <c r="Y13" s="40" t="str">
        <f t="shared" si="7"/>
        <v>-</v>
      </c>
      <c r="Z13" s="39">
        <v>0</v>
      </c>
      <c r="AA13" s="60">
        <v>0</v>
      </c>
      <c r="AB13" s="40" t="str">
        <f t="shared" si="8"/>
        <v>-</v>
      </c>
      <c r="AC13" s="37"/>
      <c r="AD13" s="41"/>
    </row>
    <row r="14" spans="1:32" s="42" customFormat="1" ht="17" customHeight="1" x14ac:dyDescent="0.3">
      <c r="A14" s="61" t="s">
        <v>41</v>
      </c>
      <c r="B14" s="39">
        <v>8</v>
      </c>
      <c r="C14" s="39">
        <v>8</v>
      </c>
      <c r="D14" s="36">
        <f t="shared" si="0"/>
        <v>100</v>
      </c>
      <c r="E14" s="39">
        <v>8</v>
      </c>
      <c r="F14" s="39">
        <v>7</v>
      </c>
      <c r="G14" s="40">
        <f t="shared" si="1"/>
        <v>87.5</v>
      </c>
      <c r="H14" s="39">
        <v>0</v>
      </c>
      <c r="I14" s="39">
        <v>2</v>
      </c>
      <c r="J14" s="40" t="str">
        <f t="shared" si="2"/>
        <v>-</v>
      </c>
      <c r="K14" s="39">
        <v>0</v>
      </c>
      <c r="L14" s="39">
        <v>1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7</v>
      </c>
      <c r="R14" s="60">
        <v>7</v>
      </c>
      <c r="S14" s="40">
        <f t="shared" si="5"/>
        <v>100</v>
      </c>
      <c r="T14" s="39">
        <v>5</v>
      </c>
      <c r="U14" s="60">
        <v>0</v>
      </c>
      <c r="V14" s="40">
        <f t="shared" si="6"/>
        <v>0</v>
      </c>
      <c r="W14" s="39">
        <v>5</v>
      </c>
      <c r="X14" s="60">
        <v>0</v>
      </c>
      <c r="Y14" s="40">
        <f t="shared" si="7"/>
        <v>0</v>
      </c>
      <c r="Z14" s="39">
        <v>3</v>
      </c>
      <c r="AA14" s="60">
        <v>0</v>
      </c>
      <c r="AB14" s="40">
        <f t="shared" si="8"/>
        <v>0</v>
      </c>
      <c r="AC14" s="37"/>
      <c r="AD14" s="41"/>
    </row>
    <row r="15" spans="1:32" s="42" customFormat="1" ht="17" customHeight="1" x14ac:dyDescent="0.3">
      <c r="A15" s="61" t="s">
        <v>42</v>
      </c>
      <c r="B15" s="39">
        <v>34</v>
      </c>
      <c r="C15" s="39">
        <v>32</v>
      </c>
      <c r="D15" s="36">
        <f t="shared" si="0"/>
        <v>94.117647058823536</v>
      </c>
      <c r="E15" s="39">
        <v>11</v>
      </c>
      <c r="F15" s="39">
        <v>10</v>
      </c>
      <c r="G15" s="40">
        <f t="shared" si="1"/>
        <v>90.909090909090907</v>
      </c>
      <c r="H15" s="39">
        <v>3</v>
      </c>
      <c r="I15" s="39">
        <v>2</v>
      </c>
      <c r="J15" s="40">
        <f t="shared" si="2"/>
        <v>66.666666666666671</v>
      </c>
      <c r="K15" s="39">
        <v>0</v>
      </c>
      <c r="L15" s="39">
        <v>0</v>
      </c>
      <c r="M15" s="40" t="str">
        <f t="shared" si="3"/>
        <v>-</v>
      </c>
      <c r="N15" s="39">
        <v>0</v>
      </c>
      <c r="O15" s="39">
        <v>0</v>
      </c>
      <c r="P15" s="40" t="str">
        <f t="shared" si="4"/>
        <v>-</v>
      </c>
      <c r="Q15" s="39">
        <v>7</v>
      </c>
      <c r="R15" s="60">
        <v>7</v>
      </c>
      <c r="S15" s="40">
        <f t="shared" si="5"/>
        <v>100</v>
      </c>
      <c r="T15" s="39">
        <v>25</v>
      </c>
      <c r="U15" s="60">
        <v>3</v>
      </c>
      <c r="V15" s="40">
        <f t="shared" si="6"/>
        <v>12</v>
      </c>
      <c r="W15" s="39">
        <v>5</v>
      </c>
      <c r="X15" s="60">
        <v>1</v>
      </c>
      <c r="Y15" s="40">
        <f t="shared" si="7"/>
        <v>20</v>
      </c>
      <c r="Z15" s="39">
        <v>5</v>
      </c>
      <c r="AA15" s="60">
        <v>1</v>
      </c>
      <c r="AB15" s="40">
        <f t="shared" si="8"/>
        <v>20</v>
      </c>
      <c r="AC15" s="37"/>
      <c r="AD15" s="41"/>
    </row>
    <row r="16" spans="1:32" s="42" customFormat="1" ht="17" customHeight="1" x14ac:dyDescent="0.3">
      <c r="A16" s="61" t="s">
        <v>43</v>
      </c>
      <c r="B16" s="39">
        <v>18</v>
      </c>
      <c r="C16" s="39">
        <v>12</v>
      </c>
      <c r="D16" s="36">
        <f t="shared" si="0"/>
        <v>66.666666666666671</v>
      </c>
      <c r="E16" s="39">
        <v>9</v>
      </c>
      <c r="F16" s="39">
        <v>5</v>
      </c>
      <c r="G16" s="40">
        <f t="shared" si="1"/>
        <v>55.555555555555557</v>
      </c>
      <c r="H16" s="39">
        <v>4</v>
      </c>
      <c r="I16" s="39">
        <v>4</v>
      </c>
      <c r="J16" s="40">
        <f t="shared" si="2"/>
        <v>100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9</v>
      </c>
      <c r="R16" s="60">
        <v>2</v>
      </c>
      <c r="S16" s="40">
        <f t="shared" si="5"/>
        <v>22.222222222222221</v>
      </c>
      <c r="T16" s="39">
        <v>12</v>
      </c>
      <c r="U16" s="60">
        <v>1</v>
      </c>
      <c r="V16" s="40">
        <f t="shared" si="6"/>
        <v>8.3333333333333339</v>
      </c>
      <c r="W16" s="39">
        <v>5</v>
      </c>
      <c r="X16" s="60">
        <v>0</v>
      </c>
      <c r="Y16" s="40">
        <f t="shared" si="7"/>
        <v>0</v>
      </c>
      <c r="Z16" s="39">
        <v>3</v>
      </c>
      <c r="AA16" s="60">
        <v>0</v>
      </c>
      <c r="AB16" s="40">
        <f t="shared" si="8"/>
        <v>0</v>
      </c>
      <c r="AC16" s="37"/>
      <c r="AD16" s="41"/>
    </row>
    <row r="17" spans="1:30" s="42" customFormat="1" ht="17" customHeight="1" x14ac:dyDescent="0.3">
      <c r="A17" s="61" t="s">
        <v>44</v>
      </c>
      <c r="B17" s="39">
        <v>9</v>
      </c>
      <c r="C17" s="39">
        <v>10</v>
      </c>
      <c r="D17" s="36">
        <f t="shared" si="0"/>
        <v>111.11111111111111</v>
      </c>
      <c r="E17" s="39">
        <v>2</v>
      </c>
      <c r="F17" s="39">
        <v>4</v>
      </c>
      <c r="G17" s="40">
        <f t="shared" si="1"/>
        <v>200</v>
      </c>
      <c r="H17" s="39">
        <v>1</v>
      </c>
      <c r="I17" s="39">
        <v>1</v>
      </c>
      <c r="J17" s="40">
        <f t="shared" si="2"/>
        <v>100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1</v>
      </c>
      <c r="R17" s="60">
        <v>2</v>
      </c>
      <c r="S17" s="40">
        <f t="shared" si="5"/>
        <v>200</v>
      </c>
      <c r="T17" s="39">
        <v>8</v>
      </c>
      <c r="U17" s="60">
        <v>3</v>
      </c>
      <c r="V17" s="40">
        <f t="shared" si="6"/>
        <v>37.5</v>
      </c>
      <c r="W17" s="39">
        <v>2</v>
      </c>
      <c r="X17" s="60">
        <v>3</v>
      </c>
      <c r="Y17" s="40">
        <f t="shared" si="7"/>
        <v>150</v>
      </c>
      <c r="Z17" s="39">
        <v>0</v>
      </c>
      <c r="AA17" s="60">
        <v>2</v>
      </c>
      <c r="AB17" s="40" t="str">
        <f t="shared" si="8"/>
        <v>-</v>
      </c>
      <c r="AC17" s="37"/>
      <c r="AD17" s="41"/>
    </row>
    <row r="18" spans="1:30" s="42" customFormat="1" ht="17" customHeight="1" x14ac:dyDescent="0.3">
      <c r="A18" s="61" t="s">
        <v>45</v>
      </c>
      <c r="B18" s="39">
        <v>10</v>
      </c>
      <c r="C18" s="39">
        <v>4</v>
      </c>
      <c r="D18" s="36">
        <f t="shared" si="0"/>
        <v>40</v>
      </c>
      <c r="E18" s="39">
        <v>3</v>
      </c>
      <c r="F18" s="39">
        <v>3</v>
      </c>
      <c r="G18" s="40">
        <f t="shared" si="1"/>
        <v>100</v>
      </c>
      <c r="H18" s="39">
        <v>0</v>
      </c>
      <c r="I18" s="39">
        <v>2</v>
      </c>
      <c r="J18" s="40" t="str">
        <f t="shared" si="2"/>
        <v>-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3</v>
      </c>
      <c r="R18" s="60">
        <v>2</v>
      </c>
      <c r="S18" s="40">
        <f t="shared" si="5"/>
        <v>66.666666666666671</v>
      </c>
      <c r="T18" s="39">
        <v>3</v>
      </c>
      <c r="U18" s="60">
        <v>0</v>
      </c>
      <c r="V18" s="40">
        <f t="shared" si="6"/>
        <v>0</v>
      </c>
      <c r="W18" s="39">
        <v>3</v>
      </c>
      <c r="X18" s="60">
        <v>0</v>
      </c>
      <c r="Y18" s="40">
        <f t="shared" si="7"/>
        <v>0</v>
      </c>
      <c r="Z18" s="39">
        <v>1</v>
      </c>
      <c r="AA18" s="60">
        <v>0</v>
      </c>
      <c r="AB18" s="40">
        <f t="shared" si="8"/>
        <v>0</v>
      </c>
      <c r="AC18" s="37"/>
      <c r="AD18" s="41"/>
    </row>
    <row r="19" spans="1:30" s="42" customFormat="1" ht="17" customHeight="1" x14ac:dyDescent="0.3">
      <c r="A19" s="61" t="s">
        <v>46</v>
      </c>
      <c r="B19" s="39">
        <v>5</v>
      </c>
      <c r="C19" s="39">
        <v>4</v>
      </c>
      <c r="D19" s="36">
        <f t="shared" si="0"/>
        <v>80</v>
      </c>
      <c r="E19" s="39">
        <v>3</v>
      </c>
      <c r="F19" s="39">
        <v>2</v>
      </c>
      <c r="G19" s="40">
        <f t="shared" si="1"/>
        <v>66.666666666666671</v>
      </c>
      <c r="H19" s="39">
        <v>1</v>
      </c>
      <c r="I19" s="39">
        <v>0</v>
      </c>
      <c r="J19" s="40">
        <f t="shared" si="2"/>
        <v>0</v>
      </c>
      <c r="K19" s="39">
        <v>0</v>
      </c>
      <c r="L19" s="39">
        <v>0</v>
      </c>
      <c r="M19" s="40" t="str">
        <f t="shared" si="3"/>
        <v>-</v>
      </c>
      <c r="N19" s="39">
        <v>0</v>
      </c>
      <c r="O19" s="39">
        <v>0</v>
      </c>
      <c r="P19" s="40" t="str">
        <f t="shared" si="4"/>
        <v>-</v>
      </c>
      <c r="Q19" s="39">
        <v>3</v>
      </c>
      <c r="R19" s="60">
        <v>1</v>
      </c>
      <c r="S19" s="40">
        <f t="shared" si="5"/>
        <v>33.333333333333336</v>
      </c>
      <c r="T19" s="39">
        <v>3</v>
      </c>
      <c r="U19" s="60">
        <v>4</v>
      </c>
      <c r="V19" s="40">
        <f t="shared" si="6"/>
        <v>133.33333333333334</v>
      </c>
      <c r="W19" s="39">
        <v>1</v>
      </c>
      <c r="X19" s="60">
        <v>2</v>
      </c>
      <c r="Y19" s="40">
        <f t="shared" si="7"/>
        <v>200</v>
      </c>
      <c r="Z19" s="39">
        <v>0</v>
      </c>
      <c r="AA19" s="60">
        <v>1</v>
      </c>
      <c r="AB19" s="40" t="str">
        <f t="shared" si="8"/>
        <v>-</v>
      </c>
      <c r="AC19" s="37"/>
      <c r="AD19" s="41"/>
    </row>
    <row r="20" spans="1:30" s="42" customFormat="1" ht="17" customHeight="1" x14ac:dyDescent="0.3">
      <c r="A20" s="61" t="s">
        <v>47</v>
      </c>
      <c r="B20" s="39">
        <v>4</v>
      </c>
      <c r="C20" s="39">
        <v>3</v>
      </c>
      <c r="D20" s="36">
        <f t="shared" si="0"/>
        <v>75</v>
      </c>
      <c r="E20" s="39">
        <v>2</v>
      </c>
      <c r="F20" s="39">
        <v>1</v>
      </c>
      <c r="G20" s="40">
        <f t="shared" si="1"/>
        <v>50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0</v>
      </c>
      <c r="V20" s="40">
        <f t="shared" si="6"/>
        <v>0</v>
      </c>
      <c r="W20" s="39">
        <v>1</v>
      </c>
      <c r="X20" s="60">
        <v>0</v>
      </c>
      <c r="Y20" s="40">
        <f t="shared" si="7"/>
        <v>0</v>
      </c>
      <c r="Z20" s="39">
        <v>1</v>
      </c>
      <c r="AA20" s="60">
        <v>0</v>
      </c>
      <c r="AB20" s="40">
        <f t="shared" si="8"/>
        <v>0</v>
      </c>
      <c r="AC20" s="37"/>
      <c r="AD20" s="41"/>
    </row>
    <row r="21" spans="1:30" s="42" customFormat="1" ht="17" customHeight="1" x14ac:dyDescent="0.3">
      <c r="A21" s="61" t="s">
        <v>48</v>
      </c>
      <c r="B21" s="39">
        <v>4</v>
      </c>
      <c r="C21" s="39">
        <v>4</v>
      </c>
      <c r="D21" s="36">
        <f t="shared" si="0"/>
        <v>100</v>
      </c>
      <c r="E21" s="39">
        <v>2</v>
      </c>
      <c r="F21" s="39">
        <v>2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2</v>
      </c>
      <c r="R21" s="60">
        <v>1</v>
      </c>
      <c r="S21" s="40">
        <f t="shared" si="5"/>
        <v>50</v>
      </c>
      <c r="T21" s="39">
        <v>4</v>
      </c>
      <c r="U21" s="60">
        <v>1</v>
      </c>
      <c r="V21" s="40">
        <f t="shared" si="6"/>
        <v>25</v>
      </c>
      <c r="W21" s="39">
        <v>2</v>
      </c>
      <c r="X21" s="60">
        <v>1</v>
      </c>
      <c r="Y21" s="40">
        <f t="shared" si="7"/>
        <v>50</v>
      </c>
      <c r="Z21" s="39">
        <v>2</v>
      </c>
      <c r="AA21" s="60">
        <v>0</v>
      </c>
      <c r="AB21" s="40">
        <f t="shared" si="8"/>
        <v>0</v>
      </c>
      <c r="AC21" s="37"/>
      <c r="AD21" s="41"/>
    </row>
    <row r="22" spans="1:30" s="42" customFormat="1" ht="17" customHeight="1" x14ac:dyDescent="0.3">
      <c r="A22" s="61" t="s">
        <v>49</v>
      </c>
      <c r="B22" s="39">
        <v>3</v>
      </c>
      <c r="C22" s="39">
        <v>4</v>
      </c>
      <c r="D22" s="36">
        <f t="shared" si="0"/>
        <v>133.33333333333334</v>
      </c>
      <c r="E22" s="39">
        <v>3</v>
      </c>
      <c r="F22" s="39">
        <v>4</v>
      </c>
      <c r="G22" s="40">
        <f t="shared" si="1"/>
        <v>133.33333333333334</v>
      </c>
      <c r="H22" s="39">
        <v>1</v>
      </c>
      <c r="I22" s="39">
        <v>1</v>
      </c>
      <c r="J22" s="40">
        <f t="shared" si="2"/>
        <v>100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3</v>
      </c>
      <c r="R22" s="60">
        <v>4</v>
      </c>
      <c r="S22" s="40">
        <f t="shared" si="5"/>
        <v>133.33333333333334</v>
      </c>
      <c r="T22" s="39">
        <v>1</v>
      </c>
      <c r="U22" s="60">
        <v>3</v>
      </c>
      <c r="V22" s="40">
        <f t="shared" si="6"/>
        <v>300</v>
      </c>
      <c r="W22" s="39">
        <v>1</v>
      </c>
      <c r="X22" s="60">
        <v>3</v>
      </c>
      <c r="Y22" s="40">
        <f t="shared" si="7"/>
        <v>300</v>
      </c>
      <c r="Z22" s="39">
        <v>1</v>
      </c>
      <c r="AA22" s="60">
        <v>3</v>
      </c>
      <c r="AB22" s="40">
        <f t="shared" si="8"/>
        <v>300</v>
      </c>
      <c r="AC22" s="37"/>
      <c r="AD22" s="41"/>
    </row>
    <row r="23" spans="1:30" s="42" customFormat="1" ht="17" customHeight="1" x14ac:dyDescent="0.3">
      <c r="A23" s="61" t="s">
        <v>50</v>
      </c>
      <c r="B23" s="39">
        <v>4</v>
      </c>
      <c r="C23" s="39">
        <v>4</v>
      </c>
      <c r="D23" s="36">
        <f t="shared" si="0"/>
        <v>100</v>
      </c>
      <c r="E23" s="39">
        <v>3</v>
      </c>
      <c r="F23" s="39">
        <v>3</v>
      </c>
      <c r="G23" s="40">
        <f t="shared" si="1"/>
        <v>100</v>
      </c>
      <c r="H23" s="39">
        <v>0</v>
      </c>
      <c r="I23" s="39">
        <v>1</v>
      </c>
      <c r="J23" s="40" t="str">
        <f t="shared" si="2"/>
        <v>-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3</v>
      </c>
      <c r="R23" s="60">
        <v>2</v>
      </c>
      <c r="S23" s="40">
        <f t="shared" si="5"/>
        <v>66.666666666666671</v>
      </c>
      <c r="T23" s="39">
        <v>3</v>
      </c>
      <c r="U23" s="60">
        <v>0</v>
      </c>
      <c r="V23" s="40">
        <f t="shared" si="6"/>
        <v>0</v>
      </c>
      <c r="W23" s="39">
        <v>2</v>
      </c>
      <c r="X23" s="60">
        <v>0</v>
      </c>
      <c r="Y23" s="40">
        <f t="shared" si="7"/>
        <v>0</v>
      </c>
      <c r="Z23" s="39">
        <v>1</v>
      </c>
      <c r="AA23" s="60">
        <v>0</v>
      </c>
      <c r="AB23" s="40">
        <f t="shared" si="8"/>
        <v>0</v>
      </c>
      <c r="AC23" s="37"/>
      <c r="AD23" s="41"/>
    </row>
    <row r="24" spans="1:30" s="42" customFormat="1" ht="17" customHeight="1" x14ac:dyDescent="0.3">
      <c r="A24" s="61" t="s">
        <v>51</v>
      </c>
      <c r="B24" s="39">
        <v>5</v>
      </c>
      <c r="C24" s="39">
        <v>5</v>
      </c>
      <c r="D24" s="36">
        <f t="shared" si="0"/>
        <v>100</v>
      </c>
      <c r="E24" s="39">
        <v>5</v>
      </c>
      <c r="F24" s="39">
        <v>5</v>
      </c>
      <c r="G24" s="40">
        <f t="shared" si="1"/>
        <v>100</v>
      </c>
      <c r="H24" s="39">
        <v>2</v>
      </c>
      <c r="I24" s="39">
        <v>3</v>
      </c>
      <c r="J24" s="40">
        <f t="shared" si="2"/>
        <v>150</v>
      </c>
      <c r="K24" s="39">
        <v>0</v>
      </c>
      <c r="L24" s="39">
        <v>2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4</v>
      </c>
      <c r="R24" s="60">
        <v>5</v>
      </c>
      <c r="S24" s="40">
        <f t="shared" si="5"/>
        <v>125</v>
      </c>
      <c r="T24" s="39">
        <v>1</v>
      </c>
      <c r="U24" s="60">
        <v>1</v>
      </c>
      <c r="V24" s="40">
        <f t="shared" si="6"/>
        <v>100</v>
      </c>
      <c r="W24" s="39">
        <v>1</v>
      </c>
      <c r="X24" s="60">
        <v>1</v>
      </c>
      <c r="Y24" s="40">
        <f t="shared" si="7"/>
        <v>100</v>
      </c>
      <c r="Z24" s="39">
        <v>1</v>
      </c>
      <c r="AA24" s="60">
        <v>1</v>
      </c>
      <c r="AB24" s="40">
        <f t="shared" si="8"/>
        <v>100</v>
      </c>
      <c r="AC24" s="37"/>
      <c r="AD24" s="41"/>
    </row>
    <row r="25" spans="1:30" s="42" customFormat="1" ht="17" customHeight="1" x14ac:dyDescent="0.3">
      <c r="A25" s="61" t="s">
        <v>52</v>
      </c>
      <c r="B25" s="39">
        <v>2</v>
      </c>
      <c r="C25" s="39">
        <v>2</v>
      </c>
      <c r="D25" s="36">
        <f t="shared" si="0"/>
        <v>100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0</v>
      </c>
      <c r="S25" s="40">
        <f t="shared" si="5"/>
        <v>0</v>
      </c>
      <c r="T25" s="39">
        <v>1</v>
      </c>
      <c r="U25" s="60">
        <v>0</v>
      </c>
      <c r="V25" s="40">
        <f t="shared" si="6"/>
        <v>0</v>
      </c>
      <c r="W25" s="39">
        <v>0</v>
      </c>
      <c r="X25" s="60">
        <v>0</v>
      </c>
      <c r="Y25" s="40" t="str">
        <f t="shared" si="7"/>
        <v>-</v>
      </c>
      <c r="Z25" s="39">
        <v>0</v>
      </c>
      <c r="AA25" s="60">
        <v>0</v>
      </c>
      <c r="AB25" s="40" t="str">
        <f t="shared" si="8"/>
        <v>-</v>
      </c>
      <c r="AC25" s="37"/>
      <c r="AD25" s="41"/>
    </row>
    <row r="26" spans="1:30" s="42" customFormat="1" ht="17" customHeight="1" x14ac:dyDescent="0.3">
      <c r="A26" s="61" t="s">
        <v>53</v>
      </c>
      <c r="B26" s="39">
        <v>6</v>
      </c>
      <c r="C26" s="39">
        <v>4</v>
      </c>
      <c r="D26" s="36">
        <f t="shared" si="0"/>
        <v>66.666666666666671</v>
      </c>
      <c r="E26" s="39">
        <v>5</v>
      </c>
      <c r="F26" s="39">
        <v>3</v>
      </c>
      <c r="G26" s="40">
        <f t="shared" si="1"/>
        <v>60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4</v>
      </c>
      <c r="R26" s="60">
        <v>2</v>
      </c>
      <c r="S26" s="40">
        <f t="shared" si="5"/>
        <v>50</v>
      </c>
      <c r="T26" s="39">
        <v>3</v>
      </c>
      <c r="U26" s="60">
        <v>0</v>
      </c>
      <c r="V26" s="40">
        <f t="shared" si="6"/>
        <v>0</v>
      </c>
      <c r="W26" s="39">
        <v>2</v>
      </c>
      <c r="X26" s="60">
        <v>0</v>
      </c>
      <c r="Y26" s="40">
        <f t="shared" si="7"/>
        <v>0</v>
      </c>
      <c r="Z26" s="39">
        <v>2</v>
      </c>
      <c r="AA26" s="60">
        <v>0</v>
      </c>
      <c r="AB26" s="40">
        <f t="shared" si="8"/>
        <v>0</v>
      </c>
      <c r="AC26" s="37"/>
      <c r="AD26" s="41"/>
    </row>
    <row r="27" spans="1:30" s="42" customFormat="1" ht="17" customHeight="1" x14ac:dyDescent="0.3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7" customHeight="1" x14ac:dyDescent="0.3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7" customHeight="1" x14ac:dyDescent="0.3">
      <c r="A29" s="61" t="s">
        <v>56</v>
      </c>
      <c r="B29" s="39">
        <v>14</v>
      </c>
      <c r="C29" s="39">
        <v>10</v>
      </c>
      <c r="D29" s="36">
        <f t="shared" si="0"/>
        <v>71.428571428571431</v>
      </c>
      <c r="E29" s="39">
        <v>7</v>
      </c>
      <c r="F29" s="39">
        <v>2</v>
      </c>
      <c r="G29" s="40">
        <f t="shared" si="1"/>
        <v>28.571428571428573</v>
      </c>
      <c r="H29" s="39">
        <v>2</v>
      </c>
      <c r="I29" s="39">
        <v>0</v>
      </c>
      <c r="J29" s="40">
        <f t="shared" si="2"/>
        <v>0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6</v>
      </c>
      <c r="R29" s="60">
        <v>1</v>
      </c>
      <c r="S29" s="40">
        <f t="shared" si="5"/>
        <v>16.666666666666668</v>
      </c>
      <c r="T29" s="39">
        <v>10</v>
      </c>
      <c r="U29" s="60">
        <v>1</v>
      </c>
      <c r="V29" s="40">
        <f t="shared" si="6"/>
        <v>10</v>
      </c>
      <c r="W29" s="39">
        <v>3</v>
      </c>
      <c r="X29" s="60">
        <v>0</v>
      </c>
      <c r="Y29" s="40">
        <f t="shared" si="7"/>
        <v>0</v>
      </c>
      <c r="Z29" s="39">
        <v>3</v>
      </c>
      <c r="AA29" s="60">
        <v>0</v>
      </c>
      <c r="AB29" s="40">
        <f t="shared" si="8"/>
        <v>0</v>
      </c>
      <c r="AC29" s="37"/>
      <c r="AD29" s="41"/>
    </row>
    <row r="30" spans="1:30" s="42" customFormat="1" ht="17" customHeight="1" x14ac:dyDescent="0.3">
      <c r="A30" s="61" t="s">
        <v>57</v>
      </c>
      <c r="B30" s="39">
        <v>1</v>
      </c>
      <c r="C30" s="39">
        <v>0</v>
      </c>
      <c r="D30" s="36">
        <f t="shared" si="0"/>
        <v>0</v>
      </c>
      <c r="E30" s="39">
        <v>1</v>
      </c>
      <c r="F30" s="39">
        <v>0</v>
      </c>
      <c r="G30" s="40">
        <f t="shared" si="1"/>
        <v>0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1</v>
      </c>
      <c r="R30" s="60">
        <v>0</v>
      </c>
      <c r="S30" s="40">
        <f t="shared" si="5"/>
        <v>0</v>
      </c>
      <c r="T30" s="39">
        <v>1</v>
      </c>
      <c r="U30" s="60">
        <v>0</v>
      </c>
      <c r="V30" s="40">
        <f t="shared" si="6"/>
        <v>0</v>
      </c>
      <c r="W30" s="39">
        <v>1</v>
      </c>
      <c r="X30" s="60">
        <v>0</v>
      </c>
      <c r="Y30" s="40">
        <f t="shared" si="7"/>
        <v>0</v>
      </c>
      <c r="Z30" s="39">
        <v>1</v>
      </c>
      <c r="AA30" s="60">
        <v>0</v>
      </c>
      <c r="AB30" s="40">
        <f t="shared" si="8"/>
        <v>0</v>
      </c>
      <c r="AC30" s="37"/>
      <c r="AD30" s="41"/>
    </row>
    <row r="31" spans="1:30" s="42" customFormat="1" ht="17" customHeight="1" x14ac:dyDescent="0.3">
      <c r="A31" s="61" t="s">
        <v>58</v>
      </c>
      <c r="B31" s="39">
        <v>1</v>
      </c>
      <c r="C31" s="39">
        <v>2</v>
      </c>
      <c r="D31" s="36">
        <f t="shared" si="0"/>
        <v>200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1</v>
      </c>
      <c r="V31" s="40">
        <f t="shared" si="6"/>
        <v>100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7" customHeight="1" x14ac:dyDescent="0.3">
      <c r="A32" s="61" t="s">
        <v>59</v>
      </c>
      <c r="B32" s="39">
        <v>3</v>
      </c>
      <c r="C32" s="39">
        <v>6</v>
      </c>
      <c r="D32" s="36">
        <f t="shared" si="0"/>
        <v>200</v>
      </c>
      <c r="E32" s="39">
        <v>0</v>
      </c>
      <c r="F32" s="39">
        <v>3</v>
      </c>
      <c r="G32" s="40" t="str">
        <f t="shared" si="1"/>
        <v>-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2</v>
      </c>
      <c r="S32" s="40" t="str">
        <f t="shared" si="5"/>
        <v>-</v>
      </c>
      <c r="T32" s="39">
        <v>3</v>
      </c>
      <c r="U32" s="60">
        <v>0</v>
      </c>
      <c r="V32" s="40">
        <f t="shared" si="6"/>
        <v>0</v>
      </c>
      <c r="W32" s="39">
        <v>0</v>
      </c>
      <c r="X32" s="60">
        <v>0</v>
      </c>
      <c r="Y32" s="40" t="str">
        <f t="shared" si="7"/>
        <v>-</v>
      </c>
      <c r="Z32" s="39">
        <v>0</v>
      </c>
      <c r="AA32" s="60">
        <v>0</v>
      </c>
      <c r="AB32" s="40" t="str">
        <f t="shared" si="8"/>
        <v>-</v>
      </c>
      <c r="AC32" s="37"/>
      <c r="AD32" s="41"/>
    </row>
    <row r="33" spans="1:30" s="42" customFormat="1" ht="17" customHeight="1" x14ac:dyDescent="0.3">
      <c r="A33" s="61" t="s">
        <v>60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1</v>
      </c>
      <c r="S33" s="40">
        <f t="shared" si="5"/>
        <v>50</v>
      </c>
      <c r="T33" s="39">
        <v>1</v>
      </c>
      <c r="U33" s="60">
        <v>1</v>
      </c>
      <c r="V33" s="40">
        <f t="shared" si="6"/>
        <v>100</v>
      </c>
      <c r="W33" s="39">
        <v>1</v>
      </c>
      <c r="X33" s="60">
        <v>1</v>
      </c>
      <c r="Y33" s="40">
        <f t="shared" si="7"/>
        <v>100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7" customHeight="1" x14ac:dyDescent="0.3">
      <c r="A34" s="61" t="s">
        <v>61</v>
      </c>
      <c r="B34" s="39">
        <v>3</v>
      </c>
      <c r="C34" s="39">
        <v>1</v>
      </c>
      <c r="D34" s="36">
        <f t="shared" si="0"/>
        <v>33.333333333333336</v>
      </c>
      <c r="E34" s="39">
        <v>1</v>
      </c>
      <c r="F34" s="39">
        <v>0</v>
      </c>
      <c r="G34" s="40">
        <f t="shared" si="1"/>
        <v>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0</v>
      </c>
      <c r="S34" s="40">
        <f t="shared" si="5"/>
        <v>0</v>
      </c>
      <c r="T34" s="39">
        <v>2</v>
      </c>
      <c r="U34" s="60">
        <v>0</v>
      </c>
      <c r="V34" s="40">
        <f t="shared" si="6"/>
        <v>0</v>
      </c>
      <c r="W34" s="39">
        <v>1</v>
      </c>
      <c r="X34" s="60">
        <v>0</v>
      </c>
      <c r="Y34" s="40">
        <f t="shared" si="7"/>
        <v>0</v>
      </c>
      <c r="Z34" s="39">
        <v>1</v>
      </c>
      <c r="AA34" s="60">
        <v>0</v>
      </c>
      <c r="AB34" s="40">
        <f t="shared" si="8"/>
        <v>0</v>
      </c>
      <c r="AC34" s="37"/>
      <c r="AD34" s="41"/>
    </row>
    <row r="35" spans="1:30" s="42" customFormat="1" ht="17" customHeight="1" x14ac:dyDescent="0.3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0</v>
      </c>
      <c r="U35" s="60">
        <v>0</v>
      </c>
      <c r="V35" s="40" t="str">
        <f t="shared" si="6"/>
        <v>-</v>
      </c>
      <c r="W35" s="39">
        <v>0</v>
      </c>
      <c r="X35" s="60">
        <v>0</v>
      </c>
      <c r="Y35" s="40" t="str">
        <f t="shared" si="7"/>
        <v>-</v>
      </c>
      <c r="Z35" s="39">
        <v>0</v>
      </c>
      <c r="AA35" s="60">
        <v>0</v>
      </c>
      <c r="AB35" s="40" t="str">
        <f t="shared" si="8"/>
        <v>-</v>
      </c>
      <c r="AC35" s="37"/>
      <c r="AD35" s="41"/>
    </row>
    <row r="36" spans="1:30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3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3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3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3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3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3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3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3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3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3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3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topLeftCell="A10" zoomScale="80" zoomScaleNormal="70" zoomScaleSheetLayoutView="80" workbookViewId="0">
      <selection activeCell="E26" sqref="E26"/>
    </sheetView>
  </sheetViews>
  <sheetFormatPr defaultColWidth="8" defaultRowHeight="13" x14ac:dyDescent="0.3"/>
  <cols>
    <col min="1" max="1" width="60.08984375" style="3" customWidth="1"/>
    <col min="2" max="3" width="16.08984375" style="3" customWidth="1"/>
    <col min="4" max="4" width="11" style="3" customWidth="1"/>
    <col min="5" max="5" width="11.6328125" style="3" customWidth="1"/>
    <col min="6" max="16384" width="8" style="3"/>
  </cols>
  <sheetData>
    <row r="1" spans="1:11" ht="27" customHeight="1" x14ac:dyDescent="0.3">
      <c r="A1" s="121" t="s">
        <v>65</v>
      </c>
      <c r="B1" s="121"/>
      <c r="C1" s="121"/>
      <c r="D1" s="121"/>
      <c r="E1" s="121"/>
    </row>
    <row r="2" spans="1:11" ht="23.25" customHeight="1" x14ac:dyDescent="0.3">
      <c r="A2" s="121" t="s">
        <v>24</v>
      </c>
      <c r="B2" s="121"/>
      <c r="C2" s="121"/>
      <c r="D2" s="121"/>
      <c r="E2" s="121"/>
    </row>
    <row r="3" spans="1:11" ht="6" customHeight="1" x14ac:dyDescent="0.25">
      <c r="A3" s="26"/>
    </row>
    <row r="4" spans="1:11" s="4" customFormat="1" ht="23.25" customHeight="1" x14ac:dyDescent="0.35">
      <c r="A4" s="132"/>
      <c r="B4" s="122" t="s">
        <v>72</v>
      </c>
      <c r="C4" s="122" t="s">
        <v>73</v>
      </c>
      <c r="D4" s="149" t="s">
        <v>1</v>
      </c>
      <c r="E4" s="150"/>
    </row>
    <row r="5" spans="1:11" s="4" customFormat="1" ht="32.25" customHeight="1" x14ac:dyDescent="0.35">
      <c r="A5" s="132"/>
      <c r="B5" s="123"/>
      <c r="C5" s="123"/>
      <c r="D5" s="5" t="s">
        <v>2</v>
      </c>
      <c r="E5" s="6" t="s">
        <v>26</v>
      </c>
    </row>
    <row r="6" spans="1:11" s="9" customFormat="1" ht="15.75" customHeight="1" x14ac:dyDescent="0.3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5" customHeight="1" x14ac:dyDescent="0.35">
      <c r="A7" s="10" t="s">
        <v>27</v>
      </c>
      <c r="B7" s="82">
        <f>'10-молодь-ЦЗ'!B7</f>
        <v>48940</v>
      </c>
      <c r="C7" s="82">
        <f>'10-молодь-ЦЗ'!C7</f>
        <v>46925</v>
      </c>
      <c r="D7" s="11">
        <f>C7*100/B7</f>
        <v>95.882713526767475</v>
      </c>
      <c r="E7" s="90">
        <f>C7-B7</f>
        <v>-2015</v>
      </c>
      <c r="K7" s="13"/>
    </row>
    <row r="8" spans="1:11" s="4" customFormat="1" ht="31.65" customHeight="1" x14ac:dyDescent="0.35">
      <c r="A8" s="10" t="s">
        <v>28</v>
      </c>
      <c r="B8" s="82">
        <f>'10-молодь-ЦЗ'!E7</f>
        <v>17903</v>
      </c>
      <c r="C8" s="82">
        <f>'10-молодь-ЦЗ'!F7</f>
        <v>19543</v>
      </c>
      <c r="D8" s="11">
        <f t="shared" ref="D8:D12" si="0">C8*100/B8</f>
        <v>109.1604758978942</v>
      </c>
      <c r="E8" s="90">
        <f t="shared" ref="E8:E12" si="1">C8-B8</f>
        <v>1640</v>
      </c>
      <c r="K8" s="13"/>
    </row>
    <row r="9" spans="1:11" s="4" customFormat="1" ht="54.75" customHeight="1" x14ac:dyDescent="0.35">
      <c r="A9" s="14" t="s">
        <v>29</v>
      </c>
      <c r="B9" s="82">
        <f>'10-молодь-ЦЗ'!H7</f>
        <v>5271</v>
      </c>
      <c r="C9" s="82">
        <f>'10-молодь-ЦЗ'!I7</f>
        <v>5351</v>
      </c>
      <c r="D9" s="11">
        <f t="shared" si="0"/>
        <v>101.5177385695314</v>
      </c>
      <c r="E9" s="90">
        <f t="shared" si="1"/>
        <v>80</v>
      </c>
      <c r="K9" s="13"/>
    </row>
    <row r="10" spans="1:11" s="4" customFormat="1" ht="35.4" customHeight="1" x14ac:dyDescent="0.35">
      <c r="A10" s="15" t="s">
        <v>30</v>
      </c>
      <c r="B10" s="82">
        <f>'10-молодь-ЦЗ'!K7</f>
        <v>1119</v>
      </c>
      <c r="C10" s="82">
        <f>'10-молодь-ЦЗ'!L7</f>
        <v>955</v>
      </c>
      <c r="D10" s="12">
        <f t="shared" si="0"/>
        <v>85.344057193923149</v>
      </c>
      <c r="E10" s="90">
        <f t="shared" si="1"/>
        <v>-164</v>
      </c>
      <c r="K10" s="13"/>
    </row>
    <row r="11" spans="1:11" s="4" customFormat="1" ht="45.75" customHeight="1" x14ac:dyDescent="0.35">
      <c r="A11" s="15" t="s">
        <v>20</v>
      </c>
      <c r="B11" s="82">
        <f>'10-молодь-ЦЗ'!N7</f>
        <v>196</v>
      </c>
      <c r="C11" s="82">
        <f>'10-молодь-ЦЗ'!O7</f>
        <v>107</v>
      </c>
      <c r="D11" s="12">
        <f t="shared" si="0"/>
        <v>54.591836734693878</v>
      </c>
      <c r="E11" s="90">
        <f t="shared" si="1"/>
        <v>-89</v>
      </c>
      <c r="K11" s="13"/>
    </row>
    <row r="12" spans="1:11" s="4" customFormat="1" ht="55.5" customHeight="1" x14ac:dyDescent="0.35">
      <c r="A12" s="15" t="s">
        <v>31</v>
      </c>
      <c r="B12" s="82">
        <f>'10-молодь-ЦЗ'!Q7</f>
        <v>13529</v>
      </c>
      <c r="C12" s="82">
        <f>'10-молодь-ЦЗ'!R7</f>
        <v>13941</v>
      </c>
      <c r="D12" s="12">
        <f t="shared" si="0"/>
        <v>103.04531007465445</v>
      </c>
      <c r="E12" s="90">
        <f t="shared" si="1"/>
        <v>412</v>
      </c>
      <c r="K12" s="13"/>
    </row>
    <row r="13" spans="1:11" s="4" customFormat="1" ht="12.75" customHeight="1" x14ac:dyDescent="0.35">
      <c r="A13" s="128" t="s">
        <v>4</v>
      </c>
      <c r="B13" s="129"/>
      <c r="C13" s="129"/>
      <c r="D13" s="129"/>
      <c r="E13" s="129"/>
      <c r="K13" s="13"/>
    </row>
    <row r="14" spans="1:11" s="4" customFormat="1" ht="15" customHeight="1" x14ac:dyDescent="0.35">
      <c r="A14" s="130"/>
      <c r="B14" s="131"/>
      <c r="C14" s="131"/>
      <c r="D14" s="131"/>
      <c r="E14" s="131"/>
      <c r="K14" s="13"/>
    </row>
    <row r="15" spans="1:11" s="4" customFormat="1" ht="20.25" customHeight="1" x14ac:dyDescent="0.35">
      <c r="A15" s="126" t="s">
        <v>0</v>
      </c>
      <c r="B15" s="132" t="s">
        <v>74</v>
      </c>
      <c r="C15" s="132" t="s">
        <v>75</v>
      </c>
      <c r="D15" s="149" t="s">
        <v>1</v>
      </c>
      <c r="E15" s="150"/>
      <c r="K15" s="13"/>
    </row>
    <row r="16" spans="1:11" ht="35.4" customHeight="1" x14ac:dyDescent="0.3">
      <c r="A16" s="127"/>
      <c r="B16" s="132"/>
      <c r="C16" s="132"/>
      <c r="D16" s="5" t="s">
        <v>2</v>
      </c>
      <c r="E16" s="6" t="s">
        <v>26</v>
      </c>
      <c r="K16" s="13"/>
    </row>
    <row r="17" spans="1:11" ht="21.25" customHeight="1" x14ac:dyDescent="0.3">
      <c r="A17" s="10" t="s">
        <v>32</v>
      </c>
      <c r="B17" s="82">
        <f>'10-молодь-ЦЗ'!T7</f>
        <v>37780</v>
      </c>
      <c r="C17" s="82">
        <f>'10-молодь-ЦЗ'!U7</f>
        <v>10923</v>
      </c>
      <c r="D17" s="17">
        <f t="shared" ref="D17:D19" si="2">C17*100/B17</f>
        <v>28.912122816304922</v>
      </c>
      <c r="E17" s="90">
        <f t="shared" ref="E17:E19" si="3">C17-B17</f>
        <v>-26857</v>
      </c>
      <c r="K17" s="13"/>
    </row>
    <row r="18" spans="1:11" ht="21.25" customHeight="1" x14ac:dyDescent="0.3">
      <c r="A18" s="1" t="s">
        <v>28</v>
      </c>
      <c r="B18" s="82">
        <f>'10-молодь-ЦЗ'!W7</f>
        <v>11060</v>
      </c>
      <c r="C18" s="82">
        <f>'10-молодь-ЦЗ'!X7</f>
        <v>5877</v>
      </c>
      <c r="D18" s="17">
        <f t="shared" si="2"/>
        <v>53.137432188065098</v>
      </c>
      <c r="E18" s="90">
        <f t="shared" si="3"/>
        <v>-5183</v>
      </c>
      <c r="K18" s="13"/>
    </row>
    <row r="19" spans="1:11" ht="21.25" customHeight="1" x14ac:dyDescent="0.3">
      <c r="A19" s="1" t="s">
        <v>33</v>
      </c>
      <c r="B19" s="82">
        <f>'10-молодь-ЦЗ'!Z7</f>
        <v>9625</v>
      </c>
      <c r="C19" s="82">
        <f>'10-молодь-ЦЗ'!AA7</f>
        <v>4690</v>
      </c>
      <c r="D19" s="17">
        <f t="shared" si="2"/>
        <v>48.727272727272727</v>
      </c>
      <c r="E19" s="90">
        <f t="shared" si="3"/>
        <v>-4935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stat4</cp:lastModifiedBy>
  <cp:lastPrinted>2021-07-12T12:54:14Z</cp:lastPrinted>
  <dcterms:created xsi:type="dcterms:W3CDTF">2020-12-10T10:35:03Z</dcterms:created>
  <dcterms:modified xsi:type="dcterms:W3CDTF">2021-08-11T11:09:49Z</dcterms:modified>
</cp:coreProperties>
</file>