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" windowWidth="19416" windowHeight="11016" firstSheet="2" activeTab="5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11-ґендер" sheetId="25" r:id="rId11"/>
    <sheet name="12-жінки-ЦЗ" sheetId="54" r:id="rId12"/>
    <sheet name="13-чоловіки-ЦЗ" sheetId="55" r:id="rId13"/>
    <sheet name="14-місце проживання" sheetId="45" r:id="rId14"/>
    <sheet name="15-місто-ЦЗ" sheetId="57" r:id="rId15"/>
    <sheet name="16-село-ЦЗ" sheetId="58" r:id="rId16"/>
    <sheet name="УСЬОГО" sheetId="56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'10-молодь-ЦЗ'!$A:$A</definedName>
    <definedName name="_xlnm.Print_Titles" localSheetId="11">'12-жінки-ЦЗ'!$A:$A</definedName>
    <definedName name="_xlnm.Print_Titles" localSheetId="12">'13-чоловіки-ЦЗ'!$A:$A</definedName>
    <definedName name="_xlnm.Print_Titles" localSheetId="14">'15-місто-ЦЗ'!$A:$A</definedName>
    <definedName name="_xlnm.Print_Titles" localSheetId="15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6">УСЬОГО!$A:$A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'1(5%квота)'!$A$1:$E$18</definedName>
    <definedName name="_xlnm.Print_Area" localSheetId="9">'10-молодь-ЦЗ'!$A$1:$AB$35</definedName>
    <definedName name="_xlnm.Print_Area" localSheetId="10">'11-ґендер'!$A$1:$I$20</definedName>
    <definedName name="_xlnm.Print_Area" localSheetId="11">'12-жінки-ЦЗ'!$A$1:$AB$35</definedName>
    <definedName name="_xlnm.Print_Area" localSheetId="12">'13-чоловіки-ЦЗ'!$A$1:$AB$35</definedName>
    <definedName name="_xlnm.Print_Area" localSheetId="13">'14-місце проживання'!$A$1:$I$20</definedName>
    <definedName name="_xlnm.Print_Area" localSheetId="14">'15-місто-ЦЗ'!$A$1:$AB$35</definedName>
    <definedName name="_xlnm.Print_Area" localSheetId="15">'16-село-ЦЗ'!$A$1:$AB$35</definedName>
    <definedName name="_xlnm.Print_Area" localSheetId="1">'2(5%квота-ЦЗ)'!$A$1:$AB$35</definedName>
    <definedName name="_xlnm.Print_Area" localSheetId="2">'3(неповносправні)'!$A$1:$E$17</definedName>
    <definedName name="_xlnm.Print_Area" localSheetId="3">'4(неповносправні-ЦЗ)'!$A$1:$AB$35</definedName>
    <definedName name="_xlnm.Print_Area" localSheetId="4">'5-АТО'!$A$1:$E$18</definedName>
    <definedName name="_xlnm.Print_Area" localSheetId="5">'6-(АТО-ЦЗ)'!$A$1:$AB$35</definedName>
    <definedName name="_xlnm.Print_Area" localSheetId="6">'7-ВПО'!$A$1:$E$18</definedName>
    <definedName name="_xlnm.Print_Area" localSheetId="7">'8-ВПО-ЦЗ'!$A$1:$AB$35</definedName>
    <definedName name="_xlnm.Print_Area" localSheetId="8">'9-молодь'!$A$1:$E$19</definedName>
    <definedName name="_xlnm.Print_Area" localSheetId="16">УСЬОГО!$A$1:$AB$35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 localSheetId="16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 localSheetId="16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 localSheetId="16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49" l="1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J32" i="49" l="1"/>
  <c r="M31" i="48"/>
  <c r="M30" i="48"/>
  <c r="M29" i="48"/>
  <c r="M28" i="48"/>
  <c r="M27" i="48"/>
  <c r="M26" i="48"/>
  <c r="M25" i="48"/>
  <c r="M24" i="48"/>
  <c r="M23" i="48"/>
  <c r="M22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35" i="48"/>
  <c r="M34" i="48"/>
  <c r="M33" i="48"/>
  <c r="M3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B8" i="57"/>
  <c r="C8" i="57"/>
  <c r="B9" i="57"/>
  <c r="C9" i="57"/>
  <c r="B10" i="57"/>
  <c r="C10" i="57"/>
  <c r="B11" i="57"/>
  <c r="C11" i="57"/>
  <c r="B12" i="57"/>
  <c r="C12" i="57"/>
  <c r="B13" i="57"/>
  <c r="C13" i="57"/>
  <c r="B14" i="57"/>
  <c r="C14" i="57"/>
  <c r="B15" i="57"/>
  <c r="C15" i="57"/>
  <c r="B16" i="57"/>
  <c r="C16" i="57"/>
  <c r="B17" i="57"/>
  <c r="C17" i="57"/>
  <c r="B18" i="57"/>
  <c r="C18" i="57"/>
  <c r="B19" i="57"/>
  <c r="C19" i="57"/>
  <c r="B20" i="57"/>
  <c r="C20" i="57"/>
  <c r="B21" i="57"/>
  <c r="C21" i="57"/>
  <c r="B22" i="57"/>
  <c r="C22" i="57"/>
  <c r="B23" i="57"/>
  <c r="C23" i="57"/>
  <c r="B24" i="57"/>
  <c r="C24" i="57"/>
  <c r="B25" i="57"/>
  <c r="C25" i="57"/>
  <c r="B26" i="57"/>
  <c r="C26" i="57"/>
  <c r="B27" i="57"/>
  <c r="C27" i="57"/>
  <c r="B28" i="57"/>
  <c r="C28" i="57"/>
  <c r="B29" i="57"/>
  <c r="C29" i="57"/>
  <c r="B30" i="57"/>
  <c r="C30" i="57"/>
  <c r="B31" i="57"/>
  <c r="C31" i="57"/>
  <c r="B32" i="57"/>
  <c r="C32" i="57"/>
  <c r="B33" i="57"/>
  <c r="C33" i="57"/>
  <c r="B34" i="57"/>
  <c r="C34" i="57"/>
  <c r="B35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T8" i="57"/>
  <c r="U8" i="57"/>
  <c r="T9" i="57"/>
  <c r="U9" i="57"/>
  <c r="T10" i="57"/>
  <c r="U10" i="57"/>
  <c r="T11" i="57"/>
  <c r="U11" i="57"/>
  <c r="T12" i="57"/>
  <c r="U12" i="57"/>
  <c r="T13" i="57"/>
  <c r="U13" i="57"/>
  <c r="T14" i="57"/>
  <c r="U14" i="57"/>
  <c r="T15" i="57"/>
  <c r="U15" i="57"/>
  <c r="T16" i="57"/>
  <c r="U16" i="57"/>
  <c r="T17" i="57"/>
  <c r="U17" i="57"/>
  <c r="T18" i="57"/>
  <c r="U18" i="57"/>
  <c r="T19" i="57"/>
  <c r="U19" i="57"/>
  <c r="T20" i="57"/>
  <c r="U20" i="57"/>
  <c r="T21" i="57"/>
  <c r="U21" i="57"/>
  <c r="T22" i="57"/>
  <c r="U22" i="57"/>
  <c r="T23" i="57"/>
  <c r="U23" i="57"/>
  <c r="T24" i="57"/>
  <c r="U24" i="57"/>
  <c r="T25" i="57"/>
  <c r="U25" i="57"/>
  <c r="T26" i="57"/>
  <c r="U26" i="57"/>
  <c r="T27" i="57"/>
  <c r="U27" i="57"/>
  <c r="T28" i="57"/>
  <c r="U28" i="57"/>
  <c r="T29" i="57"/>
  <c r="U29" i="57"/>
  <c r="T30" i="57"/>
  <c r="U30" i="57"/>
  <c r="T31" i="57"/>
  <c r="U31" i="57"/>
  <c r="T32" i="57"/>
  <c r="U32" i="57"/>
  <c r="T33" i="57"/>
  <c r="U33" i="57"/>
  <c r="T34" i="57"/>
  <c r="U34" i="57"/>
  <c r="T35" i="57"/>
  <c r="U35" i="57"/>
  <c r="J11" i="48"/>
  <c r="P10" i="56" l="1"/>
  <c r="P11" i="56"/>
  <c r="P12" i="56"/>
  <c r="P13" i="56"/>
  <c r="P14" i="56"/>
  <c r="P15" i="56"/>
  <c r="P16" i="56"/>
  <c r="P17" i="56"/>
  <c r="P18" i="56"/>
  <c r="P19" i="56"/>
  <c r="P20" i="56"/>
  <c r="P21" i="56"/>
  <c r="P22" i="56"/>
  <c r="P23" i="56"/>
  <c r="P24" i="56"/>
  <c r="P25" i="56"/>
  <c r="P26" i="56"/>
  <c r="P27" i="56"/>
  <c r="P28" i="56"/>
  <c r="P29" i="56"/>
  <c r="P30" i="56"/>
  <c r="P31" i="56"/>
  <c r="P32" i="56"/>
  <c r="P33" i="56"/>
  <c r="P34" i="56"/>
  <c r="P35" i="56"/>
  <c r="P9" i="56"/>
  <c r="P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M21" i="39" l="1"/>
  <c r="M11" i="58"/>
  <c r="M21" i="51"/>
  <c r="M22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10" i="39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Z35" i="57"/>
  <c r="AA34" i="57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Z20" i="57"/>
  <c r="AA19" i="57"/>
  <c r="Z19" i="57"/>
  <c r="AA18" i="57"/>
  <c r="Z18" i="57"/>
  <c r="AA17" i="57"/>
  <c r="Z17" i="57"/>
  <c r="AA16" i="57"/>
  <c r="Z16" i="57"/>
  <c r="AA15" i="57"/>
  <c r="Z15" i="57"/>
  <c r="AA14" i="57"/>
  <c r="Z14" i="57"/>
  <c r="AA13" i="57"/>
  <c r="Z13" i="57"/>
  <c r="AA12" i="57"/>
  <c r="Z12" i="57"/>
  <c r="AA11" i="57"/>
  <c r="Z11" i="57"/>
  <c r="AA10" i="57"/>
  <c r="Z10" i="57"/>
  <c r="AA9" i="57"/>
  <c r="Z9" i="57"/>
  <c r="AA8" i="57"/>
  <c r="Z8" i="57"/>
  <c r="Z7" i="57" s="1"/>
  <c r="B20" i="45" s="1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X7" i="57" s="1"/>
  <c r="W8" i="57"/>
  <c r="R7" i="57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V35" i="58"/>
  <c r="S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M30" i="58"/>
  <c r="J30" i="58"/>
  <c r="G30" i="58"/>
  <c r="D30" i="58"/>
  <c r="AB29" i="58"/>
  <c r="Y29" i="58"/>
  <c r="V29" i="58"/>
  <c r="S29" i="58"/>
  <c r="M29" i="58"/>
  <c r="J29" i="58"/>
  <c r="G29" i="58"/>
  <c r="D29" i="58"/>
  <c r="AB28" i="58"/>
  <c r="Y28" i="58"/>
  <c r="V28" i="58"/>
  <c r="S28" i="58"/>
  <c r="M28" i="58"/>
  <c r="J28" i="58"/>
  <c r="G28" i="58"/>
  <c r="D28" i="58"/>
  <c r="AB27" i="58"/>
  <c r="Y27" i="58"/>
  <c r="V27" i="58"/>
  <c r="S27" i="58"/>
  <c r="M27" i="58"/>
  <c r="J27" i="58"/>
  <c r="G27" i="58"/>
  <c r="D27" i="58"/>
  <c r="AB26" i="58"/>
  <c r="Y26" i="58"/>
  <c r="V26" i="58"/>
  <c r="S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M20" i="58"/>
  <c r="J20" i="58"/>
  <c r="G20" i="58"/>
  <c r="D20" i="58"/>
  <c r="AB19" i="58"/>
  <c r="Y19" i="58"/>
  <c r="V19" i="58"/>
  <c r="S19" i="58"/>
  <c r="M19" i="58"/>
  <c r="J19" i="58"/>
  <c r="G19" i="58"/>
  <c r="D19" i="58"/>
  <c r="AB18" i="58"/>
  <c r="Y18" i="58"/>
  <c r="V18" i="58"/>
  <c r="S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F18" i="45" s="1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S35" i="57"/>
  <c r="D31" i="57"/>
  <c r="D29" i="57"/>
  <c r="S27" i="57"/>
  <c r="M26" i="57"/>
  <c r="D13" i="57"/>
  <c r="W7" i="57"/>
  <c r="B19" i="45" s="1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B35" i="56"/>
  <c r="Y35" i="56"/>
  <c r="V35" i="56"/>
  <c r="S35" i="56"/>
  <c r="M35" i="56"/>
  <c r="J35" i="56"/>
  <c r="G35" i="56"/>
  <c r="D35" i="56"/>
  <c r="AB34" i="56"/>
  <c r="Y34" i="56"/>
  <c r="V34" i="56"/>
  <c r="S34" i="56"/>
  <c r="M34" i="56"/>
  <c r="J34" i="56"/>
  <c r="G34" i="56"/>
  <c r="D34" i="56"/>
  <c r="AB33" i="56"/>
  <c r="Y33" i="56"/>
  <c r="V33" i="56"/>
  <c r="S33" i="56"/>
  <c r="M33" i="56"/>
  <c r="J33" i="56"/>
  <c r="G33" i="56"/>
  <c r="D33" i="56"/>
  <c r="AB32" i="56"/>
  <c r="Y32" i="56"/>
  <c r="V32" i="56"/>
  <c r="S32" i="56"/>
  <c r="M32" i="56"/>
  <c r="J32" i="56"/>
  <c r="G32" i="56"/>
  <c r="D32" i="56"/>
  <c r="AB31" i="56"/>
  <c r="Y31" i="56"/>
  <c r="V31" i="56"/>
  <c r="S31" i="56"/>
  <c r="M31" i="56"/>
  <c r="J31" i="56"/>
  <c r="G31" i="56"/>
  <c r="D31" i="56"/>
  <c r="AB30" i="56"/>
  <c r="Y30" i="56"/>
  <c r="V30" i="56"/>
  <c r="S30" i="56"/>
  <c r="M30" i="56"/>
  <c r="J30" i="56"/>
  <c r="G30" i="56"/>
  <c r="D30" i="56"/>
  <c r="AB29" i="56"/>
  <c r="Y29" i="56"/>
  <c r="V29" i="56"/>
  <c r="S29" i="56"/>
  <c r="M29" i="56"/>
  <c r="J29" i="56"/>
  <c r="G29" i="56"/>
  <c r="D29" i="56"/>
  <c r="AB28" i="56"/>
  <c r="Y28" i="56"/>
  <c r="V28" i="56"/>
  <c r="S28" i="56"/>
  <c r="M28" i="56"/>
  <c r="J28" i="56"/>
  <c r="G28" i="56"/>
  <c r="D28" i="56"/>
  <c r="AB27" i="56"/>
  <c r="Y27" i="56"/>
  <c r="V27" i="56"/>
  <c r="S27" i="56"/>
  <c r="M27" i="56"/>
  <c r="J27" i="56"/>
  <c r="G27" i="56"/>
  <c r="D27" i="56"/>
  <c r="AB26" i="56"/>
  <c r="Y26" i="56"/>
  <c r="V26" i="56"/>
  <c r="S26" i="56"/>
  <c r="M26" i="56"/>
  <c r="J26" i="56"/>
  <c r="G26" i="56"/>
  <c r="D26" i="56"/>
  <c r="AB25" i="56"/>
  <c r="Y25" i="56"/>
  <c r="V25" i="56"/>
  <c r="S25" i="56"/>
  <c r="M25" i="56"/>
  <c r="J25" i="56"/>
  <c r="G25" i="56"/>
  <c r="D25" i="56"/>
  <c r="AB24" i="56"/>
  <c r="Y24" i="56"/>
  <c r="V24" i="56"/>
  <c r="S24" i="56"/>
  <c r="M24" i="56"/>
  <c r="J24" i="56"/>
  <c r="G24" i="56"/>
  <c r="D24" i="56"/>
  <c r="AB23" i="56"/>
  <c r="Y23" i="56"/>
  <c r="V23" i="56"/>
  <c r="S23" i="56"/>
  <c r="M23" i="56"/>
  <c r="J23" i="56"/>
  <c r="G23" i="56"/>
  <c r="D23" i="56"/>
  <c r="AB22" i="56"/>
  <c r="Y22" i="56"/>
  <c r="V22" i="56"/>
  <c r="S22" i="56"/>
  <c r="M22" i="56"/>
  <c r="J22" i="56"/>
  <c r="G22" i="56"/>
  <c r="D22" i="56"/>
  <c r="AB21" i="56"/>
  <c r="Y21" i="56"/>
  <c r="V21" i="56"/>
  <c r="S21" i="56"/>
  <c r="M21" i="56"/>
  <c r="J21" i="56"/>
  <c r="G21" i="56"/>
  <c r="D21" i="56"/>
  <c r="AB20" i="56"/>
  <c r="Y20" i="56"/>
  <c r="V20" i="56"/>
  <c r="S20" i="56"/>
  <c r="M20" i="56"/>
  <c r="J20" i="56"/>
  <c r="G20" i="56"/>
  <c r="D20" i="56"/>
  <c r="AB19" i="56"/>
  <c r="Y19" i="56"/>
  <c r="V19" i="56"/>
  <c r="S19" i="56"/>
  <c r="M19" i="56"/>
  <c r="J19" i="56"/>
  <c r="G19" i="56"/>
  <c r="D19" i="56"/>
  <c r="AB18" i="56"/>
  <c r="Y18" i="56"/>
  <c r="V18" i="56"/>
  <c r="S18" i="56"/>
  <c r="M18" i="56"/>
  <c r="J18" i="56"/>
  <c r="G18" i="56"/>
  <c r="D18" i="56"/>
  <c r="AB17" i="56"/>
  <c r="Y17" i="56"/>
  <c r="V17" i="56"/>
  <c r="S17" i="56"/>
  <c r="M17" i="56"/>
  <c r="J17" i="56"/>
  <c r="G17" i="56"/>
  <c r="D17" i="56"/>
  <c r="AB16" i="56"/>
  <c r="Y16" i="56"/>
  <c r="V16" i="56"/>
  <c r="S16" i="56"/>
  <c r="M16" i="56"/>
  <c r="J16" i="56"/>
  <c r="G16" i="56"/>
  <c r="D16" i="56"/>
  <c r="AB15" i="56"/>
  <c r="Y15" i="56"/>
  <c r="V15" i="56"/>
  <c r="S15" i="56"/>
  <c r="M15" i="56"/>
  <c r="J15" i="56"/>
  <c r="G15" i="56"/>
  <c r="D15" i="56"/>
  <c r="AB14" i="56"/>
  <c r="Y14" i="56"/>
  <c r="V14" i="56"/>
  <c r="S14" i="56"/>
  <c r="M14" i="56"/>
  <c r="J14" i="56"/>
  <c r="G14" i="56"/>
  <c r="D14" i="56"/>
  <c r="AB13" i="56"/>
  <c r="Y13" i="56"/>
  <c r="V13" i="56"/>
  <c r="S13" i="56"/>
  <c r="M13" i="56"/>
  <c r="J13" i="56"/>
  <c r="G13" i="56"/>
  <c r="D13" i="56"/>
  <c r="AB12" i="56"/>
  <c r="Y12" i="56"/>
  <c r="V12" i="56"/>
  <c r="S12" i="56"/>
  <c r="M12" i="56"/>
  <c r="J12" i="56"/>
  <c r="G12" i="56"/>
  <c r="D12" i="56"/>
  <c r="AB11" i="56"/>
  <c r="Y11" i="56"/>
  <c r="V11" i="56"/>
  <c r="S11" i="56"/>
  <c r="M11" i="56"/>
  <c r="J11" i="56"/>
  <c r="G11" i="56"/>
  <c r="D11" i="56"/>
  <c r="AB10" i="56"/>
  <c r="Y10" i="56"/>
  <c r="V10" i="56"/>
  <c r="S10" i="56"/>
  <c r="M10" i="56"/>
  <c r="J10" i="56"/>
  <c r="G10" i="56"/>
  <c r="D10" i="56"/>
  <c r="AB9" i="56"/>
  <c r="Y9" i="56"/>
  <c r="V9" i="56"/>
  <c r="S9" i="56"/>
  <c r="M9" i="56"/>
  <c r="J9" i="56"/>
  <c r="G9" i="56"/>
  <c r="D9" i="56"/>
  <c r="AB8" i="56"/>
  <c r="Y8" i="56"/>
  <c r="V8" i="56"/>
  <c r="S8" i="56"/>
  <c r="M8" i="56"/>
  <c r="J8" i="56"/>
  <c r="G8" i="56"/>
  <c r="D8" i="56"/>
  <c r="AA7" i="56"/>
  <c r="Z7" i="56"/>
  <c r="X7" i="56"/>
  <c r="W7" i="56"/>
  <c r="U7" i="56"/>
  <c r="T7" i="56"/>
  <c r="R7" i="56"/>
  <c r="Q7" i="56"/>
  <c r="O7" i="56"/>
  <c r="N7" i="56"/>
  <c r="L7" i="56"/>
  <c r="K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AA7" i="57" l="1"/>
  <c r="C20" i="45" s="1"/>
  <c r="D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F8" i="25" s="1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M9" i="55"/>
  <c r="T7" i="57"/>
  <c r="B18" i="45" s="1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1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M21" i="57"/>
  <c r="M34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0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4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B8" i="45" s="1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M9" i="57"/>
  <c r="M11" i="57"/>
  <c r="M17" i="57"/>
  <c r="M24" i="57"/>
  <c r="M27" i="57"/>
  <c r="M30" i="57"/>
  <c r="M31" i="57"/>
  <c r="M35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M7" i="56"/>
  <c r="S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D9" i="40" s="1"/>
  <c r="B11" i="40"/>
  <c r="E11" i="40" s="1"/>
  <c r="B17" i="40"/>
  <c r="E17" i="40" s="1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H18" i="45" s="1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V7" i="56"/>
  <c r="I7" i="57"/>
  <c r="C10" i="45" s="1"/>
  <c r="D10" i="45" s="1"/>
  <c r="AB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Y7" i="56"/>
  <c r="Y8" i="55"/>
  <c r="Y10" i="55"/>
  <c r="Y12" i="55"/>
  <c r="Y14" i="55"/>
  <c r="Y16" i="55"/>
  <c r="Y18" i="55"/>
  <c r="Y20" i="55"/>
  <c r="Y22" i="55"/>
  <c r="Y24" i="55"/>
  <c r="Y7" i="57"/>
  <c r="P7" i="55"/>
  <c r="P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J7" i="57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AB7" i="57"/>
  <c r="C19" i="45"/>
  <c r="E19" i="45" s="1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M7" i="55"/>
  <c r="F10" i="25"/>
  <c r="I10" i="25" s="1"/>
  <c r="G9" i="25"/>
  <c r="E18" i="40"/>
  <c r="D18" i="40"/>
  <c r="E9" i="40"/>
  <c r="AA7" i="50"/>
  <c r="Z7" i="50"/>
  <c r="X7" i="50"/>
  <c r="W7" i="50"/>
  <c r="B17" i="43" s="1"/>
  <c r="U7" i="50"/>
  <c r="T7" i="50"/>
  <c r="B16" i="43" s="1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B6" i="43" s="1"/>
  <c r="AA7" i="49"/>
  <c r="Z7" i="49"/>
  <c r="B18" i="24" s="1"/>
  <c r="X7" i="49"/>
  <c r="W7" i="49"/>
  <c r="U7" i="49"/>
  <c r="T7" i="49"/>
  <c r="B16" i="24" s="1"/>
  <c r="R7" i="49"/>
  <c r="Q7" i="49"/>
  <c r="O7" i="49"/>
  <c r="N7" i="49"/>
  <c r="B10" i="24" s="1"/>
  <c r="L7" i="49"/>
  <c r="K7" i="49"/>
  <c r="I7" i="49"/>
  <c r="H7" i="49"/>
  <c r="B8" i="24" s="1"/>
  <c r="F7" i="49"/>
  <c r="E7" i="49"/>
  <c r="C7" i="49"/>
  <c r="B7" i="49"/>
  <c r="B6" i="24" s="1"/>
  <c r="AB35" i="48"/>
  <c r="Y35" i="48"/>
  <c r="V35" i="48"/>
  <c r="S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G19" i="48"/>
  <c r="D19" i="48"/>
  <c r="AB18" i="48"/>
  <c r="Y18" i="48"/>
  <c r="V18" i="48"/>
  <c r="S18" i="48"/>
  <c r="G18" i="48"/>
  <c r="D18" i="48"/>
  <c r="AB17" i="48"/>
  <c r="Y17" i="48"/>
  <c r="V17" i="48"/>
  <c r="S17" i="48"/>
  <c r="G17" i="48"/>
  <c r="D17" i="48"/>
  <c r="AB16" i="48"/>
  <c r="Y16" i="48"/>
  <c r="V16" i="48"/>
  <c r="S16" i="48"/>
  <c r="G16" i="48"/>
  <c r="D16" i="48"/>
  <c r="AB15" i="48"/>
  <c r="Y15" i="48"/>
  <c r="V15" i="48"/>
  <c r="S15" i="48"/>
  <c r="G15" i="48"/>
  <c r="D15" i="48"/>
  <c r="AB14" i="48"/>
  <c r="Y14" i="48"/>
  <c r="V14" i="48"/>
  <c r="S14" i="48"/>
  <c r="G14" i="48"/>
  <c r="D14" i="48"/>
  <c r="AB13" i="48"/>
  <c r="Y13" i="48"/>
  <c r="V13" i="48"/>
  <c r="S13" i="48"/>
  <c r="G13" i="48"/>
  <c r="D13" i="48"/>
  <c r="AB12" i="48"/>
  <c r="Y12" i="48"/>
  <c r="V12" i="48"/>
  <c r="S12" i="48"/>
  <c r="G12" i="48"/>
  <c r="D12" i="48"/>
  <c r="AB11" i="48"/>
  <c r="Y11" i="48"/>
  <c r="V11" i="48"/>
  <c r="S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J9" i="48"/>
  <c r="G9" i="48"/>
  <c r="D9" i="48"/>
  <c r="AB8" i="48"/>
  <c r="Y8" i="48"/>
  <c r="V8" i="48"/>
  <c r="S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C12" i="45" l="1"/>
  <c r="D12" i="45" s="1"/>
  <c r="D10" i="40"/>
  <c r="I20" i="45"/>
  <c r="E8" i="40"/>
  <c r="I18" i="45"/>
  <c r="F18" i="25"/>
  <c r="H18" i="25" s="1"/>
  <c r="E8" i="45"/>
  <c r="V7" i="57"/>
  <c r="C18" i="45"/>
  <c r="D18" i="45" s="1"/>
  <c r="M7" i="57"/>
  <c r="D19" i="40"/>
  <c r="D11" i="40"/>
  <c r="D7" i="40"/>
  <c r="D7" i="55"/>
  <c r="I8" i="25"/>
  <c r="D7" i="49"/>
  <c r="C7" i="24"/>
  <c r="G7" i="49"/>
  <c r="J7" i="49"/>
  <c r="C9" i="24"/>
  <c r="M7" i="49"/>
  <c r="P7" i="49"/>
  <c r="C11" i="24"/>
  <c r="S7" i="49"/>
  <c r="V7" i="49"/>
  <c r="C17" i="24"/>
  <c r="Y7" i="49"/>
  <c r="AB7" i="49"/>
  <c r="C6" i="43"/>
  <c r="D6" i="43" s="1"/>
  <c r="D7" i="50"/>
  <c r="G7" i="50"/>
  <c r="C8" i="43"/>
  <c r="E8" i="43" s="1"/>
  <c r="J7" i="50"/>
  <c r="M7" i="50"/>
  <c r="C10" i="43"/>
  <c r="P7" i="50"/>
  <c r="S7" i="50"/>
  <c r="C16" i="43"/>
  <c r="E16" i="43" s="1"/>
  <c r="V7" i="50"/>
  <c r="Y7" i="50"/>
  <c r="C18" i="43"/>
  <c r="AB7" i="50"/>
  <c r="P7" i="39"/>
  <c r="J7" i="39"/>
  <c r="E12" i="40"/>
  <c r="D17" i="40"/>
  <c r="I13" i="45"/>
  <c r="D7" i="48"/>
  <c r="D9" i="45"/>
  <c r="H19" i="45"/>
  <c r="I9" i="25"/>
  <c r="V7" i="48"/>
  <c r="AB7" i="48"/>
  <c r="D16" i="42"/>
  <c r="P7" i="48"/>
  <c r="J7" i="48"/>
  <c r="E16" i="42"/>
  <c r="B5" i="42"/>
  <c r="E5" i="42" s="1"/>
  <c r="B7" i="42"/>
  <c r="E7" i="42" s="1"/>
  <c r="B9" i="42"/>
  <c r="B15" i="42"/>
  <c r="D15" i="42" s="1"/>
  <c r="B17" i="42"/>
  <c r="D17" i="42" s="1"/>
  <c r="C9" i="42"/>
  <c r="B7" i="24"/>
  <c r="D7" i="24" s="1"/>
  <c r="B9" i="24"/>
  <c r="D9" i="24" s="1"/>
  <c r="B11" i="24"/>
  <c r="B17" i="24"/>
  <c r="C18" i="24"/>
  <c r="D18" i="24" s="1"/>
  <c r="C16" i="24"/>
  <c r="D16" i="24" s="1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10" i="24"/>
  <c r="D10" i="24" s="1"/>
  <c r="C8" i="24"/>
  <c r="D8" i="24" s="1"/>
  <c r="C6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D16" i="23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9" i="45"/>
  <c r="D11" i="45"/>
  <c r="E10" i="45"/>
  <c r="D7" i="57"/>
  <c r="I20" i="25"/>
  <c r="H19" i="25"/>
  <c r="H11" i="25"/>
  <c r="H8" i="25"/>
  <c r="D17" i="23"/>
  <c r="E18" i="24"/>
  <c r="E16" i="23"/>
  <c r="E18" i="23"/>
  <c r="D9" i="23"/>
  <c r="D7" i="23"/>
  <c r="E6" i="23"/>
  <c r="D6" i="23"/>
  <c r="D7" i="39"/>
  <c r="D17" i="24" l="1"/>
  <c r="E12" i="45"/>
  <c r="E6" i="43"/>
  <c r="E18" i="45"/>
  <c r="D11" i="24"/>
  <c r="E16" i="24"/>
  <c r="I18" i="25"/>
  <c r="D18" i="43"/>
  <c r="D16" i="43"/>
  <c r="D8" i="43"/>
  <c r="D10" i="23"/>
  <c r="D9" i="43"/>
  <c r="E9" i="42"/>
  <c r="E11" i="43"/>
  <c r="E6" i="24"/>
  <c r="D6" i="24"/>
  <c r="D9" i="42"/>
  <c r="E10" i="24"/>
  <c r="D8" i="42"/>
  <c r="E17" i="24"/>
  <c r="E9" i="24"/>
  <c r="E17" i="42"/>
  <c r="E15" i="42"/>
  <c r="D7" i="42"/>
  <c r="E8" i="24"/>
  <c r="D6" i="42"/>
  <c r="E11" i="24"/>
  <c r="E7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<sst xmlns="http://schemas.openxmlformats.org/spreadsheetml/2006/main" count="897" uniqueCount="86">
  <si>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</si>
  <si>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</si>
  <si>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</si>
  <si>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</si>
  <si>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</si>
  <si>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</si>
  <si>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</si>
  <si>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</si>
  <si>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</si>
  <si>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</si>
  <si>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</si>
  <si>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</si>
  <si>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</si>
  <si>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</si>
  <si>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</si>
  <si>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</si>
  <si>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</si>
  <si>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</si>
  <si>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</si>
  <si>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</si>
  <si>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</si>
  <si>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</si>
  <si>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</si>
  <si>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</si>
  <si>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</si>
  <si>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</si>
  <si>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</si>
  <si>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</si>
  <si>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</si>
  <si>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</si>
  <si>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</si>
  <si>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</si>
  <si>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</si>
  <si>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</si>
  <si>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</si>
  <si>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</si>
  <si>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</si>
  <si>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</si>
  <si>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</si>
  <si>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</si>
  <si>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</si>
  <si>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</si>
  <si>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</si>
  <si>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</si>
  <si>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</si>
  <si>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</si>
  <si>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</si>
  <si>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</si>
  <si>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</si>
  <si>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</si>
  <si>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</si>
  <si>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</si>
  <si>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</si>
  <si>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</si>
  <si>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</si>
  <si>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</si>
  <si>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</si>
  <si>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</si>
  <si>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</si>
  <si>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</si>
  <si>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</si>
  <si>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</si>
  <si>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</si>
  <si>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</si>
  <si>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</si>
  <si>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</si>
  <si>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</si>
  <si>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</si>
  <si>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</si>
  <si>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</si>
  <si>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</si>
  <si>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</si>
  <si>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січень -                     серпень 2020 року</t>
  </si>
  <si>
    <t>січень -                серпень 2021 року</t>
  </si>
  <si>
    <t xml:space="preserve">  1 вересня             2020 р.</t>
  </si>
  <si>
    <t xml:space="preserve">  1 вересня            2021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</si>
  <si>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серпні 2020-2021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</si>
  <si>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серпні 2020-2021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</si>
  <si>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 - серпні 2020-2021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</si>
  <si>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серпні 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</si>
  <si>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- серпні 2020 - 2021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</si>
  <si>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серпні 2020 - 2021 рр.</t>
    </r>
  </si>
  <si>
    <t>Надання послуг Львівською обласною службою зайнятості чоловікам
у січні - серпні 2020 - 2021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</si>
  <si>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серпні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</si>
  <si>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-серпні 2020 - 2021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</si>
  <si>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-серпні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</si>
</sst>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\+#0;\-#0"/>
    <numFmt numFmtId="167" formatCode="#,##0_ ;[Red]\-#,##0\ 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8" fillId="0" borderId="0"/>
  </cellStyleXfs>
  <cellXfs count="163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4" fillId="0" borderId="0" xfId="8" applyFont="1" applyAlignment="1">
      <alignment vertical="center" wrapText="1"/>
    </xf>
    <xf numFmtId="0" fontId="24" fillId="0" borderId="0" xfId="7" applyFont="1"/>
    <xf numFmtId="165" fontId="24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7" fillId="0" borderId="0" xfId="12" applyFont="1" applyFill="1" applyBorder="1" applyAlignment="1">
      <alignment vertical="top" wrapText="1"/>
    </xf>
    <xf numFmtId="0" fontId="21" fillId="0" borderId="0" xfId="12" applyFont="1" applyFill="1" applyBorder="1"/>
    <xf numFmtId="0" fontId="28" fillId="0" borderId="1" xfId="12" applyFont="1" applyFill="1" applyBorder="1" applyAlignment="1">
      <alignment horizontal="center" vertical="top"/>
    </xf>
    <xf numFmtId="0" fontId="28" fillId="0" borderId="0" xfId="12" applyFont="1" applyFill="1" applyBorder="1" applyAlignment="1">
      <alignment horizontal="center" vertical="top"/>
    </xf>
    <xf numFmtId="0" fontId="29" fillId="0" borderId="0" xfId="12" applyFont="1" applyFill="1" applyAlignment="1">
      <alignment vertical="top"/>
    </xf>
    <xf numFmtId="0" fontId="30" fillId="0" borderId="0" xfId="12" applyFont="1" applyFill="1" applyAlignment="1">
      <alignment horizontal="center" vertical="center" wrapText="1"/>
    </xf>
    <xf numFmtId="0" fontId="30" fillId="0" borderId="0" xfId="12" applyFont="1" applyFill="1" applyAlignment="1">
      <alignment vertical="center" wrapText="1"/>
    </xf>
    <xf numFmtId="0" fontId="25" fillId="0" borderId="3" xfId="12" applyFont="1" applyFill="1" applyBorder="1" applyAlignment="1">
      <alignment horizontal="left" vertical="center"/>
    </xf>
    <xf numFmtId="3" fontId="25" fillId="0" borderId="6" xfId="12" applyNumberFormat="1" applyFont="1" applyFill="1" applyBorder="1" applyAlignment="1">
      <alignment horizontal="center" vertical="center"/>
    </xf>
    <xf numFmtId="164" fontId="25" fillId="0" borderId="6" xfId="12" applyNumberFormat="1" applyFont="1" applyFill="1" applyBorder="1" applyAlignment="1">
      <alignment horizontal="center" vertical="center"/>
    </xf>
    <xf numFmtId="3" fontId="25" fillId="0" borderId="0" xfId="12" applyNumberFormat="1" applyFont="1" applyFill="1" applyAlignment="1">
      <alignment vertical="center"/>
    </xf>
    <xf numFmtId="0" fontId="25" fillId="0" borderId="0" xfId="12" applyFont="1" applyFill="1" applyAlignment="1">
      <alignment vertical="center"/>
    </xf>
    <xf numFmtId="3" fontId="23" fillId="0" borderId="6" xfId="12" applyNumberFormat="1" applyFont="1" applyFill="1" applyBorder="1" applyAlignment="1">
      <alignment horizontal="center" vertical="center"/>
    </xf>
    <xf numFmtId="164" fontId="23" fillId="0" borderId="6" xfId="12" applyNumberFormat="1" applyFont="1" applyFill="1" applyBorder="1" applyAlignment="1">
      <alignment horizontal="center" vertical="center"/>
    </xf>
    <xf numFmtId="3" fontId="23" fillId="0" borderId="0" xfId="12" applyNumberFormat="1" applyFont="1" applyFill="1"/>
    <xf numFmtId="0" fontId="23" fillId="0" borderId="0" xfId="12" applyFont="1" applyFill="1"/>
    <xf numFmtId="0" fontId="23" fillId="0" borderId="0" xfId="12" applyFont="1" applyFill="1" applyAlignment="1">
      <alignment horizontal="center" vertical="top"/>
    </xf>
    <xf numFmtId="0" fontId="29" fillId="0" borderId="0" xfId="12" applyFont="1" applyFill="1"/>
    <xf numFmtId="0" fontId="32" fillId="0" borderId="0" xfId="12" applyFont="1" applyFill="1"/>
    <xf numFmtId="0" fontId="22" fillId="0" borderId="0" xfId="14" applyFont="1" applyFill="1"/>
    <xf numFmtId="0" fontId="1" fillId="0" borderId="0" xfId="8" applyFont="1" applyFill="1" applyAlignment="1">
      <alignment vertical="center" wrapText="1"/>
    </xf>
    <xf numFmtId="0" fontId="34" fillId="0" borderId="0" xfId="12" applyFont="1" applyFill="1" applyBorder="1"/>
    <xf numFmtId="0" fontId="35" fillId="0" borderId="6" xfId="12" applyFont="1" applyFill="1" applyBorder="1" applyAlignment="1">
      <alignment horizontal="center" wrapText="1"/>
    </xf>
    <xf numFmtId="1" fontId="35" fillId="0" borderId="6" xfId="12" applyNumberFormat="1" applyFont="1" applyFill="1" applyBorder="1" applyAlignment="1">
      <alignment horizontal="center" wrapText="1"/>
    </xf>
    <xf numFmtId="0" fontId="35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20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3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8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2" applyFont="1" applyFill="1" applyBorder="1" applyAlignment="1">
      <alignment horizontal="center" vertical="top"/>
    </xf>
    <xf numFmtId="1" fontId="35" fillId="2" borderId="6" xfId="12" applyNumberFormat="1" applyFont="1" applyFill="1" applyBorder="1" applyAlignment="1">
      <alignment horizontal="center" wrapText="1"/>
    </xf>
    <xf numFmtId="3" fontId="25" fillId="2" borderId="6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/>
    <xf numFmtId="0" fontId="29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3" fillId="0" borderId="6" xfId="12" quotePrefix="1" applyNumberFormat="1" applyFont="1" applyFill="1" applyBorder="1" applyAlignment="1">
      <alignment horizontal="center" vertical="center"/>
    </xf>
    <xf numFmtId="3" fontId="23" fillId="0" borderId="0" xfId="12" applyNumberFormat="1" applyFont="1" applyFill="1" applyAlignment="1">
      <alignment vertical="center"/>
    </xf>
    <xf numFmtId="0" fontId="22" fillId="0" borderId="0" xfId="12" applyFont="1" applyFill="1"/>
    <xf numFmtId="0" fontId="31" fillId="0" borderId="0" xfId="12" applyFont="1" applyFill="1"/>
    <xf numFmtId="1" fontId="24" fillId="0" borderId="0" xfId="8" applyNumberFormat="1" applyFont="1" applyAlignment="1">
      <alignment vertical="center" wrapText="1"/>
    </xf>
    <xf numFmtId="1" fontId="24" fillId="0" borderId="0" xfId="7" applyNumberFormat="1" applyFont="1"/>
    <xf numFmtId="167" fontId="25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3" fontId="1" fillId="0" borderId="0" xfId="7" applyNumberFormat="1" applyFont="1" applyFill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7" fontId="45" fillId="0" borderId="6" xfId="12" applyNumberFormat="1" applyFont="1" applyFill="1" applyBorder="1" applyAlignment="1">
      <alignment horizontal="center" vertical="center"/>
    </xf>
    <xf numFmtId="164" fontId="46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7" fontId="47" fillId="0" borderId="6" xfId="13" applyNumberFormat="1" applyFont="1" applyFill="1" applyBorder="1" applyAlignment="1">
      <alignment horizontal="center" vertical="center"/>
    </xf>
    <xf numFmtId="164" fontId="45" fillId="0" borderId="6" xfId="12" quotePrefix="1" applyNumberFormat="1" applyFont="1" applyFill="1" applyBorder="1" applyAlignment="1">
      <alignment horizontal="center" vertical="center"/>
    </xf>
    <xf numFmtId="165" fontId="12" fillId="2" borderId="5" xfId="17" applyNumberFormat="1" applyFont="1" applyFill="1" applyBorder="1" applyAlignment="1">
      <alignment horizontal="center" vertical="center"/>
    </xf>
    <xf numFmtId="164" fontId="23" fillId="2" borderId="6" xfId="12" applyNumberFormat="1" applyFont="1" applyFill="1" applyBorder="1" applyAlignment="1">
      <alignment horizontal="center" vertical="center"/>
    </xf>
    <xf numFmtId="164" fontId="25" fillId="2" borderId="6" xfId="12" applyNumberFormat="1" applyFont="1" applyFill="1" applyBorder="1" applyAlignment="1">
      <alignment horizontal="center" vertical="center"/>
    </xf>
    <xf numFmtId="3" fontId="12" fillId="2" borderId="5" xfId="18" applyNumberFormat="1" applyFont="1" applyFill="1" applyBorder="1" applyAlignment="1" applyProtection="1">
      <alignment horizontal="center" vertical="center"/>
      <protection locked="0"/>
    </xf>
    <xf numFmtId="3" fontId="12" fillId="2" borderId="15" xfId="18" applyNumberFormat="1" applyFont="1" applyFill="1" applyBorder="1" applyAlignment="1" applyProtection="1">
      <alignment horizontal="center" vertical="center"/>
      <protection locked="0"/>
    </xf>
    <xf numFmtId="3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7" fontId="50" fillId="0" borderId="6" xfId="12" applyNumberFormat="1" applyFont="1" applyFill="1" applyBorder="1" applyAlignment="1">
      <alignment horizontal="center" vertical="center"/>
    </xf>
    <xf numFmtId="164" fontId="50" fillId="0" borderId="6" xfId="12" applyNumberFormat="1" applyFont="1" applyFill="1" applyBorder="1" applyAlignment="1">
      <alignment horizontal="center" vertical="center"/>
    </xf>
    <xf numFmtId="167" fontId="51" fillId="0" borderId="6" xfId="13" applyNumberFormat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20" fillId="0" borderId="0" xfId="12" applyFont="1" applyFill="1" applyBorder="1" applyAlignment="1">
      <alignment horizontal="center" vertical="top"/>
    </xf>
    <xf numFmtId="0" fontId="25" fillId="0" borderId="3" xfId="12" applyFont="1" applyFill="1" applyBorder="1" applyAlignment="1">
      <alignment horizontal="center" vertical="center" wrapText="1"/>
    </xf>
    <xf numFmtId="0" fontId="25" fillId="0" borderId="11" xfId="12" applyFont="1" applyFill="1" applyBorder="1" applyAlignment="1">
      <alignment horizontal="center" vertical="center" wrapText="1"/>
    </xf>
    <xf numFmtId="0" fontId="25" fillId="0" borderId="4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49" fontId="31" fillId="2" borderId="6" xfId="12" applyNumberFormat="1" applyFont="1" applyFill="1" applyBorder="1" applyAlignment="1">
      <alignment horizontal="center" vertical="center" wrapText="1"/>
    </xf>
    <xf numFmtId="0" fontId="22" fillId="2" borderId="6" xfId="12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4" fillId="0" borderId="0" xfId="8" applyFont="1" applyFill="1" applyAlignment="1">
      <alignment horizontal="center" vertical="top" wrapText="1"/>
    </xf>
    <xf numFmtId="0" fontId="17" fillId="0" borderId="1" xfId="8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0" fontId="14" fillId="0" borderId="0" xfId="7" applyFont="1" applyFill="1" applyAlignment="1">
      <alignment horizontal="center" vertical="top" wrapText="1"/>
    </xf>
    <xf numFmtId="0" fontId="37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5" fillId="2" borderId="3" xfId="12" applyFont="1" applyFill="1" applyBorder="1" applyAlignment="1">
      <alignment horizontal="center" vertical="center" wrapText="1"/>
    </xf>
    <xf numFmtId="0" fontId="25" fillId="2" borderId="11" xfId="12" applyFont="1" applyFill="1" applyBorder="1" applyAlignment="1">
      <alignment horizontal="center" vertical="center" wrapText="1"/>
    </xf>
    <xf numFmtId="0" fontId="25" fillId="2" borderId="4" xfId="12" applyFont="1" applyFill="1" applyBorder="1" applyAlignment="1">
      <alignment horizontal="center" vertical="center" wrapText="1"/>
    </xf>
  </cellXfs>
  <cellStyles count="19">
    <cellStyle name="Звичайний" xfId="0" builtinId="0"/>
    <cellStyle name="Звичайний 2" xfId="16"/>
    <cellStyle name="Звичайний 2 3" xfId="11"/>
    <cellStyle name="Звичайний 3 2" xfId="4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4 категории вмесмте СОЦ_УРАЗЛИВІ__ТАБО_4 категорії Квота!!!_2014 рік" xfId="7"/>
    <cellStyle name="Обычный_5% квота (б)" xfId="17"/>
    <cellStyle name="Обычный_АктЗах_5%квот Оксана" xfId="14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colors>
    <mruColors>
      <color rgb="FF003399"/>
      <color rgb="FF0000CC"/>
      <color rgb="FFFFCCFF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topLeftCell="A2" zoomScaleNormal="70" zoomScaleSheetLayoutView="100" workbookViewId="0">
      <selection activeCell="A18" sqref="A18"/>
    </sheetView>
  </sheetViews>
  <sheetFormatPr defaultColWidth="8" defaultRowHeight="13.2" x14ac:dyDescent="0.25"/>
  <cols>
    <col min="1" max="1" width="61.109375" style="3" customWidth="1"/>
    <col min="2" max="3" width="24.33203125" style="52" customWidth="1"/>
    <col min="4" max="5" width="11.6640625" style="3" customWidth="1"/>
    <col min="6" max="16384" width="8" style="3"/>
  </cols>
  <sheetData>
    <row r="1" spans="1:11" ht="78" customHeight="1" x14ac:dyDescent="0.25">
      <c r="A1" s="130" t="s">
        <v>25</v>
      </c>
      <c r="B1" s="130"/>
      <c r="C1" s="130"/>
      <c r="D1" s="130"/>
      <c r="E1" s="130"/>
    </row>
    <row r="2" spans="1:11" ht="17.399999999999999" customHeight="1" x14ac:dyDescent="0.3">
      <c r="A2" s="130"/>
      <c r="B2" s="130"/>
      <c r="C2" s="130"/>
      <c r="D2" s="130"/>
      <c r="E2" s="130"/>
    </row>
    <row r="3" spans="1:11" s="4" customFormat="1" ht="23.25" customHeight="1" x14ac:dyDescent="0.3">
      <c r="A3" s="125" t="s">
        <v>0</v>
      </c>
      <c r="B3" s="131" t="s">
        <v>72</v>
      </c>
      <c r="C3" s="131" t="s">
        <v>73</v>
      </c>
      <c r="D3" s="128" t="s">
        <v>1</v>
      </c>
      <c r="E3" s="129"/>
    </row>
    <row r="4" spans="1:11" s="4" customFormat="1" ht="27.75" customHeight="1" x14ac:dyDescent="0.3">
      <c r="A4" s="126"/>
      <c r="B4" s="132"/>
      <c r="C4" s="132"/>
      <c r="D4" s="5" t="s">
        <v>2</v>
      </c>
      <c r="E4" s="6" t="s">
        <v>26</v>
      </c>
    </row>
    <row r="5" spans="1:11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65" customHeight="1" x14ac:dyDescent="0.3">
      <c r="A6" s="10" t="s">
        <v>27</v>
      </c>
      <c r="B6" s="74">
        <f>'2(5%квота-ЦЗ)'!B7</f>
        <v>24131</v>
      </c>
      <c r="C6" s="74">
        <f>'2(5%квота-ЦЗ)'!C7</f>
        <v>24212</v>
      </c>
      <c r="D6" s="16">
        <f>C6*100/B6</f>
        <v>100.33566781318636</v>
      </c>
      <c r="E6" s="98">
        <f>C6-B6</f>
        <v>81</v>
      </c>
      <c r="K6" s="13"/>
    </row>
    <row r="7" spans="1:11" s="4" customFormat="1" ht="31.65" customHeight="1" x14ac:dyDescent="0.3">
      <c r="A7" s="10" t="s">
        <v>28</v>
      </c>
      <c r="B7" s="74">
        <f>'2(5%квота-ЦЗ)'!E7</f>
        <v>12219</v>
      </c>
      <c r="C7" s="74">
        <f>'2(5%квота-ЦЗ)'!F7</f>
        <v>13966</v>
      </c>
      <c r="D7" s="16">
        <f t="shared" ref="D7:D11" si="0">C7*100/B7</f>
        <v>114.29740567967919</v>
      </c>
      <c r="E7" s="90">
        <f t="shared" ref="E7:E11" si="1">C7-B7</f>
        <v>1747</v>
      </c>
      <c r="K7" s="13"/>
    </row>
    <row r="8" spans="1:11" s="4" customFormat="1" ht="45" customHeight="1" x14ac:dyDescent="0.3">
      <c r="A8" s="14" t="s">
        <v>29</v>
      </c>
      <c r="B8" s="74">
        <f>'2(5%квота-ЦЗ)'!H7</f>
        <v>1741</v>
      </c>
      <c r="C8" s="74">
        <f>'2(5%квота-ЦЗ)'!I7</f>
        <v>1854</v>
      </c>
      <c r="D8" s="16">
        <f t="shared" si="0"/>
        <v>106.49052268811027</v>
      </c>
      <c r="E8" s="98">
        <f t="shared" si="1"/>
        <v>113</v>
      </c>
      <c r="K8" s="13"/>
    </row>
    <row r="9" spans="1:11" s="4" customFormat="1" ht="35.4" customHeight="1" x14ac:dyDescent="0.3">
      <c r="A9" s="15" t="s">
        <v>30</v>
      </c>
      <c r="B9" s="74">
        <f>'2(5%квота-ЦЗ)'!K7</f>
        <v>761</v>
      </c>
      <c r="C9" s="74">
        <f>'2(5%квота-ЦЗ)'!L7</f>
        <v>552</v>
      </c>
      <c r="D9" s="16">
        <f t="shared" si="0"/>
        <v>72.536136662286467</v>
      </c>
      <c r="E9" s="98">
        <f t="shared" si="1"/>
        <v>-209</v>
      </c>
      <c r="K9" s="13"/>
    </row>
    <row r="10" spans="1:11" s="4" customFormat="1" ht="45.75" customHeight="1" x14ac:dyDescent="0.3">
      <c r="A10" s="15" t="s">
        <v>20</v>
      </c>
      <c r="B10" s="74">
        <f>'2(5%квота-ЦЗ)'!N7</f>
        <v>195</v>
      </c>
      <c r="C10" s="74">
        <f>'2(5%квота-ЦЗ)'!O7</f>
        <v>118</v>
      </c>
      <c r="D10" s="16">
        <f t="shared" si="0"/>
        <v>60.512820512820511</v>
      </c>
      <c r="E10" s="98">
        <f t="shared" si="1"/>
        <v>-77</v>
      </c>
      <c r="K10" s="13"/>
    </row>
    <row r="11" spans="1:11" s="4" customFormat="1" ht="55.5" customHeight="1" x14ac:dyDescent="0.3">
      <c r="A11" s="15" t="s">
        <v>31</v>
      </c>
      <c r="B11" s="74">
        <f>'2(5%квота-ЦЗ)'!Q7</f>
        <v>10059</v>
      </c>
      <c r="C11" s="74">
        <f>'2(5%квота-ЦЗ)'!R7</f>
        <v>11055</v>
      </c>
      <c r="D11" s="16">
        <f t="shared" si="0"/>
        <v>109.90158067402326</v>
      </c>
      <c r="E11" s="90">
        <f t="shared" si="1"/>
        <v>996</v>
      </c>
      <c r="K11" s="13"/>
    </row>
    <row r="12" spans="1:11" s="4" customFormat="1" ht="12.75" customHeight="1" x14ac:dyDescent="0.3">
      <c r="A12" s="121" t="s">
        <v>4</v>
      </c>
      <c r="B12" s="122"/>
      <c r="C12" s="122"/>
      <c r="D12" s="122"/>
      <c r="E12" s="122"/>
      <c r="K12" s="13"/>
    </row>
    <row r="13" spans="1:11" s="4" customFormat="1" ht="15" customHeight="1" x14ac:dyDescent="0.3">
      <c r="A13" s="123"/>
      <c r="B13" s="124"/>
      <c r="C13" s="124"/>
      <c r="D13" s="124"/>
      <c r="E13" s="124"/>
      <c r="K13" s="13"/>
    </row>
    <row r="14" spans="1:11" s="4" customFormat="1" ht="24" customHeight="1" x14ac:dyDescent="0.3">
      <c r="A14" s="125" t="s">
        <v>0</v>
      </c>
      <c r="B14" s="127" t="s">
        <v>74</v>
      </c>
      <c r="C14" s="127" t="s">
        <v>75</v>
      </c>
      <c r="D14" s="128" t="s">
        <v>1</v>
      </c>
      <c r="E14" s="129"/>
      <c r="K14" s="13" t="s">
        <v>69</v>
      </c>
    </row>
    <row r="15" spans="1:11" ht="35.4" customHeight="1" x14ac:dyDescent="0.25">
      <c r="A15" s="126"/>
      <c r="B15" s="127"/>
      <c r="C15" s="127"/>
      <c r="D15" s="5" t="s">
        <v>2</v>
      </c>
      <c r="E15" s="6" t="s">
        <v>26</v>
      </c>
      <c r="K15" s="13"/>
    </row>
    <row r="16" spans="1:11" ht="31.2" customHeight="1" x14ac:dyDescent="0.25">
      <c r="A16" s="10" t="s">
        <v>32</v>
      </c>
      <c r="B16" s="74">
        <f>'2(5%квота-ЦЗ)'!T7</f>
        <v>16340</v>
      </c>
      <c r="C16" s="74">
        <f>'2(5%квота-ЦЗ)'!U7</f>
        <v>5575</v>
      </c>
      <c r="D16" s="16">
        <f t="shared" ref="D16:D18" si="2">C16*100/B16</f>
        <v>34.118727050183601</v>
      </c>
      <c r="E16" s="98">
        <f t="shared" ref="E16:E18" si="3">C16-B16</f>
        <v>-10765</v>
      </c>
      <c r="K16" s="13"/>
    </row>
    <row r="17" spans="1:11" ht="31.2" customHeight="1" x14ac:dyDescent="0.25">
      <c r="A17" s="1" t="s">
        <v>28</v>
      </c>
      <c r="B17" s="74">
        <f>'2(5%квота-ЦЗ)'!W7</f>
        <v>5796</v>
      </c>
      <c r="C17" s="74">
        <f>'2(5%квота-ЦЗ)'!X7</f>
        <v>4890</v>
      </c>
      <c r="D17" s="16">
        <f t="shared" si="2"/>
        <v>84.368530020703929</v>
      </c>
      <c r="E17" s="98">
        <f t="shared" si="3"/>
        <v>-906</v>
      </c>
      <c r="K17" s="13"/>
    </row>
    <row r="18" spans="1:11" ht="31.2" customHeight="1" x14ac:dyDescent="0.25">
      <c r="A18" s="1" t="s">
        <v>33</v>
      </c>
      <c r="B18" s="74">
        <f>'2(5%квота-ЦЗ)'!Z7</f>
        <v>5164</v>
      </c>
      <c r="C18" s="74">
        <f>'2(5%квота-ЦЗ)'!AA7</f>
        <v>4353</v>
      </c>
      <c r="D18" s="16">
        <f t="shared" si="2"/>
        <v>84.295120061967467</v>
      </c>
      <c r="E18" s="98">
        <f t="shared" si="3"/>
        <v>-811</v>
      </c>
      <c r="K18" s="13"/>
    </row>
    <row r="19" spans="1:11" x14ac:dyDescent="0.25">
      <c r="C19" s="101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61" zoomScaleNormal="75" zoomScaleSheetLayoutView="61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Z8" sqref="Z8:Z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80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38" t="s">
        <v>8</v>
      </c>
      <c r="R3" s="139"/>
      <c r="S3" s="140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34" t="s">
        <v>15</v>
      </c>
      <c r="C4" s="134" t="s">
        <v>63</v>
      </c>
      <c r="D4" s="135" t="s">
        <v>2</v>
      </c>
      <c r="E4" s="134" t="s">
        <v>15</v>
      </c>
      <c r="F4" s="134" t="s">
        <v>63</v>
      </c>
      <c r="G4" s="135" t="s">
        <v>2</v>
      </c>
      <c r="H4" s="134" t="s">
        <v>15</v>
      </c>
      <c r="I4" s="134" t="s">
        <v>63</v>
      </c>
      <c r="J4" s="135" t="s">
        <v>2</v>
      </c>
      <c r="K4" s="134" t="s">
        <v>15</v>
      </c>
      <c r="L4" s="134" t="s">
        <v>63</v>
      </c>
      <c r="M4" s="135" t="s">
        <v>2</v>
      </c>
      <c r="N4" s="134" t="s">
        <v>15</v>
      </c>
      <c r="O4" s="134" t="s">
        <v>63</v>
      </c>
      <c r="P4" s="135" t="s">
        <v>2</v>
      </c>
      <c r="Q4" s="134" t="s">
        <v>15</v>
      </c>
      <c r="R4" s="134" t="s">
        <v>63</v>
      </c>
      <c r="S4" s="135" t="s">
        <v>2</v>
      </c>
      <c r="T4" s="134" t="s">
        <v>15</v>
      </c>
      <c r="U4" s="134" t="s">
        <v>63</v>
      </c>
      <c r="V4" s="135" t="s">
        <v>2</v>
      </c>
      <c r="W4" s="134" t="s">
        <v>15</v>
      </c>
      <c r="X4" s="134" t="s">
        <v>63</v>
      </c>
      <c r="Y4" s="135" t="s">
        <v>2</v>
      </c>
      <c r="Z4" s="134" t="s">
        <v>15</v>
      </c>
      <c r="AA4" s="134" t="s">
        <v>63</v>
      </c>
      <c r="AB4" s="135" t="s">
        <v>2</v>
      </c>
    </row>
    <row r="5" spans="1:32" s="33" customFormat="1" ht="15.75" customHeight="1" x14ac:dyDescent="0.3">
      <c r="A5" s="143"/>
      <c r="B5" s="134"/>
      <c r="C5" s="134"/>
      <c r="D5" s="135"/>
      <c r="E5" s="134"/>
      <c r="F5" s="134"/>
      <c r="G5" s="135"/>
      <c r="H5" s="134"/>
      <c r="I5" s="134"/>
      <c r="J5" s="135"/>
      <c r="K5" s="134"/>
      <c r="L5" s="134"/>
      <c r="M5" s="135"/>
      <c r="N5" s="134"/>
      <c r="O5" s="134"/>
      <c r="P5" s="135"/>
      <c r="Q5" s="134"/>
      <c r="R5" s="134"/>
      <c r="S5" s="135"/>
      <c r="T5" s="134"/>
      <c r="U5" s="134"/>
      <c r="V5" s="135"/>
      <c r="W5" s="134"/>
      <c r="X5" s="134"/>
      <c r="Y5" s="135"/>
      <c r="Z5" s="134"/>
      <c r="AA5" s="134"/>
      <c r="AB5" s="13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50683</v>
      </c>
      <c r="C7" s="35">
        <f>SUM(C8:C35)</f>
        <v>48544</v>
      </c>
      <c r="D7" s="36">
        <f>C7*100/B7</f>
        <v>95.779649981256043</v>
      </c>
      <c r="E7" s="35">
        <f>SUM(E8:E35)</f>
        <v>19294</v>
      </c>
      <c r="F7" s="35">
        <f>SUM(F8:F35)</f>
        <v>20685</v>
      </c>
      <c r="G7" s="36">
        <f>F7*100/E7</f>
        <v>107.20949517984866</v>
      </c>
      <c r="H7" s="35">
        <f>SUM(H8:H35)</f>
        <v>5993</v>
      </c>
      <c r="I7" s="35">
        <f>SUM(I8:I35)</f>
        <v>6027</v>
      </c>
      <c r="J7" s="36">
        <f>I7*100/H7</f>
        <v>100.56732854997497</v>
      </c>
      <c r="K7" s="35">
        <f>SUM(K8:K35)</f>
        <v>1230</v>
      </c>
      <c r="L7" s="35">
        <f>SUM(L8:L35)</f>
        <v>1084</v>
      </c>
      <c r="M7" s="36">
        <f>L7*100/K7</f>
        <v>88.130081300813004</v>
      </c>
      <c r="N7" s="35">
        <f>SUM(N8:N35)</f>
        <v>218</v>
      </c>
      <c r="O7" s="35">
        <f>SUM(O8:O35)</f>
        <v>114</v>
      </c>
      <c r="P7" s="36">
        <f>IF(ISERROR(O7*100/N7),"-",(O7*100/N7))</f>
        <v>52.293577981651374</v>
      </c>
      <c r="Q7" s="35">
        <f>SUM(Q8:Q35)</f>
        <v>15166</v>
      </c>
      <c r="R7" s="35">
        <f>SUM(R8:R35)</f>
        <v>15100</v>
      </c>
      <c r="S7" s="36">
        <f>R7*100/Q7</f>
        <v>99.564816035869711</v>
      </c>
      <c r="T7" s="35">
        <f>SUM(T8:T35)</f>
        <v>37692</v>
      </c>
      <c r="U7" s="35">
        <f>SUM(U8:U35)</f>
        <v>7926</v>
      </c>
      <c r="V7" s="36">
        <f>U7*100/T7</f>
        <v>21.028334925183064</v>
      </c>
      <c r="W7" s="35">
        <f>SUM(W8:W35)</f>
        <v>10900</v>
      </c>
      <c r="X7" s="35">
        <f>SUM(X8:X35)</f>
        <v>5353</v>
      </c>
      <c r="Y7" s="36">
        <f>X7*100/W7</f>
        <v>49.110091743119263</v>
      </c>
      <c r="Z7" s="35">
        <f>SUM(Z8:Z35)</f>
        <v>9452</v>
      </c>
      <c r="AA7" s="35">
        <f>SUM(AA8:AA35)</f>
        <v>4314</v>
      </c>
      <c r="AB7" s="36">
        <f>AA7*100/Z7</f>
        <v>45.641134151502328</v>
      </c>
      <c r="AC7" s="37"/>
      <c r="AF7" s="42"/>
    </row>
    <row r="8" spans="1:32" s="42" customFormat="1" ht="16.95" customHeight="1" x14ac:dyDescent="0.25">
      <c r="A8" s="61" t="s">
        <v>35</v>
      </c>
      <c r="B8" s="39">
        <v>11181</v>
      </c>
      <c r="C8" s="39">
        <v>11485</v>
      </c>
      <c r="D8" s="40">
        <f t="shared" ref="D8:D35" si="0">C8*100/B8</f>
        <v>102.71889813075754</v>
      </c>
      <c r="E8" s="39">
        <v>5083</v>
      </c>
      <c r="F8" s="39">
        <v>5838</v>
      </c>
      <c r="G8" s="40">
        <f t="shared" ref="G8:G35" si="1">F8*100/E8</f>
        <v>114.85343301200079</v>
      </c>
      <c r="H8" s="39">
        <v>340</v>
      </c>
      <c r="I8" s="39">
        <v>491</v>
      </c>
      <c r="J8" s="36">
        <f t="shared" ref="J8:J35" si="2">I8*100/H8</f>
        <v>144.41176470588235</v>
      </c>
      <c r="K8" s="39">
        <v>151</v>
      </c>
      <c r="L8" s="39">
        <v>245</v>
      </c>
      <c r="M8" s="40">
        <f t="shared" ref="M8:M35" si="3">L8*100/K8</f>
        <v>162.25165562913907</v>
      </c>
      <c r="N8" s="39">
        <v>30</v>
      </c>
      <c r="O8" s="39">
        <v>27</v>
      </c>
      <c r="P8" s="40">
        <f>IF(ISERROR(O8*100/N8),"-",(O8*100/N8))</f>
        <v>90</v>
      </c>
      <c r="Q8" s="39">
        <v>3461</v>
      </c>
      <c r="R8" s="60">
        <v>3317</v>
      </c>
      <c r="S8" s="40">
        <f t="shared" ref="S8:S35" si="4">R8*100/Q8</f>
        <v>95.8393527882115</v>
      </c>
      <c r="T8" s="39">
        <v>9096</v>
      </c>
      <c r="U8" s="60">
        <v>1871</v>
      </c>
      <c r="V8" s="40">
        <f t="shared" ref="V8:V35" si="5">U8*100/T8</f>
        <v>20.569481090589271</v>
      </c>
      <c r="W8" s="39">
        <v>3195</v>
      </c>
      <c r="X8" s="60">
        <v>1713</v>
      </c>
      <c r="Y8" s="40">
        <f t="shared" ref="Y8:Y35" si="6">X8*100/W8</f>
        <v>53.6150234741784</v>
      </c>
      <c r="Z8" s="39">
        <v>2771</v>
      </c>
      <c r="AA8" s="60">
        <v>1380</v>
      </c>
      <c r="AB8" s="40">
        <f t="shared" ref="AB8:AB35" si="7">AA8*100/Z8</f>
        <v>49.801515698303859</v>
      </c>
      <c r="AC8" s="92"/>
      <c r="AD8" s="41"/>
    </row>
    <row r="9" spans="1:32" s="43" customFormat="1" ht="16.95" customHeight="1" x14ac:dyDescent="0.25">
      <c r="A9" s="61" t="s">
        <v>36</v>
      </c>
      <c r="B9" s="39">
        <v>1965</v>
      </c>
      <c r="C9" s="39">
        <v>1862</v>
      </c>
      <c r="D9" s="40">
        <f t="shared" si="0"/>
        <v>94.758269720101779</v>
      </c>
      <c r="E9" s="39">
        <v>845</v>
      </c>
      <c r="F9" s="39">
        <v>880</v>
      </c>
      <c r="G9" s="40">
        <f t="shared" si="1"/>
        <v>104.14201183431953</v>
      </c>
      <c r="H9" s="39">
        <v>292</v>
      </c>
      <c r="I9" s="39">
        <v>204</v>
      </c>
      <c r="J9" s="36">
        <f t="shared" si="2"/>
        <v>69.863013698630141</v>
      </c>
      <c r="K9" s="39">
        <v>33</v>
      </c>
      <c r="L9" s="39">
        <v>29</v>
      </c>
      <c r="M9" s="40">
        <f t="shared" si="3"/>
        <v>87.878787878787875</v>
      </c>
      <c r="N9" s="39">
        <v>0</v>
      </c>
      <c r="O9" s="39">
        <v>4</v>
      </c>
      <c r="P9" s="91" t="str">
        <f t="shared" ref="P9:P35" si="8">IF(ISERROR(O9*100/N9),"-",(O9*100/N9))</f>
        <v>-</v>
      </c>
      <c r="Q9" s="39">
        <v>635</v>
      </c>
      <c r="R9" s="60">
        <v>665</v>
      </c>
      <c r="S9" s="40">
        <f t="shared" si="4"/>
        <v>104.7244094488189</v>
      </c>
      <c r="T9" s="39">
        <v>1529</v>
      </c>
      <c r="U9" s="60">
        <v>230</v>
      </c>
      <c r="V9" s="40">
        <f t="shared" si="5"/>
        <v>15.042511445389144</v>
      </c>
      <c r="W9" s="39">
        <v>550</v>
      </c>
      <c r="X9" s="60">
        <v>196</v>
      </c>
      <c r="Y9" s="40">
        <f t="shared" si="6"/>
        <v>35.636363636363633</v>
      </c>
      <c r="Z9" s="39">
        <v>415</v>
      </c>
      <c r="AA9" s="60">
        <v>123</v>
      </c>
      <c r="AB9" s="40">
        <f t="shared" si="7"/>
        <v>29.638554216867469</v>
      </c>
      <c r="AC9" s="92"/>
      <c r="AD9" s="41"/>
    </row>
    <row r="10" spans="1:32" s="42" customFormat="1" ht="16.95" customHeight="1" x14ac:dyDescent="0.25">
      <c r="A10" s="61" t="s">
        <v>37</v>
      </c>
      <c r="B10" s="39">
        <v>219</v>
      </c>
      <c r="C10" s="39">
        <v>178</v>
      </c>
      <c r="D10" s="40">
        <f t="shared" si="0"/>
        <v>81.278538812785385</v>
      </c>
      <c r="E10" s="39">
        <v>147</v>
      </c>
      <c r="F10" s="39">
        <v>122</v>
      </c>
      <c r="G10" s="40">
        <f t="shared" si="1"/>
        <v>82.993197278911566</v>
      </c>
      <c r="H10" s="39">
        <v>39</v>
      </c>
      <c r="I10" s="39">
        <v>23</v>
      </c>
      <c r="J10" s="36">
        <f t="shared" si="2"/>
        <v>58.974358974358971</v>
      </c>
      <c r="K10" s="39">
        <v>3</v>
      </c>
      <c r="L10" s="39">
        <v>5</v>
      </c>
      <c r="M10" s="40">
        <f t="shared" si="3"/>
        <v>166.66666666666666</v>
      </c>
      <c r="N10" s="39">
        <v>2</v>
      </c>
      <c r="O10" s="39">
        <v>9</v>
      </c>
      <c r="P10" s="91">
        <f t="shared" si="8"/>
        <v>450</v>
      </c>
      <c r="Q10" s="39">
        <v>144</v>
      </c>
      <c r="R10" s="60">
        <v>99</v>
      </c>
      <c r="S10" s="40">
        <f t="shared" si="4"/>
        <v>68.75</v>
      </c>
      <c r="T10" s="39">
        <v>142</v>
      </c>
      <c r="U10" s="60">
        <v>22</v>
      </c>
      <c r="V10" s="40">
        <f t="shared" si="5"/>
        <v>15.492957746478874</v>
      </c>
      <c r="W10" s="39">
        <v>97</v>
      </c>
      <c r="X10" s="60">
        <v>22</v>
      </c>
      <c r="Y10" s="40">
        <f t="shared" si="6"/>
        <v>22.680412371134022</v>
      </c>
      <c r="Z10" s="39">
        <v>81</v>
      </c>
      <c r="AA10" s="60">
        <v>18</v>
      </c>
      <c r="AB10" s="40">
        <f t="shared" si="7"/>
        <v>22.222222222222221</v>
      </c>
      <c r="AC10" s="92"/>
      <c r="AD10" s="41"/>
    </row>
    <row r="11" spans="1:32" s="42" customFormat="1" ht="16.95" customHeight="1" x14ac:dyDescent="0.25">
      <c r="A11" s="61" t="s">
        <v>38</v>
      </c>
      <c r="B11" s="39">
        <v>1128</v>
      </c>
      <c r="C11" s="39">
        <v>983</v>
      </c>
      <c r="D11" s="40">
        <f t="shared" si="0"/>
        <v>87.145390070921991</v>
      </c>
      <c r="E11" s="39">
        <v>522</v>
      </c>
      <c r="F11" s="39">
        <v>465</v>
      </c>
      <c r="G11" s="40">
        <f t="shared" si="1"/>
        <v>89.080459770114942</v>
      </c>
      <c r="H11" s="39">
        <v>135</v>
      </c>
      <c r="I11" s="39">
        <v>96</v>
      </c>
      <c r="J11" s="36">
        <f t="shared" si="2"/>
        <v>71.111111111111114</v>
      </c>
      <c r="K11" s="39">
        <v>22</v>
      </c>
      <c r="L11" s="39">
        <v>17</v>
      </c>
      <c r="M11" s="40">
        <f t="shared" si="3"/>
        <v>77.272727272727266</v>
      </c>
      <c r="N11" s="39">
        <v>1</v>
      </c>
      <c r="O11" s="39">
        <v>1</v>
      </c>
      <c r="P11" s="40">
        <f t="shared" si="8"/>
        <v>100</v>
      </c>
      <c r="Q11" s="39">
        <v>491</v>
      </c>
      <c r="R11" s="60">
        <v>401</v>
      </c>
      <c r="S11" s="40">
        <f t="shared" si="4"/>
        <v>81.670061099796328</v>
      </c>
      <c r="T11" s="39">
        <v>819</v>
      </c>
      <c r="U11" s="60">
        <v>146</v>
      </c>
      <c r="V11" s="40">
        <f t="shared" si="5"/>
        <v>17.826617826617827</v>
      </c>
      <c r="W11" s="39">
        <v>313</v>
      </c>
      <c r="X11" s="60">
        <v>131</v>
      </c>
      <c r="Y11" s="40">
        <f t="shared" si="6"/>
        <v>41.853035143769965</v>
      </c>
      <c r="Z11" s="39">
        <v>259</v>
      </c>
      <c r="AA11" s="60">
        <v>103</v>
      </c>
      <c r="AB11" s="40">
        <f t="shared" si="7"/>
        <v>39.768339768339771</v>
      </c>
      <c r="AC11" s="92"/>
      <c r="AD11" s="41"/>
    </row>
    <row r="12" spans="1:32" s="42" customFormat="1" ht="16.95" customHeight="1" x14ac:dyDescent="0.25">
      <c r="A12" s="61" t="s">
        <v>39</v>
      </c>
      <c r="B12" s="39">
        <v>1844</v>
      </c>
      <c r="C12" s="39">
        <v>1781</v>
      </c>
      <c r="D12" s="40">
        <f t="shared" si="0"/>
        <v>96.583514099783073</v>
      </c>
      <c r="E12" s="39">
        <v>544</v>
      </c>
      <c r="F12" s="39">
        <v>590</v>
      </c>
      <c r="G12" s="40">
        <f t="shared" si="1"/>
        <v>108.45588235294117</v>
      </c>
      <c r="H12" s="39">
        <v>248</v>
      </c>
      <c r="I12" s="39">
        <v>214</v>
      </c>
      <c r="J12" s="36">
        <f t="shared" si="2"/>
        <v>86.290322580645167</v>
      </c>
      <c r="K12" s="39">
        <v>81</v>
      </c>
      <c r="L12" s="39">
        <v>44</v>
      </c>
      <c r="M12" s="40">
        <f t="shared" si="3"/>
        <v>54.320987654320987</v>
      </c>
      <c r="N12" s="39">
        <v>33</v>
      </c>
      <c r="O12" s="39">
        <v>6</v>
      </c>
      <c r="P12" s="40">
        <f t="shared" si="8"/>
        <v>18.181818181818183</v>
      </c>
      <c r="Q12" s="39">
        <v>440</v>
      </c>
      <c r="R12" s="60">
        <v>511</v>
      </c>
      <c r="S12" s="40">
        <f t="shared" si="4"/>
        <v>116.13636363636364</v>
      </c>
      <c r="T12" s="39">
        <v>1504</v>
      </c>
      <c r="U12" s="60">
        <v>439</v>
      </c>
      <c r="V12" s="40">
        <f t="shared" si="5"/>
        <v>29.188829787234042</v>
      </c>
      <c r="W12" s="39">
        <v>287</v>
      </c>
      <c r="X12" s="60">
        <v>131</v>
      </c>
      <c r="Y12" s="40">
        <f t="shared" si="6"/>
        <v>45.644599303135891</v>
      </c>
      <c r="Z12" s="39">
        <v>240</v>
      </c>
      <c r="AA12" s="60">
        <v>100</v>
      </c>
      <c r="AB12" s="40">
        <f t="shared" si="7"/>
        <v>41.666666666666664</v>
      </c>
      <c r="AC12" s="92"/>
      <c r="AD12" s="41"/>
    </row>
    <row r="13" spans="1:32" s="42" customFormat="1" ht="16.95" customHeight="1" x14ac:dyDescent="0.25">
      <c r="A13" s="61" t="s">
        <v>40</v>
      </c>
      <c r="B13" s="39">
        <v>812</v>
      </c>
      <c r="C13" s="39">
        <v>679</v>
      </c>
      <c r="D13" s="40">
        <f t="shared" si="0"/>
        <v>83.620689655172413</v>
      </c>
      <c r="E13" s="39">
        <v>408</v>
      </c>
      <c r="F13" s="39">
        <v>353</v>
      </c>
      <c r="G13" s="40">
        <f t="shared" si="1"/>
        <v>86.519607843137251</v>
      </c>
      <c r="H13" s="39">
        <v>134</v>
      </c>
      <c r="I13" s="39">
        <v>107</v>
      </c>
      <c r="J13" s="36">
        <f t="shared" si="2"/>
        <v>79.850746268656721</v>
      </c>
      <c r="K13" s="39">
        <v>19</v>
      </c>
      <c r="L13" s="39">
        <v>20</v>
      </c>
      <c r="M13" s="40">
        <f t="shared" si="3"/>
        <v>105.26315789473684</v>
      </c>
      <c r="N13" s="39">
        <v>1</v>
      </c>
      <c r="O13" s="39">
        <v>0</v>
      </c>
      <c r="P13" s="91">
        <f t="shared" si="8"/>
        <v>0</v>
      </c>
      <c r="Q13" s="39">
        <v>294</v>
      </c>
      <c r="R13" s="60">
        <v>298</v>
      </c>
      <c r="S13" s="40">
        <f t="shared" si="4"/>
        <v>101.36054421768708</v>
      </c>
      <c r="T13" s="39">
        <v>553</v>
      </c>
      <c r="U13" s="60">
        <v>269</v>
      </c>
      <c r="V13" s="40">
        <f t="shared" si="5"/>
        <v>48.643761301989151</v>
      </c>
      <c r="W13" s="39">
        <v>221</v>
      </c>
      <c r="X13" s="60">
        <v>64</v>
      </c>
      <c r="Y13" s="40">
        <f t="shared" si="6"/>
        <v>28.959276018099548</v>
      </c>
      <c r="Z13" s="39">
        <v>187</v>
      </c>
      <c r="AA13" s="60">
        <v>50</v>
      </c>
      <c r="AB13" s="40">
        <f t="shared" si="7"/>
        <v>26.737967914438503</v>
      </c>
      <c r="AC13" s="92"/>
      <c r="AD13" s="41"/>
    </row>
    <row r="14" spans="1:32" s="42" customFormat="1" ht="16.95" customHeight="1" x14ac:dyDescent="0.25">
      <c r="A14" s="61" t="s">
        <v>41</v>
      </c>
      <c r="B14" s="39">
        <v>587</v>
      </c>
      <c r="C14" s="39">
        <v>501</v>
      </c>
      <c r="D14" s="40">
        <f t="shared" si="0"/>
        <v>85.349233390119252</v>
      </c>
      <c r="E14" s="39">
        <v>359</v>
      </c>
      <c r="F14" s="39">
        <v>287</v>
      </c>
      <c r="G14" s="40">
        <f t="shared" si="1"/>
        <v>79.944289693593319</v>
      </c>
      <c r="H14" s="39">
        <v>124</v>
      </c>
      <c r="I14" s="39">
        <v>86</v>
      </c>
      <c r="J14" s="36">
        <f t="shared" si="2"/>
        <v>69.354838709677423</v>
      </c>
      <c r="K14" s="39">
        <v>15</v>
      </c>
      <c r="L14" s="39">
        <v>6</v>
      </c>
      <c r="M14" s="40">
        <f t="shared" si="3"/>
        <v>40</v>
      </c>
      <c r="N14" s="39">
        <v>0</v>
      </c>
      <c r="O14" s="39">
        <v>1</v>
      </c>
      <c r="P14" s="91" t="str">
        <f t="shared" si="8"/>
        <v>-</v>
      </c>
      <c r="Q14" s="39">
        <v>327</v>
      </c>
      <c r="R14" s="60">
        <v>245</v>
      </c>
      <c r="S14" s="40">
        <f t="shared" si="4"/>
        <v>74.923547400611625</v>
      </c>
      <c r="T14" s="39">
        <v>358</v>
      </c>
      <c r="U14" s="60">
        <v>50</v>
      </c>
      <c r="V14" s="40">
        <f t="shared" si="5"/>
        <v>13.966480446927374</v>
      </c>
      <c r="W14" s="39">
        <v>201</v>
      </c>
      <c r="X14" s="60">
        <v>45</v>
      </c>
      <c r="Y14" s="40">
        <f t="shared" si="6"/>
        <v>22.388059701492537</v>
      </c>
      <c r="Z14" s="39">
        <v>178</v>
      </c>
      <c r="AA14" s="60">
        <v>32</v>
      </c>
      <c r="AB14" s="40">
        <f t="shared" si="7"/>
        <v>17.977528089887642</v>
      </c>
      <c r="AC14" s="92"/>
      <c r="AD14" s="41"/>
    </row>
    <row r="15" spans="1:32" s="42" customFormat="1" ht="16.95" customHeight="1" x14ac:dyDescent="0.25">
      <c r="A15" s="61" t="s">
        <v>42</v>
      </c>
      <c r="B15" s="39">
        <v>4077</v>
      </c>
      <c r="C15" s="39">
        <v>3737</v>
      </c>
      <c r="D15" s="40">
        <f t="shared" si="0"/>
        <v>91.660534706892321</v>
      </c>
      <c r="E15" s="39">
        <v>835</v>
      </c>
      <c r="F15" s="39">
        <v>810</v>
      </c>
      <c r="G15" s="40">
        <f t="shared" si="1"/>
        <v>97.005988023952099</v>
      </c>
      <c r="H15" s="39">
        <v>475</v>
      </c>
      <c r="I15" s="39">
        <v>401</v>
      </c>
      <c r="J15" s="36">
        <f t="shared" si="2"/>
        <v>84.421052631578945</v>
      </c>
      <c r="K15" s="39">
        <v>65</v>
      </c>
      <c r="L15" s="39">
        <v>54</v>
      </c>
      <c r="M15" s="40">
        <f t="shared" si="3"/>
        <v>83.07692307692308</v>
      </c>
      <c r="N15" s="39">
        <v>10</v>
      </c>
      <c r="O15" s="39">
        <v>0</v>
      </c>
      <c r="P15" s="91">
        <f t="shared" si="8"/>
        <v>0</v>
      </c>
      <c r="Q15" s="39">
        <v>637</v>
      </c>
      <c r="R15" s="60">
        <v>606</v>
      </c>
      <c r="S15" s="40">
        <f t="shared" si="4"/>
        <v>95.133437990580845</v>
      </c>
      <c r="T15" s="39">
        <v>3429</v>
      </c>
      <c r="U15" s="60">
        <v>278</v>
      </c>
      <c r="V15" s="40">
        <f t="shared" si="5"/>
        <v>8.1073199183435403</v>
      </c>
      <c r="W15" s="39">
        <v>455</v>
      </c>
      <c r="X15" s="60">
        <v>197</v>
      </c>
      <c r="Y15" s="40">
        <f t="shared" si="6"/>
        <v>43.296703296703299</v>
      </c>
      <c r="Z15" s="39">
        <v>391</v>
      </c>
      <c r="AA15" s="60">
        <v>159</v>
      </c>
      <c r="AB15" s="40">
        <f t="shared" si="7"/>
        <v>40.664961636828643</v>
      </c>
      <c r="AC15" s="92"/>
      <c r="AD15" s="41"/>
    </row>
    <row r="16" spans="1:32" s="42" customFormat="1" ht="16.95" customHeight="1" x14ac:dyDescent="0.25">
      <c r="A16" s="61" t="s">
        <v>43</v>
      </c>
      <c r="B16" s="39">
        <v>2224</v>
      </c>
      <c r="C16" s="39">
        <v>1985</v>
      </c>
      <c r="D16" s="40">
        <f t="shared" si="0"/>
        <v>89.253597122302153</v>
      </c>
      <c r="E16" s="39">
        <v>1057</v>
      </c>
      <c r="F16" s="39">
        <v>1015</v>
      </c>
      <c r="G16" s="40">
        <f t="shared" si="1"/>
        <v>96.026490066225165</v>
      </c>
      <c r="H16" s="39">
        <v>512</v>
      </c>
      <c r="I16" s="39">
        <v>481</v>
      </c>
      <c r="J16" s="36">
        <f t="shared" si="2"/>
        <v>93.9453125</v>
      </c>
      <c r="K16" s="39">
        <v>102</v>
      </c>
      <c r="L16" s="39">
        <v>82</v>
      </c>
      <c r="M16" s="40">
        <f t="shared" si="3"/>
        <v>80.392156862745097</v>
      </c>
      <c r="N16" s="39">
        <v>35</v>
      </c>
      <c r="O16" s="39">
        <v>32</v>
      </c>
      <c r="P16" s="40">
        <f t="shared" si="8"/>
        <v>91.428571428571431</v>
      </c>
      <c r="Q16" s="39">
        <v>923</v>
      </c>
      <c r="R16" s="60">
        <v>836</v>
      </c>
      <c r="S16" s="40">
        <f t="shared" si="4"/>
        <v>90.574214517876484</v>
      </c>
      <c r="T16" s="39">
        <v>1354</v>
      </c>
      <c r="U16" s="60">
        <v>206</v>
      </c>
      <c r="V16" s="40">
        <f t="shared" si="5"/>
        <v>15.214180206794682</v>
      </c>
      <c r="W16" s="39">
        <v>629</v>
      </c>
      <c r="X16" s="60">
        <v>156</v>
      </c>
      <c r="Y16" s="40">
        <f t="shared" si="6"/>
        <v>24.80127186009539</v>
      </c>
      <c r="Z16" s="39">
        <v>524</v>
      </c>
      <c r="AA16" s="60">
        <v>108</v>
      </c>
      <c r="AB16" s="40">
        <f t="shared" si="7"/>
        <v>20.610687022900763</v>
      </c>
      <c r="AC16" s="92"/>
      <c r="AD16" s="41"/>
    </row>
    <row r="17" spans="1:30" s="42" customFormat="1" ht="16.95" customHeight="1" x14ac:dyDescent="0.25">
      <c r="A17" s="61" t="s">
        <v>44</v>
      </c>
      <c r="B17" s="39">
        <v>3178</v>
      </c>
      <c r="C17" s="39">
        <v>3192</v>
      </c>
      <c r="D17" s="40">
        <f t="shared" si="0"/>
        <v>100.44052863436123</v>
      </c>
      <c r="E17" s="39">
        <v>917</v>
      </c>
      <c r="F17" s="39">
        <v>1067</v>
      </c>
      <c r="G17" s="40">
        <f t="shared" si="1"/>
        <v>116.3576881134133</v>
      </c>
      <c r="H17" s="39">
        <v>320</v>
      </c>
      <c r="I17" s="39">
        <v>265</v>
      </c>
      <c r="J17" s="36">
        <f t="shared" si="2"/>
        <v>82.8125</v>
      </c>
      <c r="K17" s="39">
        <v>93</v>
      </c>
      <c r="L17" s="39">
        <v>55</v>
      </c>
      <c r="M17" s="40">
        <f t="shared" si="3"/>
        <v>59.13978494623656</v>
      </c>
      <c r="N17" s="39">
        <v>3</v>
      </c>
      <c r="O17" s="39">
        <v>2</v>
      </c>
      <c r="P17" s="91">
        <f t="shared" si="8"/>
        <v>66.666666666666671</v>
      </c>
      <c r="Q17" s="39">
        <v>676</v>
      </c>
      <c r="R17" s="60">
        <v>630</v>
      </c>
      <c r="S17" s="40">
        <f t="shared" si="4"/>
        <v>93.195266272189343</v>
      </c>
      <c r="T17" s="39">
        <v>2632</v>
      </c>
      <c r="U17" s="60">
        <v>369</v>
      </c>
      <c r="V17" s="40">
        <f t="shared" si="5"/>
        <v>14.019756838905774</v>
      </c>
      <c r="W17" s="39">
        <v>487</v>
      </c>
      <c r="X17" s="60">
        <v>320</v>
      </c>
      <c r="Y17" s="40">
        <f t="shared" si="6"/>
        <v>65.708418891170425</v>
      </c>
      <c r="Z17" s="39">
        <v>439</v>
      </c>
      <c r="AA17" s="60">
        <v>267</v>
      </c>
      <c r="AB17" s="40">
        <f t="shared" si="7"/>
        <v>60.820045558086562</v>
      </c>
      <c r="AC17" s="92"/>
      <c r="AD17" s="41"/>
    </row>
    <row r="18" spans="1:30" s="42" customFormat="1" ht="16.95" customHeight="1" x14ac:dyDescent="0.25">
      <c r="A18" s="61" t="s">
        <v>45</v>
      </c>
      <c r="B18" s="39">
        <v>2648</v>
      </c>
      <c r="C18" s="39">
        <v>1451</v>
      </c>
      <c r="D18" s="40">
        <f t="shared" si="0"/>
        <v>54.796072507552871</v>
      </c>
      <c r="E18" s="39">
        <v>1068</v>
      </c>
      <c r="F18" s="39">
        <v>869</v>
      </c>
      <c r="G18" s="40">
        <f t="shared" si="1"/>
        <v>81.367041198501866</v>
      </c>
      <c r="H18" s="39">
        <v>411</v>
      </c>
      <c r="I18" s="39">
        <v>368</v>
      </c>
      <c r="J18" s="36">
        <f t="shared" si="2"/>
        <v>89.537712895377126</v>
      </c>
      <c r="K18" s="39">
        <v>87</v>
      </c>
      <c r="L18" s="39">
        <v>38</v>
      </c>
      <c r="M18" s="40">
        <f t="shared" si="3"/>
        <v>43.678160919540232</v>
      </c>
      <c r="N18" s="39">
        <v>9</v>
      </c>
      <c r="O18" s="39">
        <v>4</v>
      </c>
      <c r="P18" s="40">
        <f t="shared" si="8"/>
        <v>44.444444444444443</v>
      </c>
      <c r="Q18" s="39">
        <v>857</v>
      </c>
      <c r="R18" s="60">
        <v>595</v>
      </c>
      <c r="S18" s="40">
        <f t="shared" si="4"/>
        <v>69.428238039673275</v>
      </c>
      <c r="T18" s="39">
        <v>914</v>
      </c>
      <c r="U18" s="60">
        <v>227</v>
      </c>
      <c r="V18" s="40">
        <f t="shared" si="5"/>
        <v>24.835886214442013</v>
      </c>
      <c r="W18" s="39">
        <v>564</v>
      </c>
      <c r="X18" s="60">
        <v>168</v>
      </c>
      <c r="Y18" s="40">
        <f t="shared" si="6"/>
        <v>29.787234042553191</v>
      </c>
      <c r="Z18" s="39">
        <v>510</v>
      </c>
      <c r="AA18" s="60">
        <v>140</v>
      </c>
      <c r="AB18" s="40">
        <f t="shared" si="7"/>
        <v>27.450980392156861</v>
      </c>
      <c r="AC18" s="92"/>
      <c r="AD18" s="41"/>
    </row>
    <row r="19" spans="1:30" s="42" customFormat="1" ht="16.95" customHeight="1" x14ac:dyDescent="0.25">
      <c r="A19" s="61" t="s">
        <v>46</v>
      </c>
      <c r="B19" s="39">
        <v>1752</v>
      </c>
      <c r="C19" s="39">
        <v>1819</v>
      </c>
      <c r="D19" s="40">
        <f t="shared" si="0"/>
        <v>103.82420091324201</v>
      </c>
      <c r="E19" s="39">
        <v>570</v>
      </c>
      <c r="F19" s="39">
        <v>647</v>
      </c>
      <c r="G19" s="40">
        <f t="shared" si="1"/>
        <v>113.50877192982456</v>
      </c>
      <c r="H19" s="39">
        <v>179</v>
      </c>
      <c r="I19" s="39">
        <v>404</v>
      </c>
      <c r="J19" s="36">
        <f t="shared" si="2"/>
        <v>225.69832402234636</v>
      </c>
      <c r="K19" s="39">
        <v>74</v>
      </c>
      <c r="L19" s="39">
        <v>90</v>
      </c>
      <c r="M19" s="40">
        <f t="shared" si="3"/>
        <v>121.62162162162163</v>
      </c>
      <c r="N19" s="39">
        <v>11</v>
      </c>
      <c r="O19" s="39">
        <v>8</v>
      </c>
      <c r="P19" s="40">
        <f t="shared" si="8"/>
        <v>72.727272727272734</v>
      </c>
      <c r="Q19" s="39">
        <v>448</v>
      </c>
      <c r="R19" s="60">
        <v>560</v>
      </c>
      <c r="S19" s="40">
        <f t="shared" si="4"/>
        <v>125</v>
      </c>
      <c r="T19" s="39">
        <v>1433</v>
      </c>
      <c r="U19" s="60">
        <v>1082</v>
      </c>
      <c r="V19" s="40">
        <f t="shared" si="5"/>
        <v>75.505931612002797</v>
      </c>
      <c r="W19" s="39">
        <v>261</v>
      </c>
      <c r="X19" s="60">
        <v>134</v>
      </c>
      <c r="Y19" s="40">
        <f t="shared" si="6"/>
        <v>51.340996168582379</v>
      </c>
      <c r="Z19" s="39">
        <v>229</v>
      </c>
      <c r="AA19" s="60">
        <v>111</v>
      </c>
      <c r="AB19" s="40">
        <f t="shared" si="7"/>
        <v>48.471615720524021</v>
      </c>
      <c r="AC19" s="92"/>
      <c r="AD19" s="41"/>
    </row>
    <row r="20" spans="1:30" s="42" customFormat="1" ht="16.95" customHeight="1" x14ac:dyDescent="0.25">
      <c r="A20" s="61" t="s">
        <v>47</v>
      </c>
      <c r="B20" s="39">
        <v>1023</v>
      </c>
      <c r="C20" s="39">
        <v>1097</v>
      </c>
      <c r="D20" s="40">
        <f t="shared" si="0"/>
        <v>107.2336265884653</v>
      </c>
      <c r="E20" s="39">
        <v>268</v>
      </c>
      <c r="F20" s="39">
        <v>353</v>
      </c>
      <c r="G20" s="40">
        <f t="shared" si="1"/>
        <v>131.71641791044777</v>
      </c>
      <c r="H20" s="39">
        <v>77</v>
      </c>
      <c r="I20" s="39">
        <v>133</v>
      </c>
      <c r="J20" s="36">
        <f t="shared" si="2"/>
        <v>172.72727272727272</v>
      </c>
      <c r="K20" s="39">
        <v>12</v>
      </c>
      <c r="L20" s="39">
        <v>17</v>
      </c>
      <c r="M20" s="40">
        <f t="shared" si="3"/>
        <v>141.66666666666666</v>
      </c>
      <c r="N20" s="39">
        <v>7</v>
      </c>
      <c r="O20" s="39">
        <v>2</v>
      </c>
      <c r="P20" s="40">
        <f t="shared" si="8"/>
        <v>28.571428571428573</v>
      </c>
      <c r="Q20" s="39">
        <v>185</v>
      </c>
      <c r="R20" s="60">
        <v>256</v>
      </c>
      <c r="S20" s="40">
        <f t="shared" si="4"/>
        <v>138.37837837837839</v>
      </c>
      <c r="T20" s="39">
        <v>894</v>
      </c>
      <c r="U20" s="60">
        <v>133</v>
      </c>
      <c r="V20" s="40">
        <f t="shared" si="5"/>
        <v>14.87695749440716</v>
      </c>
      <c r="W20" s="39">
        <v>149</v>
      </c>
      <c r="X20" s="60">
        <v>109</v>
      </c>
      <c r="Y20" s="40">
        <f t="shared" si="6"/>
        <v>73.154362416107389</v>
      </c>
      <c r="Z20" s="39">
        <v>138</v>
      </c>
      <c r="AA20" s="60">
        <v>90</v>
      </c>
      <c r="AB20" s="40">
        <f t="shared" si="7"/>
        <v>65.217391304347828</v>
      </c>
      <c r="AC20" s="92"/>
      <c r="AD20" s="41"/>
    </row>
    <row r="21" spans="1:30" s="42" customFormat="1" ht="16.95" customHeight="1" x14ac:dyDescent="0.25">
      <c r="A21" s="61" t="s">
        <v>48</v>
      </c>
      <c r="B21" s="39">
        <v>610</v>
      </c>
      <c r="C21" s="39">
        <v>712</v>
      </c>
      <c r="D21" s="40">
        <f t="shared" si="0"/>
        <v>116.72131147540983</v>
      </c>
      <c r="E21" s="39">
        <v>241</v>
      </c>
      <c r="F21" s="39">
        <v>340</v>
      </c>
      <c r="G21" s="40">
        <f t="shared" si="1"/>
        <v>141.07883817427387</v>
      </c>
      <c r="H21" s="39">
        <v>106</v>
      </c>
      <c r="I21" s="39">
        <v>121</v>
      </c>
      <c r="J21" s="36">
        <f t="shared" si="2"/>
        <v>114.15094339622641</v>
      </c>
      <c r="K21" s="39">
        <v>3</v>
      </c>
      <c r="L21" s="39">
        <v>5</v>
      </c>
      <c r="M21" s="40">
        <f t="shared" si="3"/>
        <v>166.66666666666666</v>
      </c>
      <c r="N21" s="39">
        <v>2</v>
      </c>
      <c r="O21" s="39">
        <v>0</v>
      </c>
      <c r="P21" s="91">
        <f t="shared" si="8"/>
        <v>0</v>
      </c>
      <c r="Q21" s="39">
        <v>219</v>
      </c>
      <c r="R21" s="60">
        <v>289</v>
      </c>
      <c r="S21" s="40">
        <f t="shared" si="4"/>
        <v>131.96347031963469</v>
      </c>
      <c r="T21" s="39">
        <v>425</v>
      </c>
      <c r="U21" s="60">
        <v>126</v>
      </c>
      <c r="V21" s="40">
        <f t="shared" si="5"/>
        <v>29.647058823529413</v>
      </c>
      <c r="W21" s="39">
        <v>131</v>
      </c>
      <c r="X21" s="60">
        <v>105</v>
      </c>
      <c r="Y21" s="40">
        <f t="shared" si="6"/>
        <v>80.152671755725194</v>
      </c>
      <c r="Z21" s="39">
        <v>121</v>
      </c>
      <c r="AA21" s="60">
        <v>86</v>
      </c>
      <c r="AB21" s="40">
        <f t="shared" si="7"/>
        <v>71.074380165289256</v>
      </c>
      <c r="AC21" s="92"/>
      <c r="AD21" s="41"/>
    </row>
    <row r="22" spans="1:30" s="42" customFormat="1" ht="16.95" customHeight="1" x14ac:dyDescent="0.25">
      <c r="A22" s="61" t="s">
        <v>49</v>
      </c>
      <c r="B22" s="39">
        <v>1756</v>
      </c>
      <c r="C22" s="39">
        <v>1817</v>
      </c>
      <c r="D22" s="40">
        <f t="shared" si="0"/>
        <v>103.4738041002278</v>
      </c>
      <c r="E22" s="39">
        <v>679</v>
      </c>
      <c r="F22" s="39">
        <v>715</v>
      </c>
      <c r="G22" s="40">
        <f t="shared" si="1"/>
        <v>105.30191458026509</v>
      </c>
      <c r="H22" s="39">
        <v>328</v>
      </c>
      <c r="I22" s="39">
        <v>327</v>
      </c>
      <c r="J22" s="36">
        <f t="shared" si="2"/>
        <v>99.695121951219505</v>
      </c>
      <c r="K22" s="39">
        <v>59</v>
      </c>
      <c r="L22" s="39">
        <v>30</v>
      </c>
      <c r="M22" s="40">
        <f t="shared" si="3"/>
        <v>50.847457627118644</v>
      </c>
      <c r="N22" s="39">
        <v>3</v>
      </c>
      <c r="O22" s="39">
        <v>0</v>
      </c>
      <c r="P22" s="91">
        <f t="shared" si="8"/>
        <v>0</v>
      </c>
      <c r="Q22" s="39">
        <v>637</v>
      </c>
      <c r="R22" s="60">
        <v>596</v>
      </c>
      <c r="S22" s="40">
        <f t="shared" si="4"/>
        <v>93.563579277864989</v>
      </c>
      <c r="T22" s="39">
        <v>1293</v>
      </c>
      <c r="U22" s="60">
        <v>299</v>
      </c>
      <c r="V22" s="40">
        <f t="shared" si="5"/>
        <v>23.124516627996908</v>
      </c>
      <c r="W22" s="39">
        <v>325</v>
      </c>
      <c r="X22" s="60">
        <v>199</v>
      </c>
      <c r="Y22" s="40">
        <f t="shared" si="6"/>
        <v>61.230769230769234</v>
      </c>
      <c r="Z22" s="39">
        <v>278</v>
      </c>
      <c r="AA22" s="60">
        <v>157</v>
      </c>
      <c r="AB22" s="40">
        <f t="shared" si="7"/>
        <v>56.474820143884891</v>
      </c>
      <c r="AC22" s="92"/>
      <c r="AD22" s="41"/>
    </row>
    <row r="23" spans="1:30" s="42" customFormat="1" ht="16.95" customHeight="1" x14ac:dyDescent="0.25">
      <c r="A23" s="61" t="s">
        <v>50</v>
      </c>
      <c r="B23" s="39">
        <v>993</v>
      </c>
      <c r="C23" s="39">
        <v>1108</v>
      </c>
      <c r="D23" s="40">
        <f t="shared" si="0"/>
        <v>111.58106747230615</v>
      </c>
      <c r="E23" s="39">
        <v>649</v>
      </c>
      <c r="F23" s="39">
        <v>818</v>
      </c>
      <c r="G23" s="40">
        <f t="shared" si="1"/>
        <v>126.04006163328197</v>
      </c>
      <c r="H23" s="39">
        <v>146</v>
      </c>
      <c r="I23" s="39">
        <v>178</v>
      </c>
      <c r="J23" s="36">
        <f t="shared" si="2"/>
        <v>121.91780821917808</v>
      </c>
      <c r="K23" s="39">
        <v>25</v>
      </c>
      <c r="L23" s="39">
        <v>32</v>
      </c>
      <c r="M23" s="40">
        <f t="shared" si="3"/>
        <v>128</v>
      </c>
      <c r="N23" s="39">
        <v>2</v>
      </c>
      <c r="O23" s="39">
        <v>0</v>
      </c>
      <c r="P23" s="40">
        <f t="shared" si="8"/>
        <v>0</v>
      </c>
      <c r="Q23" s="39">
        <v>607</v>
      </c>
      <c r="R23" s="60">
        <v>681</v>
      </c>
      <c r="S23" s="40">
        <f t="shared" si="4"/>
        <v>112.19110378912686</v>
      </c>
      <c r="T23" s="39">
        <v>683</v>
      </c>
      <c r="U23" s="60">
        <v>243</v>
      </c>
      <c r="V23" s="40">
        <f t="shared" si="5"/>
        <v>35.578330893118597</v>
      </c>
      <c r="W23" s="39">
        <v>392</v>
      </c>
      <c r="X23" s="60">
        <v>224</v>
      </c>
      <c r="Y23" s="40">
        <f t="shared" si="6"/>
        <v>57.142857142857146</v>
      </c>
      <c r="Z23" s="39">
        <v>333</v>
      </c>
      <c r="AA23" s="60">
        <v>179</v>
      </c>
      <c r="AB23" s="40">
        <f t="shared" si="7"/>
        <v>53.753753753753756</v>
      </c>
      <c r="AC23" s="92"/>
      <c r="AD23" s="41"/>
    </row>
    <row r="24" spans="1:30" s="42" customFormat="1" ht="16.95" customHeight="1" x14ac:dyDescent="0.25">
      <c r="A24" s="61" t="s">
        <v>51</v>
      </c>
      <c r="B24" s="39">
        <v>1312</v>
      </c>
      <c r="C24" s="39">
        <v>1027</v>
      </c>
      <c r="D24" s="40">
        <f t="shared" si="0"/>
        <v>78.277439024390247</v>
      </c>
      <c r="E24" s="39">
        <v>581</v>
      </c>
      <c r="F24" s="39">
        <v>650</v>
      </c>
      <c r="G24" s="40">
        <f t="shared" si="1"/>
        <v>111.87607573149742</v>
      </c>
      <c r="H24" s="39">
        <v>215</v>
      </c>
      <c r="I24" s="39">
        <v>210</v>
      </c>
      <c r="J24" s="36">
        <f t="shared" si="2"/>
        <v>97.674418604651166</v>
      </c>
      <c r="K24" s="39">
        <v>33</v>
      </c>
      <c r="L24" s="39">
        <v>21</v>
      </c>
      <c r="M24" s="40">
        <f t="shared" si="3"/>
        <v>63.636363636363633</v>
      </c>
      <c r="N24" s="39">
        <v>1</v>
      </c>
      <c r="O24" s="39">
        <v>0</v>
      </c>
      <c r="P24" s="91">
        <f t="shared" si="8"/>
        <v>0</v>
      </c>
      <c r="Q24" s="39">
        <v>373</v>
      </c>
      <c r="R24" s="60">
        <v>559</v>
      </c>
      <c r="S24" s="40">
        <f t="shared" si="4"/>
        <v>149.86595174262735</v>
      </c>
      <c r="T24" s="39">
        <v>541</v>
      </c>
      <c r="U24" s="60">
        <v>237</v>
      </c>
      <c r="V24" s="40">
        <f t="shared" si="5"/>
        <v>43.807763401109057</v>
      </c>
      <c r="W24" s="39">
        <v>305</v>
      </c>
      <c r="X24" s="60">
        <v>163</v>
      </c>
      <c r="Y24" s="40">
        <f t="shared" si="6"/>
        <v>53.442622950819676</v>
      </c>
      <c r="Z24" s="39">
        <v>281</v>
      </c>
      <c r="AA24" s="60">
        <v>150</v>
      </c>
      <c r="AB24" s="40">
        <f t="shared" si="7"/>
        <v>53.380782918149464</v>
      </c>
      <c r="AC24" s="92"/>
      <c r="AD24" s="41"/>
    </row>
    <row r="25" spans="1:30" s="42" customFormat="1" ht="16.95" customHeight="1" x14ac:dyDescent="0.25">
      <c r="A25" s="61" t="s">
        <v>52</v>
      </c>
      <c r="B25" s="39">
        <v>2380</v>
      </c>
      <c r="C25" s="39">
        <v>2249</v>
      </c>
      <c r="D25" s="40">
        <f t="shared" si="0"/>
        <v>94.495798319327733</v>
      </c>
      <c r="E25" s="39">
        <v>263</v>
      </c>
      <c r="F25" s="39">
        <v>336</v>
      </c>
      <c r="G25" s="40">
        <f t="shared" si="1"/>
        <v>127.75665399239544</v>
      </c>
      <c r="H25" s="39">
        <v>192</v>
      </c>
      <c r="I25" s="39">
        <v>234</v>
      </c>
      <c r="J25" s="36">
        <f t="shared" si="2"/>
        <v>121.875</v>
      </c>
      <c r="K25" s="39">
        <v>22</v>
      </c>
      <c r="L25" s="39">
        <v>24</v>
      </c>
      <c r="M25" s="40">
        <f t="shared" si="3"/>
        <v>109.09090909090909</v>
      </c>
      <c r="N25" s="39">
        <v>2</v>
      </c>
      <c r="O25" s="39">
        <v>2</v>
      </c>
      <c r="P25" s="91">
        <f t="shared" si="8"/>
        <v>100</v>
      </c>
      <c r="Q25" s="39">
        <v>211</v>
      </c>
      <c r="R25" s="60">
        <v>265</v>
      </c>
      <c r="S25" s="40">
        <f t="shared" si="4"/>
        <v>125.59241706161137</v>
      </c>
      <c r="T25" s="39">
        <v>2073</v>
      </c>
      <c r="U25" s="60">
        <v>94</v>
      </c>
      <c r="V25" s="40">
        <f t="shared" si="5"/>
        <v>4.5344910757356489</v>
      </c>
      <c r="W25" s="39">
        <v>148</v>
      </c>
      <c r="X25" s="60">
        <v>69</v>
      </c>
      <c r="Y25" s="40">
        <f t="shared" si="6"/>
        <v>46.621621621621621</v>
      </c>
      <c r="Z25" s="39">
        <v>133</v>
      </c>
      <c r="AA25" s="60">
        <v>49</v>
      </c>
      <c r="AB25" s="40">
        <f t="shared" si="7"/>
        <v>36.842105263157897</v>
      </c>
      <c r="AC25" s="92"/>
      <c r="AD25" s="41"/>
    </row>
    <row r="26" spans="1:30" s="42" customFormat="1" ht="16.95" customHeight="1" x14ac:dyDescent="0.25">
      <c r="A26" s="61" t="s">
        <v>53</v>
      </c>
      <c r="B26" s="39">
        <v>1172</v>
      </c>
      <c r="C26" s="39">
        <v>1157</v>
      </c>
      <c r="D26" s="40">
        <f t="shared" si="0"/>
        <v>98.720136518771326</v>
      </c>
      <c r="E26" s="39">
        <v>583</v>
      </c>
      <c r="F26" s="39">
        <v>594</v>
      </c>
      <c r="G26" s="40">
        <f t="shared" si="1"/>
        <v>101.88679245283019</v>
      </c>
      <c r="H26" s="39">
        <v>179</v>
      </c>
      <c r="I26" s="39">
        <v>161</v>
      </c>
      <c r="J26" s="36">
        <f t="shared" si="2"/>
        <v>89.944134078212286</v>
      </c>
      <c r="K26" s="39">
        <v>36</v>
      </c>
      <c r="L26" s="39">
        <v>20</v>
      </c>
      <c r="M26" s="40">
        <f t="shared" si="3"/>
        <v>55.555555555555557</v>
      </c>
      <c r="N26" s="39">
        <v>8</v>
      </c>
      <c r="O26" s="39">
        <v>0</v>
      </c>
      <c r="P26" s="91">
        <f t="shared" si="8"/>
        <v>0</v>
      </c>
      <c r="Q26" s="39">
        <v>515</v>
      </c>
      <c r="R26" s="60">
        <v>467</v>
      </c>
      <c r="S26" s="40">
        <f t="shared" si="4"/>
        <v>90.679611650485441</v>
      </c>
      <c r="T26" s="39">
        <v>872</v>
      </c>
      <c r="U26" s="60">
        <v>224</v>
      </c>
      <c r="V26" s="40">
        <f t="shared" si="5"/>
        <v>25.688073394495412</v>
      </c>
      <c r="W26" s="39">
        <v>335</v>
      </c>
      <c r="X26" s="60">
        <v>190</v>
      </c>
      <c r="Y26" s="40">
        <f t="shared" si="6"/>
        <v>56.71641791044776</v>
      </c>
      <c r="Z26" s="39">
        <v>286</v>
      </c>
      <c r="AA26" s="60">
        <v>155</v>
      </c>
      <c r="AB26" s="40">
        <f t="shared" si="7"/>
        <v>54.195804195804193</v>
      </c>
      <c r="AC26" s="92"/>
      <c r="AD26" s="41"/>
    </row>
    <row r="27" spans="1:30" s="42" customFormat="1" ht="16.95" customHeight="1" x14ac:dyDescent="0.25">
      <c r="A27" s="61" t="s">
        <v>54</v>
      </c>
      <c r="B27" s="39">
        <v>772</v>
      </c>
      <c r="C27" s="39">
        <v>865</v>
      </c>
      <c r="D27" s="40">
        <f t="shared" si="0"/>
        <v>112.04663212435233</v>
      </c>
      <c r="E27" s="39">
        <v>286</v>
      </c>
      <c r="F27" s="39">
        <v>340</v>
      </c>
      <c r="G27" s="40">
        <f t="shared" si="1"/>
        <v>118.88111888111888</v>
      </c>
      <c r="H27" s="39">
        <v>104</v>
      </c>
      <c r="I27" s="39">
        <v>133</v>
      </c>
      <c r="J27" s="36">
        <f t="shared" si="2"/>
        <v>127.88461538461539</v>
      </c>
      <c r="K27" s="39">
        <v>20</v>
      </c>
      <c r="L27" s="39">
        <v>47</v>
      </c>
      <c r="M27" s="40">
        <f t="shared" si="3"/>
        <v>235</v>
      </c>
      <c r="N27" s="39">
        <v>0</v>
      </c>
      <c r="O27" s="39">
        <v>0</v>
      </c>
      <c r="P27" s="91" t="str">
        <f t="shared" si="8"/>
        <v>-</v>
      </c>
      <c r="Q27" s="39">
        <v>252</v>
      </c>
      <c r="R27" s="60">
        <v>258</v>
      </c>
      <c r="S27" s="40">
        <f t="shared" si="4"/>
        <v>102.38095238095238</v>
      </c>
      <c r="T27" s="39">
        <v>624</v>
      </c>
      <c r="U27" s="60">
        <v>91</v>
      </c>
      <c r="V27" s="40">
        <f t="shared" si="5"/>
        <v>14.583333333333334</v>
      </c>
      <c r="W27" s="39">
        <v>158</v>
      </c>
      <c r="X27" s="60">
        <v>75</v>
      </c>
      <c r="Y27" s="40">
        <f t="shared" si="6"/>
        <v>47.468354430379748</v>
      </c>
      <c r="Z27" s="39">
        <v>144</v>
      </c>
      <c r="AA27" s="60">
        <v>59</v>
      </c>
      <c r="AB27" s="40">
        <f t="shared" si="7"/>
        <v>40.972222222222221</v>
      </c>
      <c r="AC27" s="92"/>
      <c r="AD27" s="41"/>
    </row>
    <row r="28" spans="1:30" s="42" customFormat="1" ht="16.95" customHeight="1" x14ac:dyDescent="0.25">
      <c r="A28" s="61" t="s">
        <v>55</v>
      </c>
      <c r="B28" s="39">
        <v>846</v>
      </c>
      <c r="C28" s="39">
        <v>756</v>
      </c>
      <c r="D28" s="40">
        <f t="shared" si="0"/>
        <v>89.361702127659569</v>
      </c>
      <c r="E28" s="39">
        <v>254</v>
      </c>
      <c r="F28" s="39">
        <v>262</v>
      </c>
      <c r="G28" s="40">
        <f t="shared" si="1"/>
        <v>103.14960629921259</v>
      </c>
      <c r="H28" s="39">
        <v>163</v>
      </c>
      <c r="I28" s="39">
        <v>140</v>
      </c>
      <c r="J28" s="36">
        <f t="shared" si="2"/>
        <v>85.889570552147234</v>
      </c>
      <c r="K28" s="39">
        <v>21</v>
      </c>
      <c r="L28" s="39">
        <v>10</v>
      </c>
      <c r="M28" s="40">
        <f t="shared" si="3"/>
        <v>47.61904761904762</v>
      </c>
      <c r="N28" s="39">
        <v>5</v>
      </c>
      <c r="O28" s="39">
        <v>0</v>
      </c>
      <c r="P28" s="40">
        <f t="shared" si="8"/>
        <v>0</v>
      </c>
      <c r="Q28" s="39">
        <v>223</v>
      </c>
      <c r="R28" s="60">
        <v>240</v>
      </c>
      <c r="S28" s="40">
        <f t="shared" si="4"/>
        <v>107.62331838565022</v>
      </c>
      <c r="T28" s="39">
        <v>593</v>
      </c>
      <c r="U28" s="60">
        <v>78</v>
      </c>
      <c r="V28" s="40">
        <f t="shared" si="5"/>
        <v>13.15345699831366</v>
      </c>
      <c r="W28" s="39">
        <v>129</v>
      </c>
      <c r="X28" s="60">
        <v>69</v>
      </c>
      <c r="Y28" s="40">
        <f t="shared" si="6"/>
        <v>53.488372093023258</v>
      </c>
      <c r="Z28" s="39">
        <v>111</v>
      </c>
      <c r="AA28" s="60">
        <v>65</v>
      </c>
      <c r="AB28" s="40">
        <f t="shared" si="7"/>
        <v>58.558558558558559</v>
      </c>
      <c r="AC28" s="92"/>
      <c r="AD28" s="41"/>
    </row>
    <row r="29" spans="1:30" s="42" customFormat="1" ht="16.95" customHeight="1" x14ac:dyDescent="0.25">
      <c r="A29" s="61" t="s">
        <v>56</v>
      </c>
      <c r="B29" s="39">
        <v>883</v>
      </c>
      <c r="C29" s="39">
        <v>916</v>
      </c>
      <c r="D29" s="40">
        <f t="shared" si="0"/>
        <v>103.73725934314835</v>
      </c>
      <c r="E29" s="39">
        <v>539</v>
      </c>
      <c r="F29" s="39">
        <v>525</v>
      </c>
      <c r="G29" s="40">
        <f t="shared" si="1"/>
        <v>97.402597402597408</v>
      </c>
      <c r="H29" s="39">
        <v>79</v>
      </c>
      <c r="I29" s="39">
        <v>96</v>
      </c>
      <c r="J29" s="36">
        <f t="shared" si="2"/>
        <v>121.51898734177215</v>
      </c>
      <c r="K29" s="39">
        <v>64</v>
      </c>
      <c r="L29" s="39">
        <v>39</v>
      </c>
      <c r="M29" s="40">
        <f t="shared" si="3"/>
        <v>60.9375</v>
      </c>
      <c r="N29" s="39">
        <v>16</v>
      </c>
      <c r="O29" s="39">
        <v>0</v>
      </c>
      <c r="P29" s="40">
        <f t="shared" si="8"/>
        <v>0</v>
      </c>
      <c r="Q29" s="39">
        <v>372</v>
      </c>
      <c r="R29" s="60">
        <v>406</v>
      </c>
      <c r="S29" s="40">
        <f t="shared" si="4"/>
        <v>109.13978494623656</v>
      </c>
      <c r="T29" s="39">
        <v>615</v>
      </c>
      <c r="U29" s="60">
        <v>153</v>
      </c>
      <c r="V29" s="40">
        <f t="shared" si="5"/>
        <v>24.878048780487806</v>
      </c>
      <c r="W29" s="39">
        <v>323</v>
      </c>
      <c r="X29" s="60">
        <v>127</v>
      </c>
      <c r="Y29" s="40">
        <f t="shared" si="6"/>
        <v>39.318885448916411</v>
      </c>
      <c r="Z29" s="39">
        <v>305</v>
      </c>
      <c r="AA29" s="60">
        <v>111</v>
      </c>
      <c r="AB29" s="40">
        <f t="shared" si="7"/>
        <v>36.393442622950822</v>
      </c>
      <c r="AC29" s="92"/>
      <c r="AD29" s="41"/>
    </row>
    <row r="30" spans="1:30" s="42" customFormat="1" ht="16.95" customHeight="1" x14ac:dyDescent="0.25">
      <c r="A30" s="61" t="s">
        <v>57</v>
      </c>
      <c r="B30" s="39">
        <v>1117</v>
      </c>
      <c r="C30" s="39">
        <v>1153</v>
      </c>
      <c r="D30" s="40">
        <f t="shared" si="0"/>
        <v>103.22291853178156</v>
      </c>
      <c r="E30" s="39">
        <v>201</v>
      </c>
      <c r="F30" s="39">
        <v>264</v>
      </c>
      <c r="G30" s="40">
        <f t="shared" si="1"/>
        <v>131.34328358208955</v>
      </c>
      <c r="H30" s="39">
        <v>114</v>
      </c>
      <c r="I30" s="39">
        <v>115</v>
      </c>
      <c r="J30" s="36">
        <f t="shared" si="2"/>
        <v>100.87719298245614</v>
      </c>
      <c r="K30" s="39">
        <v>27</v>
      </c>
      <c r="L30" s="39">
        <v>19</v>
      </c>
      <c r="M30" s="40">
        <f t="shared" si="3"/>
        <v>70.370370370370367</v>
      </c>
      <c r="N30" s="39">
        <v>3</v>
      </c>
      <c r="O30" s="39">
        <v>4</v>
      </c>
      <c r="P30" s="91">
        <f t="shared" si="8"/>
        <v>133.33333333333334</v>
      </c>
      <c r="Q30" s="39">
        <v>193</v>
      </c>
      <c r="R30" s="60">
        <v>244</v>
      </c>
      <c r="S30" s="40">
        <f t="shared" si="4"/>
        <v>126.42487046632124</v>
      </c>
      <c r="T30" s="39">
        <v>1016</v>
      </c>
      <c r="U30" s="60">
        <v>85</v>
      </c>
      <c r="V30" s="40">
        <f t="shared" si="5"/>
        <v>8.3661417322834648</v>
      </c>
      <c r="W30" s="39">
        <v>104</v>
      </c>
      <c r="X30" s="60">
        <v>72</v>
      </c>
      <c r="Y30" s="40">
        <f t="shared" si="6"/>
        <v>69.230769230769226</v>
      </c>
      <c r="Z30" s="39">
        <v>93</v>
      </c>
      <c r="AA30" s="60">
        <v>63</v>
      </c>
      <c r="AB30" s="40">
        <f t="shared" si="7"/>
        <v>67.741935483870961</v>
      </c>
      <c r="AC30" s="92"/>
      <c r="AD30" s="41"/>
    </row>
    <row r="31" spans="1:30" s="42" customFormat="1" ht="16.95" customHeight="1" x14ac:dyDescent="0.25">
      <c r="A31" s="61" t="s">
        <v>58</v>
      </c>
      <c r="B31" s="39">
        <v>1377</v>
      </c>
      <c r="C31" s="39">
        <v>1289</v>
      </c>
      <c r="D31" s="40">
        <f t="shared" si="0"/>
        <v>93.60929557007988</v>
      </c>
      <c r="E31" s="39">
        <v>310</v>
      </c>
      <c r="F31" s="39">
        <v>347</v>
      </c>
      <c r="G31" s="40">
        <f t="shared" si="1"/>
        <v>111.93548387096774</v>
      </c>
      <c r="H31" s="39">
        <v>223</v>
      </c>
      <c r="I31" s="39">
        <v>268</v>
      </c>
      <c r="J31" s="36">
        <f t="shared" si="2"/>
        <v>120.17937219730942</v>
      </c>
      <c r="K31" s="39">
        <v>24</v>
      </c>
      <c r="L31" s="39">
        <v>19</v>
      </c>
      <c r="M31" s="40">
        <f t="shared" si="3"/>
        <v>79.166666666666671</v>
      </c>
      <c r="N31" s="39">
        <v>1</v>
      </c>
      <c r="O31" s="39">
        <v>6</v>
      </c>
      <c r="P31" s="91">
        <f t="shared" si="8"/>
        <v>600</v>
      </c>
      <c r="Q31" s="39">
        <v>238</v>
      </c>
      <c r="R31" s="60">
        <v>304</v>
      </c>
      <c r="S31" s="40">
        <f t="shared" si="4"/>
        <v>127.73109243697479</v>
      </c>
      <c r="T31" s="39">
        <v>993</v>
      </c>
      <c r="U31" s="60">
        <v>298</v>
      </c>
      <c r="V31" s="40">
        <f t="shared" si="5"/>
        <v>30.01007049345418</v>
      </c>
      <c r="W31" s="39">
        <v>156</v>
      </c>
      <c r="X31" s="60">
        <v>86</v>
      </c>
      <c r="Y31" s="40">
        <f t="shared" si="6"/>
        <v>55.128205128205131</v>
      </c>
      <c r="Z31" s="39">
        <v>143</v>
      </c>
      <c r="AA31" s="60">
        <v>67</v>
      </c>
      <c r="AB31" s="40">
        <f t="shared" si="7"/>
        <v>46.853146853146853</v>
      </c>
      <c r="AC31" s="92"/>
      <c r="AD31" s="41"/>
    </row>
    <row r="32" spans="1:30" s="42" customFormat="1" ht="16.95" customHeight="1" x14ac:dyDescent="0.25">
      <c r="A32" s="61" t="s">
        <v>59</v>
      </c>
      <c r="B32" s="39">
        <v>1803</v>
      </c>
      <c r="C32" s="39">
        <v>1635</v>
      </c>
      <c r="D32" s="40">
        <f t="shared" si="0"/>
        <v>90.68219633943427</v>
      </c>
      <c r="E32" s="39">
        <v>476</v>
      </c>
      <c r="F32" s="39">
        <v>423</v>
      </c>
      <c r="G32" s="40">
        <f t="shared" si="1"/>
        <v>88.865546218487395</v>
      </c>
      <c r="H32" s="39">
        <v>289</v>
      </c>
      <c r="I32" s="39">
        <v>206</v>
      </c>
      <c r="J32" s="36">
        <f t="shared" si="2"/>
        <v>71.280276816609003</v>
      </c>
      <c r="K32" s="39">
        <v>41</v>
      </c>
      <c r="L32" s="39">
        <v>40</v>
      </c>
      <c r="M32" s="40">
        <f t="shared" si="3"/>
        <v>97.560975609756099</v>
      </c>
      <c r="N32" s="39">
        <v>4</v>
      </c>
      <c r="O32" s="39">
        <v>4</v>
      </c>
      <c r="P32" s="91">
        <f t="shared" si="8"/>
        <v>100</v>
      </c>
      <c r="Q32" s="39">
        <v>454</v>
      </c>
      <c r="R32" s="60">
        <v>321</v>
      </c>
      <c r="S32" s="40">
        <f t="shared" si="4"/>
        <v>70.704845814977972</v>
      </c>
      <c r="T32" s="39">
        <v>1457</v>
      </c>
      <c r="U32" s="60">
        <v>91</v>
      </c>
      <c r="V32" s="40">
        <f t="shared" si="5"/>
        <v>6.2457103637611526</v>
      </c>
      <c r="W32" s="39">
        <v>258</v>
      </c>
      <c r="X32" s="60">
        <v>65</v>
      </c>
      <c r="Y32" s="40">
        <f t="shared" si="6"/>
        <v>25.193798449612402</v>
      </c>
      <c r="Z32" s="39">
        <v>222</v>
      </c>
      <c r="AA32" s="60">
        <v>56</v>
      </c>
      <c r="AB32" s="40">
        <f t="shared" si="7"/>
        <v>25.225225225225227</v>
      </c>
      <c r="AC32" s="92"/>
      <c r="AD32" s="41"/>
    </row>
    <row r="33" spans="1:30" s="42" customFormat="1" ht="16.95" customHeight="1" x14ac:dyDescent="0.25">
      <c r="A33" s="61" t="s">
        <v>60</v>
      </c>
      <c r="B33" s="39">
        <v>1154</v>
      </c>
      <c r="C33" s="39">
        <v>1242</v>
      </c>
      <c r="D33" s="40">
        <f t="shared" si="0"/>
        <v>107.62564991334489</v>
      </c>
      <c r="E33" s="39">
        <v>671</v>
      </c>
      <c r="F33" s="39">
        <v>766</v>
      </c>
      <c r="G33" s="40">
        <f t="shared" si="1"/>
        <v>114.15797317436662</v>
      </c>
      <c r="H33" s="39">
        <v>156</v>
      </c>
      <c r="I33" s="39">
        <v>206</v>
      </c>
      <c r="J33" s="36">
        <f t="shared" si="2"/>
        <v>132.05128205128204</v>
      </c>
      <c r="K33" s="39">
        <v>46</v>
      </c>
      <c r="L33" s="39">
        <v>33</v>
      </c>
      <c r="M33" s="40">
        <f t="shared" si="3"/>
        <v>71.739130434782609</v>
      </c>
      <c r="N33" s="39">
        <v>2</v>
      </c>
      <c r="O33" s="39">
        <v>1</v>
      </c>
      <c r="P33" s="40">
        <f t="shared" si="8"/>
        <v>50</v>
      </c>
      <c r="Q33" s="39">
        <v>590</v>
      </c>
      <c r="R33" s="60">
        <v>678</v>
      </c>
      <c r="S33" s="40">
        <f t="shared" si="4"/>
        <v>114.91525423728814</v>
      </c>
      <c r="T33" s="39">
        <v>734</v>
      </c>
      <c r="U33" s="60">
        <v>268</v>
      </c>
      <c r="V33" s="40">
        <f t="shared" si="5"/>
        <v>36.51226158038147</v>
      </c>
      <c r="W33" s="39">
        <v>319</v>
      </c>
      <c r="X33" s="60">
        <v>250</v>
      </c>
      <c r="Y33" s="40">
        <f t="shared" si="6"/>
        <v>78.369905956112859</v>
      </c>
      <c r="Z33" s="39">
        <v>286</v>
      </c>
      <c r="AA33" s="60">
        <v>213</v>
      </c>
      <c r="AB33" s="40">
        <f t="shared" si="7"/>
        <v>74.47552447552448</v>
      </c>
      <c r="AC33" s="92"/>
      <c r="AD33" s="41"/>
    </row>
    <row r="34" spans="1:30" s="42" customFormat="1" ht="16.95" customHeight="1" x14ac:dyDescent="0.25">
      <c r="A34" s="61" t="s">
        <v>61</v>
      </c>
      <c r="B34" s="39">
        <v>1161</v>
      </c>
      <c r="C34" s="39">
        <v>1157</v>
      </c>
      <c r="D34" s="40">
        <f t="shared" si="0"/>
        <v>99.655469422911281</v>
      </c>
      <c r="E34" s="39">
        <v>599</v>
      </c>
      <c r="F34" s="39">
        <v>668</v>
      </c>
      <c r="G34" s="40">
        <f t="shared" si="1"/>
        <v>111.51919866444074</v>
      </c>
      <c r="H34" s="39">
        <v>213</v>
      </c>
      <c r="I34" s="39">
        <v>234</v>
      </c>
      <c r="J34" s="36">
        <f t="shared" si="2"/>
        <v>109.85915492957747</v>
      </c>
      <c r="K34" s="39">
        <v>17</v>
      </c>
      <c r="L34" s="39">
        <v>10</v>
      </c>
      <c r="M34" s="40">
        <f t="shared" si="3"/>
        <v>58.823529411764703</v>
      </c>
      <c r="N34" s="39">
        <v>22</v>
      </c>
      <c r="O34" s="39">
        <v>1</v>
      </c>
      <c r="P34" s="91">
        <f t="shared" si="8"/>
        <v>4.5454545454545459</v>
      </c>
      <c r="Q34" s="39">
        <v>485</v>
      </c>
      <c r="R34" s="60">
        <v>545</v>
      </c>
      <c r="S34" s="40">
        <f t="shared" si="4"/>
        <v>112.37113402061856</v>
      </c>
      <c r="T34" s="39">
        <v>687</v>
      </c>
      <c r="U34" s="60">
        <v>253</v>
      </c>
      <c r="V34" s="40">
        <f t="shared" si="5"/>
        <v>36.826783114992722</v>
      </c>
      <c r="W34" s="39">
        <v>258</v>
      </c>
      <c r="X34" s="60">
        <v>214</v>
      </c>
      <c r="Y34" s="40">
        <f t="shared" si="6"/>
        <v>82.945736434108525</v>
      </c>
      <c r="Z34" s="39">
        <v>224</v>
      </c>
      <c r="AA34" s="60">
        <v>174</v>
      </c>
      <c r="AB34" s="40">
        <f t="shared" si="7"/>
        <v>77.678571428571431</v>
      </c>
      <c r="AC34" s="92"/>
      <c r="AD34" s="41"/>
    </row>
    <row r="35" spans="1:30" s="42" customFormat="1" ht="16.95" customHeight="1" x14ac:dyDescent="0.25">
      <c r="A35" s="61" t="s">
        <v>62</v>
      </c>
      <c r="B35" s="39">
        <v>709</v>
      </c>
      <c r="C35" s="39">
        <v>711</v>
      </c>
      <c r="D35" s="40">
        <f t="shared" si="0"/>
        <v>100.28208744710861</v>
      </c>
      <c r="E35" s="39">
        <v>339</v>
      </c>
      <c r="F35" s="39">
        <v>341</v>
      </c>
      <c r="G35" s="40">
        <f t="shared" si="1"/>
        <v>100.58997050147492</v>
      </c>
      <c r="H35" s="39">
        <v>200</v>
      </c>
      <c r="I35" s="39">
        <v>125</v>
      </c>
      <c r="J35" s="36">
        <f t="shared" si="2"/>
        <v>62.5</v>
      </c>
      <c r="K35" s="39">
        <v>35</v>
      </c>
      <c r="L35" s="39">
        <v>33</v>
      </c>
      <c r="M35" s="40">
        <f t="shared" si="3"/>
        <v>94.285714285714292</v>
      </c>
      <c r="N35" s="39">
        <v>5</v>
      </c>
      <c r="O35" s="39">
        <v>0</v>
      </c>
      <c r="P35" s="40">
        <f t="shared" si="8"/>
        <v>0</v>
      </c>
      <c r="Q35" s="39">
        <v>279</v>
      </c>
      <c r="R35" s="60">
        <v>228</v>
      </c>
      <c r="S35" s="40">
        <f t="shared" si="4"/>
        <v>81.72043010752688</v>
      </c>
      <c r="T35" s="39">
        <v>429</v>
      </c>
      <c r="U35" s="60">
        <v>64</v>
      </c>
      <c r="V35" s="40">
        <f t="shared" si="5"/>
        <v>14.918414918414918</v>
      </c>
      <c r="W35" s="39">
        <v>150</v>
      </c>
      <c r="X35" s="60">
        <v>59</v>
      </c>
      <c r="Y35" s="40">
        <f t="shared" si="6"/>
        <v>39.333333333333336</v>
      </c>
      <c r="Z35" s="39">
        <v>130</v>
      </c>
      <c r="AA35" s="60">
        <v>49</v>
      </c>
      <c r="AB35" s="40">
        <f t="shared" si="7"/>
        <v>37.692307692307693</v>
      </c>
      <c r="AC35" s="92"/>
      <c r="AD35" s="41"/>
    </row>
    <row r="36" spans="1:30" s="94" customFormat="1" ht="13.95" x14ac:dyDescent="0.3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s="94" customFormat="1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ht="13.9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ht="13.9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ht="13.9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ht="13.9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ht="13.9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F16" sqref="F16:G17"/>
    </sheetView>
  </sheetViews>
  <sheetFormatPr defaultColWidth="8" defaultRowHeight="13.2" x14ac:dyDescent="0.25"/>
  <cols>
    <col min="1" max="1" width="52.6640625" style="3" customWidth="1"/>
    <col min="2" max="2" width="14.44140625" style="18" customWidth="1"/>
    <col min="3" max="3" width="14.6640625" style="18" customWidth="1"/>
    <col min="4" max="4" width="9.6640625" style="3" customWidth="1"/>
    <col min="5" max="5" width="12.109375" style="3" customWidth="1"/>
    <col min="6" max="6" width="14.44140625" style="3" customWidth="1"/>
    <col min="7" max="7" width="14.332031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33203125" style="3" bestFit="1" customWidth="1"/>
    <col min="12" max="16384" width="8" style="3"/>
  </cols>
  <sheetData>
    <row r="1" spans="1:11" ht="27" customHeight="1" x14ac:dyDescent="0.25">
      <c r="A1" s="130" t="s">
        <v>66</v>
      </c>
      <c r="B1" s="130"/>
      <c r="C1" s="130"/>
      <c r="D1" s="130"/>
      <c r="E1" s="130"/>
      <c r="F1" s="130"/>
      <c r="G1" s="130"/>
      <c r="H1" s="130"/>
      <c r="I1" s="130"/>
    </row>
    <row r="2" spans="1:11" ht="23.25" customHeight="1" x14ac:dyDescent="0.25">
      <c r="A2" s="130" t="s">
        <v>67</v>
      </c>
      <c r="B2" s="130"/>
      <c r="C2" s="130"/>
      <c r="D2" s="130"/>
      <c r="E2" s="130"/>
      <c r="F2" s="130"/>
      <c r="G2" s="130"/>
      <c r="H2" s="130"/>
      <c r="I2" s="130"/>
    </row>
    <row r="3" spans="1:11" ht="3.6" customHeight="1" x14ac:dyDescent="0.2">
      <c r="A3" s="150"/>
      <c r="B3" s="150"/>
      <c r="C3" s="150"/>
      <c r="D3" s="150"/>
      <c r="E3" s="150"/>
    </row>
    <row r="4" spans="1:11" s="4" customFormat="1" ht="25.5" customHeight="1" x14ac:dyDescent="0.3">
      <c r="A4" s="125" t="s">
        <v>0</v>
      </c>
      <c r="B4" s="153" t="s">
        <v>5</v>
      </c>
      <c r="C4" s="153"/>
      <c r="D4" s="153"/>
      <c r="E4" s="153"/>
      <c r="F4" s="153" t="s">
        <v>6</v>
      </c>
      <c r="G4" s="153"/>
      <c r="H4" s="153"/>
      <c r="I4" s="153"/>
    </row>
    <row r="5" spans="1:11" s="4" customFormat="1" ht="23.25" customHeight="1" x14ac:dyDescent="0.3">
      <c r="A5" s="152"/>
      <c r="B5" s="131" t="s">
        <v>72</v>
      </c>
      <c r="C5" s="131" t="s">
        <v>73</v>
      </c>
      <c r="D5" s="148" t="s">
        <v>1</v>
      </c>
      <c r="E5" s="149"/>
      <c r="F5" s="131" t="s">
        <v>72</v>
      </c>
      <c r="G5" s="131" t="s">
        <v>73</v>
      </c>
      <c r="H5" s="148" t="s">
        <v>1</v>
      </c>
      <c r="I5" s="149"/>
    </row>
    <row r="6" spans="1:11" s="4" customFormat="1" ht="31.2" customHeight="1" x14ac:dyDescent="0.3">
      <c r="A6" s="126"/>
      <c r="B6" s="132"/>
      <c r="C6" s="132"/>
      <c r="D6" s="5" t="s">
        <v>2</v>
      </c>
      <c r="E6" s="6" t="s">
        <v>26</v>
      </c>
      <c r="F6" s="132"/>
      <c r="G6" s="132"/>
      <c r="H6" s="5" t="s">
        <v>2</v>
      </c>
      <c r="I6" s="6" t="s">
        <v>26</v>
      </c>
    </row>
    <row r="7" spans="1:11" s="9" customFormat="1" ht="15.75" customHeight="1" x14ac:dyDescent="0.3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27</v>
      </c>
      <c r="B8" s="82">
        <f>'12-жінки-ЦЗ'!B7</f>
        <v>66570</v>
      </c>
      <c r="C8" s="82">
        <f>'12-жінки-ЦЗ'!C7</f>
        <v>70369</v>
      </c>
      <c r="D8" s="11">
        <f>C8*100/B8</f>
        <v>105.70677482349407</v>
      </c>
      <c r="E8" s="90">
        <f>C8-B8</f>
        <v>3799</v>
      </c>
      <c r="F8" s="74">
        <f>'13-чоловіки-ЦЗ'!B7</f>
        <v>64429</v>
      </c>
      <c r="G8" s="74">
        <f>'13-чоловіки-ЦЗ'!C7</f>
        <v>63457</v>
      </c>
      <c r="H8" s="11">
        <f>G8*100/F8</f>
        <v>98.491362585171274</v>
      </c>
      <c r="I8" s="90">
        <f>G8-F8</f>
        <v>-972</v>
      </c>
      <c r="J8" s="25"/>
      <c r="K8" s="23"/>
    </row>
    <row r="9" spans="1:11" s="4" customFormat="1" ht="28.5" customHeight="1" x14ac:dyDescent="0.3">
      <c r="A9" s="10" t="s">
        <v>28</v>
      </c>
      <c r="B9" s="99">
        <f>'12-жінки-ЦЗ'!E7</f>
        <v>29462</v>
      </c>
      <c r="C9" s="74">
        <f>'12-жінки-ЦЗ'!F7</f>
        <v>35191</v>
      </c>
      <c r="D9" s="11">
        <f t="shared" ref="D9:D13" si="0">C9*100/B9</f>
        <v>119.44538727852827</v>
      </c>
      <c r="E9" s="90">
        <f t="shared" ref="E9:E13" si="1">C9-B9</f>
        <v>5729</v>
      </c>
      <c r="F9" s="74">
        <f>'13-чоловіки-ЦЗ'!E7</f>
        <v>21684</v>
      </c>
      <c r="G9" s="74">
        <f>'13-чоловіки-ЦЗ'!F7</f>
        <v>23109</v>
      </c>
      <c r="H9" s="11">
        <f t="shared" ref="H9:H13" si="2">G9*100/F9</f>
        <v>106.57166574432762</v>
      </c>
      <c r="I9" s="90">
        <f t="shared" ref="I9:I13" si="3">G9-F9</f>
        <v>1425</v>
      </c>
      <c r="J9" s="23"/>
      <c r="K9" s="23"/>
    </row>
    <row r="10" spans="1:11" s="4" customFormat="1" ht="52.5" customHeight="1" x14ac:dyDescent="0.3">
      <c r="A10" s="14" t="s">
        <v>29</v>
      </c>
      <c r="B10" s="99">
        <f>'12-жінки-ЦЗ'!H7</f>
        <v>7829</v>
      </c>
      <c r="C10" s="74">
        <f>'12-жінки-ЦЗ'!I7</f>
        <v>10733</v>
      </c>
      <c r="D10" s="11">
        <f t="shared" si="0"/>
        <v>137.09285987993357</v>
      </c>
      <c r="E10" s="90">
        <f t="shared" si="1"/>
        <v>2904</v>
      </c>
      <c r="F10" s="74">
        <f>'13-чоловіки-ЦЗ'!H7</f>
        <v>9851</v>
      </c>
      <c r="G10" s="74">
        <f>'13-чоловіки-ЦЗ'!I7</f>
        <v>9005</v>
      </c>
      <c r="H10" s="11">
        <f t="shared" si="2"/>
        <v>91.412039386864279</v>
      </c>
      <c r="I10" s="90">
        <f t="shared" si="3"/>
        <v>-846</v>
      </c>
      <c r="J10" s="23"/>
      <c r="K10" s="23"/>
    </row>
    <row r="11" spans="1:11" s="4" customFormat="1" ht="31.65" customHeight="1" x14ac:dyDescent="0.3">
      <c r="A11" s="15" t="s">
        <v>30</v>
      </c>
      <c r="B11" s="99">
        <f>'12-жінки-ЦЗ'!K7</f>
        <v>2068</v>
      </c>
      <c r="C11" s="74">
        <f>'12-жінки-ЦЗ'!L7</f>
        <v>2131</v>
      </c>
      <c r="D11" s="11">
        <f t="shared" si="0"/>
        <v>103.04642166344294</v>
      </c>
      <c r="E11" s="90">
        <f t="shared" si="1"/>
        <v>63</v>
      </c>
      <c r="F11" s="74">
        <f>'13-чоловіки-ЦЗ'!K7</f>
        <v>1485</v>
      </c>
      <c r="G11" s="74">
        <f>'13-чоловіки-ЦЗ'!L7</f>
        <v>1279</v>
      </c>
      <c r="H11" s="11">
        <f t="shared" si="2"/>
        <v>86.127946127946132</v>
      </c>
      <c r="I11" s="90">
        <f t="shared" si="3"/>
        <v>-206</v>
      </c>
      <c r="J11" s="23"/>
      <c r="K11" s="23"/>
    </row>
    <row r="12" spans="1:11" s="4" customFormat="1" ht="45.75" customHeight="1" x14ac:dyDescent="0.3">
      <c r="A12" s="15" t="s">
        <v>20</v>
      </c>
      <c r="B12" s="99">
        <f>'12-жінки-ЦЗ'!N7</f>
        <v>404</v>
      </c>
      <c r="C12" s="74">
        <f>'12-жінки-ЦЗ'!O7</f>
        <v>233</v>
      </c>
      <c r="D12" s="11">
        <f t="shared" si="0"/>
        <v>57.67326732673267</v>
      </c>
      <c r="E12" s="90">
        <f t="shared" si="1"/>
        <v>-171</v>
      </c>
      <c r="F12" s="74">
        <f>'13-чоловіки-ЦЗ'!N7</f>
        <v>447</v>
      </c>
      <c r="G12" s="74">
        <f>'13-чоловіки-ЦЗ'!O7</f>
        <v>256</v>
      </c>
      <c r="H12" s="11">
        <f t="shared" si="2"/>
        <v>57.270693512304248</v>
      </c>
      <c r="I12" s="90">
        <f t="shared" si="3"/>
        <v>-191</v>
      </c>
      <c r="J12" s="23"/>
      <c r="K12" s="23"/>
    </row>
    <row r="13" spans="1:11" s="4" customFormat="1" ht="55.5" customHeight="1" x14ac:dyDescent="0.3">
      <c r="A13" s="15" t="s">
        <v>31</v>
      </c>
      <c r="B13" s="99">
        <f>'12-жінки-ЦЗ'!Q7</f>
        <v>23429</v>
      </c>
      <c r="C13" s="74">
        <f>'12-жінки-ЦЗ'!R7</f>
        <v>26379</v>
      </c>
      <c r="D13" s="11">
        <f t="shared" si="0"/>
        <v>112.59123308719963</v>
      </c>
      <c r="E13" s="90">
        <f t="shared" si="1"/>
        <v>2950</v>
      </c>
      <c r="F13" s="74">
        <f>'13-чоловіки-ЦЗ'!Q7</f>
        <v>17614</v>
      </c>
      <c r="G13" s="74">
        <f>'13-чоловіки-ЦЗ'!R7</f>
        <v>17481</v>
      </c>
      <c r="H13" s="11">
        <f t="shared" si="2"/>
        <v>99.244918814579307</v>
      </c>
      <c r="I13" s="90">
        <f t="shared" si="3"/>
        <v>-133</v>
      </c>
      <c r="J13" s="23"/>
      <c r="K13" s="23"/>
    </row>
    <row r="14" spans="1:11" s="4" customFormat="1" ht="12.75" customHeight="1" x14ac:dyDescent="0.3">
      <c r="A14" s="121" t="s">
        <v>4</v>
      </c>
      <c r="B14" s="122"/>
      <c r="C14" s="122"/>
      <c r="D14" s="122"/>
      <c r="E14" s="122"/>
      <c r="F14" s="122"/>
      <c r="G14" s="122"/>
      <c r="H14" s="122"/>
      <c r="I14" s="122"/>
      <c r="J14" s="23"/>
      <c r="K14" s="23"/>
    </row>
    <row r="15" spans="1:11" s="4" customFormat="1" ht="18" customHeight="1" x14ac:dyDescent="0.3">
      <c r="A15" s="123"/>
      <c r="B15" s="124"/>
      <c r="C15" s="124"/>
      <c r="D15" s="124"/>
      <c r="E15" s="124"/>
      <c r="F15" s="124"/>
      <c r="G15" s="124"/>
      <c r="H15" s="124"/>
      <c r="I15" s="124"/>
      <c r="J15" s="23"/>
      <c r="K15" s="23"/>
    </row>
    <row r="16" spans="1:11" s="4" customFormat="1" ht="20.25" customHeight="1" x14ac:dyDescent="0.3">
      <c r="A16" s="125" t="s">
        <v>0</v>
      </c>
      <c r="B16" s="127" t="s">
        <v>74</v>
      </c>
      <c r="C16" s="127" t="s">
        <v>75</v>
      </c>
      <c r="D16" s="148" t="s">
        <v>1</v>
      </c>
      <c r="E16" s="149"/>
      <c r="F16" s="127" t="s">
        <v>74</v>
      </c>
      <c r="G16" s="127" t="s">
        <v>75</v>
      </c>
      <c r="H16" s="148" t="s">
        <v>1</v>
      </c>
      <c r="I16" s="149"/>
      <c r="J16" s="23"/>
      <c r="K16" s="23"/>
    </row>
    <row r="17" spans="1:11" ht="35.4" customHeight="1" x14ac:dyDescent="0.4">
      <c r="A17" s="126"/>
      <c r="B17" s="127"/>
      <c r="C17" s="127"/>
      <c r="D17" s="21" t="s">
        <v>2</v>
      </c>
      <c r="E17" s="6" t="s">
        <v>26</v>
      </c>
      <c r="F17" s="127"/>
      <c r="G17" s="127"/>
      <c r="H17" s="21" t="s">
        <v>2</v>
      </c>
      <c r="I17" s="6" t="s">
        <v>26</v>
      </c>
      <c r="J17" s="24"/>
      <c r="K17" s="24"/>
    </row>
    <row r="18" spans="1:11" ht="24" customHeight="1" x14ac:dyDescent="0.4">
      <c r="A18" s="10" t="s">
        <v>32</v>
      </c>
      <c r="B18" s="82">
        <f>'12-жінки-ЦЗ'!T7</f>
        <v>49354</v>
      </c>
      <c r="C18" s="82">
        <f>'12-жінки-ЦЗ'!U7</f>
        <v>14363</v>
      </c>
      <c r="D18" s="17">
        <f t="shared" ref="D18:D20" si="4">C18*100/B18</f>
        <v>29.101997811727518</v>
      </c>
      <c r="E18" s="90">
        <f t="shared" ref="E18:E20" si="5">C18-B18</f>
        <v>-34991</v>
      </c>
      <c r="F18" s="83">
        <f>'13-чоловіки-ЦЗ'!T7</f>
        <v>49597</v>
      </c>
      <c r="G18" s="83">
        <f>'13-чоловіки-ЦЗ'!U7</f>
        <v>10214</v>
      </c>
      <c r="H18" s="16">
        <f t="shared" ref="H18:H20" si="6">G18*100/F18</f>
        <v>20.593987539568925</v>
      </c>
      <c r="I18" s="90">
        <f t="shared" ref="I18:I20" si="7">G18-F18</f>
        <v>-39383</v>
      </c>
      <c r="J18" s="24"/>
      <c r="K18" s="24"/>
    </row>
    <row r="19" spans="1:11" ht="25.5" customHeight="1" x14ac:dyDescent="0.4">
      <c r="A19" s="1" t="s">
        <v>28</v>
      </c>
      <c r="B19" s="100">
        <f>'12-жінки-ЦЗ'!W7</f>
        <v>17611</v>
      </c>
      <c r="C19" s="82">
        <f>'12-жінки-ЦЗ'!X7</f>
        <v>11102</v>
      </c>
      <c r="D19" s="17">
        <f t="shared" si="4"/>
        <v>63.040145363693149</v>
      </c>
      <c r="E19" s="90">
        <f t="shared" si="5"/>
        <v>-6509</v>
      </c>
      <c r="F19" s="83">
        <f>'13-чоловіки-ЦЗ'!W7</f>
        <v>12550</v>
      </c>
      <c r="G19" s="83">
        <f>'13-чоловіки-ЦЗ'!X7</f>
        <v>6778</v>
      </c>
      <c r="H19" s="16">
        <f t="shared" si="6"/>
        <v>54.007968127490038</v>
      </c>
      <c r="I19" s="90">
        <f t="shared" si="7"/>
        <v>-5772</v>
      </c>
      <c r="J19" s="24"/>
      <c r="K19" s="24"/>
    </row>
    <row r="20" spans="1:11" ht="21" x14ac:dyDescent="0.4">
      <c r="A20" s="1" t="s">
        <v>33</v>
      </c>
      <c r="B20" s="100">
        <f>'12-жінки-ЦЗ'!Z7</f>
        <v>15407</v>
      </c>
      <c r="C20" s="82">
        <f>'12-жінки-ЦЗ'!AA7</f>
        <v>9499</v>
      </c>
      <c r="D20" s="17">
        <f t="shared" si="4"/>
        <v>61.653793730122672</v>
      </c>
      <c r="E20" s="90">
        <f t="shared" si="5"/>
        <v>-5908</v>
      </c>
      <c r="F20" s="83">
        <f>'13-чоловіки-ЦЗ'!Z7</f>
        <v>11198</v>
      </c>
      <c r="G20" s="83">
        <f>'13-чоловіки-ЦЗ'!AA7</f>
        <v>5964</v>
      </c>
      <c r="H20" s="16">
        <f t="shared" si="6"/>
        <v>53.259510626897658</v>
      </c>
      <c r="I20" s="90">
        <f t="shared" si="7"/>
        <v>-5234</v>
      </c>
      <c r="J20" s="24"/>
      <c r="K20" s="24"/>
    </row>
    <row r="21" spans="1:11" ht="20.55" x14ac:dyDescent="0.45">
      <c r="C21" s="19"/>
      <c r="J21" s="24"/>
      <c r="K21" s="2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47" zoomScaleNormal="75" zoomScaleSheetLayoutView="4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T8" sqref="T8:T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81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38" t="s">
        <v>8</v>
      </c>
      <c r="R3" s="139"/>
      <c r="S3" s="140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34" t="s">
        <v>15</v>
      </c>
      <c r="C4" s="134" t="s">
        <v>63</v>
      </c>
      <c r="D4" s="135" t="s">
        <v>2</v>
      </c>
      <c r="E4" s="134" t="s">
        <v>15</v>
      </c>
      <c r="F4" s="134" t="s">
        <v>63</v>
      </c>
      <c r="G4" s="135" t="s">
        <v>2</v>
      </c>
      <c r="H4" s="134" t="s">
        <v>15</v>
      </c>
      <c r="I4" s="134" t="s">
        <v>63</v>
      </c>
      <c r="J4" s="135" t="s">
        <v>2</v>
      </c>
      <c r="K4" s="134" t="s">
        <v>15</v>
      </c>
      <c r="L4" s="134" t="s">
        <v>63</v>
      </c>
      <c r="M4" s="135" t="s">
        <v>2</v>
      </c>
      <c r="N4" s="134" t="s">
        <v>15</v>
      </c>
      <c r="O4" s="134" t="s">
        <v>63</v>
      </c>
      <c r="P4" s="135" t="s">
        <v>2</v>
      </c>
      <c r="Q4" s="134" t="s">
        <v>15</v>
      </c>
      <c r="R4" s="134" t="s">
        <v>63</v>
      </c>
      <c r="S4" s="135" t="s">
        <v>2</v>
      </c>
      <c r="T4" s="134" t="s">
        <v>15</v>
      </c>
      <c r="U4" s="134" t="s">
        <v>63</v>
      </c>
      <c r="V4" s="135" t="s">
        <v>2</v>
      </c>
      <c r="W4" s="134" t="s">
        <v>15</v>
      </c>
      <c r="X4" s="134" t="s">
        <v>63</v>
      </c>
      <c r="Y4" s="135" t="s">
        <v>2</v>
      </c>
      <c r="Z4" s="134" t="s">
        <v>15</v>
      </c>
      <c r="AA4" s="134" t="s">
        <v>63</v>
      </c>
      <c r="AB4" s="135" t="s">
        <v>2</v>
      </c>
    </row>
    <row r="5" spans="1:32" s="33" customFormat="1" ht="15.75" customHeight="1" x14ac:dyDescent="0.3">
      <c r="A5" s="143"/>
      <c r="B5" s="134"/>
      <c r="C5" s="134"/>
      <c r="D5" s="135"/>
      <c r="E5" s="134"/>
      <c r="F5" s="134"/>
      <c r="G5" s="135"/>
      <c r="H5" s="134"/>
      <c r="I5" s="134"/>
      <c r="J5" s="135"/>
      <c r="K5" s="134"/>
      <c r="L5" s="134"/>
      <c r="M5" s="135"/>
      <c r="N5" s="134"/>
      <c r="O5" s="134"/>
      <c r="P5" s="135"/>
      <c r="Q5" s="134"/>
      <c r="R5" s="134"/>
      <c r="S5" s="135"/>
      <c r="T5" s="134"/>
      <c r="U5" s="134"/>
      <c r="V5" s="135"/>
      <c r="W5" s="134"/>
      <c r="X5" s="134"/>
      <c r="Y5" s="135"/>
      <c r="Z5" s="134"/>
      <c r="AA5" s="134"/>
      <c r="AB5" s="13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66570</v>
      </c>
      <c r="C7" s="35">
        <f>SUM(C8:C35)</f>
        <v>70369</v>
      </c>
      <c r="D7" s="36">
        <f>C7*100/B7</f>
        <v>105.70677482349407</v>
      </c>
      <c r="E7" s="35">
        <f>SUM(E8:E35)</f>
        <v>29462</v>
      </c>
      <c r="F7" s="35">
        <f>SUM(F8:F35)</f>
        <v>35191</v>
      </c>
      <c r="G7" s="36">
        <f>F7*100/E7</f>
        <v>119.44538727852827</v>
      </c>
      <c r="H7" s="35">
        <f>SUM(H8:H35)</f>
        <v>7829</v>
      </c>
      <c r="I7" s="35">
        <f>SUM(I8:I35)</f>
        <v>10733</v>
      </c>
      <c r="J7" s="36">
        <f>I7*100/H7</f>
        <v>137.09285987993357</v>
      </c>
      <c r="K7" s="35">
        <f>SUM(K8:K35)</f>
        <v>2068</v>
      </c>
      <c r="L7" s="35">
        <f>SUM(L8:L35)</f>
        <v>2131</v>
      </c>
      <c r="M7" s="36">
        <f>L7*100/K7</f>
        <v>103.04642166344294</v>
      </c>
      <c r="N7" s="35">
        <f>SUM(N8:N35)</f>
        <v>404</v>
      </c>
      <c r="O7" s="35">
        <f>SUM(O8:O35)</f>
        <v>233</v>
      </c>
      <c r="P7" s="36">
        <f>O7*100/N7</f>
        <v>57.67326732673267</v>
      </c>
      <c r="Q7" s="35">
        <f>SUM(Q8:Q35)</f>
        <v>23429</v>
      </c>
      <c r="R7" s="35">
        <f>SUM(R8:R35)</f>
        <v>26379</v>
      </c>
      <c r="S7" s="36">
        <f>R7*100/Q7</f>
        <v>112.59123308719963</v>
      </c>
      <c r="T7" s="35">
        <f>SUM(T8:T35)</f>
        <v>49354</v>
      </c>
      <c r="U7" s="35">
        <f>SUM(U8:U35)</f>
        <v>14363</v>
      </c>
      <c r="V7" s="36">
        <f>U7*100/T7</f>
        <v>29.101997811727518</v>
      </c>
      <c r="W7" s="35">
        <f>SUM(W8:W35)</f>
        <v>17611</v>
      </c>
      <c r="X7" s="35">
        <f>SUM(X8:X35)</f>
        <v>11102</v>
      </c>
      <c r="Y7" s="36">
        <f>X7*100/W7</f>
        <v>63.040145363693149</v>
      </c>
      <c r="Z7" s="35">
        <f>SUM(Z8:Z35)</f>
        <v>15407</v>
      </c>
      <c r="AA7" s="35">
        <f>SUM(AA8:AA35)</f>
        <v>9499</v>
      </c>
      <c r="AB7" s="36">
        <f>AA7*100/Z7</f>
        <v>61.653793730122672</v>
      </c>
      <c r="AC7" s="37"/>
      <c r="AF7" s="42"/>
    </row>
    <row r="8" spans="1:32" s="42" customFormat="1" ht="16.95" customHeight="1" x14ac:dyDescent="0.25">
      <c r="A8" s="61" t="s">
        <v>35</v>
      </c>
      <c r="B8" s="39">
        <v>16035</v>
      </c>
      <c r="C8" s="39">
        <v>17604</v>
      </c>
      <c r="D8" s="40">
        <f t="shared" ref="D8:D35" si="0">C8*100/B8</f>
        <v>109.78484565014031</v>
      </c>
      <c r="E8" s="39">
        <v>7999</v>
      </c>
      <c r="F8" s="39">
        <v>9684</v>
      </c>
      <c r="G8" s="40">
        <f t="shared" ref="G8:G35" si="1">F8*100/E8</f>
        <v>121.0651331416427</v>
      </c>
      <c r="H8" s="39">
        <v>596</v>
      </c>
      <c r="I8" s="39">
        <v>1725</v>
      </c>
      <c r="J8" s="40">
        <f t="shared" ref="J8:J35" si="2">I8*100/H8</f>
        <v>289.42953020134229</v>
      </c>
      <c r="K8" s="39">
        <v>347</v>
      </c>
      <c r="L8" s="39">
        <v>565</v>
      </c>
      <c r="M8" s="40">
        <f t="shared" ref="M8:M35" si="3">L8*100/K8</f>
        <v>162.82420749279538</v>
      </c>
      <c r="N8" s="39">
        <v>62</v>
      </c>
      <c r="O8" s="39">
        <v>90</v>
      </c>
      <c r="P8" s="91">
        <f>IF(ISERROR(O8*100/N8),"-",(O8*100/N8))</f>
        <v>145.16129032258064</v>
      </c>
      <c r="Q8" s="39">
        <v>5795</v>
      </c>
      <c r="R8" s="60">
        <v>5513</v>
      </c>
      <c r="S8" s="40">
        <f t="shared" ref="S8:S35" si="4">R8*100/Q8</f>
        <v>95.133735979292496</v>
      </c>
      <c r="T8" s="39">
        <v>13102</v>
      </c>
      <c r="U8" s="60">
        <v>3307</v>
      </c>
      <c r="V8" s="40">
        <f t="shared" ref="V8:V35" si="5">U8*100/T8</f>
        <v>25.240421309723708</v>
      </c>
      <c r="W8" s="39">
        <v>5352</v>
      </c>
      <c r="X8" s="60">
        <v>3080</v>
      </c>
      <c r="Y8" s="40">
        <f t="shared" ref="Y8:Y35" si="6">X8*100/W8</f>
        <v>57.548579970104633</v>
      </c>
      <c r="Z8" s="39">
        <v>4709</v>
      </c>
      <c r="AA8" s="60">
        <v>2570</v>
      </c>
      <c r="AB8" s="40">
        <f t="shared" ref="AB8:AB35" si="7">AA8*100/Z8</f>
        <v>54.576343172648123</v>
      </c>
      <c r="AC8" s="37"/>
      <c r="AD8" s="41"/>
    </row>
    <row r="9" spans="1:32" s="43" customFormat="1" ht="16.95" customHeight="1" x14ac:dyDescent="0.25">
      <c r="A9" s="61" t="s">
        <v>36</v>
      </c>
      <c r="B9" s="39">
        <v>2632</v>
      </c>
      <c r="C9" s="39">
        <v>2649</v>
      </c>
      <c r="D9" s="40">
        <f t="shared" si="0"/>
        <v>100.64589665653496</v>
      </c>
      <c r="E9" s="39">
        <v>1241</v>
      </c>
      <c r="F9" s="39">
        <v>1380</v>
      </c>
      <c r="G9" s="40">
        <f t="shared" si="1"/>
        <v>111.20064464141821</v>
      </c>
      <c r="H9" s="39">
        <v>401</v>
      </c>
      <c r="I9" s="39">
        <v>418</v>
      </c>
      <c r="J9" s="40">
        <f t="shared" si="2"/>
        <v>104.23940149625935</v>
      </c>
      <c r="K9" s="39">
        <v>68</v>
      </c>
      <c r="L9" s="39">
        <v>66</v>
      </c>
      <c r="M9" s="40">
        <f t="shared" si="3"/>
        <v>97.058823529411768</v>
      </c>
      <c r="N9" s="39">
        <v>4</v>
      </c>
      <c r="O9" s="39">
        <v>2</v>
      </c>
      <c r="P9" s="40">
        <f t="shared" ref="P9:P35" si="8">IF(ISERROR(O9*100/N9),"-",(O9*100/N9))</f>
        <v>50</v>
      </c>
      <c r="Q9" s="39">
        <v>954</v>
      </c>
      <c r="R9" s="60">
        <v>1103</v>
      </c>
      <c r="S9" s="40">
        <f t="shared" si="4"/>
        <v>115.61844863731656</v>
      </c>
      <c r="T9" s="39">
        <v>2018</v>
      </c>
      <c r="U9" s="60">
        <v>418</v>
      </c>
      <c r="V9" s="40">
        <f t="shared" si="5"/>
        <v>20.713577799801783</v>
      </c>
      <c r="W9" s="39">
        <v>831</v>
      </c>
      <c r="X9" s="60">
        <v>383</v>
      </c>
      <c r="Y9" s="40">
        <f t="shared" si="6"/>
        <v>46.089049338146808</v>
      </c>
      <c r="Z9" s="39">
        <v>625</v>
      </c>
      <c r="AA9" s="60">
        <v>267</v>
      </c>
      <c r="AB9" s="40">
        <f t="shared" si="7"/>
        <v>42.72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341</v>
      </c>
      <c r="C10" s="39">
        <v>321</v>
      </c>
      <c r="D10" s="40">
        <f t="shared" si="0"/>
        <v>94.134897360703818</v>
      </c>
      <c r="E10" s="39">
        <v>228</v>
      </c>
      <c r="F10" s="39">
        <v>216</v>
      </c>
      <c r="G10" s="40">
        <f t="shared" si="1"/>
        <v>94.736842105263165</v>
      </c>
      <c r="H10" s="39">
        <v>45</v>
      </c>
      <c r="I10" s="39">
        <v>47</v>
      </c>
      <c r="J10" s="40">
        <f t="shared" si="2"/>
        <v>104.44444444444444</v>
      </c>
      <c r="K10" s="39">
        <v>6</v>
      </c>
      <c r="L10" s="39">
        <v>14</v>
      </c>
      <c r="M10" s="40">
        <f t="shared" si="3"/>
        <v>233.33333333333334</v>
      </c>
      <c r="N10" s="39">
        <v>0</v>
      </c>
      <c r="O10" s="39">
        <v>15</v>
      </c>
      <c r="P10" s="91" t="str">
        <f t="shared" si="8"/>
        <v>-</v>
      </c>
      <c r="Q10" s="39">
        <v>223</v>
      </c>
      <c r="R10" s="60">
        <v>178</v>
      </c>
      <c r="S10" s="40">
        <f t="shared" si="4"/>
        <v>79.820627802690581</v>
      </c>
      <c r="T10" s="39">
        <v>241</v>
      </c>
      <c r="U10" s="60">
        <v>46</v>
      </c>
      <c r="V10" s="40">
        <f t="shared" si="5"/>
        <v>19.087136929460581</v>
      </c>
      <c r="W10" s="39">
        <v>163</v>
      </c>
      <c r="X10" s="60">
        <v>45</v>
      </c>
      <c r="Y10" s="40">
        <f t="shared" si="6"/>
        <v>27.607361963190183</v>
      </c>
      <c r="Z10" s="39">
        <v>135</v>
      </c>
      <c r="AA10" s="60">
        <v>36</v>
      </c>
      <c r="AB10" s="40">
        <f t="shared" si="7"/>
        <v>26.666666666666668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1423</v>
      </c>
      <c r="C11" s="39">
        <v>1301</v>
      </c>
      <c r="D11" s="40">
        <f t="shared" si="0"/>
        <v>91.426563598032331</v>
      </c>
      <c r="E11" s="39">
        <v>648</v>
      </c>
      <c r="F11" s="39">
        <v>634</v>
      </c>
      <c r="G11" s="40">
        <f t="shared" si="1"/>
        <v>97.839506172839506</v>
      </c>
      <c r="H11" s="39">
        <v>217</v>
      </c>
      <c r="I11" s="39">
        <v>192</v>
      </c>
      <c r="J11" s="40">
        <f t="shared" si="2"/>
        <v>88.47926267281106</v>
      </c>
      <c r="K11" s="39">
        <v>34</v>
      </c>
      <c r="L11" s="39">
        <v>30</v>
      </c>
      <c r="M11" s="40">
        <f t="shared" si="3"/>
        <v>88.235294117647058</v>
      </c>
      <c r="N11" s="39">
        <v>1</v>
      </c>
      <c r="O11" s="39">
        <v>3</v>
      </c>
      <c r="P11" s="40">
        <f t="shared" si="8"/>
        <v>300</v>
      </c>
      <c r="Q11" s="39">
        <v>603</v>
      </c>
      <c r="R11" s="60">
        <v>570</v>
      </c>
      <c r="S11" s="40">
        <f t="shared" si="4"/>
        <v>94.527363184079604</v>
      </c>
      <c r="T11" s="39">
        <v>1008</v>
      </c>
      <c r="U11" s="60">
        <v>229</v>
      </c>
      <c r="V11" s="40">
        <f t="shared" si="5"/>
        <v>22.718253968253968</v>
      </c>
      <c r="W11" s="39">
        <v>398</v>
      </c>
      <c r="X11" s="60">
        <v>213</v>
      </c>
      <c r="Y11" s="40">
        <f t="shared" si="6"/>
        <v>53.517587939698494</v>
      </c>
      <c r="Z11" s="39">
        <v>321</v>
      </c>
      <c r="AA11" s="60">
        <v>175</v>
      </c>
      <c r="AB11" s="40">
        <f t="shared" si="7"/>
        <v>54.517133956386296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2510</v>
      </c>
      <c r="C12" s="39">
        <v>2679</v>
      </c>
      <c r="D12" s="40">
        <f t="shared" si="0"/>
        <v>106.73306772908367</v>
      </c>
      <c r="E12" s="39">
        <v>862</v>
      </c>
      <c r="F12" s="39">
        <v>1073</v>
      </c>
      <c r="G12" s="40">
        <f t="shared" si="1"/>
        <v>124.47795823665894</v>
      </c>
      <c r="H12" s="39">
        <v>374</v>
      </c>
      <c r="I12" s="39">
        <v>419</v>
      </c>
      <c r="J12" s="40">
        <f t="shared" si="2"/>
        <v>112.03208556149733</v>
      </c>
      <c r="K12" s="39">
        <v>158</v>
      </c>
      <c r="L12" s="39">
        <v>137</v>
      </c>
      <c r="M12" s="40">
        <f t="shared" si="3"/>
        <v>86.708860759493675</v>
      </c>
      <c r="N12" s="39">
        <v>63</v>
      </c>
      <c r="O12" s="39">
        <v>6</v>
      </c>
      <c r="P12" s="91">
        <f t="shared" si="8"/>
        <v>9.5238095238095237</v>
      </c>
      <c r="Q12" s="39">
        <v>710</v>
      </c>
      <c r="R12" s="60">
        <v>926</v>
      </c>
      <c r="S12" s="40">
        <f t="shared" si="4"/>
        <v>130.42253521126761</v>
      </c>
      <c r="T12" s="39">
        <v>2013</v>
      </c>
      <c r="U12" s="60">
        <v>679</v>
      </c>
      <c r="V12" s="40">
        <f t="shared" si="5"/>
        <v>33.730750124192745</v>
      </c>
      <c r="W12" s="39">
        <v>488</v>
      </c>
      <c r="X12" s="60">
        <v>278</v>
      </c>
      <c r="Y12" s="40">
        <f t="shared" si="6"/>
        <v>56.967213114754095</v>
      </c>
      <c r="Z12" s="39">
        <v>403</v>
      </c>
      <c r="AA12" s="60">
        <v>231</v>
      </c>
      <c r="AB12" s="40">
        <f t="shared" si="7"/>
        <v>57.320099255583123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1121</v>
      </c>
      <c r="C13" s="39">
        <v>1056</v>
      </c>
      <c r="D13" s="40">
        <f t="shared" si="0"/>
        <v>94.201605709188229</v>
      </c>
      <c r="E13" s="39">
        <v>569</v>
      </c>
      <c r="F13" s="39">
        <v>526</v>
      </c>
      <c r="G13" s="40">
        <f t="shared" si="1"/>
        <v>92.44288224956064</v>
      </c>
      <c r="H13" s="39">
        <v>192</v>
      </c>
      <c r="I13" s="39">
        <v>188</v>
      </c>
      <c r="J13" s="40">
        <f t="shared" si="2"/>
        <v>97.916666666666671</v>
      </c>
      <c r="K13" s="39">
        <v>25</v>
      </c>
      <c r="L13" s="39">
        <v>32</v>
      </c>
      <c r="M13" s="40">
        <f t="shared" si="3"/>
        <v>128</v>
      </c>
      <c r="N13" s="39">
        <v>1</v>
      </c>
      <c r="O13" s="39">
        <v>2</v>
      </c>
      <c r="P13" s="91">
        <f t="shared" si="8"/>
        <v>200</v>
      </c>
      <c r="Q13" s="39">
        <v>403</v>
      </c>
      <c r="R13" s="60">
        <v>457</v>
      </c>
      <c r="S13" s="40">
        <f t="shared" si="4"/>
        <v>113.39950372208436</v>
      </c>
      <c r="T13" s="39">
        <v>782</v>
      </c>
      <c r="U13" s="60">
        <v>460</v>
      </c>
      <c r="V13" s="40">
        <f t="shared" si="5"/>
        <v>58.823529411764703</v>
      </c>
      <c r="W13" s="39">
        <v>310</v>
      </c>
      <c r="X13" s="60">
        <v>107</v>
      </c>
      <c r="Y13" s="40">
        <f t="shared" si="6"/>
        <v>34.516129032258064</v>
      </c>
      <c r="Z13" s="39">
        <v>264</v>
      </c>
      <c r="AA13" s="60">
        <v>89</v>
      </c>
      <c r="AB13" s="40">
        <f t="shared" si="7"/>
        <v>33.712121212121211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844</v>
      </c>
      <c r="C14" s="39">
        <v>765</v>
      </c>
      <c r="D14" s="40">
        <f t="shared" si="0"/>
        <v>90.639810426540279</v>
      </c>
      <c r="E14" s="39">
        <v>500</v>
      </c>
      <c r="F14" s="39">
        <v>454</v>
      </c>
      <c r="G14" s="40">
        <f t="shared" si="1"/>
        <v>90.8</v>
      </c>
      <c r="H14" s="39">
        <v>162</v>
      </c>
      <c r="I14" s="39">
        <v>162</v>
      </c>
      <c r="J14" s="40">
        <f t="shared" si="2"/>
        <v>100</v>
      </c>
      <c r="K14" s="39">
        <v>18</v>
      </c>
      <c r="L14" s="39">
        <v>12</v>
      </c>
      <c r="M14" s="40">
        <f t="shared" si="3"/>
        <v>66.666666666666671</v>
      </c>
      <c r="N14" s="39">
        <v>4</v>
      </c>
      <c r="O14" s="39">
        <v>0</v>
      </c>
      <c r="P14" s="40">
        <f t="shared" si="8"/>
        <v>0</v>
      </c>
      <c r="Q14" s="39">
        <v>455</v>
      </c>
      <c r="R14" s="60">
        <v>401</v>
      </c>
      <c r="S14" s="40">
        <f t="shared" si="4"/>
        <v>88.131868131868131</v>
      </c>
      <c r="T14" s="39">
        <v>526</v>
      </c>
      <c r="U14" s="60">
        <v>88</v>
      </c>
      <c r="V14" s="40">
        <f t="shared" si="5"/>
        <v>16.730038022813687</v>
      </c>
      <c r="W14" s="39">
        <v>297</v>
      </c>
      <c r="X14" s="60">
        <v>82</v>
      </c>
      <c r="Y14" s="40">
        <f t="shared" si="6"/>
        <v>27.609427609427609</v>
      </c>
      <c r="Z14" s="39">
        <v>254</v>
      </c>
      <c r="AA14" s="60">
        <v>53</v>
      </c>
      <c r="AB14" s="40">
        <f t="shared" si="7"/>
        <v>20.866141732283463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4614</v>
      </c>
      <c r="C15" s="39">
        <v>4477</v>
      </c>
      <c r="D15" s="40">
        <f t="shared" si="0"/>
        <v>97.030775899436492</v>
      </c>
      <c r="E15" s="39">
        <v>1247</v>
      </c>
      <c r="F15" s="39">
        <v>1345</v>
      </c>
      <c r="G15" s="40">
        <f t="shared" si="1"/>
        <v>107.85886126704089</v>
      </c>
      <c r="H15" s="39">
        <v>456</v>
      </c>
      <c r="I15" s="39">
        <v>458</v>
      </c>
      <c r="J15" s="40">
        <f t="shared" si="2"/>
        <v>100.43859649122807</v>
      </c>
      <c r="K15" s="39">
        <v>124</v>
      </c>
      <c r="L15" s="39">
        <v>103</v>
      </c>
      <c r="M15" s="40">
        <f t="shared" si="3"/>
        <v>83.064516129032256</v>
      </c>
      <c r="N15" s="39">
        <v>4</v>
      </c>
      <c r="O15" s="39">
        <v>1</v>
      </c>
      <c r="P15" s="91">
        <f t="shared" si="8"/>
        <v>25</v>
      </c>
      <c r="Q15" s="39">
        <v>954</v>
      </c>
      <c r="R15" s="60">
        <v>1016</v>
      </c>
      <c r="S15" s="40">
        <f t="shared" si="4"/>
        <v>106.49895178197065</v>
      </c>
      <c r="T15" s="39">
        <v>3871</v>
      </c>
      <c r="U15" s="60">
        <v>442</v>
      </c>
      <c r="V15" s="40">
        <f t="shared" si="5"/>
        <v>11.418238181348489</v>
      </c>
      <c r="W15" s="39">
        <v>774</v>
      </c>
      <c r="X15" s="60">
        <v>365</v>
      </c>
      <c r="Y15" s="40">
        <f t="shared" si="6"/>
        <v>47.157622739018088</v>
      </c>
      <c r="Z15" s="39">
        <v>684</v>
      </c>
      <c r="AA15" s="60">
        <v>305</v>
      </c>
      <c r="AB15" s="40">
        <f t="shared" si="7"/>
        <v>44.590643274853804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3018</v>
      </c>
      <c r="C16" s="39">
        <v>2861</v>
      </c>
      <c r="D16" s="40">
        <f t="shared" si="0"/>
        <v>94.797879390324724</v>
      </c>
      <c r="E16" s="39">
        <v>1661</v>
      </c>
      <c r="F16" s="39">
        <v>1627</v>
      </c>
      <c r="G16" s="40">
        <f t="shared" si="1"/>
        <v>97.953040337146291</v>
      </c>
      <c r="H16" s="39">
        <v>687</v>
      </c>
      <c r="I16" s="39">
        <v>667</v>
      </c>
      <c r="J16" s="40">
        <f t="shared" si="2"/>
        <v>97.088791848617177</v>
      </c>
      <c r="K16" s="39">
        <v>167</v>
      </c>
      <c r="L16" s="39">
        <v>134</v>
      </c>
      <c r="M16" s="40">
        <f t="shared" si="3"/>
        <v>80.23952095808383</v>
      </c>
      <c r="N16" s="39">
        <v>58</v>
      </c>
      <c r="O16" s="39">
        <v>44</v>
      </c>
      <c r="P16" s="40">
        <f t="shared" si="8"/>
        <v>75.862068965517238</v>
      </c>
      <c r="Q16" s="39">
        <v>1449</v>
      </c>
      <c r="R16" s="60">
        <v>1396</v>
      </c>
      <c r="S16" s="40">
        <f t="shared" si="4"/>
        <v>96.342305037957217</v>
      </c>
      <c r="T16" s="39">
        <v>1923</v>
      </c>
      <c r="U16" s="60">
        <v>393</v>
      </c>
      <c r="V16" s="40">
        <f t="shared" si="5"/>
        <v>20.436817472698909</v>
      </c>
      <c r="W16" s="39">
        <v>1037</v>
      </c>
      <c r="X16" s="60">
        <v>329</v>
      </c>
      <c r="Y16" s="40">
        <f t="shared" si="6"/>
        <v>31.726133076181291</v>
      </c>
      <c r="Z16" s="39">
        <v>880</v>
      </c>
      <c r="AA16" s="60">
        <v>272</v>
      </c>
      <c r="AB16" s="40">
        <f t="shared" si="7"/>
        <v>30.90909090909091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4558</v>
      </c>
      <c r="C17" s="39">
        <v>4846</v>
      </c>
      <c r="D17" s="40">
        <f t="shared" si="0"/>
        <v>106.31856077226854</v>
      </c>
      <c r="E17" s="39">
        <v>1294</v>
      </c>
      <c r="F17" s="39">
        <v>1745</v>
      </c>
      <c r="G17" s="40">
        <f t="shared" si="1"/>
        <v>134.85316846986089</v>
      </c>
      <c r="H17" s="39">
        <v>486</v>
      </c>
      <c r="I17" s="39">
        <v>445</v>
      </c>
      <c r="J17" s="40">
        <f t="shared" si="2"/>
        <v>91.563786008230451</v>
      </c>
      <c r="K17" s="39">
        <v>138</v>
      </c>
      <c r="L17" s="39">
        <v>83</v>
      </c>
      <c r="M17" s="40">
        <f t="shared" si="3"/>
        <v>60.144927536231883</v>
      </c>
      <c r="N17" s="39">
        <v>9</v>
      </c>
      <c r="O17" s="39">
        <v>2</v>
      </c>
      <c r="P17" s="91">
        <f t="shared" si="8"/>
        <v>22.222222222222221</v>
      </c>
      <c r="Q17" s="39">
        <v>949</v>
      </c>
      <c r="R17" s="60">
        <v>1071</v>
      </c>
      <c r="S17" s="40">
        <f t="shared" si="4"/>
        <v>112.85563751317176</v>
      </c>
      <c r="T17" s="39">
        <v>3734</v>
      </c>
      <c r="U17" s="60">
        <v>739</v>
      </c>
      <c r="V17" s="40">
        <f t="shared" si="5"/>
        <v>19.791108730583826</v>
      </c>
      <c r="W17" s="39">
        <v>721</v>
      </c>
      <c r="X17" s="60">
        <v>679</v>
      </c>
      <c r="Y17" s="40">
        <f t="shared" si="6"/>
        <v>94.174757281553397</v>
      </c>
      <c r="Z17" s="39">
        <v>634</v>
      </c>
      <c r="AA17" s="60">
        <v>594</v>
      </c>
      <c r="AB17" s="40">
        <f t="shared" si="7"/>
        <v>93.690851735015769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2973</v>
      </c>
      <c r="C18" s="39">
        <v>1982</v>
      </c>
      <c r="D18" s="40">
        <f t="shared" si="0"/>
        <v>66.666666666666671</v>
      </c>
      <c r="E18" s="39">
        <v>1516</v>
      </c>
      <c r="F18" s="39">
        <v>1338</v>
      </c>
      <c r="G18" s="40">
        <f t="shared" si="1"/>
        <v>88.258575197889186</v>
      </c>
      <c r="H18" s="39">
        <v>517</v>
      </c>
      <c r="I18" s="39">
        <v>555</v>
      </c>
      <c r="J18" s="40">
        <f t="shared" si="2"/>
        <v>107.35009671179884</v>
      </c>
      <c r="K18" s="39">
        <v>159</v>
      </c>
      <c r="L18" s="39">
        <v>72</v>
      </c>
      <c r="M18" s="40">
        <f t="shared" si="3"/>
        <v>45.283018867924525</v>
      </c>
      <c r="N18" s="39">
        <v>11</v>
      </c>
      <c r="O18" s="39">
        <v>7</v>
      </c>
      <c r="P18" s="40">
        <f t="shared" si="8"/>
        <v>63.636363636363633</v>
      </c>
      <c r="Q18" s="39">
        <v>1226</v>
      </c>
      <c r="R18" s="60">
        <v>981</v>
      </c>
      <c r="S18" s="40">
        <f t="shared" si="4"/>
        <v>80.0163132137031</v>
      </c>
      <c r="T18" s="39">
        <v>1195</v>
      </c>
      <c r="U18" s="60">
        <v>409</v>
      </c>
      <c r="V18" s="40">
        <f t="shared" si="5"/>
        <v>34.22594142259414</v>
      </c>
      <c r="W18" s="39">
        <v>827</v>
      </c>
      <c r="X18" s="60">
        <v>345</v>
      </c>
      <c r="Y18" s="40">
        <f t="shared" si="6"/>
        <v>41.717049576783552</v>
      </c>
      <c r="Z18" s="39">
        <v>749</v>
      </c>
      <c r="AA18" s="60">
        <v>313</v>
      </c>
      <c r="AB18" s="40">
        <f t="shared" si="7"/>
        <v>41.7890520694259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2310</v>
      </c>
      <c r="C19" s="39">
        <v>2655</v>
      </c>
      <c r="D19" s="40">
        <f t="shared" si="0"/>
        <v>114.93506493506493</v>
      </c>
      <c r="E19" s="39">
        <v>876</v>
      </c>
      <c r="F19" s="39">
        <v>1111</v>
      </c>
      <c r="G19" s="40">
        <f t="shared" si="1"/>
        <v>126.82648401826484</v>
      </c>
      <c r="H19" s="39">
        <v>270</v>
      </c>
      <c r="I19" s="39">
        <v>610</v>
      </c>
      <c r="J19" s="40">
        <f t="shared" si="2"/>
        <v>225.92592592592592</v>
      </c>
      <c r="K19" s="39">
        <v>108</v>
      </c>
      <c r="L19" s="39">
        <v>95</v>
      </c>
      <c r="M19" s="40">
        <f t="shared" si="3"/>
        <v>87.962962962962962</v>
      </c>
      <c r="N19" s="39">
        <v>15</v>
      </c>
      <c r="O19" s="39">
        <v>16</v>
      </c>
      <c r="P19" s="40">
        <f t="shared" si="8"/>
        <v>106.66666666666667</v>
      </c>
      <c r="Q19" s="39">
        <v>690</v>
      </c>
      <c r="R19" s="60">
        <v>953</v>
      </c>
      <c r="S19" s="40">
        <f t="shared" si="4"/>
        <v>138.1159420289855</v>
      </c>
      <c r="T19" s="39">
        <v>1846</v>
      </c>
      <c r="U19" s="60">
        <v>1531</v>
      </c>
      <c r="V19" s="40">
        <f t="shared" si="5"/>
        <v>82.936078006500537</v>
      </c>
      <c r="W19" s="39">
        <v>423</v>
      </c>
      <c r="X19" s="60">
        <v>318</v>
      </c>
      <c r="Y19" s="40">
        <f t="shared" si="6"/>
        <v>75.177304964539005</v>
      </c>
      <c r="Z19" s="39">
        <v>370</v>
      </c>
      <c r="AA19" s="60">
        <v>285</v>
      </c>
      <c r="AB19" s="40">
        <f t="shared" si="7"/>
        <v>77.027027027027032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1186</v>
      </c>
      <c r="C20" s="39">
        <v>1408</v>
      </c>
      <c r="D20" s="40">
        <f t="shared" si="0"/>
        <v>118.71838111298483</v>
      </c>
      <c r="E20" s="39">
        <v>417</v>
      </c>
      <c r="F20" s="39">
        <v>605</v>
      </c>
      <c r="G20" s="40">
        <f t="shared" si="1"/>
        <v>145.08393285371702</v>
      </c>
      <c r="H20" s="39">
        <v>95</v>
      </c>
      <c r="I20" s="39">
        <v>171</v>
      </c>
      <c r="J20" s="40">
        <f t="shared" si="2"/>
        <v>180</v>
      </c>
      <c r="K20" s="39">
        <v>16</v>
      </c>
      <c r="L20" s="39">
        <v>17</v>
      </c>
      <c r="M20" s="40">
        <f t="shared" si="3"/>
        <v>106.25</v>
      </c>
      <c r="N20" s="39">
        <v>15</v>
      </c>
      <c r="O20" s="39">
        <v>2</v>
      </c>
      <c r="P20" s="40">
        <f t="shared" si="8"/>
        <v>13.333333333333334</v>
      </c>
      <c r="Q20" s="39">
        <v>278</v>
      </c>
      <c r="R20" s="60">
        <v>438</v>
      </c>
      <c r="S20" s="40">
        <f t="shared" si="4"/>
        <v>157.55395683453239</v>
      </c>
      <c r="T20" s="39">
        <v>1007</v>
      </c>
      <c r="U20" s="60">
        <v>273</v>
      </c>
      <c r="V20" s="40">
        <f t="shared" si="5"/>
        <v>27.110228401191659</v>
      </c>
      <c r="W20" s="39">
        <v>256</v>
      </c>
      <c r="X20" s="60">
        <v>248</v>
      </c>
      <c r="Y20" s="40">
        <f t="shared" si="6"/>
        <v>96.875</v>
      </c>
      <c r="Z20" s="39">
        <v>234</v>
      </c>
      <c r="AA20" s="60">
        <v>224</v>
      </c>
      <c r="AB20" s="40">
        <f t="shared" si="7"/>
        <v>95.726495726495727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939</v>
      </c>
      <c r="C21" s="39">
        <v>1181</v>
      </c>
      <c r="D21" s="40">
        <f t="shared" si="0"/>
        <v>125.77209797657082</v>
      </c>
      <c r="E21" s="39">
        <v>473</v>
      </c>
      <c r="F21" s="39">
        <v>705</v>
      </c>
      <c r="G21" s="40">
        <f t="shared" si="1"/>
        <v>149.04862579281183</v>
      </c>
      <c r="H21" s="39">
        <v>198</v>
      </c>
      <c r="I21" s="39">
        <v>257</v>
      </c>
      <c r="J21" s="40">
        <f t="shared" si="2"/>
        <v>129.79797979797979</v>
      </c>
      <c r="K21" s="39">
        <v>13</v>
      </c>
      <c r="L21" s="39">
        <v>27</v>
      </c>
      <c r="M21" s="40">
        <f t="shared" si="3"/>
        <v>207.69230769230768</v>
      </c>
      <c r="N21" s="39">
        <v>2</v>
      </c>
      <c r="O21" s="39">
        <v>0</v>
      </c>
      <c r="P21" s="91">
        <f t="shared" si="8"/>
        <v>0</v>
      </c>
      <c r="Q21" s="39">
        <v>431</v>
      </c>
      <c r="R21" s="60">
        <v>623</v>
      </c>
      <c r="S21" s="40">
        <f t="shared" si="4"/>
        <v>144.5475638051044</v>
      </c>
      <c r="T21" s="39">
        <v>578</v>
      </c>
      <c r="U21" s="60">
        <v>270</v>
      </c>
      <c r="V21" s="40">
        <f t="shared" si="5"/>
        <v>46.712802768166092</v>
      </c>
      <c r="W21" s="39">
        <v>249</v>
      </c>
      <c r="X21" s="60">
        <v>246</v>
      </c>
      <c r="Y21" s="40">
        <f t="shared" si="6"/>
        <v>98.795180722891573</v>
      </c>
      <c r="Z21" s="39">
        <v>230</v>
      </c>
      <c r="AA21" s="60">
        <v>217</v>
      </c>
      <c r="AB21" s="40">
        <f t="shared" si="7"/>
        <v>94.347826086956516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2317</v>
      </c>
      <c r="C22" s="39">
        <v>2617</v>
      </c>
      <c r="D22" s="40">
        <f t="shared" si="0"/>
        <v>112.94777729823048</v>
      </c>
      <c r="E22" s="39">
        <v>1026</v>
      </c>
      <c r="F22" s="39">
        <v>1221</v>
      </c>
      <c r="G22" s="40">
        <f t="shared" si="1"/>
        <v>119.00584795321637</v>
      </c>
      <c r="H22" s="39">
        <v>333</v>
      </c>
      <c r="I22" s="39">
        <v>529</v>
      </c>
      <c r="J22" s="40">
        <f t="shared" si="2"/>
        <v>158.85885885885887</v>
      </c>
      <c r="K22" s="39">
        <v>82</v>
      </c>
      <c r="L22" s="39">
        <v>60</v>
      </c>
      <c r="M22" s="40">
        <f t="shared" si="3"/>
        <v>73.170731707317074</v>
      </c>
      <c r="N22" s="39">
        <v>26</v>
      </c>
      <c r="O22" s="39">
        <v>2</v>
      </c>
      <c r="P22" s="91">
        <f t="shared" si="8"/>
        <v>7.6923076923076925</v>
      </c>
      <c r="Q22" s="39">
        <v>959</v>
      </c>
      <c r="R22" s="60">
        <v>1043</v>
      </c>
      <c r="S22" s="40">
        <f t="shared" si="4"/>
        <v>108.75912408759125</v>
      </c>
      <c r="T22" s="39">
        <v>1727</v>
      </c>
      <c r="U22" s="60">
        <v>527</v>
      </c>
      <c r="V22" s="40">
        <f t="shared" si="5"/>
        <v>30.515344528083382</v>
      </c>
      <c r="W22" s="39">
        <v>546</v>
      </c>
      <c r="X22" s="60">
        <v>412</v>
      </c>
      <c r="Y22" s="40">
        <f t="shared" si="6"/>
        <v>75.45787545787546</v>
      </c>
      <c r="Z22" s="39">
        <v>464</v>
      </c>
      <c r="AA22" s="60">
        <v>345</v>
      </c>
      <c r="AB22" s="40">
        <f t="shared" si="7"/>
        <v>74.353448275862064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1390</v>
      </c>
      <c r="C23" s="39">
        <v>1839</v>
      </c>
      <c r="D23" s="40">
        <f t="shared" si="0"/>
        <v>132.30215827338131</v>
      </c>
      <c r="E23" s="39">
        <v>1027</v>
      </c>
      <c r="F23" s="39">
        <v>1506</v>
      </c>
      <c r="G23" s="40">
        <f t="shared" si="1"/>
        <v>146.64070107108083</v>
      </c>
      <c r="H23" s="39">
        <v>244</v>
      </c>
      <c r="I23" s="39">
        <v>388</v>
      </c>
      <c r="J23" s="40">
        <f t="shared" si="2"/>
        <v>159.01639344262296</v>
      </c>
      <c r="K23" s="39">
        <v>59</v>
      </c>
      <c r="L23" s="39">
        <v>72</v>
      </c>
      <c r="M23" s="40">
        <f t="shared" si="3"/>
        <v>122.03389830508475</v>
      </c>
      <c r="N23" s="39">
        <v>12</v>
      </c>
      <c r="O23" s="39">
        <v>0</v>
      </c>
      <c r="P23" s="40">
        <f t="shared" si="8"/>
        <v>0</v>
      </c>
      <c r="Q23" s="39">
        <v>965</v>
      </c>
      <c r="R23" s="60">
        <v>1277</v>
      </c>
      <c r="S23" s="40">
        <f t="shared" si="4"/>
        <v>132.33160621761658</v>
      </c>
      <c r="T23" s="39">
        <v>914</v>
      </c>
      <c r="U23" s="60">
        <v>541</v>
      </c>
      <c r="V23" s="40">
        <f t="shared" si="5"/>
        <v>59.190371991247268</v>
      </c>
      <c r="W23" s="39">
        <v>632</v>
      </c>
      <c r="X23" s="60">
        <v>511</v>
      </c>
      <c r="Y23" s="40">
        <f t="shared" si="6"/>
        <v>80.85443037974683</v>
      </c>
      <c r="Z23" s="39">
        <v>536</v>
      </c>
      <c r="AA23" s="60">
        <v>431</v>
      </c>
      <c r="AB23" s="40">
        <f t="shared" si="7"/>
        <v>80.410447761194035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1762</v>
      </c>
      <c r="C24" s="39">
        <v>1652</v>
      </c>
      <c r="D24" s="40">
        <f t="shared" si="0"/>
        <v>93.757094211123729</v>
      </c>
      <c r="E24" s="39">
        <v>971</v>
      </c>
      <c r="F24" s="39">
        <v>1193</v>
      </c>
      <c r="G24" s="40">
        <f t="shared" si="1"/>
        <v>122.86302780638518</v>
      </c>
      <c r="H24" s="39">
        <v>273</v>
      </c>
      <c r="I24" s="39">
        <v>334</v>
      </c>
      <c r="J24" s="40">
        <f t="shared" si="2"/>
        <v>122.34432234432235</v>
      </c>
      <c r="K24" s="39">
        <v>64</v>
      </c>
      <c r="L24" s="39">
        <v>65</v>
      </c>
      <c r="M24" s="40">
        <f t="shared" si="3"/>
        <v>101.5625</v>
      </c>
      <c r="N24" s="39">
        <v>2</v>
      </c>
      <c r="O24" s="39">
        <v>2</v>
      </c>
      <c r="P24" s="91">
        <f t="shared" si="8"/>
        <v>100</v>
      </c>
      <c r="Q24" s="39">
        <v>608</v>
      </c>
      <c r="R24" s="60">
        <v>1075</v>
      </c>
      <c r="S24" s="40">
        <f t="shared" si="4"/>
        <v>176.80921052631578</v>
      </c>
      <c r="T24" s="39">
        <v>803</v>
      </c>
      <c r="U24" s="60">
        <v>462</v>
      </c>
      <c r="V24" s="40">
        <f t="shared" si="5"/>
        <v>57.534246575342465</v>
      </c>
      <c r="W24" s="39">
        <v>547</v>
      </c>
      <c r="X24" s="60">
        <v>396</v>
      </c>
      <c r="Y24" s="40">
        <f t="shared" si="6"/>
        <v>72.39488117001828</v>
      </c>
      <c r="Z24" s="39">
        <v>513</v>
      </c>
      <c r="AA24" s="60">
        <v>379</v>
      </c>
      <c r="AB24" s="40">
        <f t="shared" si="7"/>
        <v>73.879142300194928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2415</v>
      </c>
      <c r="C25" s="39">
        <v>2518</v>
      </c>
      <c r="D25" s="40">
        <f t="shared" si="0"/>
        <v>104.26501035196688</v>
      </c>
      <c r="E25" s="39">
        <v>402</v>
      </c>
      <c r="F25" s="39">
        <v>620</v>
      </c>
      <c r="G25" s="40">
        <f t="shared" si="1"/>
        <v>154.22885572139305</v>
      </c>
      <c r="H25" s="39">
        <v>185</v>
      </c>
      <c r="I25" s="39">
        <v>301</v>
      </c>
      <c r="J25" s="40">
        <f t="shared" si="2"/>
        <v>162.70270270270271</v>
      </c>
      <c r="K25" s="39">
        <v>27</v>
      </c>
      <c r="L25" s="39">
        <v>34</v>
      </c>
      <c r="M25" s="40">
        <f t="shared" si="3"/>
        <v>125.92592592592592</v>
      </c>
      <c r="N25" s="39">
        <v>12</v>
      </c>
      <c r="O25" s="39">
        <v>0</v>
      </c>
      <c r="P25" s="91">
        <f t="shared" si="8"/>
        <v>0</v>
      </c>
      <c r="Q25" s="39">
        <v>325</v>
      </c>
      <c r="R25" s="60">
        <v>502</v>
      </c>
      <c r="S25" s="40">
        <f t="shared" si="4"/>
        <v>154.46153846153845</v>
      </c>
      <c r="T25" s="39">
        <v>2077</v>
      </c>
      <c r="U25" s="60">
        <v>226</v>
      </c>
      <c r="V25" s="40">
        <f t="shared" si="5"/>
        <v>10.881078478574867</v>
      </c>
      <c r="W25" s="39">
        <v>256</v>
      </c>
      <c r="X25" s="60">
        <v>203</v>
      </c>
      <c r="Y25" s="40">
        <f t="shared" si="6"/>
        <v>79.296875</v>
      </c>
      <c r="Z25" s="39">
        <v>234</v>
      </c>
      <c r="AA25" s="60">
        <v>162</v>
      </c>
      <c r="AB25" s="40">
        <f t="shared" si="7"/>
        <v>69.230769230769226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1335</v>
      </c>
      <c r="C26" s="39">
        <v>1455</v>
      </c>
      <c r="D26" s="40">
        <f t="shared" si="0"/>
        <v>108.98876404494382</v>
      </c>
      <c r="E26" s="39">
        <v>720</v>
      </c>
      <c r="F26" s="39">
        <v>811</v>
      </c>
      <c r="G26" s="40">
        <f t="shared" si="1"/>
        <v>112.63888888888889</v>
      </c>
      <c r="H26" s="39">
        <v>194</v>
      </c>
      <c r="I26" s="39">
        <v>211</v>
      </c>
      <c r="J26" s="40">
        <f t="shared" si="2"/>
        <v>108.76288659793815</v>
      </c>
      <c r="K26" s="39">
        <v>43</v>
      </c>
      <c r="L26" s="39">
        <v>33</v>
      </c>
      <c r="M26" s="40">
        <f t="shared" si="3"/>
        <v>76.744186046511629</v>
      </c>
      <c r="N26" s="39">
        <v>7</v>
      </c>
      <c r="O26" s="39">
        <v>0</v>
      </c>
      <c r="P26" s="91">
        <f t="shared" si="8"/>
        <v>0</v>
      </c>
      <c r="Q26" s="39">
        <v>636</v>
      </c>
      <c r="R26" s="60">
        <v>656</v>
      </c>
      <c r="S26" s="40">
        <f t="shared" si="4"/>
        <v>103.14465408805032</v>
      </c>
      <c r="T26" s="39">
        <v>1003</v>
      </c>
      <c r="U26" s="60">
        <v>388</v>
      </c>
      <c r="V26" s="40">
        <f t="shared" si="5"/>
        <v>38.6839481555334</v>
      </c>
      <c r="W26" s="39">
        <v>445</v>
      </c>
      <c r="X26" s="60">
        <v>348</v>
      </c>
      <c r="Y26" s="40">
        <f t="shared" si="6"/>
        <v>78.202247191011239</v>
      </c>
      <c r="Z26" s="39">
        <v>381</v>
      </c>
      <c r="AA26" s="60">
        <v>293</v>
      </c>
      <c r="AB26" s="40">
        <f t="shared" si="7"/>
        <v>76.902887139107605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1064</v>
      </c>
      <c r="C27" s="39">
        <v>1441</v>
      </c>
      <c r="D27" s="40">
        <f t="shared" si="0"/>
        <v>135.43233082706766</v>
      </c>
      <c r="E27" s="39">
        <v>446</v>
      </c>
      <c r="F27" s="39">
        <v>721</v>
      </c>
      <c r="G27" s="40">
        <f t="shared" si="1"/>
        <v>161.65919282511211</v>
      </c>
      <c r="H27" s="39">
        <v>180</v>
      </c>
      <c r="I27" s="39">
        <v>264</v>
      </c>
      <c r="J27" s="40">
        <f t="shared" si="2"/>
        <v>146.66666666666666</v>
      </c>
      <c r="K27" s="39">
        <v>70</v>
      </c>
      <c r="L27" s="39">
        <v>100</v>
      </c>
      <c r="M27" s="40">
        <f t="shared" si="3"/>
        <v>142.85714285714286</v>
      </c>
      <c r="N27" s="39">
        <v>0</v>
      </c>
      <c r="O27" s="39">
        <v>3</v>
      </c>
      <c r="P27" s="91" t="str">
        <f t="shared" si="8"/>
        <v>-</v>
      </c>
      <c r="Q27" s="39">
        <v>373</v>
      </c>
      <c r="R27" s="60">
        <v>554</v>
      </c>
      <c r="S27" s="40">
        <f t="shared" si="4"/>
        <v>148.5254691689008</v>
      </c>
      <c r="T27" s="39">
        <v>840</v>
      </c>
      <c r="U27" s="60">
        <v>213</v>
      </c>
      <c r="V27" s="40">
        <f t="shared" si="5"/>
        <v>25.357142857142858</v>
      </c>
      <c r="W27" s="39">
        <v>256</v>
      </c>
      <c r="X27" s="60">
        <v>190</v>
      </c>
      <c r="Y27" s="40">
        <f t="shared" si="6"/>
        <v>74.21875</v>
      </c>
      <c r="Z27" s="39">
        <v>234</v>
      </c>
      <c r="AA27" s="60">
        <v>170</v>
      </c>
      <c r="AB27" s="40">
        <f t="shared" si="7"/>
        <v>72.649572649572647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1117</v>
      </c>
      <c r="C28" s="39">
        <v>1112</v>
      </c>
      <c r="D28" s="40">
        <f t="shared" si="0"/>
        <v>99.552372426141446</v>
      </c>
      <c r="E28" s="39">
        <v>523</v>
      </c>
      <c r="F28" s="39">
        <v>552</v>
      </c>
      <c r="G28" s="40">
        <f t="shared" si="1"/>
        <v>105.54493307839388</v>
      </c>
      <c r="H28" s="39">
        <v>218</v>
      </c>
      <c r="I28" s="39">
        <v>252</v>
      </c>
      <c r="J28" s="40">
        <f t="shared" si="2"/>
        <v>115.59633027522936</v>
      </c>
      <c r="K28" s="39">
        <v>31</v>
      </c>
      <c r="L28" s="39">
        <v>28</v>
      </c>
      <c r="M28" s="40">
        <f t="shared" si="3"/>
        <v>90.322580645161295</v>
      </c>
      <c r="N28" s="39">
        <v>8</v>
      </c>
      <c r="O28" s="39">
        <v>3</v>
      </c>
      <c r="P28" s="40">
        <f t="shared" si="8"/>
        <v>37.5</v>
      </c>
      <c r="Q28" s="39">
        <v>451</v>
      </c>
      <c r="R28" s="60">
        <v>513</v>
      </c>
      <c r="S28" s="40">
        <f t="shared" si="4"/>
        <v>113.74722838137473</v>
      </c>
      <c r="T28" s="39">
        <v>727</v>
      </c>
      <c r="U28" s="60">
        <v>238</v>
      </c>
      <c r="V28" s="40">
        <f t="shared" si="5"/>
        <v>32.737276478679505</v>
      </c>
      <c r="W28" s="39">
        <v>276</v>
      </c>
      <c r="X28" s="60">
        <v>224</v>
      </c>
      <c r="Y28" s="40">
        <f t="shared" si="6"/>
        <v>81.159420289855078</v>
      </c>
      <c r="Z28" s="39">
        <v>250</v>
      </c>
      <c r="AA28" s="60">
        <v>212</v>
      </c>
      <c r="AB28" s="40">
        <f t="shared" si="7"/>
        <v>84.8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1408</v>
      </c>
      <c r="C29" s="39">
        <v>1645</v>
      </c>
      <c r="D29" s="40">
        <f t="shared" si="0"/>
        <v>116.83238636363636</v>
      </c>
      <c r="E29" s="39">
        <v>914</v>
      </c>
      <c r="F29" s="39">
        <v>1111</v>
      </c>
      <c r="G29" s="40">
        <f t="shared" si="1"/>
        <v>121.55361050328227</v>
      </c>
      <c r="H29" s="39">
        <v>124</v>
      </c>
      <c r="I29" s="39">
        <v>273</v>
      </c>
      <c r="J29" s="40">
        <f t="shared" si="2"/>
        <v>220.16129032258064</v>
      </c>
      <c r="K29" s="39">
        <v>86</v>
      </c>
      <c r="L29" s="39">
        <v>84</v>
      </c>
      <c r="M29" s="40">
        <f t="shared" si="3"/>
        <v>97.674418604651166</v>
      </c>
      <c r="N29" s="39">
        <v>32</v>
      </c>
      <c r="O29" s="39">
        <v>1</v>
      </c>
      <c r="P29" s="40">
        <f t="shared" si="8"/>
        <v>3.125</v>
      </c>
      <c r="Q29" s="39">
        <v>618</v>
      </c>
      <c r="R29" s="60">
        <v>886</v>
      </c>
      <c r="S29" s="40">
        <f t="shared" si="4"/>
        <v>143.36569579288025</v>
      </c>
      <c r="T29" s="39">
        <v>980</v>
      </c>
      <c r="U29" s="60">
        <v>355</v>
      </c>
      <c r="V29" s="40">
        <f t="shared" si="5"/>
        <v>36.224489795918366</v>
      </c>
      <c r="W29" s="39">
        <v>568</v>
      </c>
      <c r="X29" s="60">
        <v>321</v>
      </c>
      <c r="Y29" s="40">
        <f t="shared" si="6"/>
        <v>56.514084507042256</v>
      </c>
      <c r="Z29" s="39">
        <v>538</v>
      </c>
      <c r="AA29" s="60">
        <v>296</v>
      </c>
      <c r="AB29" s="40">
        <f t="shared" si="7"/>
        <v>55.018587360594793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1447</v>
      </c>
      <c r="C30" s="39">
        <v>1616</v>
      </c>
      <c r="D30" s="40">
        <f t="shared" si="0"/>
        <v>111.67933655839668</v>
      </c>
      <c r="E30" s="39">
        <v>361</v>
      </c>
      <c r="F30" s="39">
        <v>512</v>
      </c>
      <c r="G30" s="40">
        <f t="shared" si="1"/>
        <v>141.82825484764544</v>
      </c>
      <c r="H30" s="39">
        <v>110</v>
      </c>
      <c r="I30" s="39">
        <v>184</v>
      </c>
      <c r="J30" s="40">
        <f t="shared" si="2"/>
        <v>167.27272727272728</v>
      </c>
      <c r="K30" s="39">
        <v>36</v>
      </c>
      <c r="L30" s="39">
        <v>23</v>
      </c>
      <c r="M30" s="40">
        <f t="shared" si="3"/>
        <v>63.888888888888886</v>
      </c>
      <c r="N30" s="39">
        <v>1</v>
      </c>
      <c r="O30" s="39">
        <v>0</v>
      </c>
      <c r="P30" s="91">
        <f t="shared" si="8"/>
        <v>0</v>
      </c>
      <c r="Q30" s="39">
        <v>343</v>
      </c>
      <c r="R30" s="60">
        <v>471</v>
      </c>
      <c r="S30" s="40">
        <f t="shared" si="4"/>
        <v>137.31778425655978</v>
      </c>
      <c r="T30" s="39">
        <v>1281</v>
      </c>
      <c r="U30" s="60">
        <v>236</v>
      </c>
      <c r="V30" s="40">
        <f t="shared" si="5"/>
        <v>18.423106947697111</v>
      </c>
      <c r="W30" s="39">
        <v>211</v>
      </c>
      <c r="X30" s="60">
        <v>223</v>
      </c>
      <c r="Y30" s="40">
        <f t="shared" si="6"/>
        <v>105.68720379146919</v>
      </c>
      <c r="Z30" s="39">
        <v>190</v>
      </c>
      <c r="AA30" s="60">
        <v>197</v>
      </c>
      <c r="AB30" s="40">
        <f t="shared" si="7"/>
        <v>103.68421052631579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1695</v>
      </c>
      <c r="C31" s="39">
        <v>1846</v>
      </c>
      <c r="D31" s="40">
        <f t="shared" si="0"/>
        <v>108.90855457227138</v>
      </c>
      <c r="E31" s="39">
        <v>437</v>
      </c>
      <c r="F31" s="39">
        <v>686</v>
      </c>
      <c r="G31" s="40">
        <f t="shared" si="1"/>
        <v>156.97940503432494</v>
      </c>
      <c r="H31" s="39">
        <v>219</v>
      </c>
      <c r="I31" s="39">
        <v>401</v>
      </c>
      <c r="J31" s="40">
        <f t="shared" si="2"/>
        <v>183.10502283105023</v>
      </c>
      <c r="K31" s="39">
        <v>28</v>
      </c>
      <c r="L31" s="39">
        <v>38</v>
      </c>
      <c r="M31" s="40">
        <f t="shared" si="3"/>
        <v>135.71428571428572</v>
      </c>
      <c r="N31" s="39">
        <v>1</v>
      </c>
      <c r="O31" s="39">
        <v>8</v>
      </c>
      <c r="P31" s="91">
        <f t="shared" si="8"/>
        <v>800</v>
      </c>
      <c r="Q31" s="39">
        <v>345</v>
      </c>
      <c r="R31" s="60">
        <v>629</v>
      </c>
      <c r="S31" s="40">
        <f t="shared" si="4"/>
        <v>182.31884057971016</v>
      </c>
      <c r="T31" s="39">
        <v>1177</v>
      </c>
      <c r="U31" s="60">
        <v>495</v>
      </c>
      <c r="V31" s="40">
        <f t="shared" si="5"/>
        <v>42.056074766355138</v>
      </c>
      <c r="W31" s="39">
        <v>220</v>
      </c>
      <c r="X31" s="60">
        <v>254</v>
      </c>
      <c r="Y31" s="40">
        <f t="shared" si="6"/>
        <v>115.45454545454545</v>
      </c>
      <c r="Z31" s="39">
        <v>209</v>
      </c>
      <c r="AA31" s="60">
        <v>223</v>
      </c>
      <c r="AB31" s="40">
        <f t="shared" si="7"/>
        <v>106.69856459330144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2030</v>
      </c>
      <c r="C32" s="39">
        <v>2102</v>
      </c>
      <c r="D32" s="40">
        <f t="shared" si="0"/>
        <v>103.54679802955665</v>
      </c>
      <c r="E32" s="39">
        <v>665</v>
      </c>
      <c r="F32" s="39">
        <v>754</v>
      </c>
      <c r="G32" s="40">
        <f t="shared" si="1"/>
        <v>113.38345864661655</v>
      </c>
      <c r="H32" s="39">
        <v>310</v>
      </c>
      <c r="I32" s="39">
        <v>317</v>
      </c>
      <c r="J32" s="40">
        <f t="shared" si="2"/>
        <v>102.25806451612904</v>
      </c>
      <c r="K32" s="39">
        <v>53</v>
      </c>
      <c r="L32" s="39">
        <v>84</v>
      </c>
      <c r="M32" s="40">
        <f t="shared" si="3"/>
        <v>158.49056603773585</v>
      </c>
      <c r="N32" s="39">
        <v>11</v>
      </c>
      <c r="O32" s="39">
        <v>18</v>
      </c>
      <c r="P32" s="91">
        <f t="shared" si="8"/>
        <v>163.63636363636363</v>
      </c>
      <c r="Q32" s="39">
        <v>623</v>
      </c>
      <c r="R32" s="60">
        <v>603</v>
      </c>
      <c r="S32" s="40">
        <f t="shared" si="4"/>
        <v>96.789727126805772</v>
      </c>
      <c r="T32" s="39">
        <v>1561</v>
      </c>
      <c r="U32" s="60">
        <v>219</v>
      </c>
      <c r="V32" s="40">
        <f t="shared" si="5"/>
        <v>14.029468289557975</v>
      </c>
      <c r="W32" s="39">
        <v>364</v>
      </c>
      <c r="X32" s="60">
        <v>185</v>
      </c>
      <c r="Y32" s="40">
        <f t="shared" si="6"/>
        <v>50.824175824175825</v>
      </c>
      <c r="Z32" s="39">
        <v>321</v>
      </c>
      <c r="AA32" s="60">
        <v>165</v>
      </c>
      <c r="AB32" s="40">
        <f t="shared" si="7"/>
        <v>51.401869158878505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1735</v>
      </c>
      <c r="C33" s="39">
        <v>2024</v>
      </c>
      <c r="D33" s="40">
        <f t="shared" si="0"/>
        <v>116.657060518732</v>
      </c>
      <c r="E33" s="39">
        <v>1067</v>
      </c>
      <c r="F33" s="39">
        <v>1311</v>
      </c>
      <c r="G33" s="40">
        <f t="shared" si="1"/>
        <v>122.86785379568884</v>
      </c>
      <c r="H33" s="39">
        <v>204</v>
      </c>
      <c r="I33" s="39">
        <v>383</v>
      </c>
      <c r="J33" s="40">
        <f t="shared" si="2"/>
        <v>187.74509803921569</v>
      </c>
      <c r="K33" s="39">
        <v>53</v>
      </c>
      <c r="L33" s="39">
        <v>47</v>
      </c>
      <c r="M33" s="40">
        <f t="shared" si="3"/>
        <v>88.679245283018872</v>
      </c>
      <c r="N33" s="39">
        <v>9</v>
      </c>
      <c r="O33" s="39">
        <v>1</v>
      </c>
      <c r="P33" s="40">
        <f t="shared" si="8"/>
        <v>11.111111111111111</v>
      </c>
      <c r="Q33" s="39">
        <v>960</v>
      </c>
      <c r="R33" s="60">
        <v>1181</v>
      </c>
      <c r="S33" s="40">
        <f t="shared" si="4"/>
        <v>123.02083333333333</v>
      </c>
      <c r="T33" s="39">
        <v>1080</v>
      </c>
      <c r="U33" s="60">
        <v>527</v>
      </c>
      <c r="V33" s="40">
        <f t="shared" si="5"/>
        <v>48.796296296296298</v>
      </c>
      <c r="W33" s="39">
        <v>521</v>
      </c>
      <c r="X33" s="60">
        <v>502</v>
      </c>
      <c r="Y33" s="40">
        <f t="shared" si="6"/>
        <v>96.353166986564304</v>
      </c>
      <c r="Z33" s="39">
        <v>472</v>
      </c>
      <c r="AA33" s="60">
        <v>449</v>
      </c>
      <c r="AB33" s="40">
        <f t="shared" si="7"/>
        <v>95.127118644067792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1301</v>
      </c>
      <c r="C34" s="39">
        <v>1551</v>
      </c>
      <c r="D34" s="40">
        <f t="shared" si="0"/>
        <v>119.21598770176787</v>
      </c>
      <c r="E34" s="39">
        <v>803</v>
      </c>
      <c r="F34" s="39">
        <v>1056</v>
      </c>
      <c r="G34" s="40">
        <f t="shared" si="1"/>
        <v>131.50684931506851</v>
      </c>
      <c r="H34" s="39">
        <v>274</v>
      </c>
      <c r="I34" s="39">
        <v>360</v>
      </c>
      <c r="J34" s="40">
        <f t="shared" si="2"/>
        <v>131.38686131386862</v>
      </c>
      <c r="K34" s="39">
        <v>20</v>
      </c>
      <c r="L34" s="39">
        <v>16</v>
      </c>
      <c r="M34" s="40">
        <f t="shared" si="3"/>
        <v>80</v>
      </c>
      <c r="N34" s="39">
        <v>25</v>
      </c>
      <c r="O34" s="39">
        <v>3</v>
      </c>
      <c r="P34" s="91">
        <f t="shared" si="8"/>
        <v>12</v>
      </c>
      <c r="Q34" s="39">
        <v>660</v>
      </c>
      <c r="R34" s="60">
        <v>904</v>
      </c>
      <c r="S34" s="40">
        <f t="shared" si="4"/>
        <v>136.96969696969697</v>
      </c>
      <c r="T34" s="39">
        <v>726</v>
      </c>
      <c r="U34" s="60">
        <v>521</v>
      </c>
      <c r="V34" s="40">
        <f t="shared" si="5"/>
        <v>71.763085399449039</v>
      </c>
      <c r="W34" s="39">
        <v>366</v>
      </c>
      <c r="X34" s="60">
        <v>489</v>
      </c>
      <c r="Y34" s="40">
        <f t="shared" si="6"/>
        <v>133.60655737704917</v>
      </c>
      <c r="Z34" s="39">
        <v>323</v>
      </c>
      <c r="AA34" s="60">
        <v>437</v>
      </c>
      <c r="AB34" s="40">
        <f t="shared" si="7"/>
        <v>135.29411764705881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1050</v>
      </c>
      <c r="C35" s="39">
        <v>1166</v>
      </c>
      <c r="D35" s="40">
        <f t="shared" si="0"/>
        <v>111.04761904761905</v>
      </c>
      <c r="E35" s="39">
        <v>569</v>
      </c>
      <c r="F35" s="39">
        <v>694</v>
      </c>
      <c r="G35" s="40">
        <f t="shared" si="1"/>
        <v>121.96836555360281</v>
      </c>
      <c r="H35" s="39">
        <v>265</v>
      </c>
      <c r="I35" s="39">
        <v>222</v>
      </c>
      <c r="J35" s="40">
        <f t="shared" si="2"/>
        <v>83.773584905660371</v>
      </c>
      <c r="K35" s="39">
        <v>35</v>
      </c>
      <c r="L35" s="39">
        <v>60</v>
      </c>
      <c r="M35" s="40">
        <f t="shared" si="3"/>
        <v>171.42857142857142</v>
      </c>
      <c r="N35" s="39">
        <v>9</v>
      </c>
      <c r="O35" s="39">
        <v>2</v>
      </c>
      <c r="P35" s="40">
        <f t="shared" si="8"/>
        <v>22.222222222222221</v>
      </c>
      <c r="Q35" s="39">
        <v>443</v>
      </c>
      <c r="R35" s="60">
        <v>459</v>
      </c>
      <c r="S35" s="40">
        <f t="shared" si="4"/>
        <v>103.6117381489842</v>
      </c>
      <c r="T35" s="39">
        <v>614</v>
      </c>
      <c r="U35" s="60">
        <v>131</v>
      </c>
      <c r="V35" s="40">
        <f t="shared" si="5"/>
        <v>21.335504885993487</v>
      </c>
      <c r="W35" s="39">
        <v>277</v>
      </c>
      <c r="X35" s="60">
        <v>126</v>
      </c>
      <c r="Y35" s="40">
        <f t="shared" si="6"/>
        <v>45.487364620938628</v>
      </c>
      <c r="Z35" s="39">
        <v>250</v>
      </c>
      <c r="AA35" s="60">
        <v>109</v>
      </c>
      <c r="AB35" s="40">
        <f t="shared" si="7"/>
        <v>43.6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ht="13.9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ht="13.9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ht="13.9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ht="13.9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ht="13.9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ht="13.9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ht="13.9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ht="13.9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ht="13.95" x14ac:dyDescent="0.3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ht="13.95" x14ac:dyDescent="0.3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ht="13.95" x14ac:dyDescent="0.3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ht="13.95" x14ac:dyDescent="0.3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ht="13.95" x14ac:dyDescent="0.3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ht="13.95" x14ac:dyDescent="0.3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ht="13.95" x14ac:dyDescent="0.3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ht="13.95" x14ac:dyDescent="0.3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ht="13.95" x14ac:dyDescent="0.3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ht="13.95" x14ac:dyDescent="0.3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ht="13.95" x14ac:dyDescent="0.3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ht="13.95" x14ac:dyDescent="0.3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ht="13.95" x14ac:dyDescent="0.3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ht="13.95" x14ac:dyDescent="0.3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82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38" t="s">
        <v>8</v>
      </c>
      <c r="R3" s="139"/>
      <c r="S3" s="140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34" t="s">
        <v>15</v>
      </c>
      <c r="C4" s="134" t="s">
        <v>63</v>
      </c>
      <c r="D4" s="135" t="s">
        <v>2</v>
      </c>
      <c r="E4" s="134" t="s">
        <v>15</v>
      </c>
      <c r="F4" s="134" t="s">
        <v>63</v>
      </c>
      <c r="G4" s="135" t="s">
        <v>2</v>
      </c>
      <c r="H4" s="134" t="s">
        <v>15</v>
      </c>
      <c r="I4" s="134" t="s">
        <v>63</v>
      </c>
      <c r="J4" s="135" t="s">
        <v>2</v>
      </c>
      <c r="K4" s="134" t="s">
        <v>15</v>
      </c>
      <c r="L4" s="134" t="s">
        <v>63</v>
      </c>
      <c r="M4" s="135" t="s">
        <v>2</v>
      </c>
      <c r="N4" s="134" t="s">
        <v>15</v>
      </c>
      <c r="O4" s="134" t="s">
        <v>63</v>
      </c>
      <c r="P4" s="135" t="s">
        <v>2</v>
      </c>
      <c r="Q4" s="134" t="s">
        <v>15</v>
      </c>
      <c r="R4" s="134" t="s">
        <v>63</v>
      </c>
      <c r="S4" s="135" t="s">
        <v>2</v>
      </c>
      <c r="T4" s="134" t="s">
        <v>15</v>
      </c>
      <c r="U4" s="134" t="s">
        <v>63</v>
      </c>
      <c r="V4" s="135" t="s">
        <v>2</v>
      </c>
      <c r="W4" s="134" t="s">
        <v>15</v>
      </c>
      <c r="X4" s="134" t="s">
        <v>63</v>
      </c>
      <c r="Y4" s="135" t="s">
        <v>2</v>
      </c>
      <c r="Z4" s="134" t="s">
        <v>15</v>
      </c>
      <c r="AA4" s="134" t="s">
        <v>63</v>
      </c>
      <c r="AB4" s="135" t="s">
        <v>2</v>
      </c>
    </row>
    <row r="5" spans="1:32" s="33" customFormat="1" ht="15.75" customHeight="1" x14ac:dyDescent="0.3">
      <c r="A5" s="143"/>
      <c r="B5" s="134"/>
      <c r="C5" s="134"/>
      <c r="D5" s="135"/>
      <c r="E5" s="134"/>
      <c r="F5" s="134"/>
      <c r="G5" s="135"/>
      <c r="H5" s="134"/>
      <c r="I5" s="134"/>
      <c r="J5" s="135"/>
      <c r="K5" s="134"/>
      <c r="L5" s="134"/>
      <c r="M5" s="135"/>
      <c r="N5" s="134"/>
      <c r="O5" s="134"/>
      <c r="P5" s="135"/>
      <c r="Q5" s="134"/>
      <c r="R5" s="134"/>
      <c r="S5" s="135"/>
      <c r="T5" s="134"/>
      <c r="U5" s="134"/>
      <c r="V5" s="135"/>
      <c r="W5" s="134"/>
      <c r="X5" s="134"/>
      <c r="Y5" s="135"/>
      <c r="Z5" s="134"/>
      <c r="AA5" s="134"/>
      <c r="AB5" s="13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97">
        <f>SUM(B8:B35)</f>
        <v>64429</v>
      </c>
      <c r="C7" s="97">
        <f>SUM(C8:C35)</f>
        <v>63457</v>
      </c>
      <c r="D7" s="36">
        <f>C7*100/B7</f>
        <v>98.491362585171274</v>
      </c>
      <c r="E7" s="97">
        <f>SUM(E8:E35)</f>
        <v>21684</v>
      </c>
      <c r="F7" s="97">
        <f>SUM(F8:F35)</f>
        <v>23109</v>
      </c>
      <c r="G7" s="36">
        <f>F7*100/E7</f>
        <v>106.57166574432762</v>
      </c>
      <c r="H7" s="97">
        <f>SUM(H8:H35)</f>
        <v>9851</v>
      </c>
      <c r="I7" s="97">
        <f>SUM(I8:I35)</f>
        <v>9005</v>
      </c>
      <c r="J7" s="36">
        <f>I7*100/H7</f>
        <v>91.412039386864279</v>
      </c>
      <c r="K7" s="97">
        <f>SUM(K8:K35)</f>
        <v>1485</v>
      </c>
      <c r="L7" s="97">
        <f>SUM(L8:L35)</f>
        <v>1279</v>
      </c>
      <c r="M7" s="36">
        <f>L7*100/K7</f>
        <v>86.127946127946132</v>
      </c>
      <c r="N7" s="97">
        <f>SUM(N8:N35)</f>
        <v>447</v>
      </c>
      <c r="O7" s="97">
        <f>SUM(O8:O35)</f>
        <v>256</v>
      </c>
      <c r="P7" s="36">
        <f>O7*100/N7</f>
        <v>57.270693512304248</v>
      </c>
      <c r="Q7" s="97">
        <f>SUM(Q8:Q35)</f>
        <v>17614</v>
      </c>
      <c r="R7" s="97">
        <f>SUM(R8:R35)</f>
        <v>17481</v>
      </c>
      <c r="S7" s="36">
        <f>R7*100/Q7</f>
        <v>99.244918814579307</v>
      </c>
      <c r="T7" s="97">
        <f>SUM(T8:T35)</f>
        <v>49597</v>
      </c>
      <c r="U7" s="97">
        <f>SUM(U8:U35)</f>
        <v>10214</v>
      </c>
      <c r="V7" s="36">
        <f>U7*100/T7</f>
        <v>20.593987539568925</v>
      </c>
      <c r="W7" s="97">
        <f>SUM(W8:W35)</f>
        <v>12550</v>
      </c>
      <c r="X7" s="97">
        <f>SUM(X8:X35)</f>
        <v>6778</v>
      </c>
      <c r="Y7" s="36">
        <f>X7*100/W7</f>
        <v>54.007968127490038</v>
      </c>
      <c r="Z7" s="97">
        <f>SUM(Z8:Z35)</f>
        <v>11198</v>
      </c>
      <c r="AA7" s="97">
        <f>SUM(AA8:AA35)</f>
        <v>5964</v>
      </c>
      <c r="AB7" s="36">
        <f>AA7*100/Z7</f>
        <v>53.259510626897658</v>
      </c>
      <c r="AC7" s="37"/>
      <c r="AF7" s="42"/>
    </row>
    <row r="8" spans="1:32" s="42" customFormat="1" ht="16.95" customHeight="1" x14ac:dyDescent="0.25">
      <c r="A8" s="61" t="s">
        <v>35</v>
      </c>
      <c r="B8" s="105">
        <f>УСЬОГО!B8-'12-жінки-ЦЗ'!B8</f>
        <v>13047</v>
      </c>
      <c r="C8" s="105">
        <f>УСЬОГО!C8-'12-жінки-ЦЗ'!C8</f>
        <v>13923</v>
      </c>
      <c r="D8" s="106">
        <f t="shared" ref="D8:D35" si="0">C8*100/B8</f>
        <v>106.71418716946424</v>
      </c>
      <c r="E8" s="105">
        <f>УСЬОГО!E8-'12-жінки-ЦЗ'!E8</f>
        <v>5079</v>
      </c>
      <c r="F8" s="105">
        <f>УСЬОГО!F8-'12-жінки-ЦЗ'!F8</f>
        <v>6009</v>
      </c>
      <c r="G8" s="107">
        <f t="shared" ref="G8:G35" si="1">F8*100/E8</f>
        <v>118.31069108092144</v>
      </c>
      <c r="H8" s="105">
        <f>УСЬОГО!H8-'12-жінки-ЦЗ'!H8</f>
        <v>1479</v>
      </c>
      <c r="I8" s="105">
        <f>УСЬОГО!I8-'12-жінки-ЦЗ'!I8</f>
        <v>1125</v>
      </c>
      <c r="J8" s="107">
        <f t="shared" ref="J8:J35" si="2">I8*100/H8</f>
        <v>76.064908722109536</v>
      </c>
      <c r="K8" s="105">
        <f>УСЬОГО!K8-'12-жінки-ЦЗ'!K8</f>
        <v>183</v>
      </c>
      <c r="L8" s="105">
        <f>УСЬОГО!L8-'12-жінки-ЦЗ'!L8</f>
        <v>253</v>
      </c>
      <c r="M8" s="107">
        <f t="shared" ref="M8:M35" si="3">L8*100/K8</f>
        <v>138.25136612021859</v>
      </c>
      <c r="N8" s="105">
        <f>УСЬОГО!N8-'12-жінки-ЦЗ'!N8</f>
        <v>37</v>
      </c>
      <c r="O8" s="105">
        <f>УСЬОГО!O8-'12-жінки-ЦЗ'!O8</f>
        <v>62</v>
      </c>
      <c r="P8" s="107">
        <f>IF(ISERROR(O8*100/N8),"-",(O8*100/N8))</f>
        <v>167.56756756756758</v>
      </c>
      <c r="Q8" s="105">
        <f>УСЬОГО!Q8-'12-жінки-ЦЗ'!Q8</f>
        <v>3644</v>
      </c>
      <c r="R8" s="108">
        <f>УСЬОГО!R8-'12-жінки-ЦЗ'!R8</f>
        <v>3513</v>
      </c>
      <c r="S8" s="107">
        <f t="shared" ref="S8:S35" si="4">R8*100/Q8</f>
        <v>96.405049396267842</v>
      </c>
      <c r="T8" s="105">
        <f>УСЬОГО!T8-'12-жінки-ЦЗ'!T8</f>
        <v>11031</v>
      </c>
      <c r="U8" s="108">
        <f>УСЬОГО!U8-'12-жінки-ЦЗ'!U8</f>
        <v>2070</v>
      </c>
      <c r="V8" s="107">
        <f t="shared" ref="V8:V35" si="5">U8*100/T8</f>
        <v>18.765297797117213</v>
      </c>
      <c r="W8" s="105">
        <f>УСЬОГО!W8-'12-жінки-ЦЗ'!W8</f>
        <v>3272</v>
      </c>
      <c r="X8" s="108">
        <f>УСЬОГО!X8-'12-жінки-ЦЗ'!X8</f>
        <v>1858</v>
      </c>
      <c r="Y8" s="107">
        <f t="shared" ref="Y8:Y35" si="6">X8*100/W8</f>
        <v>56.784841075794624</v>
      </c>
      <c r="Z8" s="105">
        <f>УСЬОГО!Z8-'12-жінки-ЦЗ'!Z8</f>
        <v>2855</v>
      </c>
      <c r="AA8" s="108">
        <f>УСЬОГО!AA8-'12-жінки-ЦЗ'!AA8</f>
        <v>1590</v>
      </c>
      <c r="AB8" s="107">
        <f t="shared" ref="AB8:AB35" si="7">AA8*100/Z8</f>
        <v>55.691768826619963</v>
      </c>
      <c r="AC8" s="37"/>
      <c r="AD8" s="41"/>
    </row>
    <row r="9" spans="1:32" s="43" customFormat="1" ht="16.95" customHeight="1" x14ac:dyDescent="0.25">
      <c r="A9" s="61" t="s">
        <v>36</v>
      </c>
      <c r="B9" s="105">
        <f>УСЬОГО!B9-'12-жінки-ЦЗ'!B9</f>
        <v>2489</v>
      </c>
      <c r="C9" s="105">
        <f>УСЬОГО!C9-'12-жінки-ЦЗ'!C9</f>
        <v>2450</v>
      </c>
      <c r="D9" s="106">
        <f t="shared" si="0"/>
        <v>98.433105664925677</v>
      </c>
      <c r="E9" s="105">
        <f>УСЬОГО!E9-'12-жінки-ЦЗ'!E9</f>
        <v>879</v>
      </c>
      <c r="F9" s="105">
        <f>УСЬОГО!F9-'12-жінки-ЦЗ'!F9</f>
        <v>876</v>
      </c>
      <c r="G9" s="107">
        <f t="shared" si="1"/>
        <v>99.658703071672349</v>
      </c>
      <c r="H9" s="105">
        <f>УСЬОГО!H9-'12-жінки-ЦЗ'!H9</f>
        <v>362</v>
      </c>
      <c r="I9" s="105">
        <f>УСЬОГО!I9-'12-жінки-ЦЗ'!I9</f>
        <v>282</v>
      </c>
      <c r="J9" s="107">
        <f t="shared" si="2"/>
        <v>77.900552486187848</v>
      </c>
      <c r="K9" s="105">
        <f>УСЬОГО!K9-'12-жінки-ЦЗ'!K9</f>
        <v>13</v>
      </c>
      <c r="L9" s="105">
        <f>УСЬОГО!L9-'12-жінки-ЦЗ'!L9</f>
        <v>11</v>
      </c>
      <c r="M9" s="107">
        <f t="shared" si="3"/>
        <v>84.615384615384613</v>
      </c>
      <c r="N9" s="105">
        <f>УСЬОГО!N9-'12-жінки-ЦЗ'!N9</f>
        <v>5</v>
      </c>
      <c r="O9" s="105">
        <f>УСЬОГО!O9-'12-жінки-ЦЗ'!O9</f>
        <v>4</v>
      </c>
      <c r="P9" s="107">
        <f t="shared" ref="P9:P35" si="8">IF(ISERROR(O9*100/N9),"-",(O9*100/N9))</f>
        <v>80</v>
      </c>
      <c r="Q9" s="105">
        <f>УСЬОГО!Q9-'12-жінки-ЦЗ'!Q9</f>
        <v>630</v>
      </c>
      <c r="R9" s="108">
        <f>УСЬОГО!R9-'12-жінки-ЦЗ'!R9</f>
        <v>669</v>
      </c>
      <c r="S9" s="107">
        <f t="shared" si="4"/>
        <v>106.19047619047619</v>
      </c>
      <c r="T9" s="105">
        <f>УСЬОГО!T9-'12-жінки-ЦЗ'!T9</f>
        <v>2047</v>
      </c>
      <c r="U9" s="108">
        <f>УСЬОГО!U9-'12-жінки-ЦЗ'!U9</f>
        <v>279</v>
      </c>
      <c r="V9" s="107">
        <f t="shared" si="5"/>
        <v>13.629702002931118</v>
      </c>
      <c r="W9" s="105">
        <f>УСЬОГО!W9-'12-жінки-ЦЗ'!W9</f>
        <v>558</v>
      </c>
      <c r="X9" s="108">
        <f>УСЬОГО!X9-'12-жінки-ЦЗ'!X9</f>
        <v>230</v>
      </c>
      <c r="Y9" s="107">
        <f t="shared" si="6"/>
        <v>41.218637992831539</v>
      </c>
      <c r="Z9" s="105">
        <f>УСЬОГО!Z9-'12-жінки-ЦЗ'!Z9</f>
        <v>434</v>
      </c>
      <c r="AA9" s="108">
        <f>УСЬОГО!AA9-'12-жінки-ЦЗ'!AA9</f>
        <v>159</v>
      </c>
      <c r="AB9" s="107">
        <f t="shared" si="7"/>
        <v>36.635944700460833</v>
      </c>
      <c r="AC9" s="37"/>
      <c r="AD9" s="41"/>
    </row>
    <row r="10" spans="1:32" s="42" customFormat="1" ht="16.95" customHeight="1" x14ac:dyDescent="0.25">
      <c r="A10" s="61" t="s">
        <v>37</v>
      </c>
      <c r="B10" s="105">
        <f>УСЬОГО!B10-'12-жінки-ЦЗ'!B10</f>
        <v>278</v>
      </c>
      <c r="C10" s="105">
        <f>УСЬОГО!C10-'12-жінки-ЦЗ'!C10</f>
        <v>282</v>
      </c>
      <c r="D10" s="106">
        <f t="shared" si="0"/>
        <v>101.43884892086331</v>
      </c>
      <c r="E10" s="105">
        <f>УСЬОГО!E10-'12-жінки-ЦЗ'!E10</f>
        <v>156</v>
      </c>
      <c r="F10" s="105">
        <f>УСЬОГО!F10-'12-жінки-ЦЗ'!F10</f>
        <v>154</v>
      </c>
      <c r="G10" s="107">
        <f t="shared" si="1"/>
        <v>98.717948717948715</v>
      </c>
      <c r="H10" s="105">
        <f>УСЬОГО!H10-'12-жінки-ЦЗ'!H10</f>
        <v>41</v>
      </c>
      <c r="I10" s="105">
        <f>УСЬОГО!I10-'12-жінки-ЦЗ'!I10</f>
        <v>50</v>
      </c>
      <c r="J10" s="107">
        <f t="shared" si="2"/>
        <v>121.95121951219512</v>
      </c>
      <c r="K10" s="105">
        <f>УСЬОГО!K10-'12-жінки-ЦЗ'!K10</f>
        <v>3</v>
      </c>
      <c r="L10" s="105">
        <f>УСЬОГО!L10-'12-жінки-ЦЗ'!L10</f>
        <v>2</v>
      </c>
      <c r="M10" s="107">
        <f t="shared" si="3"/>
        <v>66.666666666666671</v>
      </c>
      <c r="N10" s="105">
        <f>УСЬОГО!N10-'12-жінки-ЦЗ'!N10</f>
        <v>5</v>
      </c>
      <c r="O10" s="105">
        <f>УСЬОГО!O10-'12-жінки-ЦЗ'!O10</f>
        <v>7</v>
      </c>
      <c r="P10" s="109">
        <f t="shared" si="8"/>
        <v>140</v>
      </c>
      <c r="Q10" s="105">
        <f>УСЬОГО!Q10-'12-жінки-ЦЗ'!Q10</f>
        <v>151</v>
      </c>
      <c r="R10" s="108">
        <f>УСЬОГО!R10-'12-жінки-ЦЗ'!R10</f>
        <v>131</v>
      </c>
      <c r="S10" s="107">
        <f t="shared" si="4"/>
        <v>86.754966887417226</v>
      </c>
      <c r="T10" s="105">
        <f>УСЬОГО!T10-'12-жінки-ЦЗ'!T10</f>
        <v>199</v>
      </c>
      <c r="U10" s="108">
        <f>УСЬОГО!U10-'12-жінки-ЦЗ'!U10</f>
        <v>31</v>
      </c>
      <c r="V10" s="107">
        <f t="shared" si="5"/>
        <v>15.577889447236181</v>
      </c>
      <c r="W10" s="105">
        <f>УСЬОГО!W10-'12-жінки-ЦЗ'!W10</f>
        <v>101</v>
      </c>
      <c r="X10" s="108">
        <f>УСЬОГО!X10-'12-жінки-ЦЗ'!X10</f>
        <v>28</v>
      </c>
      <c r="Y10" s="107">
        <f t="shared" si="6"/>
        <v>27.722772277227723</v>
      </c>
      <c r="Z10" s="105">
        <f>УСЬОГО!Z10-'12-жінки-ЦЗ'!Z10</f>
        <v>87</v>
      </c>
      <c r="AA10" s="108">
        <f>УСЬОГО!AA10-'12-жінки-ЦЗ'!AA10</f>
        <v>27</v>
      </c>
      <c r="AB10" s="107">
        <f t="shared" si="7"/>
        <v>31.03448275862069</v>
      </c>
      <c r="AC10" s="37"/>
      <c r="AD10" s="41"/>
    </row>
    <row r="11" spans="1:32" s="42" customFormat="1" ht="16.95" customHeight="1" x14ac:dyDescent="0.25">
      <c r="A11" s="61" t="s">
        <v>38</v>
      </c>
      <c r="B11" s="105">
        <f>УСЬОГО!B11-'12-жінки-ЦЗ'!B11</f>
        <v>1361</v>
      </c>
      <c r="C11" s="105">
        <f>УСЬОГО!C11-'12-жінки-ЦЗ'!C11</f>
        <v>1131</v>
      </c>
      <c r="D11" s="106">
        <f t="shared" si="0"/>
        <v>83.100661278471705</v>
      </c>
      <c r="E11" s="105">
        <f>УСЬОГО!E11-'12-жінки-ЦЗ'!E11</f>
        <v>668</v>
      </c>
      <c r="F11" s="105">
        <f>УСЬОГО!F11-'12-жінки-ЦЗ'!F11</f>
        <v>487</v>
      </c>
      <c r="G11" s="107">
        <f t="shared" si="1"/>
        <v>72.904191616766468</v>
      </c>
      <c r="H11" s="105">
        <f>УСЬОГО!H11-'12-жінки-ЦЗ'!H11</f>
        <v>254</v>
      </c>
      <c r="I11" s="105">
        <f>УСЬОГО!I11-'12-жінки-ЦЗ'!I11</f>
        <v>132</v>
      </c>
      <c r="J11" s="107">
        <f t="shared" si="2"/>
        <v>51.968503937007874</v>
      </c>
      <c r="K11" s="105">
        <f>УСЬОГО!K11-'12-жінки-ЦЗ'!K11</f>
        <v>48</v>
      </c>
      <c r="L11" s="105">
        <f>УСЬОГО!L11-'12-жінки-ЦЗ'!L11</f>
        <v>3</v>
      </c>
      <c r="M11" s="107">
        <f t="shared" si="3"/>
        <v>6.25</v>
      </c>
      <c r="N11" s="105">
        <f>УСЬОГО!N11-'12-жінки-ЦЗ'!N11</f>
        <v>1</v>
      </c>
      <c r="O11" s="105">
        <f>УСЬОГО!O11-'12-жінки-ЦЗ'!O11</f>
        <v>0</v>
      </c>
      <c r="P11" s="109">
        <f t="shared" si="8"/>
        <v>0</v>
      </c>
      <c r="Q11" s="105">
        <f>УСЬОГО!Q11-'12-жінки-ЦЗ'!Q11</f>
        <v>624</v>
      </c>
      <c r="R11" s="108">
        <f>УСЬОГО!R11-'12-жінки-ЦЗ'!R11</f>
        <v>398</v>
      </c>
      <c r="S11" s="107">
        <f t="shared" si="4"/>
        <v>63.782051282051285</v>
      </c>
      <c r="T11" s="105">
        <f>УСЬОГО!T11-'12-жінки-ЦЗ'!T11</f>
        <v>937</v>
      </c>
      <c r="U11" s="108">
        <f>УСЬОГО!U11-'12-жінки-ЦЗ'!U11</f>
        <v>130</v>
      </c>
      <c r="V11" s="107">
        <f t="shared" si="5"/>
        <v>13.874066168623266</v>
      </c>
      <c r="W11" s="105">
        <f>УСЬОГО!W11-'12-жінки-ЦЗ'!W11</f>
        <v>367</v>
      </c>
      <c r="X11" s="108">
        <f>УСЬОГО!X11-'12-жінки-ЦЗ'!X11</f>
        <v>110</v>
      </c>
      <c r="Y11" s="107">
        <f t="shared" si="6"/>
        <v>29.972752043596731</v>
      </c>
      <c r="Z11" s="105">
        <f>УСЬОГО!Z11-'12-жінки-ЦЗ'!Z11</f>
        <v>322</v>
      </c>
      <c r="AA11" s="108">
        <f>УСЬОГО!AA11-'12-жінки-ЦЗ'!AA11</f>
        <v>86</v>
      </c>
      <c r="AB11" s="107">
        <f t="shared" si="7"/>
        <v>26.70807453416149</v>
      </c>
      <c r="AC11" s="37"/>
      <c r="AD11" s="41"/>
    </row>
    <row r="12" spans="1:32" s="42" customFormat="1" ht="16.95" customHeight="1" x14ac:dyDescent="0.25">
      <c r="A12" s="61" t="s">
        <v>39</v>
      </c>
      <c r="B12" s="105">
        <f>УСЬОГО!B12-'12-жінки-ЦЗ'!B12</f>
        <v>2393</v>
      </c>
      <c r="C12" s="105">
        <f>УСЬОГО!C12-'12-жінки-ЦЗ'!C12</f>
        <v>2371</v>
      </c>
      <c r="D12" s="106">
        <f t="shared" si="0"/>
        <v>99.080651901379028</v>
      </c>
      <c r="E12" s="105">
        <f>УСЬОГО!E12-'12-жінки-ЦЗ'!E12</f>
        <v>499</v>
      </c>
      <c r="F12" s="105">
        <f>УСЬОГО!F12-'12-жінки-ЦЗ'!F12</f>
        <v>501</v>
      </c>
      <c r="G12" s="107">
        <f t="shared" si="1"/>
        <v>100.40080160320642</v>
      </c>
      <c r="H12" s="105">
        <f>УСЬОГО!H12-'12-жінки-ЦЗ'!H12</f>
        <v>312</v>
      </c>
      <c r="I12" s="105">
        <f>УСЬОГО!I12-'12-жінки-ЦЗ'!I12</f>
        <v>259</v>
      </c>
      <c r="J12" s="107">
        <f t="shared" si="2"/>
        <v>83.012820512820511</v>
      </c>
      <c r="K12" s="105">
        <f>УСЬОГО!K12-'12-жінки-ЦЗ'!K12</f>
        <v>36</v>
      </c>
      <c r="L12" s="105">
        <f>УСЬОГО!L12-'12-жінки-ЦЗ'!L12</f>
        <v>27</v>
      </c>
      <c r="M12" s="107">
        <f t="shared" si="3"/>
        <v>75</v>
      </c>
      <c r="N12" s="105">
        <f>УСЬОГО!N12-'12-жінки-ЦЗ'!N12</f>
        <v>52</v>
      </c>
      <c r="O12" s="105">
        <f>УСЬОГО!O12-'12-жінки-ЦЗ'!O12</f>
        <v>6</v>
      </c>
      <c r="P12" s="107">
        <f t="shared" si="8"/>
        <v>11.538461538461538</v>
      </c>
      <c r="Q12" s="105">
        <f>УСЬОГО!Q12-'12-жінки-ЦЗ'!Q12</f>
        <v>413</v>
      </c>
      <c r="R12" s="108">
        <f>УСЬОГО!R12-'12-жінки-ЦЗ'!R12</f>
        <v>416</v>
      </c>
      <c r="S12" s="107">
        <f t="shared" si="4"/>
        <v>100.72639225181598</v>
      </c>
      <c r="T12" s="105">
        <f>УСЬОГО!T12-'12-жінки-ЦЗ'!T12</f>
        <v>2044</v>
      </c>
      <c r="U12" s="108">
        <f>УСЬОГО!U12-'12-жінки-ЦЗ'!U12</f>
        <v>599</v>
      </c>
      <c r="V12" s="107">
        <f t="shared" si="5"/>
        <v>29.30528375733855</v>
      </c>
      <c r="W12" s="105">
        <f>УСЬОГО!W12-'12-жінки-ЦЗ'!W12</f>
        <v>263</v>
      </c>
      <c r="X12" s="108">
        <f>УСЬОГО!X12-'12-жінки-ЦЗ'!X12</f>
        <v>115</v>
      </c>
      <c r="Y12" s="107">
        <f t="shared" si="6"/>
        <v>43.726235741444867</v>
      </c>
      <c r="Z12" s="105">
        <f>УСЬОГО!Z12-'12-жінки-ЦЗ'!Z12</f>
        <v>224</v>
      </c>
      <c r="AA12" s="108">
        <f>УСЬОГО!AA12-'12-жінки-ЦЗ'!AA12</f>
        <v>98</v>
      </c>
      <c r="AB12" s="107">
        <f t="shared" si="7"/>
        <v>43.75</v>
      </c>
      <c r="AC12" s="37"/>
      <c r="AD12" s="41"/>
    </row>
    <row r="13" spans="1:32" s="42" customFormat="1" ht="16.95" customHeight="1" x14ac:dyDescent="0.25">
      <c r="A13" s="61" t="s">
        <v>40</v>
      </c>
      <c r="B13" s="105">
        <f>УСЬОГО!B13-'12-жінки-ЦЗ'!B13</f>
        <v>884</v>
      </c>
      <c r="C13" s="105">
        <f>УСЬОГО!C13-'12-жінки-ЦЗ'!C13</f>
        <v>796</v>
      </c>
      <c r="D13" s="106">
        <f t="shared" si="0"/>
        <v>90.045248868778287</v>
      </c>
      <c r="E13" s="105">
        <f>УСЬОГО!E13-'12-жінки-ЦЗ'!E13</f>
        <v>396</v>
      </c>
      <c r="F13" s="105">
        <f>УСЬОГО!F13-'12-жінки-ЦЗ'!F13</f>
        <v>350</v>
      </c>
      <c r="G13" s="107">
        <f t="shared" si="1"/>
        <v>88.383838383838381</v>
      </c>
      <c r="H13" s="105">
        <f>УСЬОГО!H13-'12-жінки-ЦЗ'!H13</f>
        <v>147</v>
      </c>
      <c r="I13" s="105">
        <f>УСЬОГО!I13-'12-жінки-ЦЗ'!I13</f>
        <v>137</v>
      </c>
      <c r="J13" s="107">
        <f t="shared" si="2"/>
        <v>93.197278911564624</v>
      </c>
      <c r="K13" s="105">
        <f>УСЬОГО!K13-'12-жінки-ЦЗ'!K13</f>
        <v>24</v>
      </c>
      <c r="L13" s="105">
        <f>УСЬОГО!L13-'12-жінки-ЦЗ'!L13</f>
        <v>17</v>
      </c>
      <c r="M13" s="107">
        <f t="shared" si="3"/>
        <v>70.833333333333329</v>
      </c>
      <c r="N13" s="105">
        <f>УСЬОГО!N13-'12-жінки-ЦЗ'!N13</f>
        <v>5</v>
      </c>
      <c r="O13" s="105">
        <f>УСЬОГО!O13-'12-жінки-ЦЗ'!O13</f>
        <v>2</v>
      </c>
      <c r="P13" s="109">
        <f t="shared" si="8"/>
        <v>40</v>
      </c>
      <c r="Q13" s="105">
        <f>УСЬОГО!Q13-'12-жінки-ЦЗ'!Q13</f>
        <v>294</v>
      </c>
      <c r="R13" s="108">
        <f>УСЬОГО!R13-'12-жінки-ЦЗ'!R13</f>
        <v>308</v>
      </c>
      <c r="S13" s="107">
        <f t="shared" si="4"/>
        <v>104.76190476190476</v>
      </c>
      <c r="T13" s="105">
        <f>УСЬОГО!T13-'12-жінки-ЦЗ'!T13</f>
        <v>632</v>
      </c>
      <c r="U13" s="108">
        <f>УСЬОГО!U13-'12-жінки-ЦЗ'!U13</f>
        <v>351</v>
      </c>
      <c r="V13" s="107">
        <f t="shared" si="5"/>
        <v>55.537974683544306</v>
      </c>
      <c r="W13" s="105">
        <f>УСЬОГО!W13-'12-жінки-ЦЗ'!W13</f>
        <v>223</v>
      </c>
      <c r="X13" s="108">
        <f>УСЬОГО!X13-'12-жінки-ЦЗ'!X13</f>
        <v>72</v>
      </c>
      <c r="Y13" s="107">
        <f t="shared" si="6"/>
        <v>32.286995515695068</v>
      </c>
      <c r="Z13" s="105">
        <f>УСЬОГО!Z13-'12-жінки-ЦЗ'!Z13</f>
        <v>194</v>
      </c>
      <c r="AA13" s="108">
        <f>УСЬОГО!AA13-'12-жінки-ЦЗ'!AA13</f>
        <v>60</v>
      </c>
      <c r="AB13" s="107">
        <f t="shared" si="7"/>
        <v>30.927835051546392</v>
      </c>
      <c r="AC13" s="37"/>
      <c r="AD13" s="41"/>
    </row>
    <row r="14" spans="1:32" s="42" customFormat="1" ht="16.95" customHeight="1" x14ac:dyDescent="0.25">
      <c r="A14" s="61" t="s">
        <v>41</v>
      </c>
      <c r="B14" s="105">
        <f>УСЬОГО!B14-'12-жінки-ЦЗ'!B14</f>
        <v>694</v>
      </c>
      <c r="C14" s="105">
        <f>УСЬОГО!C14-'12-жінки-ЦЗ'!C14</f>
        <v>618</v>
      </c>
      <c r="D14" s="106">
        <f t="shared" si="0"/>
        <v>89.048991354466864</v>
      </c>
      <c r="E14" s="105">
        <f>УСЬОГО!E14-'12-жінки-ЦЗ'!E14</f>
        <v>404</v>
      </c>
      <c r="F14" s="105">
        <f>УСЬОГО!F14-'12-жінки-ЦЗ'!F14</f>
        <v>326</v>
      </c>
      <c r="G14" s="107">
        <f t="shared" si="1"/>
        <v>80.693069306930695</v>
      </c>
      <c r="H14" s="105">
        <f>УСЬОГО!H14-'12-жінки-ЦЗ'!H14</f>
        <v>133</v>
      </c>
      <c r="I14" s="105">
        <f>УСЬОГО!I14-'12-жінки-ЦЗ'!I14</f>
        <v>90</v>
      </c>
      <c r="J14" s="107">
        <f t="shared" si="2"/>
        <v>67.669172932330824</v>
      </c>
      <c r="K14" s="105">
        <f>УСЬОГО!K14-'12-жінки-ЦЗ'!K14</f>
        <v>7</v>
      </c>
      <c r="L14" s="105">
        <f>УСЬОГО!L14-'12-жінки-ЦЗ'!L14</f>
        <v>3</v>
      </c>
      <c r="M14" s="107">
        <f t="shared" si="3"/>
        <v>42.857142857142854</v>
      </c>
      <c r="N14" s="105">
        <f>УСЬОГО!N14-'12-жінки-ЦЗ'!N14</f>
        <v>0</v>
      </c>
      <c r="O14" s="105">
        <f>УСЬОГО!O14-'12-жінки-ЦЗ'!O14</f>
        <v>2</v>
      </c>
      <c r="P14" s="109" t="str">
        <f t="shared" si="8"/>
        <v>-</v>
      </c>
      <c r="Q14" s="105">
        <f>УСЬОГО!Q14-'12-жінки-ЦЗ'!Q14</f>
        <v>377</v>
      </c>
      <c r="R14" s="108">
        <f>УСЬОГО!R14-'12-жінки-ЦЗ'!R14</f>
        <v>293</v>
      </c>
      <c r="S14" s="107">
        <f t="shared" si="4"/>
        <v>77.718832891246677</v>
      </c>
      <c r="T14" s="105">
        <f>УСЬОГО!T14-'12-жінки-ЦЗ'!T14</f>
        <v>476</v>
      </c>
      <c r="U14" s="108">
        <f>УСЬОГО!U14-'12-жінки-ЦЗ'!U14</f>
        <v>70</v>
      </c>
      <c r="V14" s="107">
        <f t="shared" si="5"/>
        <v>14.705882352941176</v>
      </c>
      <c r="W14" s="105">
        <f>УСЬОГО!W14-'12-жінки-ЦЗ'!W14</f>
        <v>253</v>
      </c>
      <c r="X14" s="108">
        <f>УСЬОГО!X14-'12-жінки-ЦЗ'!X14</f>
        <v>63</v>
      </c>
      <c r="Y14" s="107">
        <f t="shared" si="6"/>
        <v>24.901185770750988</v>
      </c>
      <c r="Z14" s="105">
        <f>УСЬОГО!Z14-'12-жінки-ЦЗ'!Z14</f>
        <v>217</v>
      </c>
      <c r="AA14" s="108">
        <f>УСЬОГО!AA14-'12-жінки-ЦЗ'!AA14</f>
        <v>51</v>
      </c>
      <c r="AB14" s="107">
        <f t="shared" si="7"/>
        <v>23.502304147465438</v>
      </c>
      <c r="AC14" s="37"/>
      <c r="AD14" s="41"/>
    </row>
    <row r="15" spans="1:32" s="42" customFormat="1" ht="16.95" customHeight="1" x14ac:dyDescent="0.25">
      <c r="A15" s="61" t="s">
        <v>42</v>
      </c>
      <c r="B15" s="105">
        <f>УСЬОГО!B15-'12-жінки-ЦЗ'!B15</f>
        <v>5190</v>
      </c>
      <c r="C15" s="105">
        <f>УСЬОГО!C15-'12-жінки-ЦЗ'!C15</f>
        <v>4952</v>
      </c>
      <c r="D15" s="106">
        <f t="shared" si="0"/>
        <v>95.414258188824661</v>
      </c>
      <c r="E15" s="105">
        <f>УСЬОГО!E15-'12-жінки-ЦЗ'!E15</f>
        <v>686</v>
      </c>
      <c r="F15" s="105">
        <f>УСЬОГО!F15-'12-жінки-ЦЗ'!F15</f>
        <v>611</v>
      </c>
      <c r="G15" s="107">
        <f t="shared" si="1"/>
        <v>89.067055393586003</v>
      </c>
      <c r="H15" s="105">
        <f>УСЬОГО!H15-'12-жінки-ЦЗ'!H15</f>
        <v>680</v>
      </c>
      <c r="I15" s="105">
        <f>УСЬОГО!I15-'12-жінки-ЦЗ'!I15</f>
        <v>485</v>
      </c>
      <c r="J15" s="107">
        <f t="shared" si="2"/>
        <v>71.32352941176471</v>
      </c>
      <c r="K15" s="105">
        <f>УСЬОГО!K15-'12-жінки-ЦЗ'!K15</f>
        <v>31</v>
      </c>
      <c r="L15" s="105">
        <f>УСЬОГО!L15-'12-жінки-ЦЗ'!L15</f>
        <v>21</v>
      </c>
      <c r="M15" s="107">
        <f t="shared" si="3"/>
        <v>67.741935483870961</v>
      </c>
      <c r="N15" s="105">
        <f>УСЬОГО!N15-'12-жінки-ЦЗ'!N15</f>
        <v>9</v>
      </c>
      <c r="O15" s="105">
        <f>УСЬОГО!O15-'12-жінки-ЦЗ'!O15</f>
        <v>5</v>
      </c>
      <c r="P15" s="109">
        <f t="shared" si="8"/>
        <v>55.555555555555557</v>
      </c>
      <c r="Q15" s="105">
        <f>УСЬОГО!Q15-'12-жінки-ЦЗ'!Q15</f>
        <v>497</v>
      </c>
      <c r="R15" s="108">
        <f>УСЬОГО!R15-'12-жінки-ЦЗ'!R15</f>
        <v>462</v>
      </c>
      <c r="S15" s="107">
        <f t="shared" si="4"/>
        <v>92.957746478873233</v>
      </c>
      <c r="T15" s="105">
        <f>УСЬОГО!T15-'12-жінки-ЦЗ'!T15</f>
        <v>4444</v>
      </c>
      <c r="U15" s="108">
        <f>УСЬОГО!U15-'12-жінки-ЦЗ'!U15</f>
        <v>258</v>
      </c>
      <c r="V15" s="107">
        <f t="shared" si="5"/>
        <v>5.805580558055806</v>
      </c>
      <c r="W15" s="105">
        <f>УСЬОГО!W15-'12-жінки-ЦЗ'!W15</f>
        <v>333</v>
      </c>
      <c r="X15" s="108">
        <f>УСЬОГО!X15-'12-жінки-ЦЗ'!X15</f>
        <v>162</v>
      </c>
      <c r="Y15" s="107">
        <f t="shared" si="6"/>
        <v>48.648648648648646</v>
      </c>
      <c r="Z15" s="105">
        <f>УСЬОГО!Z15-'12-жінки-ЦЗ'!Z15</f>
        <v>292</v>
      </c>
      <c r="AA15" s="108">
        <f>УСЬОГО!AA15-'12-жінки-ЦЗ'!AA15</f>
        <v>146</v>
      </c>
      <c r="AB15" s="107">
        <f t="shared" si="7"/>
        <v>50</v>
      </c>
      <c r="AC15" s="37"/>
      <c r="AD15" s="41"/>
    </row>
    <row r="16" spans="1:32" s="42" customFormat="1" ht="16.95" customHeight="1" x14ac:dyDescent="0.25">
      <c r="A16" s="61" t="s">
        <v>43</v>
      </c>
      <c r="B16" s="105">
        <f>УСЬОГО!B16-'12-жінки-ЦЗ'!B16</f>
        <v>2739</v>
      </c>
      <c r="C16" s="105">
        <f>УСЬОГО!C16-'12-жінки-ЦЗ'!C16</f>
        <v>2617</v>
      </c>
      <c r="D16" s="106">
        <f t="shared" si="0"/>
        <v>95.545819642205188</v>
      </c>
      <c r="E16" s="105">
        <f>УСЬОГО!E16-'12-жінки-ЦЗ'!E16</f>
        <v>1040</v>
      </c>
      <c r="F16" s="105">
        <f>УСЬОГО!F16-'12-жінки-ЦЗ'!F16</f>
        <v>1094</v>
      </c>
      <c r="G16" s="107">
        <f t="shared" si="1"/>
        <v>105.19230769230769</v>
      </c>
      <c r="H16" s="105">
        <f>УСЬОГО!H16-'12-жінки-ЦЗ'!H16</f>
        <v>675</v>
      </c>
      <c r="I16" s="105">
        <f>УСЬОГО!I16-'12-жінки-ЦЗ'!I16</f>
        <v>699</v>
      </c>
      <c r="J16" s="107">
        <f t="shared" si="2"/>
        <v>103.55555555555556</v>
      </c>
      <c r="K16" s="105">
        <f>УСЬОГО!K16-'12-жінки-ЦЗ'!K16</f>
        <v>81</v>
      </c>
      <c r="L16" s="105">
        <f>УСЬОГО!L16-'12-жінки-ЦЗ'!L16</f>
        <v>72</v>
      </c>
      <c r="M16" s="107">
        <f t="shared" si="3"/>
        <v>88.888888888888886</v>
      </c>
      <c r="N16" s="105">
        <f>УСЬОГО!N16-'12-жінки-ЦЗ'!N16</f>
        <v>37</v>
      </c>
      <c r="O16" s="105">
        <f>УСЬОГО!O16-'12-жінки-ЦЗ'!O16</f>
        <v>50</v>
      </c>
      <c r="P16" s="107">
        <f t="shared" si="8"/>
        <v>135.13513513513513</v>
      </c>
      <c r="Q16" s="105">
        <f>УСЬОГО!Q16-'12-жінки-ЦЗ'!Q16</f>
        <v>916</v>
      </c>
      <c r="R16" s="108">
        <f>УСЬОГО!R16-'12-жінки-ЦЗ'!R16</f>
        <v>936</v>
      </c>
      <c r="S16" s="107">
        <f t="shared" si="4"/>
        <v>102.18340611353712</v>
      </c>
      <c r="T16" s="105">
        <f>УСЬОГО!T16-'12-жінки-ЦЗ'!T16</f>
        <v>1726</v>
      </c>
      <c r="U16" s="108">
        <f>УСЬОГО!U16-'12-жінки-ЦЗ'!U16</f>
        <v>239</v>
      </c>
      <c r="V16" s="107">
        <f t="shared" si="5"/>
        <v>13.84704519119351</v>
      </c>
      <c r="W16" s="105">
        <f>УСЬОГО!W16-'12-жінки-ЦЗ'!W16</f>
        <v>636</v>
      </c>
      <c r="X16" s="108">
        <f>УСЬОГО!X16-'12-жінки-ЦЗ'!X16</f>
        <v>178</v>
      </c>
      <c r="Y16" s="107">
        <f t="shared" si="6"/>
        <v>27.987421383647799</v>
      </c>
      <c r="Z16" s="105">
        <f>УСЬОГО!Z16-'12-жінки-ЦЗ'!Z16</f>
        <v>536</v>
      </c>
      <c r="AA16" s="108">
        <f>УСЬОГО!AA16-'12-жінки-ЦЗ'!AA16</f>
        <v>150</v>
      </c>
      <c r="AB16" s="107">
        <f t="shared" si="7"/>
        <v>27.985074626865671</v>
      </c>
      <c r="AC16" s="37"/>
      <c r="AD16" s="41"/>
    </row>
    <row r="17" spans="1:30" s="42" customFormat="1" ht="16.95" customHeight="1" x14ac:dyDescent="0.25">
      <c r="A17" s="61" t="s">
        <v>44</v>
      </c>
      <c r="B17" s="105">
        <f>УСЬОГО!B17-'12-жінки-ЦЗ'!B17</f>
        <v>4274</v>
      </c>
      <c r="C17" s="105">
        <f>УСЬОГО!C17-'12-жінки-ЦЗ'!C17</f>
        <v>4357</v>
      </c>
      <c r="D17" s="106">
        <f t="shared" si="0"/>
        <v>101.94197473093121</v>
      </c>
      <c r="E17" s="105">
        <f>УСЬОГО!E17-'12-жінки-ЦЗ'!E17</f>
        <v>1003</v>
      </c>
      <c r="F17" s="105">
        <f>УСЬОГО!F17-'12-жінки-ЦЗ'!F17</f>
        <v>1109</v>
      </c>
      <c r="G17" s="107">
        <f t="shared" si="1"/>
        <v>110.56829511465604</v>
      </c>
      <c r="H17" s="105">
        <f>УСЬОГО!H17-'12-жінки-ЦЗ'!H17</f>
        <v>505</v>
      </c>
      <c r="I17" s="105">
        <f>УСЬОГО!I17-'12-жінки-ЦЗ'!I17</f>
        <v>407</v>
      </c>
      <c r="J17" s="107">
        <f t="shared" si="2"/>
        <v>80.594059405940598</v>
      </c>
      <c r="K17" s="105">
        <f>УСЬОГО!K17-'12-жінки-ЦЗ'!K17</f>
        <v>120</v>
      </c>
      <c r="L17" s="105">
        <f>УСЬОГО!L17-'12-жінки-ЦЗ'!L17</f>
        <v>50</v>
      </c>
      <c r="M17" s="107">
        <f t="shared" si="3"/>
        <v>41.666666666666664</v>
      </c>
      <c r="N17" s="105">
        <f>УСЬОГО!N17-'12-жінки-ЦЗ'!N17</f>
        <v>34</v>
      </c>
      <c r="O17" s="105">
        <f>УСЬОГО!O17-'12-жінки-ЦЗ'!O17</f>
        <v>7</v>
      </c>
      <c r="P17" s="109">
        <f t="shared" si="8"/>
        <v>20.588235294117649</v>
      </c>
      <c r="Q17" s="105">
        <f>УСЬОГО!Q17-'12-жінки-ЦЗ'!Q17</f>
        <v>755</v>
      </c>
      <c r="R17" s="108">
        <f>УСЬОГО!R17-'12-жінки-ЦЗ'!R17</f>
        <v>675</v>
      </c>
      <c r="S17" s="107">
        <f t="shared" si="4"/>
        <v>89.403973509933778</v>
      </c>
      <c r="T17" s="105">
        <f>УСЬОГО!T17-'12-жінки-ЦЗ'!T17</f>
        <v>3718</v>
      </c>
      <c r="U17" s="108">
        <f>УСЬОГО!U17-'12-жінки-ЦЗ'!U17</f>
        <v>420</v>
      </c>
      <c r="V17" s="107">
        <f t="shared" si="5"/>
        <v>11.296395911780527</v>
      </c>
      <c r="W17" s="105">
        <f>УСЬОГО!W17-'12-жінки-ЦЗ'!W17</f>
        <v>544</v>
      </c>
      <c r="X17" s="108">
        <f>УСЬОГО!X17-'12-жінки-ЦЗ'!X17</f>
        <v>378</v>
      </c>
      <c r="Y17" s="107">
        <f t="shared" si="6"/>
        <v>69.485294117647058</v>
      </c>
      <c r="Z17" s="105">
        <f>УСЬОГО!Z17-'12-жінки-ЦЗ'!Z17</f>
        <v>504</v>
      </c>
      <c r="AA17" s="108">
        <f>УСЬОГО!AA17-'12-жінки-ЦЗ'!AA17</f>
        <v>339</v>
      </c>
      <c r="AB17" s="107">
        <f t="shared" si="7"/>
        <v>67.261904761904759</v>
      </c>
      <c r="AC17" s="37"/>
      <c r="AD17" s="41"/>
    </row>
    <row r="18" spans="1:30" s="42" customFormat="1" ht="16.95" customHeight="1" x14ac:dyDescent="0.25">
      <c r="A18" s="61" t="s">
        <v>45</v>
      </c>
      <c r="B18" s="105">
        <f>УСЬОГО!B18-'12-жінки-ЦЗ'!B18</f>
        <v>3239</v>
      </c>
      <c r="C18" s="105">
        <f>УСЬОГО!C18-'12-жінки-ЦЗ'!C18</f>
        <v>1766</v>
      </c>
      <c r="D18" s="106">
        <f t="shared" si="0"/>
        <v>54.523000926211793</v>
      </c>
      <c r="E18" s="105">
        <f>УСЬОГО!E18-'12-жінки-ЦЗ'!E18</f>
        <v>1152</v>
      </c>
      <c r="F18" s="105">
        <f>УСЬОГО!F18-'12-жінки-ЦЗ'!F18</f>
        <v>990</v>
      </c>
      <c r="G18" s="107">
        <f t="shared" si="1"/>
        <v>85.9375</v>
      </c>
      <c r="H18" s="105">
        <f>УСЬОГО!H18-'12-жінки-ЦЗ'!H18</f>
        <v>531</v>
      </c>
      <c r="I18" s="105">
        <f>УСЬОГО!I18-'12-жінки-ЦЗ'!I18</f>
        <v>431</v>
      </c>
      <c r="J18" s="107">
        <f t="shared" si="2"/>
        <v>81.16760828625236</v>
      </c>
      <c r="K18" s="105">
        <f>УСЬОГО!K18-'12-жінки-ЦЗ'!K18</f>
        <v>98</v>
      </c>
      <c r="L18" s="105">
        <f>УСЬОГО!L18-'12-жінки-ЦЗ'!L18</f>
        <v>24</v>
      </c>
      <c r="M18" s="107">
        <f t="shared" si="3"/>
        <v>24.489795918367346</v>
      </c>
      <c r="N18" s="105">
        <f>УСЬОГО!N18-'12-жінки-ЦЗ'!N18</f>
        <v>11</v>
      </c>
      <c r="O18" s="105">
        <f>УСЬОГО!O18-'12-жінки-ЦЗ'!O18</f>
        <v>7</v>
      </c>
      <c r="P18" s="107">
        <f t="shared" si="8"/>
        <v>63.636363636363633</v>
      </c>
      <c r="Q18" s="105">
        <f>УСЬОГО!Q18-'12-жінки-ЦЗ'!Q18</f>
        <v>935</v>
      </c>
      <c r="R18" s="108">
        <f>УСЬОГО!R18-'12-жінки-ЦЗ'!R18</f>
        <v>683</v>
      </c>
      <c r="S18" s="107">
        <f t="shared" si="4"/>
        <v>73.048128342245988</v>
      </c>
      <c r="T18" s="105">
        <f>УСЬОГО!T18-'12-жінки-ЦЗ'!T18</f>
        <v>1147</v>
      </c>
      <c r="U18" s="108">
        <f>УСЬОГО!U18-'12-жінки-ЦЗ'!U18</f>
        <v>267</v>
      </c>
      <c r="V18" s="107">
        <f t="shared" si="5"/>
        <v>23.278116826503922</v>
      </c>
      <c r="W18" s="105">
        <f>УСЬОГО!W18-'12-жінки-ЦЗ'!W18</f>
        <v>646</v>
      </c>
      <c r="X18" s="108">
        <f>УСЬОГО!X18-'12-жінки-ЦЗ'!X18</f>
        <v>220</v>
      </c>
      <c r="Y18" s="107">
        <f t="shared" si="6"/>
        <v>34.055727554179569</v>
      </c>
      <c r="Z18" s="105">
        <f>УСЬОГО!Z18-'12-жінки-ЦЗ'!Z18</f>
        <v>592</v>
      </c>
      <c r="AA18" s="108">
        <f>УСЬОГО!AA18-'12-жінки-ЦЗ'!AA18</f>
        <v>197</v>
      </c>
      <c r="AB18" s="107">
        <f t="shared" si="7"/>
        <v>33.277027027027025</v>
      </c>
      <c r="AC18" s="37"/>
      <c r="AD18" s="41"/>
    </row>
    <row r="19" spans="1:30" s="42" customFormat="1" ht="16.95" customHeight="1" x14ac:dyDescent="0.25">
      <c r="A19" s="61" t="s">
        <v>46</v>
      </c>
      <c r="B19" s="105">
        <f>УСЬОГО!B19-'12-жінки-ЦЗ'!B19</f>
        <v>2457</v>
      </c>
      <c r="C19" s="105">
        <f>УСЬОГО!C19-'12-жінки-ЦЗ'!C19</f>
        <v>2619</v>
      </c>
      <c r="D19" s="106">
        <f t="shared" si="0"/>
        <v>106.5934065934066</v>
      </c>
      <c r="E19" s="105">
        <f>УСЬОГО!E19-'12-жінки-ЦЗ'!E19</f>
        <v>861</v>
      </c>
      <c r="F19" s="105">
        <f>УСЬОГО!F19-'12-жінки-ЦЗ'!F19</f>
        <v>905</v>
      </c>
      <c r="G19" s="107">
        <f t="shared" si="1"/>
        <v>105.11033681765389</v>
      </c>
      <c r="H19" s="105">
        <f>УСЬОГО!H19-'12-жінки-ЦЗ'!H19</f>
        <v>309</v>
      </c>
      <c r="I19" s="105">
        <f>УСЬОГО!I19-'12-жінки-ЦЗ'!I19</f>
        <v>567</v>
      </c>
      <c r="J19" s="107">
        <f t="shared" si="2"/>
        <v>183.49514563106797</v>
      </c>
      <c r="K19" s="105">
        <f>УСЬОГО!K19-'12-жінки-ЦЗ'!K19</f>
        <v>61</v>
      </c>
      <c r="L19" s="105">
        <f>УСЬОГО!L19-'12-жінки-ЦЗ'!L19</f>
        <v>71</v>
      </c>
      <c r="M19" s="107">
        <f t="shared" si="3"/>
        <v>116.39344262295081</v>
      </c>
      <c r="N19" s="105">
        <f>УСЬОГО!N19-'12-жінки-ЦЗ'!N19</f>
        <v>39</v>
      </c>
      <c r="O19" s="105">
        <f>УСЬОГО!O19-'12-жінки-ЦЗ'!O19</f>
        <v>0</v>
      </c>
      <c r="P19" s="107">
        <f t="shared" si="8"/>
        <v>0</v>
      </c>
      <c r="Q19" s="105">
        <f>УСЬОГО!Q19-'12-жінки-ЦЗ'!Q19</f>
        <v>715</v>
      </c>
      <c r="R19" s="108">
        <f>УСЬОГО!R19-'12-жінки-ЦЗ'!R19</f>
        <v>806</v>
      </c>
      <c r="S19" s="107">
        <f t="shared" si="4"/>
        <v>112.72727272727273</v>
      </c>
      <c r="T19" s="105">
        <f>УСЬОГО!T19-'12-жінки-ЦЗ'!T19</f>
        <v>2056</v>
      </c>
      <c r="U19" s="108">
        <f>УСЬОГО!U19-'12-жінки-ЦЗ'!U19</f>
        <v>1686</v>
      </c>
      <c r="V19" s="107">
        <f t="shared" si="5"/>
        <v>82.003891050583661</v>
      </c>
      <c r="W19" s="105">
        <f>УСЬОГО!W19-'12-жінки-ЦЗ'!W19</f>
        <v>464</v>
      </c>
      <c r="X19" s="108">
        <f>УСЬОГО!X19-'12-жінки-ЦЗ'!X19</f>
        <v>275</v>
      </c>
      <c r="Y19" s="107">
        <f t="shared" si="6"/>
        <v>59.267241379310342</v>
      </c>
      <c r="Z19" s="105">
        <f>УСЬОГО!Z19-'12-жінки-ЦЗ'!Z19</f>
        <v>424</v>
      </c>
      <c r="AA19" s="108">
        <f>УСЬОГО!AA19-'12-жінки-ЦЗ'!AA19</f>
        <v>251</v>
      </c>
      <c r="AB19" s="107">
        <f t="shared" si="7"/>
        <v>59.198113207547166</v>
      </c>
      <c r="AC19" s="37"/>
      <c r="AD19" s="41"/>
    </row>
    <row r="20" spans="1:30" s="42" customFormat="1" ht="16.95" customHeight="1" x14ac:dyDescent="0.25">
      <c r="A20" s="61" t="s">
        <v>47</v>
      </c>
      <c r="B20" s="105">
        <f>УСЬОГО!B20-'12-жінки-ЦЗ'!B20</f>
        <v>1380</v>
      </c>
      <c r="C20" s="105">
        <f>УСЬОГО!C20-'12-жінки-ЦЗ'!C20</f>
        <v>1577</v>
      </c>
      <c r="D20" s="106">
        <f t="shared" si="0"/>
        <v>114.27536231884058</v>
      </c>
      <c r="E20" s="105">
        <f>УСЬОГО!E20-'12-жінки-ЦЗ'!E20</f>
        <v>361</v>
      </c>
      <c r="F20" s="105">
        <f>УСЬОГО!F20-'12-жінки-ЦЗ'!F20</f>
        <v>485</v>
      </c>
      <c r="G20" s="107">
        <f t="shared" si="1"/>
        <v>134.34903047091413</v>
      </c>
      <c r="H20" s="105">
        <f>УСЬОГО!H20-'12-жінки-ЦЗ'!H20</f>
        <v>137</v>
      </c>
      <c r="I20" s="105">
        <f>УСЬОГО!I20-'12-жінки-ЦЗ'!I20</f>
        <v>277</v>
      </c>
      <c r="J20" s="107">
        <f t="shared" si="2"/>
        <v>202.1897810218978</v>
      </c>
      <c r="K20" s="105">
        <f>УСЬОГО!K20-'12-жінки-ЦЗ'!K20</f>
        <v>24</v>
      </c>
      <c r="L20" s="105">
        <f>УСЬОГО!L20-'12-жінки-ЦЗ'!L20</f>
        <v>48</v>
      </c>
      <c r="M20" s="107">
        <f t="shared" si="3"/>
        <v>200</v>
      </c>
      <c r="N20" s="105">
        <f>УСЬОГО!N20-'12-жінки-ЦЗ'!N20</f>
        <v>8</v>
      </c>
      <c r="O20" s="105">
        <f>УСЬОГО!O20-'12-жінки-ЦЗ'!O20</f>
        <v>1</v>
      </c>
      <c r="P20" s="107">
        <f t="shared" si="8"/>
        <v>12.5</v>
      </c>
      <c r="Q20" s="105">
        <f>УСЬОГО!Q20-'12-жінки-ЦЗ'!Q20</f>
        <v>278</v>
      </c>
      <c r="R20" s="108">
        <f>УСЬОГО!R20-'12-жінки-ЦЗ'!R20</f>
        <v>361</v>
      </c>
      <c r="S20" s="107">
        <f t="shared" si="4"/>
        <v>129.85611510791367</v>
      </c>
      <c r="T20" s="105">
        <f>УСЬОГО!T20-'12-жінки-ЦЗ'!T20</f>
        <v>1216</v>
      </c>
      <c r="U20" s="108">
        <f>УСЬОГО!U20-'12-жінки-ЦЗ'!U20</f>
        <v>187</v>
      </c>
      <c r="V20" s="107">
        <f t="shared" si="5"/>
        <v>15.378289473684211</v>
      </c>
      <c r="W20" s="105">
        <f>УСЬОГО!W20-'12-жінки-ЦЗ'!W20</f>
        <v>206</v>
      </c>
      <c r="X20" s="108">
        <f>УСЬОГО!X20-'12-жінки-ЦЗ'!X20</f>
        <v>155</v>
      </c>
      <c r="Y20" s="107">
        <f t="shared" si="6"/>
        <v>75.242718446601941</v>
      </c>
      <c r="Z20" s="105">
        <f>УСЬОГО!Z20-'12-жінки-ЦЗ'!Z20</f>
        <v>195</v>
      </c>
      <c r="AA20" s="108">
        <f>УСЬОГО!AA20-'12-жінки-ЦЗ'!AA20</f>
        <v>141</v>
      </c>
      <c r="AB20" s="107">
        <f t="shared" si="7"/>
        <v>72.307692307692307</v>
      </c>
      <c r="AC20" s="37"/>
      <c r="AD20" s="41"/>
    </row>
    <row r="21" spans="1:30" s="42" customFormat="1" ht="16.95" customHeight="1" x14ac:dyDescent="0.25">
      <c r="A21" s="61" t="s">
        <v>48</v>
      </c>
      <c r="B21" s="105">
        <f>УСЬОГО!B21-'12-жінки-ЦЗ'!B21</f>
        <v>879</v>
      </c>
      <c r="C21" s="105">
        <f>УСЬОГО!C21-'12-жінки-ЦЗ'!C21</f>
        <v>989</v>
      </c>
      <c r="D21" s="106">
        <f t="shared" si="0"/>
        <v>112.51422070534699</v>
      </c>
      <c r="E21" s="105">
        <f>УСЬОГО!E21-'12-жінки-ЦЗ'!E21</f>
        <v>379</v>
      </c>
      <c r="F21" s="105">
        <f>УСЬОГО!F21-'12-жінки-ЦЗ'!F21</f>
        <v>470</v>
      </c>
      <c r="G21" s="107">
        <f t="shared" si="1"/>
        <v>124.01055408970976</v>
      </c>
      <c r="H21" s="105">
        <f>УСЬОГО!H21-'12-жінки-ЦЗ'!H21</f>
        <v>242</v>
      </c>
      <c r="I21" s="105">
        <f>УСЬОГО!I21-'12-жінки-ЦЗ'!I21</f>
        <v>211</v>
      </c>
      <c r="J21" s="107">
        <f t="shared" si="2"/>
        <v>87.190082644628106</v>
      </c>
      <c r="K21" s="105">
        <f>УСЬОГО!K21-'12-жінки-ЦЗ'!K21</f>
        <v>13</v>
      </c>
      <c r="L21" s="105">
        <f>УСЬОГО!L21-'12-жінки-ЦЗ'!L21</f>
        <v>48</v>
      </c>
      <c r="M21" s="107">
        <f t="shared" si="3"/>
        <v>369.23076923076923</v>
      </c>
      <c r="N21" s="105">
        <f>УСЬОГО!N21-'12-жінки-ЦЗ'!N21</f>
        <v>4</v>
      </c>
      <c r="O21" s="105">
        <f>УСЬОГО!O21-'12-жінки-ЦЗ'!O21</f>
        <v>0</v>
      </c>
      <c r="P21" s="109">
        <f t="shared" si="8"/>
        <v>0</v>
      </c>
      <c r="Q21" s="105">
        <f>УСЬОГО!Q21-'12-жінки-ЦЗ'!Q21</f>
        <v>342</v>
      </c>
      <c r="R21" s="108">
        <f>УСЬОГО!R21-'12-жінки-ЦЗ'!R21</f>
        <v>413</v>
      </c>
      <c r="S21" s="107">
        <f t="shared" si="4"/>
        <v>120.76023391812865</v>
      </c>
      <c r="T21" s="105">
        <f>УСЬОГО!T21-'12-жінки-ЦЗ'!T21</f>
        <v>629</v>
      </c>
      <c r="U21" s="108">
        <f>УСЬОГО!U21-'12-жінки-ЦЗ'!U21</f>
        <v>159</v>
      </c>
      <c r="V21" s="107">
        <f t="shared" si="5"/>
        <v>25.278219395866454</v>
      </c>
      <c r="W21" s="105">
        <f>УСЬОГО!W21-'12-жінки-ЦЗ'!W21</f>
        <v>205</v>
      </c>
      <c r="X21" s="108">
        <f>УСЬОГО!X21-'12-жінки-ЦЗ'!X21</f>
        <v>143</v>
      </c>
      <c r="Y21" s="107">
        <f t="shared" si="6"/>
        <v>69.756097560975604</v>
      </c>
      <c r="Z21" s="105">
        <f>УСЬОГО!Z21-'12-жінки-ЦЗ'!Z21</f>
        <v>197</v>
      </c>
      <c r="AA21" s="108">
        <f>УСЬОГО!AA21-'12-жінки-ЦЗ'!AA21</f>
        <v>128</v>
      </c>
      <c r="AB21" s="107">
        <f t="shared" si="7"/>
        <v>64.974619289340097</v>
      </c>
      <c r="AC21" s="37"/>
      <c r="AD21" s="41"/>
    </row>
    <row r="22" spans="1:30" s="42" customFormat="1" ht="16.95" customHeight="1" x14ac:dyDescent="0.25">
      <c r="A22" s="61" t="s">
        <v>49</v>
      </c>
      <c r="B22" s="105">
        <f>УСЬОГО!B22-'12-жінки-ЦЗ'!B22</f>
        <v>2853</v>
      </c>
      <c r="C22" s="105">
        <f>УСЬОГО!C22-'12-жінки-ЦЗ'!C22</f>
        <v>2873</v>
      </c>
      <c r="D22" s="106">
        <f t="shared" si="0"/>
        <v>100.70101647388714</v>
      </c>
      <c r="E22" s="105">
        <f>УСЬОГО!E22-'12-жінки-ЦЗ'!E22</f>
        <v>944</v>
      </c>
      <c r="F22" s="105">
        <f>УСЬОГО!F22-'12-жінки-ЦЗ'!F22</f>
        <v>972</v>
      </c>
      <c r="G22" s="107">
        <f t="shared" si="1"/>
        <v>102.96610169491525</v>
      </c>
      <c r="H22" s="105">
        <f>УСЬОГО!H22-'12-жінки-ЦЗ'!H22</f>
        <v>525</v>
      </c>
      <c r="I22" s="105">
        <f>УСЬОГО!I22-'12-жінки-ЦЗ'!I22</f>
        <v>580</v>
      </c>
      <c r="J22" s="107">
        <f t="shared" si="2"/>
        <v>110.47619047619048</v>
      </c>
      <c r="K22" s="105">
        <f>УСЬОГО!K22-'12-жінки-ЦЗ'!K22</f>
        <v>107</v>
      </c>
      <c r="L22" s="105">
        <f>УСЬОГО!L22-'12-жінки-ЦЗ'!L22</f>
        <v>52</v>
      </c>
      <c r="M22" s="107">
        <f t="shared" si="3"/>
        <v>48.598130841121495</v>
      </c>
      <c r="N22" s="105">
        <f>УСЬОГО!N22-'12-жінки-ЦЗ'!N22</f>
        <v>7</v>
      </c>
      <c r="O22" s="105">
        <f>УСЬОГО!O22-'12-жінки-ЦЗ'!O22</f>
        <v>3</v>
      </c>
      <c r="P22" s="107">
        <f t="shared" si="8"/>
        <v>42.857142857142854</v>
      </c>
      <c r="Q22" s="105">
        <f>УСЬОГО!Q22-'12-жінки-ЦЗ'!Q22</f>
        <v>895</v>
      </c>
      <c r="R22" s="108">
        <f>УСЬОГО!R22-'12-жінки-ЦЗ'!R22</f>
        <v>826</v>
      </c>
      <c r="S22" s="107">
        <f t="shared" si="4"/>
        <v>92.290502793296085</v>
      </c>
      <c r="T22" s="105">
        <f>УСЬОГО!T22-'12-жінки-ЦЗ'!T22</f>
        <v>2187</v>
      </c>
      <c r="U22" s="108">
        <f>УСЬОГО!U22-'12-жінки-ЦЗ'!U22</f>
        <v>410</v>
      </c>
      <c r="V22" s="107">
        <f t="shared" si="5"/>
        <v>18.747142203932327</v>
      </c>
      <c r="W22" s="105">
        <f>УСЬОГО!W22-'12-жінки-ЦЗ'!W22</f>
        <v>482</v>
      </c>
      <c r="X22" s="108">
        <f>УСЬОГО!X22-'12-жінки-ЦЗ'!X22</f>
        <v>290</v>
      </c>
      <c r="Y22" s="107">
        <f t="shared" si="6"/>
        <v>60.165975103734439</v>
      </c>
      <c r="Z22" s="105">
        <f>УСЬОГО!Z22-'12-жінки-ЦЗ'!Z22</f>
        <v>439</v>
      </c>
      <c r="AA22" s="108">
        <f>УСЬОГО!AA22-'12-жінки-ЦЗ'!AA22</f>
        <v>247</v>
      </c>
      <c r="AB22" s="107">
        <f t="shared" si="7"/>
        <v>56.264236902050115</v>
      </c>
      <c r="AC22" s="37"/>
      <c r="AD22" s="41"/>
    </row>
    <row r="23" spans="1:30" s="42" customFormat="1" ht="16.95" customHeight="1" x14ac:dyDescent="0.25">
      <c r="A23" s="61" t="s">
        <v>50</v>
      </c>
      <c r="B23" s="105">
        <f>УСЬОГО!B23-'12-жінки-ЦЗ'!B23</f>
        <v>1238</v>
      </c>
      <c r="C23" s="105">
        <f>УСЬОГО!C23-'12-жінки-ЦЗ'!C23</f>
        <v>1363</v>
      </c>
      <c r="D23" s="106">
        <f t="shared" si="0"/>
        <v>110.09693053311793</v>
      </c>
      <c r="E23" s="105">
        <f>УСЬОГО!E23-'12-жінки-ЦЗ'!E23</f>
        <v>787</v>
      </c>
      <c r="F23" s="105">
        <f>УСЬОГО!F23-'12-жінки-ЦЗ'!F23</f>
        <v>951</v>
      </c>
      <c r="G23" s="107">
        <f t="shared" si="1"/>
        <v>120.83862770012706</v>
      </c>
      <c r="H23" s="105">
        <f>УСЬОГО!H23-'12-жінки-ЦЗ'!H23</f>
        <v>207</v>
      </c>
      <c r="I23" s="105">
        <f>УСЬОГО!I23-'12-жінки-ЦЗ'!I23</f>
        <v>239</v>
      </c>
      <c r="J23" s="107">
        <f t="shared" si="2"/>
        <v>115.45893719806763</v>
      </c>
      <c r="K23" s="105">
        <f>УСЬОГО!K23-'12-жінки-ЦЗ'!K23</f>
        <v>52</v>
      </c>
      <c r="L23" s="105">
        <f>УСЬОГО!L23-'12-жінки-ЦЗ'!L23</f>
        <v>54</v>
      </c>
      <c r="M23" s="107">
        <f t="shared" si="3"/>
        <v>103.84615384615384</v>
      </c>
      <c r="N23" s="105">
        <f>УСЬОГО!N23-'12-жінки-ЦЗ'!N23</f>
        <v>25</v>
      </c>
      <c r="O23" s="105">
        <f>УСЬОГО!O23-'12-жінки-ЦЗ'!O23</f>
        <v>3</v>
      </c>
      <c r="P23" s="107">
        <f t="shared" si="8"/>
        <v>12</v>
      </c>
      <c r="Q23" s="105">
        <f>УСЬОГО!Q23-'12-жінки-ЦЗ'!Q23</f>
        <v>745</v>
      </c>
      <c r="R23" s="108">
        <f>УСЬОГО!R23-'12-жінки-ЦЗ'!R23</f>
        <v>775</v>
      </c>
      <c r="S23" s="107">
        <f t="shared" si="4"/>
        <v>104.02684563758389</v>
      </c>
      <c r="T23" s="105">
        <f>УСЬОГО!T23-'12-жінки-ЦЗ'!T23</f>
        <v>917</v>
      </c>
      <c r="U23" s="108">
        <f>УСЬОГО!U23-'12-жінки-ЦЗ'!U23</f>
        <v>358</v>
      </c>
      <c r="V23" s="107">
        <f t="shared" si="5"/>
        <v>39.040348964013084</v>
      </c>
      <c r="W23" s="105">
        <f>УСЬОГО!W23-'12-жінки-ЦЗ'!W23</f>
        <v>508</v>
      </c>
      <c r="X23" s="108">
        <f>УСЬОГО!X23-'12-жінки-ЦЗ'!X23</f>
        <v>338</v>
      </c>
      <c r="Y23" s="107">
        <f t="shared" si="6"/>
        <v>66.535433070866148</v>
      </c>
      <c r="Z23" s="105">
        <f>УСЬОГО!Z23-'12-жінки-ЦЗ'!Z23</f>
        <v>435</v>
      </c>
      <c r="AA23" s="108">
        <f>УСЬОГО!AA23-'12-жінки-ЦЗ'!AA23</f>
        <v>301</v>
      </c>
      <c r="AB23" s="107">
        <f t="shared" si="7"/>
        <v>69.195402298850581</v>
      </c>
      <c r="AC23" s="37"/>
      <c r="AD23" s="41"/>
    </row>
    <row r="24" spans="1:30" s="42" customFormat="1" ht="16.95" customHeight="1" x14ac:dyDescent="0.25">
      <c r="A24" s="61" t="s">
        <v>51</v>
      </c>
      <c r="B24" s="105">
        <f>УСЬОГО!B24-'12-жінки-ЦЗ'!B24</f>
        <v>1750</v>
      </c>
      <c r="C24" s="105">
        <f>УСЬОГО!C24-'12-жінки-ЦЗ'!C24</f>
        <v>1349</v>
      </c>
      <c r="D24" s="106">
        <f t="shared" si="0"/>
        <v>77.085714285714289</v>
      </c>
      <c r="E24" s="105">
        <f>УСЬОГО!E24-'12-жінки-ЦЗ'!E24</f>
        <v>734</v>
      </c>
      <c r="F24" s="105">
        <f>УСЬОГО!F24-'12-жінки-ЦЗ'!F24</f>
        <v>815</v>
      </c>
      <c r="G24" s="107">
        <f t="shared" si="1"/>
        <v>111.03542234332426</v>
      </c>
      <c r="H24" s="105">
        <f>УСЬОГО!H24-'12-жінки-ЦЗ'!H24</f>
        <v>379</v>
      </c>
      <c r="I24" s="105">
        <f>УСЬОГО!I24-'12-жінки-ЦЗ'!I24</f>
        <v>384</v>
      </c>
      <c r="J24" s="107">
        <f t="shared" si="2"/>
        <v>101.31926121372031</v>
      </c>
      <c r="K24" s="105">
        <f>УСЬОГО!K24-'12-жінки-ЦЗ'!K24</f>
        <v>56</v>
      </c>
      <c r="L24" s="105">
        <f>УСЬОГО!L24-'12-жінки-ЦЗ'!L24</f>
        <v>57</v>
      </c>
      <c r="M24" s="107">
        <f t="shared" si="3"/>
        <v>101.78571428571429</v>
      </c>
      <c r="N24" s="105">
        <f>УСЬОГО!N24-'12-жінки-ЦЗ'!N24</f>
        <v>9</v>
      </c>
      <c r="O24" s="105">
        <f>УСЬОГО!O24-'12-жінки-ЦЗ'!O24</f>
        <v>3</v>
      </c>
      <c r="P24" s="109">
        <f t="shared" si="8"/>
        <v>33.333333333333336</v>
      </c>
      <c r="Q24" s="105">
        <f>УСЬОГО!Q24-'12-жінки-ЦЗ'!Q24</f>
        <v>499</v>
      </c>
      <c r="R24" s="108">
        <f>УСЬОГО!R24-'12-жінки-ЦЗ'!R24</f>
        <v>742</v>
      </c>
      <c r="S24" s="107">
        <f t="shared" si="4"/>
        <v>148.69739478957916</v>
      </c>
      <c r="T24" s="105">
        <f>УСЬОГО!T24-'12-жінки-ЦЗ'!T24</f>
        <v>778</v>
      </c>
      <c r="U24" s="108">
        <f>УСЬОГО!U24-'12-жінки-ЦЗ'!U24</f>
        <v>339</v>
      </c>
      <c r="V24" s="107">
        <f t="shared" si="5"/>
        <v>43.573264781491005</v>
      </c>
      <c r="W24" s="105">
        <f>УСЬОГО!W24-'12-жінки-ЦЗ'!W24</f>
        <v>401</v>
      </c>
      <c r="X24" s="108">
        <f>УСЬОГО!X24-'12-жінки-ЦЗ'!X24</f>
        <v>262</v>
      </c>
      <c r="Y24" s="107">
        <f t="shared" si="6"/>
        <v>65.336658354114718</v>
      </c>
      <c r="Z24" s="105">
        <f>УСЬОГО!Z24-'12-жінки-ЦЗ'!Z24</f>
        <v>376</v>
      </c>
      <c r="AA24" s="108">
        <f>УСЬОГО!AA24-'12-жінки-ЦЗ'!AA24</f>
        <v>250</v>
      </c>
      <c r="AB24" s="107">
        <f t="shared" si="7"/>
        <v>66.489361702127653</v>
      </c>
      <c r="AC24" s="37"/>
      <c r="AD24" s="41"/>
    </row>
    <row r="25" spans="1:30" s="42" customFormat="1" ht="16.95" customHeight="1" x14ac:dyDescent="0.25">
      <c r="A25" s="61" t="s">
        <v>52</v>
      </c>
      <c r="B25" s="105">
        <f>УСЬОГО!B25-'12-жінки-ЦЗ'!B25</f>
        <v>3335</v>
      </c>
      <c r="C25" s="105">
        <f>УСЬОГО!C25-'12-жінки-ЦЗ'!C25</f>
        <v>3209</v>
      </c>
      <c r="D25" s="106">
        <f t="shared" si="0"/>
        <v>96.221889055472261</v>
      </c>
      <c r="E25" s="105">
        <f>УСЬОГО!E25-'12-жінки-ЦЗ'!E25</f>
        <v>336</v>
      </c>
      <c r="F25" s="105">
        <f>УСЬОГО!F25-'12-жінки-ЦЗ'!F25</f>
        <v>413</v>
      </c>
      <c r="G25" s="107">
        <f t="shared" si="1"/>
        <v>122.91666666666667</v>
      </c>
      <c r="H25" s="105">
        <f>УСЬОГО!H25-'12-жінки-ЦЗ'!H25</f>
        <v>259</v>
      </c>
      <c r="I25" s="105">
        <f>УСЬОГО!I25-'12-жінки-ЦЗ'!I25</f>
        <v>255</v>
      </c>
      <c r="J25" s="107">
        <f t="shared" si="2"/>
        <v>98.455598455598462</v>
      </c>
      <c r="K25" s="105">
        <f>УСЬОГО!K25-'12-жінки-ЦЗ'!K25</f>
        <v>17</v>
      </c>
      <c r="L25" s="105">
        <f>УСЬОГО!L25-'12-жінки-ЦЗ'!L25</f>
        <v>13</v>
      </c>
      <c r="M25" s="107">
        <f t="shared" si="3"/>
        <v>76.470588235294116</v>
      </c>
      <c r="N25" s="105">
        <f>УСЬОГО!N25-'12-жінки-ЦЗ'!N25</f>
        <v>11</v>
      </c>
      <c r="O25" s="105">
        <f>УСЬОГО!O25-'12-жінки-ЦЗ'!O25</f>
        <v>9</v>
      </c>
      <c r="P25" s="109">
        <f t="shared" si="8"/>
        <v>81.818181818181813</v>
      </c>
      <c r="Q25" s="105">
        <f>УСЬОГО!Q25-'12-жінки-ЦЗ'!Q25</f>
        <v>250</v>
      </c>
      <c r="R25" s="108">
        <f>УСЬОГО!R25-'12-жінки-ЦЗ'!R25</f>
        <v>337</v>
      </c>
      <c r="S25" s="107">
        <f t="shared" si="4"/>
        <v>134.80000000000001</v>
      </c>
      <c r="T25" s="105">
        <f>УСЬОГО!T25-'12-жінки-ЦЗ'!T25</f>
        <v>2953</v>
      </c>
      <c r="U25" s="108">
        <f>УСЬОГО!U25-'12-жінки-ЦЗ'!U25</f>
        <v>125</v>
      </c>
      <c r="V25" s="107">
        <f t="shared" si="5"/>
        <v>4.2329834067050456</v>
      </c>
      <c r="W25" s="105">
        <f>УСЬОГО!W25-'12-жінки-ЦЗ'!W25</f>
        <v>207</v>
      </c>
      <c r="X25" s="108">
        <f>УСЬОГО!X25-'12-жінки-ЦЗ'!X25</f>
        <v>106</v>
      </c>
      <c r="Y25" s="107">
        <f t="shared" si="6"/>
        <v>51.207729468599034</v>
      </c>
      <c r="Z25" s="105">
        <f>УСЬОГО!Z25-'12-жінки-ЦЗ'!Z25</f>
        <v>198</v>
      </c>
      <c r="AA25" s="108">
        <f>УСЬОГО!AA25-'12-жінки-ЦЗ'!AA25</f>
        <v>85</v>
      </c>
      <c r="AB25" s="107">
        <f t="shared" si="7"/>
        <v>42.929292929292927</v>
      </c>
      <c r="AC25" s="37"/>
      <c r="AD25" s="41"/>
    </row>
    <row r="26" spans="1:30" s="42" customFormat="1" ht="16.95" customHeight="1" x14ac:dyDescent="0.25">
      <c r="A26" s="61" t="s">
        <v>53</v>
      </c>
      <c r="B26" s="105">
        <f>УСЬОГО!B26-'12-жінки-ЦЗ'!B26</f>
        <v>1559</v>
      </c>
      <c r="C26" s="105">
        <f>УСЬОГО!C26-'12-жінки-ЦЗ'!C26</f>
        <v>1612</v>
      </c>
      <c r="D26" s="106">
        <f t="shared" si="0"/>
        <v>103.39961513790891</v>
      </c>
      <c r="E26" s="105">
        <f>УСЬОГО!E26-'12-жінки-ЦЗ'!E26</f>
        <v>703</v>
      </c>
      <c r="F26" s="105">
        <f>УСЬОГО!F26-'12-жінки-ЦЗ'!F26</f>
        <v>721</v>
      </c>
      <c r="G26" s="107">
        <f t="shared" si="1"/>
        <v>102.56045519203414</v>
      </c>
      <c r="H26" s="105">
        <f>УСЬОГО!H26-'12-жінки-ЦЗ'!H26</f>
        <v>331</v>
      </c>
      <c r="I26" s="105">
        <f>УСЬОГО!I26-'12-жінки-ЦЗ'!I26</f>
        <v>292</v>
      </c>
      <c r="J26" s="107">
        <f t="shared" si="2"/>
        <v>88.217522658610278</v>
      </c>
      <c r="K26" s="105">
        <f>УСЬОГО!K26-'12-жінки-ЦЗ'!K26</f>
        <v>30</v>
      </c>
      <c r="L26" s="105">
        <f>УСЬОГО!L26-'12-жінки-ЦЗ'!L26</f>
        <v>13</v>
      </c>
      <c r="M26" s="107">
        <f t="shared" si="3"/>
        <v>43.333333333333336</v>
      </c>
      <c r="N26" s="105">
        <f>УСЬОГО!N26-'12-жінки-ЦЗ'!N26</f>
        <v>20</v>
      </c>
      <c r="O26" s="105">
        <f>УСЬОГО!O26-'12-жінки-ЦЗ'!O26</f>
        <v>1</v>
      </c>
      <c r="P26" s="107">
        <f t="shared" si="8"/>
        <v>5</v>
      </c>
      <c r="Q26" s="105">
        <f>УСЬОГО!Q26-'12-жінки-ЦЗ'!Q26</f>
        <v>630</v>
      </c>
      <c r="R26" s="108">
        <f>УСЬОГО!R26-'12-жінки-ЦЗ'!R26</f>
        <v>587</v>
      </c>
      <c r="S26" s="107">
        <f t="shared" si="4"/>
        <v>93.174603174603178</v>
      </c>
      <c r="T26" s="105">
        <f>УСЬОГО!T26-'12-жінки-ЦЗ'!T26</f>
        <v>1150</v>
      </c>
      <c r="U26" s="108">
        <f>УСЬОГО!U26-'12-жінки-ЦЗ'!U26</f>
        <v>239</v>
      </c>
      <c r="V26" s="107">
        <f t="shared" si="5"/>
        <v>20.782608695652176</v>
      </c>
      <c r="W26" s="105">
        <f>УСЬОГО!W26-'12-жінки-ЦЗ'!W26</f>
        <v>377</v>
      </c>
      <c r="X26" s="108">
        <f>УСЬОГО!X26-'12-жінки-ЦЗ'!X26</f>
        <v>211</v>
      </c>
      <c r="Y26" s="107">
        <f t="shared" si="6"/>
        <v>55.968169761273209</v>
      </c>
      <c r="Z26" s="105">
        <f>УСЬОГО!Z26-'12-жінки-ЦЗ'!Z26</f>
        <v>344</v>
      </c>
      <c r="AA26" s="108">
        <f>УСЬОГО!AA26-'12-жінки-ЦЗ'!AA26</f>
        <v>186</v>
      </c>
      <c r="AB26" s="107">
        <f t="shared" si="7"/>
        <v>54.069767441860463</v>
      </c>
      <c r="AC26" s="37"/>
      <c r="AD26" s="41"/>
    </row>
    <row r="27" spans="1:30" s="42" customFormat="1" ht="16.95" customHeight="1" x14ac:dyDescent="0.25">
      <c r="A27" s="61" t="s">
        <v>54</v>
      </c>
      <c r="B27" s="105">
        <f>УСЬОГО!B27-'12-жінки-ЦЗ'!B27</f>
        <v>800</v>
      </c>
      <c r="C27" s="105">
        <f>УСЬОГО!C27-'12-жінки-ЦЗ'!C27</f>
        <v>959</v>
      </c>
      <c r="D27" s="106">
        <f t="shared" si="0"/>
        <v>119.875</v>
      </c>
      <c r="E27" s="105">
        <f>УСЬОГО!E27-'12-жінки-ЦЗ'!E27</f>
        <v>321</v>
      </c>
      <c r="F27" s="105">
        <f>УСЬОГО!F27-'12-жінки-ЦЗ'!F27</f>
        <v>405</v>
      </c>
      <c r="G27" s="107">
        <f t="shared" si="1"/>
        <v>126.16822429906541</v>
      </c>
      <c r="H27" s="105">
        <f>УСЬОГО!H27-'12-жінки-ЦЗ'!H27</f>
        <v>123</v>
      </c>
      <c r="I27" s="105">
        <f>УСЬОГО!I27-'12-жінки-ЦЗ'!I27</f>
        <v>176</v>
      </c>
      <c r="J27" s="107">
        <f t="shared" si="2"/>
        <v>143.08943089430895</v>
      </c>
      <c r="K27" s="105">
        <f>УСЬОГО!K27-'12-жінки-ЦЗ'!K27</f>
        <v>19</v>
      </c>
      <c r="L27" s="105">
        <f>УСЬОГО!L27-'12-жінки-ЦЗ'!L27</f>
        <v>43</v>
      </c>
      <c r="M27" s="107">
        <f t="shared" si="3"/>
        <v>226.31578947368422</v>
      </c>
      <c r="N27" s="105">
        <f>УСЬОГО!N27-'12-жінки-ЦЗ'!N27</f>
        <v>49</v>
      </c>
      <c r="O27" s="105">
        <f>УСЬОГО!O27-'12-жінки-ЦЗ'!O27</f>
        <v>39</v>
      </c>
      <c r="P27" s="107">
        <f t="shared" si="8"/>
        <v>79.591836734693871</v>
      </c>
      <c r="Q27" s="105">
        <f>УСЬОГО!Q27-'12-жінки-ЦЗ'!Q27</f>
        <v>293</v>
      </c>
      <c r="R27" s="108">
        <f>УСЬОГО!R27-'12-жінки-ЦЗ'!R27</f>
        <v>330</v>
      </c>
      <c r="S27" s="107">
        <f t="shared" si="4"/>
        <v>112.62798634812286</v>
      </c>
      <c r="T27" s="105">
        <f>УСЬОГО!T27-'12-жінки-ЦЗ'!T27</f>
        <v>646</v>
      </c>
      <c r="U27" s="108">
        <f>УСЬОГО!U27-'12-жінки-ЦЗ'!U27</f>
        <v>108</v>
      </c>
      <c r="V27" s="107">
        <f t="shared" si="5"/>
        <v>16.71826625386997</v>
      </c>
      <c r="W27" s="105">
        <f>УСЬОГО!W27-'12-жінки-ЦЗ'!W27</f>
        <v>184</v>
      </c>
      <c r="X27" s="108">
        <f>УСЬОГО!X27-'12-жінки-ЦЗ'!X27</f>
        <v>100</v>
      </c>
      <c r="Y27" s="107">
        <f t="shared" si="6"/>
        <v>54.347826086956523</v>
      </c>
      <c r="Z27" s="105">
        <f>УСЬОГО!Z27-'12-жінки-ЦЗ'!Z27</f>
        <v>175</v>
      </c>
      <c r="AA27" s="108">
        <f>УСЬОГО!AA27-'12-жінки-ЦЗ'!AA27</f>
        <v>96</v>
      </c>
      <c r="AB27" s="107">
        <f t="shared" si="7"/>
        <v>54.857142857142854</v>
      </c>
      <c r="AC27" s="37"/>
      <c r="AD27" s="41"/>
    </row>
    <row r="28" spans="1:30" s="42" customFormat="1" ht="16.95" customHeight="1" x14ac:dyDescent="0.25">
      <c r="A28" s="61" t="s">
        <v>55</v>
      </c>
      <c r="B28" s="105">
        <f>УСЬОГО!B28-'12-жінки-ЦЗ'!B28</f>
        <v>945</v>
      </c>
      <c r="C28" s="105">
        <f>УСЬОГО!C28-'12-жінки-ЦЗ'!C28</f>
        <v>878</v>
      </c>
      <c r="D28" s="106">
        <f t="shared" si="0"/>
        <v>92.910052910052912</v>
      </c>
      <c r="E28" s="105">
        <f>УСЬОГО!E28-'12-жінки-ЦЗ'!E28</f>
        <v>397</v>
      </c>
      <c r="F28" s="105">
        <f>УСЬОГО!F28-'12-жінки-ЦЗ'!F28</f>
        <v>416</v>
      </c>
      <c r="G28" s="107">
        <f t="shared" si="1"/>
        <v>104.78589420654912</v>
      </c>
      <c r="H28" s="105">
        <f>УСЬОГО!H28-'12-жінки-ЦЗ'!H28</f>
        <v>241</v>
      </c>
      <c r="I28" s="105">
        <f>УСЬОГО!I28-'12-жінки-ЦЗ'!I28</f>
        <v>204</v>
      </c>
      <c r="J28" s="107">
        <f t="shared" si="2"/>
        <v>84.647302904564313</v>
      </c>
      <c r="K28" s="105">
        <f>УСЬОГО!K28-'12-жінки-ЦЗ'!K28</f>
        <v>56</v>
      </c>
      <c r="L28" s="105">
        <f>УСЬОГО!L28-'12-жінки-ЦЗ'!L28</f>
        <v>39</v>
      </c>
      <c r="M28" s="107">
        <f t="shared" si="3"/>
        <v>69.642857142857139</v>
      </c>
      <c r="N28" s="105">
        <f>УСЬОГО!N28-'12-жінки-ЦЗ'!N28</f>
        <v>12</v>
      </c>
      <c r="O28" s="105">
        <f>УСЬОГО!O28-'12-жінки-ЦЗ'!O28</f>
        <v>13</v>
      </c>
      <c r="P28" s="107">
        <f t="shared" si="8"/>
        <v>108.33333333333333</v>
      </c>
      <c r="Q28" s="105">
        <f>УСЬОГО!Q28-'12-жінки-ЦЗ'!Q28</f>
        <v>366</v>
      </c>
      <c r="R28" s="108">
        <f>УСЬОГО!R28-'12-жінки-ЦЗ'!R28</f>
        <v>395</v>
      </c>
      <c r="S28" s="107">
        <f t="shared" si="4"/>
        <v>107.92349726775956</v>
      </c>
      <c r="T28" s="105">
        <f>УСЬОГО!T28-'12-жінки-ЦЗ'!T28</f>
        <v>617</v>
      </c>
      <c r="U28" s="108">
        <f>УСЬОГО!U28-'12-жінки-ЦЗ'!U28</f>
        <v>157</v>
      </c>
      <c r="V28" s="107">
        <f t="shared" si="5"/>
        <v>25.445705024311184</v>
      </c>
      <c r="W28" s="105">
        <f>УСЬОГО!W28-'12-жінки-ЦЗ'!W28</f>
        <v>219</v>
      </c>
      <c r="X28" s="108">
        <f>УСЬОГО!X28-'12-жінки-ЦЗ'!X28</f>
        <v>149</v>
      </c>
      <c r="Y28" s="107">
        <f t="shared" si="6"/>
        <v>68.036529680365291</v>
      </c>
      <c r="Z28" s="105">
        <f>УСЬОГО!Z28-'12-жінки-ЦЗ'!Z28</f>
        <v>208</v>
      </c>
      <c r="AA28" s="108">
        <f>УСЬОГО!AA28-'12-жінки-ЦЗ'!AA28</f>
        <v>140</v>
      </c>
      <c r="AB28" s="107">
        <f t="shared" si="7"/>
        <v>67.307692307692307</v>
      </c>
      <c r="AC28" s="37"/>
      <c r="AD28" s="41"/>
    </row>
    <row r="29" spans="1:30" s="42" customFormat="1" ht="16.95" customHeight="1" x14ac:dyDescent="0.25">
      <c r="A29" s="61" t="s">
        <v>56</v>
      </c>
      <c r="B29" s="105">
        <f>УСЬОГО!B29-'12-жінки-ЦЗ'!B29</f>
        <v>1246</v>
      </c>
      <c r="C29" s="105">
        <f>УСЬОГО!C29-'12-жінки-ЦЗ'!C29</f>
        <v>1258</v>
      </c>
      <c r="D29" s="106">
        <f t="shared" si="0"/>
        <v>100.96308186195827</v>
      </c>
      <c r="E29" s="105">
        <f>УСЬОГО!E29-'12-жінки-ЦЗ'!E29</f>
        <v>657</v>
      </c>
      <c r="F29" s="105">
        <f>УСЬОГО!F29-'12-жінки-ЦЗ'!F29</f>
        <v>613</v>
      </c>
      <c r="G29" s="107">
        <f t="shared" si="1"/>
        <v>93.302891933028917</v>
      </c>
      <c r="H29" s="105">
        <f>УСЬОГО!H29-'12-жінки-ЦЗ'!H29</f>
        <v>276</v>
      </c>
      <c r="I29" s="105">
        <f>УСЬОГО!I29-'12-жінки-ЦЗ'!I29</f>
        <v>198</v>
      </c>
      <c r="J29" s="107">
        <f t="shared" si="2"/>
        <v>71.739130434782609</v>
      </c>
      <c r="K29" s="105">
        <f>УСЬОГО!K29-'12-жінки-ЦЗ'!K29</f>
        <v>46</v>
      </c>
      <c r="L29" s="105">
        <f>УСЬОГО!L29-'12-жінки-ЦЗ'!L29</f>
        <v>32</v>
      </c>
      <c r="M29" s="107">
        <f t="shared" si="3"/>
        <v>69.565217391304344</v>
      </c>
      <c r="N29" s="105">
        <f>УСЬОГО!N29-'12-жінки-ЦЗ'!N29</f>
        <v>8</v>
      </c>
      <c r="O29" s="105">
        <f>УСЬОГО!O29-'12-жінки-ЦЗ'!O29</f>
        <v>0</v>
      </c>
      <c r="P29" s="107">
        <f t="shared" si="8"/>
        <v>0</v>
      </c>
      <c r="Q29" s="105">
        <f>УСЬОГО!Q29-'12-жінки-ЦЗ'!Q29</f>
        <v>475</v>
      </c>
      <c r="R29" s="108">
        <f>УСЬОГО!R29-'12-жінки-ЦЗ'!R29</f>
        <v>492</v>
      </c>
      <c r="S29" s="107">
        <f t="shared" si="4"/>
        <v>103.57894736842105</v>
      </c>
      <c r="T29" s="105">
        <f>УСЬОГО!T29-'12-жінки-ЦЗ'!T29</f>
        <v>906</v>
      </c>
      <c r="U29" s="108">
        <f>УСЬОГО!U29-'12-жінки-ЦЗ'!U29</f>
        <v>198</v>
      </c>
      <c r="V29" s="107">
        <f t="shared" si="5"/>
        <v>21.85430463576159</v>
      </c>
      <c r="W29" s="105">
        <f>УСЬОГО!W29-'12-жінки-ЦЗ'!W29</f>
        <v>404</v>
      </c>
      <c r="X29" s="108">
        <f>УСЬОГО!X29-'12-жінки-ЦЗ'!X29</f>
        <v>174</v>
      </c>
      <c r="Y29" s="107">
        <f t="shared" si="6"/>
        <v>43.069306930693067</v>
      </c>
      <c r="Z29" s="105">
        <f>УСЬОГО!Z29-'12-жінки-ЦЗ'!Z29</f>
        <v>380</v>
      </c>
      <c r="AA29" s="108">
        <f>УСЬОГО!AA29-'12-жінки-ЦЗ'!AA29</f>
        <v>158</v>
      </c>
      <c r="AB29" s="107">
        <f t="shared" si="7"/>
        <v>41.578947368421055</v>
      </c>
      <c r="AC29" s="37"/>
      <c r="AD29" s="41"/>
    </row>
    <row r="30" spans="1:30" s="42" customFormat="1" ht="16.95" customHeight="1" x14ac:dyDescent="0.25">
      <c r="A30" s="61" t="s">
        <v>57</v>
      </c>
      <c r="B30" s="105">
        <f>УСЬОГО!B30-'12-жінки-ЦЗ'!B30</f>
        <v>1812</v>
      </c>
      <c r="C30" s="105">
        <f>УСЬОГО!C30-'12-жінки-ЦЗ'!C30</f>
        <v>1933</v>
      </c>
      <c r="D30" s="106">
        <f t="shared" si="0"/>
        <v>106.67770419426049</v>
      </c>
      <c r="E30" s="105">
        <f>УСЬОГО!E30-'12-жінки-ЦЗ'!E30</f>
        <v>367</v>
      </c>
      <c r="F30" s="105">
        <f>УСЬОГО!F30-'12-жінки-ЦЗ'!F30</f>
        <v>467</v>
      </c>
      <c r="G30" s="107">
        <f t="shared" si="1"/>
        <v>127.24795640326975</v>
      </c>
      <c r="H30" s="105">
        <f>УСЬОГО!H30-'12-жінки-ЦЗ'!H30</f>
        <v>218</v>
      </c>
      <c r="I30" s="105">
        <f>УСЬОГО!I30-'12-жінки-ЦЗ'!I30</f>
        <v>237</v>
      </c>
      <c r="J30" s="107">
        <f t="shared" si="2"/>
        <v>108.71559633027523</v>
      </c>
      <c r="K30" s="105">
        <f>УСЬОГО!K30-'12-жінки-ЦЗ'!K30</f>
        <v>62</v>
      </c>
      <c r="L30" s="105">
        <f>УСЬОГО!L30-'12-жінки-ЦЗ'!L30</f>
        <v>70</v>
      </c>
      <c r="M30" s="109" t="s">
        <v>68</v>
      </c>
      <c r="N30" s="105">
        <f>УСЬОГО!N30-'12-жінки-ЦЗ'!N30</f>
        <v>13</v>
      </c>
      <c r="O30" s="105">
        <f>УСЬОГО!O30-'12-жінки-ЦЗ'!O30</f>
        <v>9</v>
      </c>
      <c r="P30" s="107">
        <f t="shared" si="8"/>
        <v>69.230769230769226</v>
      </c>
      <c r="Q30" s="105">
        <f>УСЬОГО!Q30-'12-жінки-ЦЗ'!Q30</f>
        <v>357</v>
      </c>
      <c r="R30" s="108">
        <f>УСЬОГО!R30-'12-жінки-ЦЗ'!R30</f>
        <v>420</v>
      </c>
      <c r="S30" s="107">
        <f t="shared" si="4"/>
        <v>117.64705882352941</v>
      </c>
      <c r="T30" s="105">
        <f>УСЬОГО!T30-'12-жінки-ЦЗ'!T30</f>
        <v>1647</v>
      </c>
      <c r="U30" s="108">
        <f>УСЬОГО!U30-'12-жінки-ЦЗ'!U30</f>
        <v>164</v>
      </c>
      <c r="V30" s="107">
        <f t="shared" si="5"/>
        <v>9.9574984820886456</v>
      </c>
      <c r="W30" s="105">
        <f>УСЬОГО!W30-'12-жінки-ЦЗ'!W30</f>
        <v>195</v>
      </c>
      <c r="X30" s="108">
        <f>УСЬОГО!X30-'12-жінки-ЦЗ'!X30</f>
        <v>144</v>
      </c>
      <c r="Y30" s="107">
        <f t="shared" si="6"/>
        <v>73.84615384615384</v>
      </c>
      <c r="Z30" s="105">
        <f>УСЬОГО!Z30-'12-жінки-ЦЗ'!Z30</f>
        <v>177</v>
      </c>
      <c r="AA30" s="108">
        <f>УСЬОГО!AA30-'12-жінки-ЦЗ'!AA30</f>
        <v>131</v>
      </c>
      <c r="AB30" s="107">
        <f t="shared" si="7"/>
        <v>74.011299435028249</v>
      </c>
      <c r="AC30" s="37"/>
      <c r="AD30" s="41"/>
    </row>
    <row r="31" spans="1:30" s="42" customFormat="1" ht="16.95" customHeight="1" x14ac:dyDescent="0.25">
      <c r="A31" s="61" t="s">
        <v>58</v>
      </c>
      <c r="B31" s="105">
        <f>УСЬОГО!B31-'12-жінки-ЦЗ'!B31</f>
        <v>1767</v>
      </c>
      <c r="C31" s="105">
        <f>УСЬОГО!C31-'12-жінки-ЦЗ'!C31</f>
        <v>1632</v>
      </c>
      <c r="D31" s="106">
        <f t="shared" si="0"/>
        <v>92.359932088285234</v>
      </c>
      <c r="E31" s="105">
        <f>УСЬОГО!E31-'12-жінки-ЦЗ'!E31</f>
        <v>435</v>
      </c>
      <c r="F31" s="105">
        <f>УСЬОГО!F31-'12-жінки-ЦЗ'!F31</f>
        <v>447</v>
      </c>
      <c r="G31" s="107">
        <f t="shared" si="1"/>
        <v>102.75862068965517</v>
      </c>
      <c r="H31" s="105">
        <f>УСЬОГО!H31-'12-жінки-ЦЗ'!H31</f>
        <v>316</v>
      </c>
      <c r="I31" s="105">
        <f>УСЬОГО!I31-'12-жінки-ЦЗ'!I31</f>
        <v>311</v>
      </c>
      <c r="J31" s="107">
        <f t="shared" si="2"/>
        <v>98.417721518987335</v>
      </c>
      <c r="K31" s="105">
        <f>УСЬОГО!K31-'12-жінки-ЦЗ'!K31</f>
        <v>26</v>
      </c>
      <c r="L31" s="105">
        <f>УСЬОГО!L31-'12-жінки-ЦЗ'!L31</f>
        <v>33</v>
      </c>
      <c r="M31" s="107">
        <f t="shared" si="3"/>
        <v>126.92307692307692</v>
      </c>
      <c r="N31" s="105">
        <f>УСЬОГО!N31-'12-жінки-ЦЗ'!N31</f>
        <v>0</v>
      </c>
      <c r="O31" s="105">
        <f>УСЬОГО!O31-'12-жінки-ЦЗ'!O31</f>
        <v>12</v>
      </c>
      <c r="P31" s="109" t="str">
        <f t="shared" si="8"/>
        <v>-</v>
      </c>
      <c r="Q31" s="105">
        <f>УСЬОГО!Q31-'12-жінки-ЦЗ'!Q31</f>
        <v>358</v>
      </c>
      <c r="R31" s="108">
        <f>УСЬОГО!R31-'12-жінки-ЦЗ'!R31</f>
        <v>401</v>
      </c>
      <c r="S31" s="107">
        <f t="shared" si="4"/>
        <v>112.01117318435755</v>
      </c>
      <c r="T31" s="105">
        <f>УСЬОГО!T31-'12-жінки-ЦЗ'!T31</f>
        <v>1325</v>
      </c>
      <c r="U31" s="108">
        <f>УСЬОГО!U31-'12-жінки-ЦЗ'!U31</f>
        <v>391</v>
      </c>
      <c r="V31" s="107">
        <f t="shared" si="5"/>
        <v>29.509433962264151</v>
      </c>
      <c r="W31" s="105">
        <f>УСЬОГО!W31-'12-жінки-ЦЗ'!W31</f>
        <v>258</v>
      </c>
      <c r="X31" s="108">
        <f>УСЬОГО!X31-'12-жінки-ЦЗ'!X31</f>
        <v>145</v>
      </c>
      <c r="Y31" s="107">
        <f t="shared" si="6"/>
        <v>56.201550387596896</v>
      </c>
      <c r="Z31" s="105">
        <f>УСЬОГО!Z31-'12-жінки-ЦЗ'!Z31</f>
        <v>242</v>
      </c>
      <c r="AA31" s="108">
        <f>УСЬОГО!AA31-'12-жінки-ЦЗ'!AA31</f>
        <v>129</v>
      </c>
      <c r="AB31" s="107">
        <f t="shared" si="7"/>
        <v>53.305785123966942</v>
      </c>
      <c r="AC31" s="37"/>
      <c r="AD31" s="41"/>
    </row>
    <row r="32" spans="1:30" s="42" customFormat="1" ht="16.95" customHeight="1" x14ac:dyDescent="0.25">
      <c r="A32" s="61" t="s">
        <v>59</v>
      </c>
      <c r="B32" s="105">
        <f>УСЬОГО!B32-'12-жінки-ЦЗ'!B32</f>
        <v>2332</v>
      </c>
      <c r="C32" s="105">
        <f>УСЬОГО!C32-'12-жінки-ЦЗ'!C32</f>
        <v>2127</v>
      </c>
      <c r="D32" s="106">
        <f t="shared" si="0"/>
        <v>91.20926243567753</v>
      </c>
      <c r="E32" s="105">
        <f>УСЬОГО!E32-'12-жінки-ЦЗ'!E32</f>
        <v>590</v>
      </c>
      <c r="F32" s="105">
        <f>УСЬОГО!F32-'12-жінки-ЦЗ'!F32</f>
        <v>456</v>
      </c>
      <c r="G32" s="107">
        <f t="shared" si="1"/>
        <v>77.288135593220332</v>
      </c>
      <c r="H32" s="105">
        <f>УСЬОГО!H32-'12-жінки-ЦЗ'!H32</f>
        <v>448</v>
      </c>
      <c r="I32" s="105">
        <f>УСЬОГО!I32-'12-жінки-ЦЗ'!I32</f>
        <v>256</v>
      </c>
      <c r="J32" s="107">
        <f t="shared" si="2"/>
        <v>57.142857142857146</v>
      </c>
      <c r="K32" s="105">
        <f>УСЬОГО!K32-'12-жінки-ЦЗ'!K32</f>
        <v>57</v>
      </c>
      <c r="L32" s="105">
        <f>УСЬОГО!L32-'12-жінки-ЦЗ'!L32</f>
        <v>43</v>
      </c>
      <c r="M32" s="107">
        <f t="shared" si="3"/>
        <v>75.438596491228068</v>
      </c>
      <c r="N32" s="105">
        <f>УСЬОГО!N32-'12-жінки-ЦЗ'!N32</f>
        <v>8</v>
      </c>
      <c r="O32" s="105">
        <f>УСЬОГО!O32-'12-жінки-ЦЗ'!O32</f>
        <v>10</v>
      </c>
      <c r="P32" s="109">
        <f t="shared" si="8"/>
        <v>125</v>
      </c>
      <c r="Q32" s="105">
        <f>УСЬОГО!Q32-'12-жінки-ЦЗ'!Q32</f>
        <v>576</v>
      </c>
      <c r="R32" s="108">
        <f>УСЬОГО!R32-'12-жінки-ЦЗ'!R32</f>
        <v>369</v>
      </c>
      <c r="S32" s="107">
        <f t="shared" si="4"/>
        <v>64.0625</v>
      </c>
      <c r="T32" s="105">
        <f>УСЬОГО!T32-'12-жінки-ЦЗ'!T32</f>
        <v>1871</v>
      </c>
      <c r="U32" s="108">
        <f>УСЬОГО!U32-'12-жінки-ЦЗ'!U32</f>
        <v>101</v>
      </c>
      <c r="V32" s="107">
        <f t="shared" si="5"/>
        <v>5.398182789951897</v>
      </c>
      <c r="W32" s="105">
        <f>УСЬОГО!W32-'12-жінки-ЦЗ'!W32</f>
        <v>303</v>
      </c>
      <c r="X32" s="108">
        <f>УСЬОГО!X32-'12-жінки-ЦЗ'!X32</f>
        <v>68</v>
      </c>
      <c r="Y32" s="107">
        <f t="shared" si="6"/>
        <v>22.442244224422442</v>
      </c>
      <c r="Z32" s="105">
        <f>УСЬОГО!Z32-'12-жінки-ЦЗ'!Z32</f>
        <v>268</v>
      </c>
      <c r="AA32" s="108">
        <f>УСЬОГО!AA32-'12-жінки-ЦЗ'!AA32</f>
        <v>63</v>
      </c>
      <c r="AB32" s="107">
        <f t="shared" si="7"/>
        <v>23.507462686567163</v>
      </c>
      <c r="AC32" s="37"/>
      <c r="AD32" s="41"/>
    </row>
    <row r="33" spans="1:30" s="42" customFormat="1" ht="16.95" customHeight="1" x14ac:dyDescent="0.25">
      <c r="A33" s="61" t="s">
        <v>60</v>
      </c>
      <c r="B33" s="105">
        <f>УСЬОГО!B33-'12-жінки-ЦЗ'!B33</f>
        <v>1258</v>
      </c>
      <c r="C33" s="105">
        <f>УСЬОГО!C33-'12-жінки-ЦЗ'!C33</f>
        <v>1419</v>
      </c>
      <c r="D33" s="106">
        <f t="shared" si="0"/>
        <v>112.79809220985692</v>
      </c>
      <c r="E33" s="105">
        <f>УСЬОГО!E33-'12-жінки-ЦЗ'!E33</f>
        <v>735</v>
      </c>
      <c r="F33" s="105">
        <f>УСЬОГО!F33-'12-жінки-ЦЗ'!F33</f>
        <v>856</v>
      </c>
      <c r="G33" s="107">
        <f t="shared" si="1"/>
        <v>116.4625850340136</v>
      </c>
      <c r="H33" s="105">
        <f>УСЬОГО!H33-'12-жінки-ЦЗ'!H33</f>
        <v>197</v>
      </c>
      <c r="I33" s="105">
        <f>УСЬОГО!I33-'12-жінки-ЦЗ'!I33</f>
        <v>242</v>
      </c>
      <c r="J33" s="107">
        <f t="shared" si="2"/>
        <v>122.84263959390863</v>
      </c>
      <c r="K33" s="105">
        <f>УСЬОГО!K33-'12-жінки-ЦЗ'!K33</f>
        <v>113</v>
      </c>
      <c r="L33" s="105">
        <f>УСЬОГО!L33-'12-жінки-ЦЗ'!L33</f>
        <v>101</v>
      </c>
      <c r="M33" s="107">
        <f t="shared" si="3"/>
        <v>89.380530973451329</v>
      </c>
      <c r="N33" s="105">
        <f>УСЬОГО!N33-'12-жінки-ЦЗ'!N33</f>
        <v>9</v>
      </c>
      <c r="O33" s="105">
        <f>УСЬОГО!O33-'12-жінки-ЦЗ'!O33</f>
        <v>1</v>
      </c>
      <c r="P33" s="109">
        <f t="shared" si="8"/>
        <v>11.111111111111111</v>
      </c>
      <c r="Q33" s="105">
        <f>УСЬОГО!Q33-'12-жінки-ЦЗ'!Q33</f>
        <v>666</v>
      </c>
      <c r="R33" s="108">
        <f>УСЬОГО!R33-'12-жінки-ЦЗ'!R33</f>
        <v>770</v>
      </c>
      <c r="S33" s="107">
        <f t="shared" si="4"/>
        <v>115.61561561561561</v>
      </c>
      <c r="T33" s="105">
        <f>УСЬОГО!T33-'12-жінки-ЦЗ'!T33</f>
        <v>821</v>
      </c>
      <c r="U33" s="108">
        <f>УСЬОГО!U33-'12-жінки-ЦЗ'!U33</f>
        <v>368</v>
      </c>
      <c r="V33" s="107">
        <f t="shared" si="5"/>
        <v>44.823386114494518</v>
      </c>
      <c r="W33" s="105">
        <f>УСЬОГО!W33-'12-жінки-ЦЗ'!W33</f>
        <v>359</v>
      </c>
      <c r="X33" s="108">
        <f>УСЬОГО!X33-'12-жінки-ЦЗ'!X33</f>
        <v>359</v>
      </c>
      <c r="Y33" s="107">
        <f t="shared" si="6"/>
        <v>100</v>
      </c>
      <c r="Z33" s="105">
        <f>УСЬОГО!Z33-'12-жінки-ЦЗ'!Z33</f>
        <v>332</v>
      </c>
      <c r="AA33" s="108">
        <f>УСЬОГО!AA33-'12-жінки-ЦЗ'!AA33</f>
        <v>340</v>
      </c>
      <c r="AB33" s="107">
        <f t="shared" si="7"/>
        <v>102.40963855421687</v>
      </c>
      <c r="AC33" s="37"/>
      <c r="AD33" s="41"/>
    </row>
    <row r="34" spans="1:30" s="42" customFormat="1" ht="16.95" customHeight="1" x14ac:dyDescent="0.25">
      <c r="A34" s="61" t="s">
        <v>61</v>
      </c>
      <c r="B34" s="105">
        <f>УСЬОГО!B34-'12-жінки-ЦЗ'!B34</f>
        <v>1428</v>
      </c>
      <c r="C34" s="105">
        <f>УСЬОГО!C34-'12-жінки-ЦЗ'!C34</f>
        <v>1495</v>
      </c>
      <c r="D34" s="106">
        <f t="shared" si="0"/>
        <v>104.69187675070027</v>
      </c>
      <c r="E34" s="105">
        <f>УСЬОГО!E34-'12-жінки-ЦЗ'!E34</f>
        <v>696</v>
      </c>
      <c r="F34" s="105">
        <f>УСЬОГО!F34-'12-жінки-ЦЗ'!F34</f>
        <v>779</v>
      </c>
      <c r="G34" s="107">
        <f t="shared" si="1"/>
        <v>111.92528735632185</v>
      </c>
      <c r="H34" s="105">
        <f>УСЬОГО!H34-'12-жінки-ЦЗ'!H34</f>
        <v>273</v>
      </c>
      <c r="I34" s="105">
        <f>УСЬОГО!I34-'12-жінки-ЦЗ'!I34</f>
        <v>310</v>
      </c>
      <c r="J34" s="107">
        <f t="shared" si="2"/>
        <v>113.55311355311355</v>
      </c>
      <c r="K34" s="105">
        <f>УСЬОГО!K34-'12-жінки-ЦЗ'!K34</f>
        <v>49</v>
      </c>
      <c r="L34" s="105">
        <f>УСЬОГО!L34-'12-жінки-ЦЗ'!L34</f>
        <v>32</v>
      </c>
      <c r="M34" s="107">
        <f t="shared" si="3"/>
        <v>65.306122448979593</v>
      </c>
      <c r="N34" s="105">
        <f>УСЬОГО!N34-'12-жінки-ЦЗ'!N34</f>
        <v>24</v>
      </c>
      <c r="O34" s="105">
        <f>УСЬОГО!O34-'12-жінки-ЦЗ'!O34</f>
        <v>0</v>
      </c>
      <c r="P34" s="109">
        <f t="shared" si="8"/>
        <v>0</v>
      </c>
      <c r="Q34" s="105">
        <f>УСЬОГО!Q34-'12-жінки-ЦЗ'!Q34</f>
        <v>591</v>
      </c>
      <c r="R34" s="108">
        <f>УСЬОГО!R34-'12-жінки-ЦЗ'!R34</f>
        <v>666</v>
      </c>
      <c r="S34" s="107">
        <f t="shared" si="4"/>
        <v>112.69035532994924</v>
      </c>
      <c r="T34" s="105">
        <f>УСЬОГО!T34-'12-жінки-ЦЗ'!T34</f>
        <v>934</v>
      </c>
      <c r="U34" s="108">
        <f>УСЬОГО!U34-'12-жінки-ЦЗ'!U34</f>
        <v>381</v>
      </c>
      <c r="V34" s="107">
        <f t="shared" si="5"/>
        <v>40.792291220556748</v>
      </c>
      <c r="W34" s="105">
        <f>УСЬОГО!W34-'12-жінки-ЦЗ'!W34</f>
        <v>374</v>
      </c>
      <c r="X34" s="108">
        <f>УСЬОГО!X34-'12-жінки-ЦЗ'!X34</f>
        <v>323</v>
      </c>
      <c r="Y34" s="107">
        <f t="shared" si="6"/>
        <v>86.36363636363636</v>
      </c>
      <c r="Z34" s="105">
        <f>УСЬОГО!Z34-'12-жінки-ЦЗ'!Z34</f>
        <v>357</v>
      </c>
      <c r="AA34" s="108">
        <f>УСЬОГО!AA34-'12-жінки-ЦЗ'!AA34</f>
        <v>302</v>
      </c>
      <c r="AB34" s="107">
        <f t="shared" si="7"/>
        <v>84.593837535014003</v>
      </c>
      <c r="AC34" s="37"/>
      <c r="AD34" s="41"/>
    </row>
    <row r="35" spans="1:30" s="42" customFormat="1" ht="16.95" customHeight="1" x14ac:dyDescent="0.25">
      <c r="A35" s="61" t="s">
        <v>62</v>
      </c>
      <c r="B35" s="105">
        <f>УСЬОГО!B35-'12-жінки-ЦЗ'!B35</f>
        <v>802</v>
      </c>
      <c r="C35" s="105">
        <f>УСЬОГО!C35-'12-жінки-ЦЗ'!C35</f>
        <v>902</v>
      </c>
      <c r="D35" s="106">
        <f t="shared" si="0"/>
        <v>112.46882793017457</v>
      </c>
      <c r="E35" s="105">
        <f>УСЬОГО!E35-'12-жінки-ЦЗ'!E35</f>
        <v>419</v>
      </c>
      <c r="F35" s="105">
        <f>УСЬОГО!F35-'12-жінки-ЦЗ'!F35</f>
        <v>431</v>
      </c>
      <c r="G35" s="107">
        <f t="shared" si="1"/>
        <v>102.86396181384248</v>
      </c>
      <c r="H35" s="105">
        <f>УСЬОГО!H35-'12-жінки-ЦЗ'!H35</f>
        <v>251</v>
      </c>
      <c r="I35" s="105">
        <f>УСЬОГО!I35-'12-жінки-ЦЗ'!I35</f>
        <v>169</v>
      </c>
      <c r="J35" s="107">
        <f t="shared" si="2"/>
        <v>67.330677290836647</v>
      </c>
      <c r="K35" s="105">
        <f>УСЬОГО!K35-'12-жінки-ЦЗ'!K35</f>
        <v>53</v>
      </c>
      <c r="L35" s="105">
        <f>УСЬОГО!L35-'12-жінки-ЦЗ'!L35</f>
        <v>47</v>
      </c>
      <c r="M35" s="107">
        <f t="shared" si="3"/>
        <v>88.679245283018872</v>
      </c>
      <c r="N35" s="105">
        <f>УСЬОГО!N35-'12-жінки-ЦЗ'!N35</f>
        <v>5</v>
      </c>
      <c r="O35" s="105">
        <f>УСЬОГО!O35-'12-жінки-ЦЗ'!O35</f>
        <v>0</v>
      </c>
      <c r="P35" s="107">
        <f t="shared" si="8"/>
        <v>0</v>
      </c>
      <c r="Q35" s="105">
        <f>УСЬОГО!Q35-'12-жінки-ЦЗ'!Q35</f>
        <v>342</v>
      </c>
      <c r="R35" s="108">
        <f>УСЬОГО!R35-'12-жінки-ЦЗ'!R35</f>
        <v>307</v>
      </c>
      <c r="S35" s="107">
        <f t="shared" si="4"/>
        <v>89.766081871345023</v>
      </c>
      <c r="T35" s="105">
        <f>УСЬОГО!T35-'12-жінки-ЦЗ'!T35</f>
        <v>543</v>
      </c>
      <c r="U35" s="108">
        <f>УСЬОГО!U35-'12-жінки-ЦЗ'!U35</f>
        <v>129</v>
      </c>
      <c r="V35" s="107">
        <f t="shared" si="5"/>
        <v>23.756906077348066</v>
      </c>
      <c r="W35" s="105">
        <f>УСЬОГО!W35-'12-жінки-ЦЗ'!W35</f>
        <v>208</v>
      </c>
      <c r="X35" s="108">
        <f>УСЬОГО!X35-'12-жінки-ЦЗ'!X35</f>
        <v>122</v>
      </c>
      <c r="Y35" s="107">
        <f t="shared" si="6"/>
        <v>58.653846153846153</v>
      </c>
      <c r="Z35" s="105">
        <f>УСЬОГО!Z35-'12-жінки-ЦЗ'!Z35</f>
        <v>194</v>
      </c>
      <c r="AA35" s="108">
        <f>УСЬОГО!AA35-'12-жінки-ЦЗ'!AA35</f>
        <v>113</v>
      </c>
      <c r="AB35" s="107">
        <f t="shared" si="7"/>
        <v>58.24742268041237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O16" sqref="O16"/>
    </sheetView>
  </sheetViews>
  <sheetFormatPr defaultColWidth="8" defaultRowHeight="13.2" x14ac:dyDescent="0.25"/>
  <cols>
    <col min="1" max="1" width="57.33203125" style="52" customWidth="1"/>
    <col min="2" max="3" width="13.88671875" style="18" customWidth="1"/>
    <col min="4" max="4" width="8.88671875" style="52" customWidth="1"/>
    <col min="5" max="5" width="9.88671875" style="52" customWidth="1"/>
    <col min="6" max="7" width="13.88671875" style="52" customWidth="1"/>
    <col min="8" max="8" width="8.88671875" style="52" customWidth="1"/>
    <col min="9" max="10" width="10.88671875" style="52" customWidth="1"/>
    <col min="11" max="11" width="11.109375" style="52" customWidth="1"/>
    <col min="12" max="12" width="11.88671875" style="52" customWidth="1"/>
    <col min="13" max="16384" width="8" style="52"/>
  </cols>
  <sheetData>
    <row r="1" spans="1:19" ht="27" customHeight="1" x14ac:dyDescent="0.25">
      <c r="A1" s="154" t="s">
        <v>66</v>
      </c>
      <c r="B1" s="154"/>
      <c r="C1" s="154"/>
      <c r="D1" s="154"/>
      <c r="E1" s="154"/>
      <c r="F1" s="154"/>
      <c r="G1" s="154"/>
      <c r="H1" s="154"/>
      <c r="I1" s="154"/>
      <c r="J1" s="62"/>
    </row>
    <row r="2" spans="1:19" ht="23.25" customHeight="1" x14ac:dyDescent="0.25">
      <c r="A2" s="155" t="s">
        <v>17</v>
      </c>
      <c r="B2" s="154"/>
      <c r="C2" s="154"/>
      <c r="D2" s="154"/>
      <c r="E2" s="154"/>
      <c r="F2" s="154"/>
      <c r="G2" s="154"/>
      <c r="H2" s="154"/>
      <c r="I2" s="154"/>
      <c r="J2" s="62"/>
    </row>
    <row r="3" spans="1:19" ht="13.65" customHeight="1" x14ac:dyDescent="0.2">
      <c r="A3" s="156"/>
      <c r="B3" s="156"/>
      <c r="C3" s="156"/>
      <c r="D3" s="156"/>
      <c r="E3" s="156"/>
    </row>
    <row r="4" spans="1:19" s="47" customFormat="1" ht="30.75" customHeight="1" x14ac:dyDescent="0.3">
      <c r="A4" s="125" t="s">
        <v>0</v>
      </c>
      <c r="B4" s="157" t="s">
        <v>18</v>
      </c>
      <c r="C4" s="158"/>
      <c r="D4" s="158"/>
      <c r="E4" s="159"/>
      <c r="F4" s="157" t="s">
        <v>19</v>
      </c>
      <c r="G4" s="158"/>
      <c r="H4" s="158"/>
      <c r="I4" s="159"/>
      <c r="J4" s="63"/>
    </row>
    <row r="5" spans="1:19" s="47" customFormat="1" ht="23.25" customHeight="1" x14ac:dyDescent="0.3">
      <c r="A5" s="152"/>
      <c r="B5" s="131" t="s">
        <v>72</v>
      </c>
      <c r="C5" s="131" t="s">
        <v>73</v>
      </c>
      <c r="D5" s="128" t="s">
        <v>1</v>
      </c>
      <c r="E5" s="129"/>
      <c r="F5" s="131" t="s">
        <v>72</v>
      </c>
      <c r="G5" s="131" t="s">
        <v>73</v>
      </c>
      <c r="H5" s="128" t="s">
        <v>1</v>
      </c>
      <c r="I5" s="129"/>
      <c r="J5" s="64"/>
    </row>
    <row r="6" spans="1:19" s="47" customFormat="1" ht="36.75" customHeight="1" x14ac:dyDescent="0.3">
      <c r="A6" s="126"/>
      <c r="B6" s="132"/>
      <c r="C6" s="132"/>
      <c r="D6" s="5" t="s">
        <v>2</v>
      </c>
      <c r="E6" s="6" t="s">
        <v>26</v>
      </c>
      <c r="F6" s="132"/>
      <c r="G6" s="132"/>
      <c r="H6" s="5" t="s">
        <v>2</v>
      </c>
      <c r="I6" s="6" t="s">
        <v>26</v>
      </c>
      <c r="J6" s="65"/>
    </row>
    <row r="7" spans="1:19" s="53" customFormat="1" ht="15.75" customHeight="1" x14ac:dyDescent="0.3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37.950000000000003" customHeight="1" x14ac:dyDescent="0.3">
      <c r="A8" s="54" t="s">
        <v>27</v>
      </c>
      <c r="B8" s="82">
        <f>'15-місто-ЦЗ'!B7</f>
        <v>79135</v>
      </c>
      <c r="C8" s="82">
        <f>'15-місто-ЦЗ'!C7</f>
        <v>80650</v>
      </c>
      <c r="D8" s="11">
        <f>C8*100/B8</f>
        <v>101.91444999052253</v>
      </c>
      <c r="E8" s="75">
        <f>C8-B8</f>
        <v>1515</v>
      </c>
      <c r="F8" s="74">
        <f>'16-село-ЦЗ'!B7</f>
        <v>51864</v>
      </c>
      <c r="G8" s="74">
        <f>'16-село-ЦЗ'!C7</f>
        <v>53176</v>
      </c>
      <c r="H8" s="11">
        <f>G8*100/F8</f>
        <v>102.52969304334412</v>
      </c>
      <c r="I8" s="75">
        <f>G8-F8</f>
        <v>1312</v>
      </c>
      <c r="J8" s="67"/>
      <c r="K8" s="95"/>
      <c r="L8" s="95"/>
      <c r="M8" s="55"/>
      <c r="R8" s="68"/>
      <c r="S8" s="68"/>
    </row>
    <row r="9" spans="1:19" s="47" customFormat="1" ht="37.950000000000003" customHeight="1" x14ac:dyDescent="0.3">
      <c r="A9" s="54" t="s">
        <v>28</v>
      </c>
      <c r="B9" s="74">
        <f>'15-місто-ЦЗ'!E7</f>
        <v>31976</v>
      </c>
      <c r="C9" s="74">
        <f>'15-місто-ЦЗ'!F7</f>
        <v>35398</v>
      </c>
      <c r="D9" s="11">
        <f t="shared" ref="D9:D13" si="0">C9*100/B9</f>
        <v>110.70177633224918</v>
      </c>
      <c r="E9" s="90">
        <f t="shared" ref="E9:E13" si="1">C9-B9</f>
        <v>3422</v>
      </c>
      <c r="F9" s="74">
        <f>'16-село-ЦЗ'!E7</f>
        <v>19170</v>
      </c>
      <c r="G9" s="74">
        <f>'16-село-ЦЗ'!F7</f>
        <v>22902</v>
      </c>
      <c r="H9" s="11">
        <f t="shared" ref="H9:H13" si="2">G9*100/F9</f>
        <v>119.4679186228482</v>
      </c>
      <c r="I9" s="75">
        <f t="shared" ref="I9:I13" si="3">G9-F9</f>
        <v>3732</v>
      </c>
      <c r="J9" s="67"/>
      <c r="K9" s="95"/>
      <c r="L9" s="95"/>
      <c r="M9" s="56"/>
      <c r="R9" s="68"/>
      <c r="S9" s="68"/>
    </row>
    <row r="10" spans="1:19" s="47" customFormat="1" ht="45" customHeight="1" x14ac:dyDescent="0.3">
      <c r="A10" s="57" t="s">
        <v>29</v>
      </c>
      <c r="B10" s="74">
        <f>'15-місто-ЦЗ'!H7</f>
        <v>10876</v>
      </c>
      <c r="C10" s="74">
        <f>'15-місто-ЦЗ'!I7</f>
        <v>11983</v>
      </c>
      <c r="D10" s="11">
        <f t="shared" si="0"/>
        <v>110.17837440235381</v>
      </c>
      <c r="E10" s="75">
        <f t="shared" si="1"/>
        <v>1107</v>
      </c>
      <c r="F10" s="74">
        <f>'16-село-ЦЗ'!H7</f>
        <v>6804</v>
      </c>
      <c r="G10" s="74">
        <f>'16-село-ЦЗ'!I7</f>
        <v>7755</v>
      </c>
      <c r="H10" s="11">
        <f t="shared" si="2"/>
        <v>113.97707231040565</v>
      </c>
      <c r="I10" s="75">
        <f t="shared" si="3"/>
        <v>951</v>
      </c>
      <c r="J10" s="67"/>
      <c r="K10" s="95"/>
      <c r="L10" s="95"/>
      <c r="M10" s="56"/>
      <c r="R10" s="68"/>
      <c r="S10" s="68"/>
    </row>
    <row r="11" spans="1:19" s="47" customFormat="1" ht="37.950000000000003" customHeight="1" x14ac:dyDescent="0.3">
      <c r="A11" s="54" t="s">
        <v>30</v>
      </c>
      <c r="B11" s="74">
        <f>'15-місто-ЦЗ'!K7</f>
        <v>2041</v>
      </c>
      <c r="C11" s="74">
        <f>'15-місто-ЦЗ'!L7</f>
        <v>1959</v>
      </c>
      <c r="D11" s="11">
        <f t="shared" si="0"/>
        <v>95.982361587457135</v>
      </c>
      <c r="E11" s="75">
        <f t="shared" si="1"/>
        <v>-82</v>
      </c>
      <c r="F11" s="74">
        <f>'16-село-ЦЗ'!K7</f>
        <v>1512</v>
      </c>
      <c r="G11" s="74">
        <f>'16-село-ЦЗ'!L7</f>
        <v>1451</v>
      </c>
      <c r="H11" s="11">
        <f t="shared" si="2"/>
        <v>95.965608465608469</v>
      </c>
      <c r="I11" s="75">
        <f t="shared" si="3"/>
        <v>-61</v>
      </c>
      <c r="J11" s="67"/>
      <c r="K11" s="95"/>
      <c r="L11" s="95"/>
      <c r="M11" s="56"/>
      <c r="R11" s="68"/>
      <c r="S11" s="68"/>
    </row>
    <row r="12" spans="1:19" s="47" customFormat="1" ht="45.75" customHeight="1" x14ac:dyDescent="0.3">
      <c r="A12" s="54" t="s">
        <v>20</v>
      </c>
      <c r="B12" s="74">
        <f>'15-місто-ЦЗ'!N7</f>
        <v>425</v>
      </c>
      <c r="C12" s="74">
        <f>'15-місто-ЦЗ'!O7</f>
        <v>295</v>
      </c>
      <c r="D12" s="11">
        <f t="shared" si="0"/>
        <v>69.411764705882348</v>
      </c>
      <c r="E12" s="75">
        <f t="shared" si="1"/>
        <v>-130</v>
      </c>
      <c r="F12" s="74">
        <f>'16-село-ЦЗ'!N7</f>
        <v>426</v>
      </c>
      <c r="G12" s="74">
        <f>'16-село-ЦЗ'!O7</f>
        <v>194</v>
      </c>
      <c r="H12" s="11">
        <f t="shared" si="2"/>
        <v>45.539906103286384</v>
      </c>
      <c r="I12" s="75">
        <f t="shared" si="3"/>
        <v>-232</v>
      </c>
      <c r="J12" s="67"/>
      <c r="K12" s="95"/>
      <c r="L12" s="95"/>
      <c r="M12" s="56"/>
      <c r="R12" s="68"/>
      <c r="S12" s="68"/>
    </row>
    <row r="13" spans="1:19" s="47" customFormat="1" ht="49.65" customHeight="1" x14ac:dyDescent="0.3">
      <c r="A13" s="54" t="s">
        <v>31</v>
      </c>
      <c r="B13" s="74">
        <f>'15-місто-ЦЗ'!Q7</f>
        <v>25143</v>
      </c>
      <c r="C13" s="74">
        <f>'15-місто-ЦЗ'!R7</f>
        <v>25368</v>
      </c>
      <c r="D13" s="11">
        <f t="shared" si="0"/>
        <v>100.89488127908365</v>
      </c>
      <c r="E13" s="90">
        <f t="shared" si="1"/>
        <v>225</v>
      </c>
      <c r="F13" s="74">
        <f>'16-село-ЦЗ'!Q7</f>
        <v>15900</v>
      </c>
      <c r="G13" s="74">
        <f>'16-село-ЦЗ'!R7</f>
        <v>18492</v>
      </c>
      <c r="H13" s="11">
        <f t="shared" si="2"/>
        <v>116.30188679245283</v>
      </c>
      <c r="I13" s="75">
        <f t="shared" si="3"/>
        <v>2592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3">
      <c r="A14" s="121" t="s">
        <v>4</v>
      </c>
      <c r="B14" s="122"/>
      <c r="C14" s="122"/>
      <c r="D14" s="122"/>
      <c r="E14" s="122"/>
      <c r="F14" s="122"/>
      <c r="G14" s="122"/>
      <c r="H14" s="122"/>
      <c r="I14" s="122"/>
      <c r="J14" s="69"/>
      <c r="K14" s="25"/>
      <c r="L14" s="25"/>
      <c r="M14" s="56"/>
    </row>
    <row r="15" spans="1:19" s="47" customFormat="1" ht="18" customHeight="1" x14ac:dyDescent="0.3">
      <c r="A15" s="123"/>
      <c r="B15" s="124"/>
      <c r="C15" s="124"/>
      <c r="D15" s="124"/>
      <c r="E15" s="124"/>
      <c r="F15" s="124"/>
      <c r="G15" s="124"/>
      <c r="H15" s="124"/>
      <c r="I15" s="124"/>
      <c r="J15" s="69"/>
      <c r="K15" s="25"/>
      <c r="L15" s="25"/>
      <c r="M15" s="56"/>
    </row>
    <row r="16" spans="1:19" s="47" customFormat="1" ht="20.25" customHeight="1" x14ac:dyDescent="0.3">
      <c r="A16" s="125" t="s">
        <v>0</v>
      </c>
      <c r="B16" s="125" t="s">
        <v>74</v>
      </c>
      <c r="C16" s="125" t="s">
        <v>75</v>
      </c>
      <c r="D16" s="128" t="s">
        <v>1</v>
      </c>
      <c r="E16" s="129"/>
      <c r="F16" s="125" t="s">
        <v>74</v>
      </c>
      <c r="G16" s="125" t="s">
        <v>75</v>
      </c>
      <c r="H16" s="128" t="s">
        <v>1</v>
      </c>
      <c r="I16" s="129"/>
      <c r="J16" s="64"/>
      <c r="K16" s="25"/>
      <c r="L16" s="25"/>
      <c r="M16" s="56"/>
    </row>
    <row r="17" spans="1:13" ht="27" customHeight="1" x14ac:dyDescent="0.4">
      <c r="A17" s="126"/>
      <c r="B17" s="126"/>
      <c r="C17" s="126"/>
      <c r="D17" s="21" t="s">
        <v>2</v>
      </c>
      <c r="E17" s="6" t="s">
        <v>26</v>
      </c>
      <c r="F17" s="126"/>
      <c r="G17" s="126"/>
      <c r="H17" s="21" t="s">
        <v>2</v>
      </c>
      <c r="I17" s="6" t="s">
        <v>26</v>
      </c>
      <c r="J17" s="65"/>
      <c r="K17" s="70"/>
      <c r="L17" s="70"/>
      <c r="M17" s="58"/>
    </row>
    <row r="18" spans="1:13" ht="21" x14ac:dyDescent="0.4">
      <c r="A18" s="54" t="s">
        <v>32</v>
      </c>
      <c r="B18" s="82">
        <f>'15-місто-ЦЗ'!T7</f>
        <v>60528</v>
      </c>
      <c r="C18" s="82">
        <f>'15-місто-ЦЗ'!U7</f>
        <v>14119</v>
      </c>
      <c r="D18" s="17">
        <f t="shared" ref="D18:D20" si="4">C18*100/B18</f>
        <v>23.326394395982025</v>
      </c>
      <c r="E18" s="90">
        <f t="shared" ref="E18:E20" si="5">C18-B18</f>
        <v>-46409</v>
      </c>
      <c r="F18" s="82">
        <f>'16-село-ЦЗ'!T7</f>
        <v>38423</v>
      </c>
      <c r="G18" s="82">
        <f>'16-село-ЦЗ'!U7</f>
        <v>10458</v>
      </c>
      <c r="H18" s="16">
        <f t="shared" ref="H18:H20" si="6">G18*100/F18</f>
        <v>27.21807250865367</v>
      </c>
      <c r="I18" s="75">
        <f t="shared" ref="I18:I20" si="7">G18-F18</f>
        <v>-27965</v>
      </c>
      <c r="J18" s="71"/>
      <c r="K18" s="96"/>
      <c r="L18" s="96"/>
      <c r="M18" s="58"/>
    </row>
    <row r="19" spans="1:13" ht="21" x14ac:dyDescent="0.4">
      <c r="A19" s="2" t="s">
        <v>28</v>
      </c>
      <c r="B19" s="82">
        <f>'15-місто-ЦЗ'!W7</f>
        <v>19311</v>
      </c>
      <c r="C19" s="82">
        <f>'15-місто-ЦЗ'!X7</f>
        <v>10309</v>
      </c>
      <c r="D19" s="17">
        <f t="shared" si="4"/>
        <v>53.384081611516756</v>
      </c>
      <c r="E19" s="75">
        <f t="shared" si="5"/>
        <v>-9002</v>
      </c>
      <c r="F19" s="82">
        <f>'16-село-ЦЗ'!W7</f>
        <v>10850</v>
      </c>
      <c r="G19" s="82">
        <f>'16-село-ЦЗ'!X7</f>
        <v>7571</v>
      </c>
      <c r="H19" s="16">
        <f t="shared" si="6"/>
        <v>69.778801843317979</v>
      </c>
      <c r="I19" s="75">
        <f t="shared" si="7"/>
        <v>-3279</v>
      </c>
      <c r="J19" s="71"/>
      <c r="K19" s="96"/>
      <c r="L19" s="96"/>
      <c r="M19" s="58"/>
    </row>
    <row r="20" spans="1:13" ht="21" x14ac:dyDescent="0.4">
      <c r="A20" s="2" t="s">
        <v>33</v>
      </c>
      <c r="B20" s="82">
        <f>'15-місто-ЦЗ'!Z7</f>
        <v>16789</v>
      </c>
      <c r="C20" s="82">
        <f>'15-місто-ЦЗ'!AA7</f>
        <v>8728</v>
      </c>
      <c r="D20" s="17">
        <f t="shared" si="4"/>
        <v>51.986419679552085</v>
      </c>
      <c r="E20" s="75">
        <f t="shared" si="5"/>
        <v>-8061</v>
      </c>
      <c r="F20" s="82">
        <f>'16-село-ЦЗ'!Z7</f>
        <v>9816</v>
      </c>
      <c r="G20" s="82">
        <f>'16-село-ЦЗ'!AA7</f>
        <v>6735</v>
      </c>
      <c r="H20" s="16">
        <f t="shared" si="6"/>
        <v>68.612469437652805</v>
      </c>
      <c r="I20" s="75">
        <f t="shared" si="7"/>
        <v>-3081</v>
      </c>
      <c r="J20" s="72"/>
      <c r="K20" s="96"/>
      <c r="L20" s="96"/>
      <c r="M20" s="58"/>
    </row>
    <row r="21" spans="1:13" ht="20.55" x14ac:dyDescent="0.45">
      <c r="C21" s="19"/>
      <c r="K21" s="70"/>
      <c r="L21" s="70"/>
      <c r="M21" s="58"/>
    </row>
    <row r="22" spans="1:13" ht="13.05" x14ac:dyDescent="0.3">
      <c r="K22" s="18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S23" sqref="S23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83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38" t="s">
        <v>8</v>
      </c>
      <c r="R3" s="139"/>
      <c r="S3" s="140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34" t="s">
        <v>15</v>
      </c>
      <c r="C4" s="134" t="s">
        <v>63</v>
      </c>
      <c r="D4" s="135" t="s">
        <v>2</v>
      </c>
      <c r="E4" s="134" t="s">
        <v>15</v>
      </c>
      <c r="F4" s="134" t="s">
        <v>63</v>
      </c>
      <c r="G4" s="135" t="s">
        <v>2</v>
      </c>
      <c r="H4" s="134" t="s">
        <v>15</v>
      </c>
      <c r="I4" s="134" t="s">
        <v>63</v>
      </c>
      <c r="J4" s="135" t="s">
        <v>2</v>
      </c>
      <c r="K4" s="134" t="s">
        <v>15</v>
      </c>
      <c r="L4" s="134" t="s">
        <v>63</v>
      </c>
      <c r="M4" s="135" t="s">
        <v>2</v>
      </c>
      <c r="N4" s="134" t="s">
        <v>15</v>
      </c>
      <c r="O4" s="134" t="s">
        <v>63</v>
      </c>
      <c r="P4" s="135" t="s">
        <v>2</v>
      </c>
      <c r="Q4" s="134" t="s">
        <v>15</v>
      </c>
      <c r="R4" s="134" t="s">
        <v>63</v>
      </c>
      <c r="S4" s="135" t="s">
        <v>2</v>
      </c>
      <c r="T4" s="134" t="s">
        <v>15</v>
      </c>
      <c r="U4" s="134" t="s">
        <v>63</v>
      </c>
      <c r="V4" s="135" t="s">
        <v>2</v>
      </c>
      <c r="W4" s="134" t="s">
        <v>15</v>
      </c>
      <c r="X4" s="134" t="s">
        <v>63</v>
      </c>
      <c r="Y4" s="135" t="s">
        <v>2</v>
      </c>
      <c r="Z4" s="134" t="s">
        <v>15</v>
      </c>
      <c r="AA4" s="134" t="s">
        <v>63</v>
      </c>
      <c r="AB4" s="135" t="s">
        <v>2</v>
      </c>
    </row>
    <row r="5" spans="1:32" s="33" customFormat="1" ht="15.75" customHeight="1" x14ac:dyDescent="0.3">
      <c r="A5" s="143"/>
      <c r="B5" s="134"/>
      <c r="C5" s="134"/>
      <c r="D5" s="135"/>
      <c r="E5" s="134"/>
      <c r="F5" s="134"/>
      <c r="G5" s="135"/>
      <c r="H5" s="134"/>
      <c r="I5" s="134"/>
      <c r="J5" s="135"/>
      <c r="K5" s="134"/>
      <c r="L5" s="134"/>
      <c r="M5" s="135"/>
      <c r="N5" s="134"/>
      <c r="O5" s="134"/>
      <c r="P5" s="135"/>
      <c r="Q5" s="134"/>
      <c r="R5" s="134"/>
      <c r="S5" s="135"/>
      <c r="T5" s="134"/>
      <c r="U5" s="134"/>
      <c r="V5" s="135"/>
      <c r="W5" s="134"/>
      <c r="X5" s="134"/>
      <c r="Y5" s="135"/>
      <c r="Z5" s="134"/>
      <c r="AA5" s="134"/>
      <c r="AB5" s="13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115">
        <f>SUM(B8:B35)</f>
        <v>79135</v>
      </c>
      <c r="C7" s="115">
        <f>SUM(C8:C35)</f>
        <v>80650</v>
      </c>
      <c r="D7" s="116">
        <f>C7*100/B7</f>
        <v>101.91444999052253</v>
      </c>
      <c r="E7" s="117">
        <f>SUM(E8:E35)</f>
        <v>31976</v>
      </c>
      <c r="F7" s="117">
        <f>SUM(F8:F35)</f>
        <v>35398</v>
      </c>
      <c r="G7" s="116">
        <f>F7*100/E7</f>
        <v>110.70177633224918</v>
      </c>
      <c r="H7" s="117">
        <f>SUM(H8:H35)</f>
        <v>10876</v>
      </c>
      <c r="I7" s="117">
        <f>SUM(I8:I35)</f>
        <v>11983</v>
      </c>
      <c r="J7" s="116">
        <f>I7*100/H7</f>
        <v>110.17837440235381</v>
      </c>
      <c r="K7" s="117">
        <f>SUM(K8:K35)</f>
        <v>2041</v>
      </c>
      <c r="L7" s="117">
        <f>SUM(L8:L35)</f>
        <v>1959</v>
      </c>
      <c r="M7" s="116">
        <f>L7*100/K7</f>
        <v>95.982361587457135</v>
      </c>
      <c r="N7" s="117">
        <f>SUM(N8:N35)</f>
        <v>425</v>
      </c>
      <c r="O7" s="117">
        <f>SUM(O8:O35)</f>
        <v>295</v>
      </c>
      <c r="P7" s="116">
        <f>O7*100/N7</f>
        <v>69.411764705882348</v>
      </c>
      <c r="Q7" s="117">
        <f>SUM(Q8:Q35)</f>
        <v>25143</v>
      </c>
      <c r="R7" s="117">
        <f>SUM(R8:R35)</f>
        <v>25368</v>
      </c>
      <c r="S7" s="116">
        <f>R7*100/Q7</f>
        <v>100.89488127908365</v>
      </c>
      <c r="T7" s="117">
        <f>SUM(T8:T35)</f>
        <v>60528</v>
      </c>
      <c r="U7" s="117">
        <f>SUM(U8:U35)</f>
        <v>14119</v>
      </c>
      <c r="V7" s="116">
        <f>U7*100/T7</f>
        <v>23.326394395982025</v>
      </c>
      <c r="W7" s="117">
        <f>SUM(W8:W35)</f>
        <v>19311</v>
      </c>
      <c r="X7" s="117">
        <f>SUM(X8:X35)</f>
        <v>10309</v>
      </c>
      <c r="Y7" s="116">
        <f>X7*100/W7</f>
        <v>53.384081611516756</v>
      </c>
      <c r="Z7" s="117">
        <f>SUM(Z8:Z35)</f>
        <v>16789</v>
      </c>
      <c r="AA7" s="117">
        <f>SUM(AA8:AA35)</f>
        <v>8728</v>
      </c>
      <c r="AB7" s="116">
        <f>AA7*100/Z7</f>
        <v>51.986419679552085</v>
      </c>
      <c r="AC7" s="37"/>
      <c r="AF7" s="42"/>
    </row>
    <row r="8" spans="1:32" s="42" customFormat="1" ht="16.95" customHeight="1" x14ac:dyDescent="0.25">
      <c r="A8" s="61" t="s">
        <v>35</v>
      </c>
      <c r="B8" s="118">
        <f>УСЬОГО!B8-'16-село-ЦЗ'!B8</f>
        <v>25955</v>
      </c>
      <c r="C8" s="118">
        <f>УСЬОГО!C8-'16-село-ЦЗ'!C8</f>
        <v>28017</v>
      </c>
      <c r="D8" s="116">
        <f t="shared" ref="D8:D35" si="0">C8*100/B8</f>
        <v>107.94451936043151</v>
      </c>
      <c r="E8" s="118">
        <f>УСЬОГО!E8-'16-село-ЦЗ'!E8</f>
        <v>11477</v>
      </c>
      <c r="F8" s="118">
        <f>УСЬОГО!F8-'16-село-ЦЗ'!F8</f>
        <v>13687</v>
      </c>
      <c r="G8" s="119">
        <f t="shared" ref="G8:G35" si="1">F8*100/E8</f>
        <v>119.25590311056897</v>
      </c>
      <c r="H8" s="118">
        <f>УСЬОГО!H8-'16-село-ЦЗ'!H8</f>
        <v>1898</v>
      </c>
      <c r="I8" s="118">
        <f>УСЬОГО!I8-'16-село-ЦЗ'!I8</f>
        <v>2642</v>
      </c>
      <c r="J8" s="119">
        <f t="shared" ref="J8:J35" si="2">I8*100/H8</f>
        <v>139.19915700737619</v>
      </c>
      <c r="K8" s="118">
        <f>УСЬОГО!K8-'16-село-ЦЗ'!K8</f>
        <v>445</v>
      </c>
      <c r="L8" s="118">
        <f>УСЬОГО!L8-'16-село-ЦЗ'!L8</f>
        <v>687</v>
      </c>
      <c r="M8" s="119">
        <f t="shared" ref="M8:M35" si="3">L8*100/K8</f>
        <v>154.38202247191012</v>
      </c>
      <c r="N8" s="118">
        <f>УСЬОГО!N8-'16-село-ЦЗ'!N8</f>
        <v>89</v>
      </c>
      <c r="O8" s="118">
        <f>УСЬОГО!O8-'16-село-ЦЗ'!O8</f>
        <v>145</v>
      </c>
      <c r="P8" s="119">
        <f>IF(ISERROR(O8*100/N8),"-",(O8*100/N8))</f>
        <v>162.92134831460675</v>
      </c>
      <c r="Q8" s="118">
        <f>УСЬОГО!Q8-'16-село-ЦЗ'!Q8</f>
        <v>8286</v>
      </c>
      <c r="R8" s="120">
        <f>УСЬОГО!R8-'16-село-ЦЗ'!R8</f>
        <v>7842</v>
      </c>
      <c r="S8" s="119">
        <f t="shared" ref="S8:S35" si="4">R8*100/Q8</f>
        <v>94.64156408399711</v>
      </c>
      <c r="T8" s="118">
        <f>УСЬОГО!T8-'16-село-ЦЗ'!T8</f>
        <v>21698</v>
      </c>
      <c r="U8" s="120">
        <f>УСЬОГО!U8-'16-село-ЦЗ'!U8</f>
        <v>4686</v>
      </c>
      <c r="V8" s="119">
        <f t="shared" ref="V8:V35" si="5">U8*100/T8</f>
        <v>21.596460503272191</v>
      </c>
      <c r="W8" s="118">
        <f>УСЬОГО!W8-'16-село-ЦЗ'!W8</f>
        <v>7628</v>
      </c>
      <c r="X8" s="120">
        <f>УСЬОГО!X8-'16-село-ЦЗ'!X8</f>
        <v>4299</v>
      </c>
      <c r="Y8" s="119">
        <f t="shared" ref="Y8:Y35" si="6">X8*100/W8</f>
        <v>56.358154168851598</v>
      </c>
      <c r="Z8" s="118">
        <f>УСЬОГО!Z8-'16-село-ЦЗ'!Z8</f>
        <v>6681</v>
      </c>
      <c r="AA8" s="120">
        <f>УСЬОГО!AA8-'16-село-ЦЗ'!AA8</f>
        <v>3612</v>
      </c>
      <c r="AB8" s="119">
        <f t="shared" ref="AB8:AB35" si="7">AA8*100/Z8</f>
        <v>54.06376290974405</v>
      </c>
      <c r="AC8" s="37"/>
      <c r="AD8" s="41"/>
    </row>
    <row r="9" spans="1:32" s="43" customFormat="1" ht="16.95" customHeight="1" x14ac:dyDescent="0.25">
      <c r="A9" s="61" t="s">
        <v>36</v>
      </c>
      <c r="B9" s="118">
        <f>УСЬОГО!B9-'16-село-ЦЗ'!B9</f>
        <v>4133</v>
      </c>
      <c r="C9" s="118">
        <f>УСЬОГО!C9-'16-село-ЦЗ'!C9</f>
        <v>4052</v>
      </c>
      <c r="D9" s="116">
        <f t="shared" si="0"/>
        <v>98.040164529397529</v>
      </c>
      <c r="E9" s="118">
        <f>УСЬОГО!E9-'16-село-ЦЗ'!E9</f>
        <v>1778</v>
      </c>
      <c r="F9" s="118">
        <f>УСЬОГО!F9-'16-село-ЦЗ'!F9</f>
        <v>1846</v>
      </c>
      <c r="G9" s="119">
        <f t="shared" si="1"/>
        <v>103.82452193475815</v>
      </c>
      <c r="H9" s="118">
        <f>УСЬОГО!H9-'16-село-ЦЗ'!H9</f>
        <v>615</v>
      </c>
      <c r="I9" s="118">
        <f>УСЬОГО!I9-'16-село-ЦЗ'!I9</f>
        <v>586</v>
      </c>
      <c r="J9" s="119">
        <f t="shared" si="2"/>
        <v>95.284552845528452</v>
      </c>
      <c r="K9" s="118">
        <f>УСЬОГО!K9-'16-село-ЦЗ'!K9</f>
        <v>65</v>
      </c>
      <c r="L9" s="118">
        <f>УСЬОГО!L9-'16-село-ЦЗ'!L9</f>
        <v>73</v>
      </c>
      <c r="M9" s="119">
        <f t="shared" si="3"/>
        <v>112.30769230769231</v>
      </c>
      <c r="N9" s="118">
        <f>УСЬОГО!N9-'16-село-ЦЗ'!N9</f>
        <v>9</v>
      </c>
      <c r="O9" s="118">
        <f>УСЬОГО!O9-'16-село-ЦЗ'!O9</f>
        <v>4</v>
      </c>
      <c r="P9" s="119">
        <f t="shared" ref="P9:P35" si="8">IF(ISERROR(O9*100/N9),"-",(O9*100/N9))</f>
        <v>44.444444444444443</v>
      </c>
      <c r="Q9" s="118">
        <f>УСЬОГО!Q9-'16-село-ЦЗ'!Q9</f>
        <v>1333</v>
      </c>
      <c r="R9" s="120">
        <f>УСЬОГО!R9-'16-село-ЦЗ'!R9</f>
        <v>1446</v>
      </c>
      <c r="S9" s="119">
        <f t="shared" si="4"/>
        <v>108.47711927981996</v>
      </c>
      <c r="T9" s="118">
        <f>УСЬОГО!T9-'16-село-ЦЗ'!T9</f>
        <v>3246</v>
      </c>
      <c r="U9" s="120">
        <f>УСЬОГО!U9-'16-село-ЦЗ'!U9</f>
        <v>567</v>
      </c>
      <c r="V9" s="119">
        <f t="shared" si="5"/>
        <v>17.467652495378928</v>
      </c>
      <c r="W9" s="118">
        <f>УСЬОГО!W9-'16-село-ЦЗ'!W9</f>
        <v>1150</v>
      </c>
      <c r="X9" s="120">
        <f>УСЬОГО!X9-'16-село-ЦЗ'!X9</f>
        <v>497</v>
      </c>
      <c r="Y9" s="119">
        <f t="shared" si="6"/>
        <v>43.217391304347828</v>
      </c>
      <c r="Z9" s="118">
        <f>УСЬОГО!Z9-'16-село-ЦЗ'!Z9</f>
        <v>874</v>
      </c>
      <c r="AA9" s="120">
        <f>УСЬОГО!AA9-'16-село-ЦЗ'!AA9</f>
        <v>338</v>
      </c>
      <c r="AB9" s="119">
        <f t="shared" si="7"/>
        <v>38.672768878718536</v>
      </c>
      <c r="AC9" s="37"/>
      <c r="AD9" s="41"/>
    </row>
    <row r="10" spans="1:32" s="42" customFormat="1" ht="16.95" customHeight="1" x14ac:dyDescent="0.25">
      <c r="A10" s="61" t="s">
        <v>37</v>
      </c>
      <c r="B10" s="118">
        <f>УСЬОГО!B10-'16-село-ЦЗ'!B10</f>
        <v>262</v>
      </c>
      <c r="C10" s="118">
        <f>УСЬОГО!C10-'16-село-ЦЗ'!C10</f>
        <v>258</v>
      </c>
      <c r="D10" s="116">
        <f t="shared" si="0"/>
        <v>98.473282442748086</v>
      </c>
      <c r="E10" s="118">
        <f>УСЬОГО!E10-'16-село-ЦЗ'!E10</f>
        <v>158</v>
      </c>
      <c r="F10" s="118">
        <f>УСЬОГО!F10-'16-село-ЦЗ'!F10</f>
        <v>160</v>
      </c>
      <c r="G10" s="119">
        <f t="shared" si="1"/>
        <v>101.26582278481013</v>
      </c>
      <c r="H10" s="118">
        <f>УСЬОГО!H10-'16-село-ЦЗ'!H10</f>
        <v>35</v>
      </c>
      <c r="I10" s="118">
        <f>УСЬОГО!I10-'16-село-ЦЗ'!I10</f>
        <v>37</v>
      </c>
      <c r="J10" s="119">
        <f t="shared" si="2"/>
        <v>105.71428571428571</v>
      </c>
      <c r="K10" s="118">
        <f>УСЬОГО!K10-'16-село-ЦЗ'!K10</f>
        <v>4</v>
      </c>
      <c r="L10" s="118">
        <f>УСЬОГО!L10-'16-село-ЦЗ'!L10</f>
        <v>5</v>
      </c>
      <c r="M10" s="119">
        <f t="shared" si="3"/>
        <v>125</v>
      </c>
      <c r="N10" s="118">
        <f>УСЬОГО!N10-'16-село-ЦЗ'!N10</f>
        <v>1</v>
      </c>
      <c r="O10" s="118">
        <f>УСЬОГО!O10-'16-село-ЦЗ'!O10</f>
        <v>8</v>
      </c>
      <c r="P10" s="119">
        <f t="shared" si="8"/>
        <v>800</v>
      </c>
      <c r="Q10" s="118">
        <f>УСЬОГО!Q10-'16-село-ЦЗ'!Q10</f>
        <v>152</v>
      </c>
      <c r="R10" s="120">
        <f>УСЬОГО!R10-'16-село-ЦЗ'!R10</f>
        <v>130</v>
      </c>
      <c r="S10" s="119">
        <f t="shared" si="4"/>
        <v>85.526315789473685</v>
      </c>
      <c r="T10" s="118">
        <f>УСЬОГО!T10-'16-село-ЦЗ'!T10</f>
        <v>195</v>
      </c>
      <c r="U10" s="120">
        <f>УСЬОГО!U10-'16-село-ЦЗ'!U10</f>
        <v>30</v>
      </c>
      <c r="V10" s="119">
        <f t="shared" si="5"/>
        <v>15.384615384615385</v>
      </c>
      <c r="W10" s="118">
        <f>УСЬОГО!W10-'16-село-ЦЗ'!W10</f>
        <v>112</v>
      </c>
      <c r="X10" s="120">
        <f>УСЬОГО!X10-'16-село-ЦЗ'!X10</f>
        <v>28</v>
      </c>
      <c r="Y10" s="119">
        <f t="shared" si="6"/>
        <v>25</v>
      </c>
      <c r="Z10" s="118">
        <f>УСЬОГО!Z10-'16-село-ЦЗ'!Z10</f>
        <v>89</v>
      </c>
      <c r="AA10" s="120">
        <f>УСЬОГО!AA10-'16-село-ЦЗ'!AA10</f>
        <v>24</v>
      </c>
      <c r="AB10" s="119">
        <f t="shared" si="7"/>
        <v>26.966292134831459</v>
      </c>
      <c r="AC10" s="37"/>
      <c r="AD10" s="41"/>
    </row>
    <row r="11" spans="1:32" s="42" customFormat="1" ht="16.95" customHeight="1" x14ac:dyDescent="0.25">
      <c r="A11" s="61" t="s">
        <v>38</v>
      </c>
      <c r="B11" s="118">
        <f>УСЬОГО!B11-'16-село-ЦЗ'!B11</f>
        <v>2036</v>
      </c>
      <c r="C11" s="118">
        <f>УСЬОГО!C11-'16-село-ЦЗ'!C11</f>
        <v>1761</v>
      </c>
      <c r="D11" s="116">
        <f t="shared" si="0"/>
        <v>86.493123772102166</v>
      </c>
      <c r="E11" s="118">
        <f>УСЬОГО!E11-'16-село-ЦЗ'!E11</f>
        <v>1042</v>
      </c>
      <c r="F11" s="118">
        <f>УСЬОГО!F11-'16-село-ЦЗ'!F11</f>
        <v>869</v>
      </c>
      <c r="G11" s="119">
        <f t="shared" si="1"/>
        <v>83.397312859884835</v>
      </c>
      <c r="H11" s="118">
        <f>УСЬОГО!H11-'16-село-ЦЗ'!H11</f>
        <v>363</v>
      </c>
      <c r="I11" s="118">
        <f>УСЬОГО!I11-'16-село-ЦЗ'!I11</f>
        <v>251</v>
      </c>
      <c r="J11" s="119">
        <f t="shared" si="2"/>
        <v>69.146005509641867</v>
      </c>
      <c r="K11" s="118">
        <f>УСЬОГО!K11-'16-село-ЦЗ'!K11</f>
        <v>71</v>
      </c>
      <c r="L11" s="118">
        <f>УСЬОГО!L11-'16-село-ЦЗ'!L11</f>
        <v>30</v>
      </c>
      <c r="M11" s="119">
        <f t="shared" si="3"/>
        <v>42.25352112676056</v>
      </c>
      <c r="N11" s="118">
        <f>УСЬОГО!N11-'16-село-ЦЗ'!N11</f>
        <v>0</v>
      </c>
      <c r="O11" s="118">
        <f>УСЬОГО!O11-'16-село-ЦЗ'!O11</f>
        <v>3</v>
      </c>
      <c r="P11" s="119" t="str">
        <f t="shared" si="8"/>
        <v>-</v>
      </c>
      <c r="Q11" s="118">
        <f>УСЬОГО!Q11-'16-село-ЦЗ'!Q11</f>
        <v>966</v>
      </c>
      <c r="R11" s="120">
        <f>УСЬОГО!R11-'16-село-ЦЗ'!R11</f>
        <v>753</v>
      </c>
      <c r="S11" s="119">
        <f t="shared" si="4"/>
        <v>77.950310559006212</v>
      </c>
      <c r="T11" s="118">
        <f>УСЬОГО!T11-'16-село-ЦЗ'!T11</f>
        <v>1394</v>
      </c>
      <c r="U11" s="120">
        <f>УСЬОГО!U11-'16-село-ЦЗ'!U11</f>
        <v>284</v>
      </c>
      <c r="V11" s="119">
        <f t="shared" si="5"/>
        <v>20.37302725968436</v>
      </c>
      <c r="W11" s="118">
        <f>УСЬОГО!W11-'16-село-ЦЗ'!W11</f>
        <v>593</v>
      </c>
      <c r="X11" s="120">
        <f>УСЬОГО!X11-'16-село-ЦЗ'!X11</f>
        <v>253</v>
      </c>
      <c r="Y11" s="119">
        <f t="shared" si="6"/>
        <v>42.664418212478921</v>
      </c>
      <c r="Z11" s="118">
        <f>УСЬОГО!Z11-'16-село-ЦЗ'!Z11</f>
        <v>489</v>
      </c>
      <c r="AA11" s="120">
        <f>УСЬОГО!AA11-'16-село-ЦЗ'!AA11</f>
        <v>205</v>
      </c>
      <c r="AB11" s="119">
        <f t="shared" si="7"/>
        <v>41.922290388548056</v>
      </c>
      <c r="AC11" s="37"/>
      <c r="AD11" s="41"/>
    </row>
    <row r="12" spans="1:32" s="42" customFormat="1" ht="16.95" customHeight="1" x14ac:dyDescent="0.25">
      <c r="A12" s="61" t="s">
        <v>39</v>
      </c>
      <c r="B12" s="118">
        <f>УСЬОГО!B12-'16-село-ЦЗ'!B12</f>
        <v>3404</v>
      </c>
      <c r="C12" s="118">
        <f>УСЬОГО!C12-'16-село-ЦЗ'!C12</f>
        <v>3386</v>
      </c>
      <c r="D12" s="116">
        <f t="shared" si="0"/>
        <v>99.471210340775556</v>
      </c>
      <c r="E12" s="118">
        <f>УСЬОГО!E12-'16-село-ЦЗ'!E12</f>
        <v>1027</v>
      </c>
      <c r="F12" s="118">
        <f>УСЬОГО!F12-'16-село-ЦЗ'!F12</f>
        <v>1092</v>
      </c>
      <c r="G12" s="119">
        <f t="shared" si="1"/>
        <v>106.32911392405063</v>
      </c>
      <c r="H12" s="118">
        <f>УСЬОГО!H12-'16-село-ЦЗ'!H12</f>
        <v>514</v>
      </c>
      <c r="I12" s="118">
        <f>УСЬОГО!I12-'16-село-ЦЗ'!I12</f>
        <v>457</v>
      </c>
      <c r="J12" s="119">
        <f t="shared" si="2"/>
        <v>88.910505836575879</v>
      </c>
      <c r="K12" s="118">
        <f>УСЬОГО!K12-'16-село-ЦЗ'!K12</f>
        <v>151</v>
      </c>
      <c r="L12" s="118">
        <f>УСЬОГО!L12-'16-село-ЦЗ'!L12</f>
        <v>131</v>
      </c>
      <c r="M12" s="119">
        <f t="shared" si="3"/>
        <v>86.754966887417226</v>
      </c>
      <c r="N12" s="118">
        <f>УСЬОГО!N12-'16-село-ЦЗ'!N12</f>
        <v>103</v>
      </c>
      <c r="O12" s="118">
        <f>УСЬОГО!O12-'16-село-ЦЗ'!O12</f>
        <v>12</v>
      </c>
      <c r="P12" s="119">
        <f t="shared" si="8"/>
        <v>11.650485436893204</v>
      </c>
      <c r="Q12" s="118">
        <f>УСЬОГО!Q12-'16-село-ЦЗ'!Q12</f>
        <v>840</v>
      </c>
      <c r="R12" s="120">
        <f>УСЬОГО!R12-'16-село-ЦЗ'!R12</f>
        <v>935</v>
      </c>
      <c r="S12" s="119">
        <f t="shared" si="4"/>
        <v>111.30952380952381</v>
      </c>
      <c r="T12" s="118">
        <f>УСЬОГО!T12-'16-село-ЦЗ'!T12</f>
        <v>2768</v>
      </c>
      <c r="U12" s="120">
        <f>УСЬОГО!U12-'16-село-ЦЗ'!U12</f>
        <v>830</v>
      </c>
      <c r="V12" s="119">
        <f t="shared" si="5"/>
        <v>29.985549132947977</v>
      </c>
      <c r="W12" s="118">
        <f>УСЬОГО!W12-'16-село-ЦЗ'!W12</f>
        <v>550</v>
      </c>
      <c r="X12" s="120">
        <f>УСЬОГО!X12-'16-село-ЦЗ'!X12</f>
        <v>270</v>
      </c>
      <c r="Y12" s="119">
        <f t="shared" si="6"/>
        <v>49.090909090909093</v>
      </c>
      <c r="Z12" s="118">
        <f>УСЬОГО!Z12-'16-село-ЦЗ'!Z12</f>
        <v>449</v>
      </c>
      <c r="AA12" s="120">
        <f>УСЬОГО!AA12-'16-село-ЦЗ'!AA12</f>
        <v>219</v>
      </c>
      <c r="AB12" s="119">
        <f t="shared" si="7"/>
        <v>48.775055679287306</v>
      </c>
      <c r="AC12" s="37"/>
      <c r="AD12" s="41"/>
    </row>
    <row r="13" spans="1:32" s="42" customFormat="1" ht="16.95" customHeight="1" x14ac:dyDescent="0.25">
      <c r="A13" s="61" t="s">
        <v>40</v>
      </c>
      <c r="B13" s="118">
        <f>УСЬОГО!B13-'16-село-ЦЗ'!B13</f>
        <v>1589</v>
      </c>
      <c r="C13" s="118">
        <f>УСЬОГО!C13-'16-село-ЦЗ'!C13</f>
        <v>1426</v>
      </c>
      <c r="D13" s="116">
        <f t="shared" si="0"/>
        <v>89.741976085588419</v>
      </c>
      <c r="E13" s="118">
        <f>УСЬОГО!E13-'16-село-ЦЗ'!E13</f>
        <v>769</v>
      </c>
      <c r="F13" s="118">
        <f>УСЬОГО!F13-'16-село-ЦЗ'!F13</f>
        <v>671</v>
      </c>
      <c r="G13" s="119">
        <f t="shared" si="1"/>
        <v>87.256176853055919</v>
      </c>
      <c r="H13" s="118">
        <f>УСЬОГО!H13-'16-село-ЦЗ'!H13</f>
        <v>289</v>
      </c>
      <c r="I13" s="118">
        <f>УСЬОГО!I13-'16-село-ЦЗ'!I13</f>
        <v>269</v>
      </c>
      <c r="J13" s="119">
        <f t="shared" si="2"/>
        <v>93.079584775086502</v>
      </c>
      <c r="K13" s="118">
        <f>УСЬОГО!K13-'16-село-ЦЗ'!K13</f>
        <v>38</v>
      </c>
      <c r="L13" s="118">
        <f>УСЬОГО!L13-'16-село-ЦЗ'!L13</f>
        <v>42</v>
      </c>
      <c r="M13" s="119">
        <f t="shared" si="3"/>
        <v>110.52631578947368</v>
      </c>
      <c r="N13" s="118">
        <f>УСЬОГО!N13-'16-село-ЦЗ'!N13</f>
        <v>5</v>
      </c>
      <c r="O13" s="118">
        <f>УСЬОГО!O13-'16-село-ЦЗ'!O13</f>
        <v>4</v>
      </c>
      <c r="P13" s="119">
        <f t="shared" si="8"/>
        <v>80</v>
      </c>
      <c r="Q13" s="118">
        <f>УСЬОГО!Q13-'16-село-ЦЗ'!Q13</f>
        <v>558</v>
      </c>
      <c r="R13" s="120">
        <f>УСЬОГО!R13-'16-село-ЦЗ'!R13</f>
        <v>586</v>
      </c>
      <c r="S13" s="119">
        <f t="shared" si="4"/>
        <v>105.0179211469534</v>
      </c>
      <c r="T13" s="118">
        <f>УСЬОГО!T13-'16-село-ЦЗ'!T13</f>
        <v>1103</v>
      </c>
      <c r="U13" s="120">
        <f>УСЬОГО!U13-'16-село-ЦЗ'!U13</f>
        <v>630</v>
      </c>
      <c r="V13" s="119">
        <f t="shared" si="5"/>
        <v>57.116953762466004</v>
      </c>
      <c r="W13" s="118">
        <f>УСЬОГО!W13-'16-село-ЦЗ'!W13</f>
        <v>410</v>
      </c>
      <c r="X13" s="120">
        <f>УСЬОГО!X13-'16-село-ЦЗ'!X13</f>
        <v>132</v>
      </c>
      <c r="Y13" s="119">
        <f t="shared" si="6"/>
        <v>32.195121951219512</v>
      </c>
      <c r="Z13" s="118">
        <f>УСЬОГО!Z13-'16-село-ЦЗ'!Z13</f>
        <v>349</v>
      </c>
      <c r="AA13" s="120">
        <f>УСЬОГО!AA13-'16-село-ЦЗ'!AA13</f>
        <v>111</v>
      </c>
      <c r="AB13" s="119">
        <f t="shared" si="7"/>
        <v>31.805157593123209</v>
      </c>
      <c r="AC13" s="37"/>
      <c r="AD13" s="41"/>
    </row>
    <row r="14" spans="1:32" s="42" customFormat="1" ht="16.95" customHeight="1" x14ac:dyDescent="0.25">
      <c r="A14" s="61" t="s">
        <v>41</v>
      </c>
      <c r="B14" s="118">
        <f>УСЬОГО!B14-'16-село-ЦЗ'!B14</f>
        <v>1343</v>
      </c>
      <c r="C14" s="118">
        <f>УСЬОГО!C14-'16-село-ЦЗ'!C14</f>
        <v>1173</v>
      </c>
      <c r="D14" s="116">
        <f t="shared" si="0"/>
        <v>87.341772151898738</v>
      </c>
      <c r="E14" s="118">
        <f>УСЬОГО!E14-'16-село-ЦЗ'!E14</f>
        <v>838</v>
      </c>
      <c r="F14" s="118">
        <f>УСЬОГО!F14-'16-село-ЦЗ'!F14</f>
        <v>697</v>
      </c>
      <c r="G14" s="119">
        <f t="shared" si="1"/>
        <v>83.174224343675419</v>
      </c>
      <c r="H14" s="118">
        <f>УСЬОГО!H14-'16-село-ЦЗ'!H14</f>
        <v>242</v>
      </c>
      <c r="I14" s="118">
        <f>УСЬОГО!I14-'16-село-ЦЗ'!I14</f>
        <v>207</v>
      </c>
      <c r="J14" s="119">
        <f t="shared" si="2"/>
        <v>85.537190082644628</v>
      </c>
      <c r="K14" s="118">
        <f>УСЬОГО!K14-'16-село-ЦЗ'!K14</f>
        <v>24</v>
      </c>
      <c r="L14" s="118">
        <f>УСЬОГО!L14-'16-село-ЦЗ'!L14</f>
        <v>13</v>
      </c>
      <c r="M14" s="119">
        <f t="shared" si="3"/>
        <v>54.166666666666664</v>
      </c>
      <c r="N14" s="118">
        <f>УСЬОГО!N14-'16-село-ЦЗ'!N14</f>
        <v>4</v>
      </c>
      <c r="O14" s="118">
        <f>УСЬОГО!O14-'16-село-ЦЗ'!O14</f>
        <v>0</v>
      </c>
      <c r="P14" s="119">
        <f t="shared" si="8"/>
        <v>0</v>
      </c>
      <c r="Q14" s="118">
        <f>УСЬОГО!Q14-'16-село-ЦЗ'!Q14</f>
        <v>774</v>
      </c>
      <c r="R14" s="120">
        <f>УСЬОГО!R14-'16-село-ЦЗ'!R14</f>
        <v>617</v>
      </c>
      <c r="S14" s="119">
        <f t="shared" si="4"/>
        <v>79.715762273901802</v>
      </c>
      <c r="T14" s="118">
        <f>УСЬОГО!T14-'16-село-ЦЗ'!T14</f>
        <v>879</v>
      </c>
      <c r="U14" s="120">
        <f>УСЬОГО!U14-'16-село-ЦЗ'!U14</f>
        <v>135</v>
      </c>
      <c r="V14" s="119">
        <f t="shared" si="5"/>
        <v>15.358361774744028</v>
      </c>
      <c r="W14" s="118">
        <f>УСЬОГО!W14-'16-село-ЦЗ'!W14</f>
        <v>509</v>
      </c>
      <c r="X14" s="120">
        <f>УСЬОГО!X14-'16-село-ЦЗ'!X14</f>
        <v>124</v>
      </c>
      <c r="Y14" s="119">
        <f t="shared" si="6"/>
        <v>24.361493123772103</v>
      </c>
      <c r="Z14" s="118">
        <f>УСЬОГО!Z14-'16-село-ЦЗ'!Z14</f>
        <v>432</v>
      </c>
      <c r="AA14" s="120">
        <f>УСЬОГО!AA14-'16-село-ЦЗ'!AA14</f>
        <v>88</v>
      </c>
      <c r="AB14" s="119">
        <f t="shared" si="7"/>
        <v>20.37037037037037</v>
      </c>
      <c r="AC14" s="37"/>
      <c r="AD14" s="41"/>
    </row>
    <row r="15" spans="1:32" s="42" customFormat="1" ht="16.95" customHeight="1" x14ac:dyDescent="0.25">
      <c r="A15" s="61" t="s">
        <v>42</v>
      </c>
      <c r="B15" s="118">
        <f>УСЬОГО!B15-'16-село-ЦЗ'!B15</f>
        <v>7317</v>
      </c>
      <c r="C15" s="118">
        <f>УСЬОГО!C15-'16-село-ЦЗ'!C15</f>
        <v>6937</v>
      </c>
      <c r="D15" s="116">
        <f t="shared" si="0"/>
        <v>94.806614732813998</v>
      </c>
      <c r="E15" s="118">
        <f>УСЬОГО!E15-'16-село-ЦЗ'!E15</f>
        <v>1630</v>
      </c>
      <c r="F15" s="118">
        <f>УСЬОГО!F15-'16-село-ЦЗ'!F15</f>
        <v>1607</v>
      </c>
      <c r="G15" s="119">
        <f t="shared" si="1"/>
        <v>98.588957055214721</v>
      </c>
      <c r="H15" s="118">
        <f>УСЬОГО!H15-'16-село-ЦЗ'!H15</f>
        <v>858</v>
      </c>
      <c r="I15" s="118">
        <f>УСЬОГО!I15-'16-село-ЦЗ'!I15</f>
        <v>709</v>
      </c>
      <c r="J15" s="119">
        <f t="shared" si="2"/>
        <v>82.634032634032636</v>
      </c>
      <c r="K15" s="118">
        <f>УСЬОГО!K15-'16-село-ЦЗ'!K15</f>
        <v>136</v>
      </c>
      <c r="L15" s="118">
        <f>УСЬОГО!L15-'16-село-ЦЗ'!L15</f>
        <v>102</v>
      </c>
      <c r="M15" s="119">
        <f t="shared" si="3"/>
        <v>75</v>
      </c>
      <c r="N15" s="118">
        <f>УСЬОГО!N15-'16-село-ЦЗ'!N15</f>
        <v>8</v>
      </c>
      <c r="O15" s="118">
        <f>УСЬОГО!O15-'16-село-ЦЗ'!O15</f>
        <v>5</v>
      </c>
      <c r="P15" s="119">
        <f t="shared" si="8"/>
        <v>62.5</v>
      </c>
      <c r="Q15" s="118">
        <f>УСЬОГО!Q15-'16-село-ЦЗ'!Q15</f>
        <v>1218</v>
      </c>
      <c r="R15" s="120">
        <f>УСЬОГО!R15-'16-село-ЦЗ'!R15</f>
        <v>1202</v>
      </c>
      <c r="S15" s="119">
        <f t="shared" si="4"/>
        <v>98.686371100164209</v>
      </c>
      <c r="T15" s="118">
        <f>УСЬОГО!T15-'16-село-ЦЗ'!T15</f>
        <v>6143</v>
      </c>
      <c r="U15" s="120">
        <f>УСЬОГО!U15-'16-село-ЦЗ'!U15</f>
        <v>533</v>
      </c>
      <c r="V15" s="119">
        <f t="shared" si="5"/>
        <v>8.676542405990558</v>
      </c>
      <c r="W15" s="118">
        <f>УСЬОГО!W15-'16-село-ЦЗ'!W15</f>
        <v>945</v>
      </c>
      <c r="X15" s="120">
        <f>УСЬОГО!X15-'16-село-ЦЗ'!X15</f>
        <v>418</v>
      </c>
      <c r="Y15" s="119">
        <f t="shared" si="6"/>
        <v>44.232804232804234</v>
      </c>
      <c r="Z15" s="118">
        <f>УСЬОГО!Z15-'16-село-ЦЗ'!Z15</f>
        <v>825</v>
      </c>
      <c r="AA15" s="120">
        <f>УСЬОГО!AA15-'16-село-ЦЗ'!AA15</f>
        <v>350</v>
      </c>
      <c r="AB15" s="119">
        <f t="shared" si="7"/>
        <v>42.424242424242422</v>
      </c>
      <c r="AC15" s="37"/>
      <c r="AD15" s="41"/>
    </row>
    <row r="16" spans="1:32" s="42" customFormat="1" ht="16.95" customHeight="1" x14ac:dyDescent="0.25">
      <c r="A16" s="61" t="s">
        <v>43</v>
      </c>
      <c r="B16" s="118">
        <f>УСЬОГО!B16-'16-село-ЦЗ'!B16</f>
        <v>3693</v>
      </c>
      <c r="C16" s="118">
        <f>УСЬОГО!C16-'16-село-ЦЗ'!C16</f>
        <v>3440</v>
      </c>
      <c r="D16" s="116">
        <f t="shared" si="0"/>
        <v>93.149201191443268</v>
      </c>
      <c r="E16" s="118">
        <f>УСЬОГО!E16-'16-село-ЦЗ'!E16</f>
        <v>1844</v>
      </c>
      <c r="F16" s="118">
        <f>УСЬОГО!F16-'16-село-ЦЗ'!F16</f>
        <v>1744</v>
      </c>
      <c r="G16" s="119">
        <f t="shared" si="1"/>
        <v>94.577006507592188</v>
      </c>
      <c r="H16" s="118">
        <f>УСЬОГО!H16-'16-село-ЦЗ'!H16</f>
        <v>878</v>
      </c>
      <c r="I16" s="118">
        <f>УСЬОГО!I16-'16-село-ЦЗ'!I16</f>
        <v>883</v>
      </c>
      <c r="J16" s="119">
        <f t="shared" si="2"/>
        <v>100.56947608200456</v>
      </c>
      <c r="K16" s="118">
        <f>УСЬОГО!K16-'16-село-ЦЗ'!K16</f>
        <v>181</v>
      </c>
      <c r="L16" s="118">
        <f>УСЬОГО!L16-'16-село-ЦЗ'!L16</f>
        <v>121</v>
      </c>
      <c r="M16" s="119">
        <f t="shared" si="3"/>
        <v>66.850828729281773</v>
      </c>
      <c r="N16" s="118">
        <f>УСЬОГО!N16-'16-село-ЦЗ'!N16</f>
        <v>50</v>
      </c>
      <c r="O16" s="118">
        <f>УСЬОГО!O16-'16-село-ЦЗ'!O16</f>
        <v>64</v>
      </c>
      <c r="P16" s="119">
        <f t="shared" si="8"/>
        <v>128</v>
      </c>
      <c r="Q16" s="118">
        <f>УСЬОГО!Q16-'16-село-ЦЗ'!Q16</f>
        <v>1618</v>
      </c>
      <c r="R16" s="120">
        <f>УСЬОГО!R16-'16-село-ЦЗ'!R16</f>
        <v>1497</v>
      </c>
      <c r="S16" s="119">
        <f t="shared" si="4"/>
        <v>92.521631644004941</v>
      </c>
      <c r="T16" s="118">
        <f>УСЬОГО!T16-'16-село-ЦЗ'!T16</f>
        <v>2385</v>
      </c>
      <c r="U16" s="120">
        <f>УСЬОГО!U16-'16-село-ЦЗ'!U16</f>
        <v>386</v>
      </c>
      <c r="V16" s="119">
        <f t="shared" si="5"/>
        <v>16.184486373165619</v>
      </c>
      <c r="W16" s="118">
        <f>УСЬОГО!W16-'16-село-ЦЗ'!W16</f>
        <v>1143</v>
      </c>
      <c r="X16" s="120">
        <f>УСЬОГО!X16-'16-село-ЦЗ'!X16</f>
        <v>308</v>
      </c>
      <c r="Y16" s="119">
        <f t="shared" si="6"/>
        <v>26.946631671041121</v>
      </c>
      <c r="Z16" s="118">
        <f>УСЬОГО!Z16-'16-село-ЦЗ'!Z16</f>
        <v>955</v>
      </c>
      <c r="AA16" s="120">
        <f>УСЬОГО!AA16-'16-село-ЦЗ'!AA16</f>
        <v>250</v>
      </c>
      <c r="AB16" s="119">
        <f t="shared" si="7"/>
        <v>26.178010471204189</v>
      </c>
      <c r="AC16" s="37"/>
      <c r="AD16" s="41"/>
    </row>
    <row r="17" spans="1:30" s="42" customFormat="1" ht="16.95" customHeight="1" x14ac:dyDescent="0.25">
      <c r="A17" s="61" t="s">
        <v>44</v>
      </c>
      <c r="B17" s="118">
        <f>УСЬОГО!B17-'16-село-ЦЗ'!B17</f>
        <v>4007</v>
      </c>
      <c r="C17" s="118">
        <f>УСЬОГО!C17-'16-село-ЦЗ'!C17</f>
        <v>4134</v>
      </c>
      <c r="D17" s="116">
        <f t="shared" si="0"/>
        <v>103.16945345645121</v>
      </c>
      <c r="E17" s="118">
        <f>УСЬОГО!E17-'16-село-ЦЗ'!E17</f>
        <v>1174</v>
      </c>
      <c r="F17" s="118">
        <f>УСЬОГО!F17-'16-село-ЦЗ'!F17</f>
        <v>1318</v>
      </c>
      <c r="G17" s="119">
        <f t="shared" si="1"/>
        <v>112.26575809199319</v>
      </c>
      <c r="H17" s="118">
        <f>УСЬОГО!H17-'16-село-ЦЗ'!H17</f>
        <v>490</v>
      </c>
      <c r="I17" s="118">
        <f>УСЬОГО!I17-'16-село-ЦЗ'!I17</f>
        <v>439</v>
      </c>
      <c r="J17" s="119">
        <f t="shared" si="2"/>
        <v>89.591836734693871</v>
      </c>
      <c r="K17" s="118">
        <f>УСЬОГО!K17-'16-село-ЦЗ'!K17</f>
        <v>123</v>
      </c>
      <c r="L17" s="118">
        <f>УСЬОГО!L17-'16-село-ЦЗ'!L17</f>
        <v>58</v>
      </c>
      <c r="M17" s="119">
        <f t="shared" si="3"/>
        <v>47.154471544715449</v>
      </c>
      <c r="N17" s="118">
        <f>УСЬОГО!N17-'16-село-ЦЗ'!N17</f>
        <v>12</v>
      </c>
      <c r="O17" s="118">
        <f>УСЬОГО!O17-'16-село-ЦЗ'!O17</f>
        <v>2</v>
      </c>
      <c r="P17" s="119">
        <f t="shared" si="8"/>
        <v>16.666666666666668</v>
      </c>
      <c r="Q17" s="118">
        <f>УСЬОГО!Q17-'16-село-ЦЗ'!Q17</f>
        <v>874</v>
      </c>
      <c r="R17" s="120">
        <f>УСЬОГО!R17-'16-село-ЦЗ'!R17</f>
        <v>776</v>
      </c>
      <c r="S17" s="119">
        <f t="shared" si="4"/>
        <v>88.787185354691076</v>
      </c>
      <c r="T17" s="118">
        <f>УСЬОГО!T17-'16-село-ЦЗ'!T17</f>
        <v>3320</v>
      </c>
      <c r="U17" s="120">
        <f>УСЬОГО!U17-'16-село-ЦЗ'!U17</f>
        <v>497</v>
      </c>
      <c r="V17" s="119">
        <f t="shared" si="5"/>
        <v>14.96987951807229</v>
      </c>
      <c r="W17" s="118">
        <f>УСЬОГО!W17-'16-село-ЦЗ'!W17</f>
        <v>652</v>
      </c>
      <c r="X17" s="120">
        <f>УСЬОГО!X17-'16-село-ЦЗ'!X17</f>
        <v>456</v>
      </c>
      <c r="Y17" s="119">
        <f t="shared" si="6"/>
        <v>69.938650306748471</v>
      </c>
      <c r="Z17" s="118">
        <f>УСЬОГО!Z17-'16-село-ЦЗ'!Z17</f>
        <v>587</v>
      </c>
      <c r="AA17" s="120">
        <f>УСЬОГО!AA17-'16-село-ЦЗ'!AA17</f>
        <v>390</v>
      </c>
      <c r="AB17" s="119">
        <f t="shared" si="7"/>
        <v>66.439522998296425</v>
      </c>
      <c r="AC17" s="37"/>
      <c r="AD17" s="41"/>
    </row>
    <row r="18" spans="1:30" s="42" customFormat="1" ht="16.95" customHeight="1" x14ac:dyDescent="0.25">
      <c r="A18" s="61" t="s">
        <v>45</v>
      </c>
      <c r="B18" s="118">
        <f>УСЬОГО!B18-'16-село-ЦЗ'!B18</f>
        <v>3420</v>
      </c>
      <c r="C18" s="118">
        <f>УСЬОГО!C18-'16-село-ЦЗ'!C18</f>
        <v>1972</v>
      </c>
      <c r="D18" s="116">
        <f t="shared" si="0"/>
        <v>57.66081871345029</v>
      </c>
      <c r="E18" s="118">
        <f>УСЬОГО!E18-'16-село-ЦЗ'!E18</f>
        <v>1545</v>
      </c>
      <c r="F18" s="118">
        <f>УСЬОГО!F18-'16-село-ЦЗ'!F18</f>
        <v>1292</v>
      </c>
      <c r="G18" s="119">
        <f t="shared" si="1"/>
        <v>83.624595469255667</v>
      </c>
      <c r="H18" s="118">
        <f>УСЬОГО!H18-'16-село-ЦЗ'!H18</f>
        <v>609</v>
      </c>
      <c r="I18" s="118">
        <f>УСЬОГО!I18-'16-село-ЦЗ'!I18</f>
        <v>547</v>
      </c>
      <c r="J18" s="119">
        <f t="shared" si="2"/>
        <v>89.819376026272579</v>
      </c>
      <c r="K18" s="118">
        <f>УСЬОГО!K18-'16-село-ЦЗ'!K18</f>
        <v>121</v>
      </c>
      <c r="L18" s="118">
        <f>УСЬОГО!L18-'16-село-ЦЗ'!L18</f>
        <v>60</v>
      </c>
      <c r="M18" s="119">
        <f t="shared" si="3"/>
        <v>49.586776859504134</v>
      </c>
      <c r="N18" s="118">
        <f>УСЬОГО!N18-'16-село-ЦЗ'!N18</f>
        <v>12</v>
      </c>
      <c r="O18" s="118">
        <f>УСЬОГО!O18-'16-село-ЦЗ'!O18</f>
        <v>10</v>
      </c>
      <c r="P18" s="119">
        <f t="shared" si="8"/>
        <v>83.333333333333329</v>
      </c>
      <c r="Q18" s="118">
        <f>УСЬОГО!Q18-'16-село-ЦЗ'!Q18</f>
        <v>1216</v>
      </c>
      <c r="R18" s="120">
        <f>УСЬОГО!R18-'16-село-ЦЗ'!R18</f>
        <v>875</v>
      </c>
      <c r="S18" s="119">
        <f t="shared" si="4"/>
        <v>71.95723684210526</v>
      </c>
      <c r="T18" s="118">
        <f>УСЬОГО!T18-'16-село-ЦЗ'!T18</f>
        <v>1287</v>
      </c>
      <c r="U18" s="120">
        <f>УСЬОГО!U18-'16-село-ЦЗ'!U18</f>
        <v>336</v>
      </c>
      <c r="V18" s="119">
        <f t="shared" si="5"/>
        <v>26.107226107226108</v>
      </c>
      <c r="W18" s="118">
        <f>УСЬОГО!W18-'16-село-ЦЗ'!W18</f>
        <v>859</v>
      </c>
      <c r="X18" s="120">
        <f>УСЬОГО!X18-'16-село-ЦЗ'!X18</f>
        <v>279</v>
      </c>
      <c r="Y18" s="119">
        <f t="shared" si="6"/>
        <v>32.479627473806751</v>
      </c>
      <c r="Z18" s="118">
        <f>УСЬОГО!Z18-'16-село-ЦЗ'!Z18</f>
        <v>778</v>
      </c>
      <c r="AA18" s="120">
        <f>УСЬОГО!AA18-'16-село-ЦЗ'!AA18</f>
        <v>246</v>
      </c>
      <c r="AB18" s="119">
        <f t="shared" si="7"/>
        <v>31.619537275064268</v>
      </c>
      <c r="AC18" s="37"/>
      <c r="AD18" s="41"/>
    </row>
    <row r="19" spans="1:30" s="42" customFormat="1" ht="16.95" customHeight="1" x14ac:dyDescent="0.25">
      <c r="A19" s="61" t="s">
        <v>46</v>
      </c>
      <c r="B19" s="118">
        <f>УСЬОГО!B19-'16-село-ЦЗ'!B19</f>
        <v>2353</v>
      </c>
      <c r="C19" s="118">
        <f>УСЬОГО!C19-'16-село-ЦЗ'!C19</f>
        <v>2539</v>
      </c>
      <c r="D19" s="116">
        <f t="shared" si="0"/>
        <v>107.90480237994051</v>
      </c>
      <c r="E19" s="118">
        <f>УСЬОГО!E19-'16-село-ЦЗ'!E19</f>
        <v>831</v>
      </c>
      <c r="F19" s="118">
        <f>УСЬОГО!F19-'16-село-ЦЗ'!F19</f>
        <v>881</v>
      </c>
      <c r="G19" s="119">
        <f t="shared" si="1"/>
        <v>106.01684717208182</v>
      </c>
      <c r="H19" s="118">
        <f>УСЬОГО!H19-'16-село-ЦЗ'!H19</f>
        <v>312</v>
      </c>
      <c r="I19" s="118">
        <f>УСЬОГО!I19-'16-село-ЦЗ'!I19</f>
        <v>556</v>
      </c>
      <c r="J19" s="119">
        <f t="shared" si="2"/>
        <v>178.2051282051282</v>
      </c>
      <c r="K19" s="118">
        <f>УСЬОГО!K19-'16-село-ЦЗ'!K19</f>
        <v>75</v>
      </c>
      <c r="L19" s="118">
        <f>УСЬОГО!L19-'16-село-ЦЗ'!L19</f>
        <v>73</v>
      </c>
      <c r="M19" s="119">
        <f t="shared" si="3"/>
        <v>97.333333333333329</v>
      </c>
      <c r="N19" s="118">
        <f>УСЬОГО!N19-'16-село-ЦЗ'!N19</f>
        <v>13</v>
      </c>
      <c r="O19" s="118">
        <f>УСЬОГО!O19-'16-село-ЦЗ'!O19</f>
        <v>3</v>
      </c>
      <c r="P19" s="119">
        <f t="shared" si="8"/>
        <v>23.076923076923077</v>
      </c>
      <c r="Q19" s="118">
        <f>УСЬОГО!Q19-'16-село-ЦЗ'!Q19</f>
        <v>668</v>
      </c>
      <c r="R19" s="120">
        <f>УСЬОГО!R19-'16-село-ЦЗ'!R19</f>
        <v>765</v>
      </c>
      <c r="S19" s="119">
        <f t="shared" si="4"/>
        <v>114.52095808383234</v>
      </c>
      <c r="T19" s="118">
        <f>УСЬОГО!T19-'16-село-ЦЗ'!T19</f>
        <v>1942</v>
      </c>
      <c r="U19" s="120">
        <f>УСЬОГО!U19-'16-село-ЦЗ'!U19</f>
        <v>1608</v>
      </c>
      <c r="V19" s="119">
        <f t="shared" si="5"/>
        <v>82.80123583934089</v>
      </c>
      <c r="W19" s="118">
        <f>УСЬОГО!W19-'16-село-ЦЗ'!W19</f>
        <v>426</v>
      </c>
      <c r="X19" s="120">
        <f>УСЬОГО!X19-'16-село-ЦЗ'!X19</f>
        <v>250</v>
      </c>
      <c r="Y19" s="119">
        <f t="shared" si="6"/>
        <v>58.685446009389672</v>
      </c>
      <c r="Z19" s="118">
        <f>УСЬОГО!Z19-'16-село-ЦЗ'!Z19</f>
        <v>377</v>
      </c>
      <c r="AA19" s="120">
        <f>УСЬОГО!AA19-'16-село-ЦЗ'!AA19</f>
        <v>222</v>
      </c>
      <c r="AB19" s="119">
        <f t="shared" si="7"/>
        <v>58.885941644562337</v>
      </c>
      <c r="AC19" s="37"/>
      <c r="AD19" s="41"/>
    </row>
    <row r="20" spans="1:30" s="42" customFormat="1" ht="16.95" customHeight="1" x14ac:dyDescent="0.25">
      <c r="A20" s="61" t="s">
        <v>47</v>
      </c>
      <c r="B20" s="118">
        <f>УСЬОГО!B20-'16-село-ЦЗ'!B20</f>
        <v>699</v>
      </c>
      <c r="C20" s="118">
        <f>УСЬОГО!C20-'16-село-ЦЗ'!C20</f>
        <v>1192</v>
      </c>
      <c r="D20" s="116">
        <f t="shared" si="0"/>
        <v>170.52932761087268</v>
      </c>
      <c r="E20" s="118">
        <f>УСЬОГО!E20-'16-село-ЦЗ'!E20</f>
        <v>261</v>
      </c>
      <c r="F20" s="118">
        <f>УСЬОГО!F20-'16-село-ЦЗ'!F20</f>
        <v>478</v>
      </c>
      <c r="G20" s="119">
        <f t="shared" si="1"/>
        <v>183.14176245210729</v>
      </c>
      <c r="H20" s="118">
        <f>УСЬОГО!H20-'16-село-ЦЗ'!H20</f>
        <v>78</v>
      </c>
      <c r="I20" s="118">
        <f>УСЬОГО!I20-'16-село-ЦЗ'!I20</f>
        <v>221</v>
      </c>
      <c r="J20" s="119">
        <f t="shared" si="2"/>
        <v>283.33333333333331</v>
      </c>
      <c r="K20" s="118">
        <f>УСЬОГО!K20-'16-село-ЦЗ'!K20</f>
        <v>12</v>
      </c>
      <c r="L20" s="118">
        <f>УСЬОГО!L20-'16-село-ЦЗ'!L20</f>
        <v>29</v>
      </c>
      <c r="M20" s="119">
        <f t="shared" si="3"/>
        <v>241.66666666666666</v>
      </c>
      <c r="N20" s="118">
        <f>УСЬОГО!N20-'16-село-ЦЗ'!N20</f>
        <v>10</v>
      </c>
      <c r="O20" s="118">
        <f>УСЬОГО!O20-'16-село-ЦЗ'!O20</f>
        <v>1</v>
      </c>
      <c r="P20" s="119">
        <f t="shared" si="8"/>
        <v>10</v>
      </c>
      <c r="Q20" s="118">
        <f>УСЬОГО!Q20-'16-село-ЦЗ'!Q20</f>
        <v>183</v>
      </c>
      <c r="R20" s="120">
        <f>УСЬОГО!R20-'16-село-ЦЗ'!R20</f>
        <v>344</v>
      </c>
      <c r="S20" s="119">
        <f t="shared" si="4"/>
        <v>187.97814207650273</v>
      </c>
      <c r="T20" s="118">
        <f>УСЬОГО!T20-'16-село-ЦЗ'!T20</f>
        <v>588</v>
      </c>
      <c r="U20" s="120">
        <f>УСЬОГО!U20-'16-село-ЦЗ'!U20</f>
        <v>181</v>
      </c>
      <c r="V20" s="119">
        <f t="shared" si="5"/>
        <v>30.782312925170068</v>
      </c>
      <c r="W20" s="118">
        <f>УСЬОГО!W20-'16-село-ЦЗ'!W20</f>
        <v>155</v>
      </c>
      <c r="X20" s="120">
        <f>УСЬОГО!X20-'16-село-ЦЗ'!X20</f>
        <v>160</v>
      </c>
      <c r="Y20" s="119">
        <f t="shared" si="6"/>
        <v>103.2258064516129</v>
      </c>
      <c r="Z20" s="118">
        <f>УСЬОГО!Z20-'16-село-ЦЗ'!Z20</f>
        <v>143</v>
      </c>
      <c r="AA20" s="120">
        <f>УСЬОГО!AA20-'16-село-ЦЗ'!AA20</f>
        <v>141</v>
      </c>
      <c r="AB20" s="119">
        <f t="shared" si="7"/>
        <v>98.6013986013986</v>
      </c>
      <c r="AC20" s="37"/>
      <c r="AD20" s="41"/>
    </row>
    <row r="21" spans="1:30" s="42" customFormat="1" ht="16.95" customHeight="1" x14ac:dyDescent="0.25">
      <c r="A21" s="61" t="s">
        <v>48</v>
      </c>
      <c r="B21" s="118">
        <f>УСЬОГО!B21-'16-село-ЦЗ'!B21</f>
        <v>744</v>
      </c>
      <c r="C21" s="118">
        <f>УСЬОГО!C21-'16-село-ЦЗ'!C21</f>
        <v>981</v>
      </c>
      <c r="D21" s="116">
        <f t="shared" si="0"/>
        <v>131.85483870967741</v>
      </c>
      <c r="E21" s="118">
        <f>УСЬОГО!E21-'16-село-ЦЗ'!E21</f>
        <v>351</v>
      </c>
      <c r="F21" s="118">
        <f>УСЬОГО!F21-'16-село-ЦЗ'!F21</f>
        <v>542</v>
      </c>
      <c r="G21" s="119">
        <f t="shared" si="1"/>
        <v>154.41595441595442</v>
      </c>
      <c r="H21" s="118">
        <f>УСЬОГО!H21-'16-село-ЦЗ'!H21</f>
        <v>214</v>
      </c>
      <c r="I21" s="118">
        <f>УСЬОГО!I21-'16-село-ЦЗ'!I21</f>
        <v>279</v>
      </c>
      <c r="J21" s="119">
        <f t="shared" si="2"/>
        <v>130.37383177570092</v>
      </c>
      <c r="K21" s="118">
        <f>УСЬОГО!K21-'16-село-ЦЗ'!K21</f>
        <v>13</v>
      </c>
      <c r="L21" s="118">
        <f>УСЬОГО!L21-'16-село-ЦЗ'!L21</f>
        <v>20</v>
      </c>
      <c r="M21" s="119">
        <f t="shared" si="3"/>
        <v>153.84615384615384</v>
      </c>
      <c r="N21" s="118">
        <f>УСЬОГО!N21-'16-село-ЦЗ'!N21</f>
        <v>2</v>
      </c>
      <c r="O21" s="118">
        <f>УСЬОГО!O21-'16-село-ЦЗ'!O21</f>
        <v>0</v>
      </c>
      <c r="P21" s="119">
        <f t="shared" si="8"/>
        <v>0</v>
      </c>
      <c r="Q21" s="118">
        <f>УСЬОГО!Q21-'16-село-ЦЗ'!Q21</f>
        <v>318</v>
      </c>
      <c r="R21" s="120">
        <f>УСЬОГО!R21-'16-село-ЦЗ'!R21</f>
        <v>477</v>
      </c>
      <c r="S21" s="119">
        <f t="shared" si="4"/>
        <v>150</v>
      </c>
      <c r="T21" s="118">
        <f>УСЬОГО!T21-'16-село-ЦЗ'!T21</f>
        <v>480</v>
      </c>
      <c r="U21" s="120">
        <f>УСЬОГО!U21-'16-село-ЦЗ'!U21</f>
        <v>189</v>
      </c>
      <c r="V21" s="119">
        <f t="shared" si="5"/>
        <v>39.375</v>
      </c>
      <c r="W21" s="118">
        <f>УСЬОГО!W21-'16-село-ЦЗ'!W21</f>
        <v>191</v>
      </c>
      <c r="X21" s="120">
        <f>УСЬОГО!X21-'16-село-ЦЗ'!X21</f>
        <v>174</v>
      </c>
      <c r="Y21" s="119">
        <f t="shared" si="6"/>
        <v>91.099476439790578</v>
      </c>
      <c r="Z21" s="118">
        <f>УСЬОГО!Z21-'16-село-ЦЗ'!Z21</f>
        <v>179</v>
      </c>
      <c r="AA21" s="120">
        <f>УСЬОГО!AA21-'16-село-ЦЗ'!AA21</f>
        <v>157</v>
      </c>
      <c r="AB21" s="119">
        <f t="shared" si="7"/>
        <v>87.709497206703915</v>
      </c>
      <c r="AC21" s="37"/>
      <c r="AD21" s="41"/>
    </row>
    <row r="22" spans="1:30" s="42" customFormat="1" ht="16.95" customHeight="1" x14ac:dyDescent="0.25">
      <c r="A22" s="61" t="s">
        <v>49</v>
      </c>
      <c r="B22" s="118">
        <f>УСЬОГО!B22-'16-село-ЦЗ'!B22</f>
        <v>2668</v>
      </c>
      <c r="C22" s="118">
        <f>УСЬОГО!C22-'16-село-ЦЗ'!C22</f>
        <v>2856</v>
      </c>
      <c r="D22" s="116">
        <f t="shared" si="0"/>
        <v>107.04647676161919</v>
      </c>
      <c r="E22" s="118">
        <f>УСЬОГО!E22-'16-село-ЦЗ'!E22</f>
        <v>938</v>
      </c>
      <c r="F22" s="118">
        <f>УСЬОГО!F22-'16-село-ЦЗ'!F22</f>
        <v>1049</v>
      </c>
      <c r="G22" s="119">
        <f t="shared" si="1"/>
        <v>111.83368869936034</v>
      </c>
      <c r="H22" s="118">
        <f>УСЬОГО!H22-'16-село-ЦЗ'!H22</f>
        <v>494</v>
      </c>
      <c r="I22" s="118">
        <f>УСЬОГО!I22-'16-село-ЦЗ'!I22</f>
        <v>621</v>
      </c>
      <c r="J22" s="119">
        <f t="shared" si="2"/>
        <v>125.7085020242915</v>
      </c>
      <c r="K22" s="118">
        <f>УСЬОГО!K22-'16-село-ЦЗ'!K22</f>
        <v>91</v>
      </c>
      <c r="L22" s="118">
        <f>УСЬОГО!L22-'16-село-ЦЗ'!L22</f>
        <v>57</v>
      </c>
      <c r="M22" s="119">
        <f t="shared" si="3"/>
        <v>62.637362637362635</v>
      </c>
      <c r="N22" s="118">
        <f>УСЬОГО!N22-'16-село-ЦЗ'!N22</f>
        <v>30</v>
      </c>
      <c r="O22" s="118">
        <f>УСЬОГО!O22-'16-село-ЦЗ'!O22</f>
        <v>3</v>
      </c>
      <c r="P22" s="119">
        <f t="shared" si="8"/>
        <v>10</v>
      </c>
      <c r="Q22" s="118">
        <f>УСЬОГО!Q22-'16-село-ЦЗ'!Q22</f>
        <v>878</v>
      </c>
      <c r="R22" s="120">
        <f>УСЬОГО!R22-'16-село-ЦЗ'!R22</f>
        <v>896</v>
      </c>
      <c r="S22" s="119">
        <f t="shared" si="4"/>
        <v>102.0501138952164</v>
      </c>
      <c r="T22" s="118">
        <f>УСЬОГО!T22-'16-село-ЦЗ'!T22</f>
        <v>2056</v>
      </c>
      <c r="U22" s="120">
        <f>УСЬОГО!U22-'16-село-ЦЗ'!U22</f>
        <v>451</v>
      </c>
      <c r="V22" s="119">
        <f t="shared" si="5"/>
        <v>21.935797665369648</v>
      </c>
      <c r="W22" s="118">
        <f>УСЬОГО!W22-'16-село-ЦЗ'!W22</f>
        <v>501</v>
      </c>
      <c r="X22" s="120">
        <f>УСЬОГО!X22-'16-село-ЦЗ'!X22</f>
        <v>326</v>
      </c>
      <c r="Y22" s="119">
        <f t="shared" si="6"/>
        <v>65.069860279441116</v>
      </c>
      <c r="Z22" s="118">
        <f>УСЬОГО!Z22-'16-село-ЦЗ'!Z22</f>
        <v>443</v>
      </c>
      <c r="AA22" s="120">
        <f>УСЬОГО!AA22-'16-село-ЦЗ'!AA22</f>
        <v>276</v>
      </c>
      <c r="AB22" s="119">
        <f t="shared" si="7"/>
        <v>62.302483069977427</v>
      </c>
      <c r="AC22" s="37"/>
      <c r="AD22" s="41"/>
    </row>
    <row r="23" spans="1:30" s="42" customFormat="1" ht="16.95" customHeight="1" x14ac:dyDescent="0.25">
      <c r="A23" s="61" t="s">
        <v>50</v>
      </c>
      <c r="B23" s="118">
        <f>УСЬОГО!B23-'16-село-ЦЗ'!B23</f>
        <v>1162</v>
      </c>
      <c r="C23" s="118">
        <f>УСЬОГО!C23-'16-село-ЦЗ'!C23</f>
        <v>1292</v>
      </c>
      <c r="D23" s="116">
        <f t="shared" si="0"/>
        <v>111.18760757314975</v>
      </c>
      <c r="E23" s="118">
        <f>УСЬОГО!E23-'16-село-ЦЗ'!E23</f>
        <v>795</v>
      </c>
      <c r="F23" s="118">
        <f>УСЬОГО!F23-'16-село-ЦЗ'!F23</f>
        <v>972</v>
      </c>
      <c r="G23" s="119">
        <f t="shared" si="1"/>
        <v>122.26415094339623</v>
      </c>
      <c r="H23" s="118">
        <f>УСЬОГО!H23-'16-село-ЦЗ'!H23</f>
        <v>194</v>
      </c>
      <c r="I23" s="118">
        <f>УСЬОГО!I23-'16-село-ЦЗ'!I23</f>
        <v>252</v>
      </c>
      <c r="J23" s="119">
        <f t="shared" si="2"/>
        <v>129.89690721649484</v>
      </c>
      <c r="K23" s="118">
        <f>УСЬОГО!K23-'16-село-ЦЗ'!K23</f>
        <v>51</v>
      </c>
      <c r="L23" s="118">
        <f>УСЬОГО!L23-'16-село-ЦЗ'!L23</f>
        <v>26</v>
      </c>
      <c r="M23" s="119">
        <f t="shared" si="3"/>
        <v>50.980392156862742</v>
      </c>
      <c r="N23" s="118">
        <f>УСЬОГО!N23-'16-село-ЦЗ'!N23</f>
        <v>4</v>
      </c>
      <c r="O23" s="118">
        <f>УСЬОГО!O23-'16-село-ЦЗ'!O23</f>
        <v>0</v>
      </c>
      <c r="P23" s="119">
        <f t="shared" si="8"/>
        <v>0</v>
      </c>
      <c r="Q23" s="118">
        <f>УСЬОГО!Q23-'16-село-ЦЗ'!Q23</f>
        <v>736</v>
      </c>
      <c r="R23" s="120">
        <f>УСЬОГО!R23-'16-село-ЦЗ'!R23</f>
        <v>795</v>
      </c>
      <c r="S23" s="119">
        <f t="shared" si="4"/>
        <v>108.01630434782609</v>
      </c>
      <c r="T23" s="118">
        <f>УСЬОГО!T23-'16-село-ЦЗ'!T23</f>
        <v>819</v>
      </c>
      <c r="U23" s="120">
        <f>УСЬОГО!U23-'16-село-ЦЗ'!U23</f>
        <v>321</v>
      </c>
      <c r="V23" s="119">
        <f t="shared" si="5"/>
        <v>39.194139194139197</v>
      </c>
      <c r="W23" s="118">
        <f>УСЬОГО!W23-'16-село-ЦЗ'!W23</f>
        <v>501</v>
      </c>
      <c r="X23" s="120">
        <f>УСЬОГО!X23-'16-село-ЦЗ'!X23</f>
        <v>305</v>
      </c>
      <c r="Y23" s="119">
        <f t="shared" si="6"/>
        <v>60.878243512974052</v>
      </c>
      <c r="Z23" s="118">
        <f>УСЬОГО!Z23-'16-село-ЦЗ'!Z23</f>
        <v>433</v>
      </c>
      <c r="AA23" s="120">
        <f>УСЬОГО!AA23-'16-село-ЦЗ'!AA23</f>
        <v>264</v>
      </c>
      <c r="AB23" s="119">
        <f t="shared" si="7"/>
        <v>60.969976905311775</v>
      </c>
      <c r="AC23" s="37"/>
      <c r="AD23" s="41"/>
    </row>
    <row r="24" spans="1:30" s="42" customFormat="1" ht="16.95" customHeight="1" x14ac:dyDescent="0.25">
      <c r="A24" s="61" t="s">
        <v>51</v>
      </c>
      <c r="B24" s="118">
        <f>УСЬОГО!B24-'16-село-ЦЗ'!B24</f>
        <v>1510</v>
      </c>
      <c r="C24" s="118">
        <f>УСЬОГО!C24-'16-село-ЦЗ'!C24</f>
        <v>1244</v>
      </c>
      <c r="D24" s="116">
        <f t="shared" si="0"/>
        <v>82.384105960264904</v>
      </c>
      <c r="E24" s="118">
        <f>УСЬОГО!E24-'16-село-ЦЗ'!E24</f>
        <v>749</v>
      </c>
      <c r="F24" s="118">
        <f>УСЬОГО!F24-'16-село-ЦЗ'!F24</f>
        <v>878</v>
      </c>
      <c r="G24" s="119">
        <f t="shared" si="1"/>
        <v>117.22296395193591</v>
      </c>
      <c r="H24" s="118">
        <f>УСЬОГО!H24-'16-село-ЦЗ'!H24</f>
        <v>300</v>
      </c>
      <c r="I24" s="118">
        <f>УСЬОГО!I24-'16-село-ЦЗ'!I24</f>
        <v>289</v>
      </c>
      <c r="J24" s="119">
        <f t="shared" si="2"/>
        <v>96.333333333333329</v>
      </c>
      <c r="K24" s="118">
        <f>УСЬОГО!K24-'16-село-ЦЗ'!K24</f>
        <v>45</v>
      </c>
      <c r="L24" s="118">
        <f>УСЬОГО!L24-'16-село-ЦЗ'!L24</f>
        <v>39</v>
      </c>
      <c r="M24" s="119">
        <f t="shared" si="3"/>
        <v>86.666666666666671</v>
      </c>
      <c r="N24" s="118">
        <f>УСЬОГО!N24-'16-село-ЦЗ'!N24</f>
        <v>4</v>
      </c>
      <c r="O24" s="118">
        <f>УСЬОГО!O24-'16-село-ЦЗ'!O24</f>
        <v>1</v>
      </c>
      <c r="P24" s="119">
        <f t="shared" si="8"/>
        <v>25</v>
      </c>
      <c r="Q24" s="118">
        <f>УСЬОГО!Q24-'16-село-ЦЗ'!Q24</f>
        <v>462</v>
      </c>
      <c r="R24" s="120">
        <f>УСЬОГО!R24-'16-село-ЦЗ'!R24</f>
        <v>794</v>
      </c>
      <c r="S24" s="119">
        <f t="shared" si="4"/>
        <v>171.86147186147187</v>
      </c>
      <c r="T24" s="118">
        <f>УСЬОГО!T24-'16-село-ЦЗ'!T24</f>
        <v>683</v>
      </c>
      <c r="U24" s="120">
        <f>УСЬОГО!U24-'16-село-ЦЗ'!U24</f>
        <v>338</v>
      </c>
      <c r="V24" s="119">
        <f t="shared" si="5"/>
        <v>49.487554904831626</v>
      </c>
      <c r="W24" s="118">
        <f>УСЬОГО!W24-'16-село-ЦЗ'!W24</f>
        <v>422</v>
      </c>
      <c r="X24" s="120">
        <f>УСЬОГО!X24-'16-село-ЦЗ'!X24</f>
        <v>293</v>
      </c>
      <c r="Y24" s="119">
        <f t="shared" si="6"/>
        <v>69.431279620853076</v>
      </c>
      <c r="Z24" s="118">
        <f>УСЬОГО!Z24-'16-село-ЦЗ'!Z24</f>
        <v>393</v>
      </c>
      <c r="AA24" s="120">
        <f>УСЬОГО!AA24-'16-село-ЦЗ'!AA24</f>
        <v>277</v>
      </c>
      <c r="AB24" s="119">
        <f t="shared" si="7"/>
        <v>70.483460559796441</v>
      </c>
      <c r="AC24" s="37"/>
      <c r="AD24" s="41"/>
    </row>
    <row r="25" spans="1:30" s="42" customFormat="1" ht="16.95" customHeight="1" x14ac:dyDescent="0.25">
      <c r="A25" s="61" t="s">
        <v>52</v>
      </c>
      <c r="B25" s="118">
        <f>УСЬОГО!B25-'16-село-ЦЗ'!B25</f>
        <v>2688</v>
      </c>
      <c r="C25" s="118">
        <f>УСЬОГО!C25-'16-село-ЦЗ'!C25</f>
        <v>2525</v>
      </c>
      <c r="D25" s="116">
        <f t="shared" si="0"/>
        <v>93.936011904761898</v>
      </c>
      <c r="E25" s="118">
        <f>УСЬОГО!E25-'16-село-ЦЗ'!E25</f>
        <v>411</v>
      </c>
      <c r="F25" s="118">
        <f>УСЬОГО!F25-'16-село-ЦЗ'!F25</f>
        <v>502</v>
      </c>
      <c r="G25" s="119">
        <f t="shared" si="1"/>
        <v>122.14111922141119</v>
      </c>
      <c r="H25" s="118">
        <f>УСЬОГО!H25-'16-село-ЦЗ'!H25</f>
        <v>210</v>
      </c>
      <c r="I25" s="118">
        <f>УСЬОГО!I25-'16-село-ЦЗ'!I25</f>
        <v>253</v>
      </c>
      <c r="J25" s="119">
        <f t="shared" si="2"/>
        <v>120.47619047619048</v>
      </c>
      <c r="K25" s="118">
        <f>УСЬОГО!K25-'16-село-ЦЗ'!K25</f>
        <v>20</v>
      </c>
      <c r="L25" s="118">
        <f>УСЬОГО!L25-'16-село-ЦЗ'!L25</f>
        <v>23</v>
      </c>
      <c r="M25" s="119">
        <f t="shared" si="3"/>
        <v>115</v>
      </c>
      <c r="N25" s="118">
        <f>УСЬОГО!N25-'16-село-ЦЗ'!N25</f>
        <v>7</v>
      </c>
      <c r="O25" s="118">
        <f>УСЬОГО!O25-'16-село-ЦЗ'!O25</f>
        <v>0</v>
      </c>
      <c r="P25" s="119">
        <f t="shared" si="8"/>
        <v>0</v>
      </c>
      <c r="Q25" s="118">
        <f>УСЬОГО!Q25-'16-село-ЦЗ'!Q25</f>
        <v>326</v>
      </c>
      <c r="R25" s="120">
        <f>УСЬОГО!R25-'16-село-ЦЗ'!R25</f>
        <v>395</v>
      </c>
      <c r="S25" s="119">
        <f t="shared" si="4"/>
        <v>121.16564417177914</v>
      </c>
      <c r="T25" s="118">
        <f>УСЬОГО!T25-'16-село-ЦЗ'!T25</f>
        <v>2327</v>
      </c>
      <c r="U25" s="120">
        <f>УСЬОГО!U25-'16-село-ЦЗ'!U25</f>
        <v>158</v>
      </c>
      <c r="V25" s="119">
        <f t="shared" si="5"/>
        <v>6.7898581865062315</v>
      </c>
      <c r="W25" s="118">
        <f>УСЬОГО!W25-'16-село-ЦЗ'!W25</f>
        <v>273</v>
      </c>
      <c r="X25" s="120">
        <f>УСЬОГО!X25-'16-село-ЦЗ'!X25</f>
        <v>135</v>
      </c>
      <c r="Y25" s="119">
        <f t="shared" si="6"/>
        <v>49.450549450549453</v>
      </c>
      <c r="Z25" s="118">
        <f>УСЬОГО!Z25-'16-село-ЦЗ'!Z25</f>
        <v>252</v>
      </c>
      <c r="AA25" s="120">
        <f>УСЬОГО!AA25-'16-село-ЦЗ'!AA25</f>
        <v>109</v>
      </c>
      <c r="AB25" s="119">
        <f t="shared" si="7"/>
        <v>43.253968253968253</v>
      </c>
      <c r="AC25" s="37"/>
      <c r="AD25" s="41"/>
    </row>
    <row r="26" spans="1:30" s="42" customFormat="1" ht="16.95" customHeight="1" x14ac:dyDescent="0.25">
      <c r="A26" s="61" t="s">
        <v>53</v>
      </c>
      <c r="B26" s="118">
        <f>УСЬОГО!B26-'16-село-ЦЗ'!B26</f>
        <v>1128</v>
      </c>
      <c r="C26" s="118">
        <f>УСЬОГО!C26-'16-село-ЦЗ'!C26</f>
        <v>1144</v>
      </c>
      <c r="D26" s="116">
        <f t="shared" si="0"/>
        <v>101.41843971631205</v>
      </c>
      <c r="E26" s="118">
        <f>УСЬОГО!E26-'16-село-ЦЗ'!E26</f>
        <v>563</v>
      </c>
      <c r="F26" s="118">
        <f>УСЬОГО!F26-'16-село-ЦЗ'!F26</f>
        <v>561</v>
      </c>
      <c r="G26" s="119">
        <f t="shared" si="1"/>
        <v>99.644760213143869</v>
      </c>
      <c r="H26" s="118">
        <f>УСЬОГО!H26-'16-село-ЦЗ'!H26</f>
        <v>239</v>
      </c>
      <c r="I26" s="118">
        <f>УСЬОГО!I26-'16-село-ЦЗ'!I26</f>
        <v>215</v>
      </c>
      <c r="J26" s="119">
        <f t="shared" si="2"/>
        <v>89.958158995815893</v>
      </c>
      <c r="K26" s="118">
        <f>УСЬОГО!K26-'16-село-ЦЗ'!K26</f>
        <v>33</v>
      </c>
      <c r="L26" s="118">
        <f>УСЬОГО!L26-'16-село-ЦЗ'!L26</f>
        <v>27</v>
      </c>
      <c r="M26" s="119">
        <f t="shared" si="3"/>
        <v>81.818181818181813</v>
      </c>
      <c r="N26" s="118">
        <f>УСЬОГО!N26-'16-село-ЦЗ'!N26</f>
        <v>1</v>
      </c>
      <c r="O26" s="118">
        <f>УСЬОГО!O26-'16-село-ЦЗ'!O26</f>
        <v>0</v>
      </c>
      <c r="P26" s="119">
        <f t="shared" si="8"/>
        <v>0</v>
      </c>
      <c r="Q26" s="118">
        <f>УСЬОГО!Q26-'16-село-ЦЗ'!Q26</f>
        <v>489</v>
      </c>
      <c r="R26" s="120">
        <f>УСЬОГО!R26-'16-село-ЦЗ'!R26</f>
        <v>454</v>
      </c>
      <c r="S26" s="119">
        <f t="shared" si="4"/>
        <v>92.842535787321069</v>
      </c>
      <c r="T26" s="118">
        <f>УСЬОГО!T26-'16-село-ЦЗ'!T26</f>
        <v>827</v>
      </c>
      <c r="U26" s="120">
        <f>УСЬОГО!U26-'16-село-ЦЗ'!U26</f>
        <v>245</v>
      </c>
      <c r="V26" s="119">
        <f t="shared" si="5"/>
        <v>29.62515114873035</v>
      </c>
      <c r="W26" s="118">
        <f>УСЬОГО!W26-'16-село-ЦЗ'!W26</f>
        <v>326</v>
      </c>
      <c r="X26" s="120">
        <f>УСЬОГО!X26-'16-село-ЦЗ'!X26</f>
        <v>224</v>
      </c>
      <c r="Y26" s="119">
        <f t="shared" si="6"/>
        <v>68.711656441717793</v>
      </c>
      <c r="Z26" s="118">
        <f>УСЬОГО!Z26-'16-село-ЦЗ'!Z26</f>
        <v>284</v>
      </c>
      <c r="AA26" s="120">
        <f>УСЬОГО!AA26-'16-село-ЦЗ'!AA26</f>
        <v>191</v>
      </c>
      <c r="AB26" s="119">
        <f t="shared" si="7"/>
        <v>67.25352112676056</v>
      </c>
      <c r="AC26" s="37"/>
      <c r="AD26" s="41"/>
    </row>
    <row r="27" spans="1:30" s="42" customFormat="1" ht="16.95" customHeight="1" x14ac:dyDescent="0.25">
      <c r="A27" s="61" t="s">
        <v>54</v>
      </c>
      <c r="B27" s="118">
        <f>УСЬОГО!B27-'16-село-ЦЗ'!B27</f>
        <v>692</v>
      </c>
      <c r="C27" s="118">
        <f>УСЬОГО!C27-'16-село-ЦЗ'!C27</f>
        <v>885</v>
      </c>
      <c r="D27" s="116">
        <f t="shared" si="0"/>
        <v>127.89017341040463</v>
      </c>
      <c r="E27" s="118">
        <f>УСЬОГО!E27-'16-село-ЦЗ'!E27</f>
        <v>347</v>
      </c>
      <c r="F27" s="118">
        <f>УСЬОГО!F27-'16-село-ЦЗ'!F27</f>
        <v>468</v>
      </c>
      <c r="G27" s="119">
        <f t="shared" si="1"/>
        <v>134.87031700288185</v>
      </c>
      <c r="H27" s="118">
        <f>УСЬОГО!H27-'16-село-ЦЗ'!H27</f>
        <v>123</v>
      </c>
      <c r="I27" s="118">
        <f>УСЬОГО!I27-'16-село-ЦЗ'!I27</f>
        <v>204</v>
      </c>
      <c r="J27" s="119">
        <f t="shared" si="2"/>
        <v>165.85365853658536</v>
      </c>
      <c r="K27" s="118">
        <f>УСЬОГО!K27-'16-село-ЦЗ'!K27</f>
        <v>28</v>
      </c>
      <c r="L27" s="118">
        <f>УСЬОГО!L27-'16-село-ЦЗ'!L27</f>
        <v>52</v>
      </c>
      <c r="M27" s="119">
        <f t="shared" si="3"/>
        <v>185.71428571428572</v>
      </c>
      <c r="N27" s="118">
        <f>УСЬОГО!N27-'16-село-ЦЗ'!N27</f>
        <v>3</v>
      </c>
      <c r="O27" s="118">
        <f>УСЬОГО!O27-'16-село-ЦЗ'!O27</f>
        <v>0</v>
      </c>
      <c r="P27" s="119">
        <f t="shared" si="8"/>
        <v>0</v>
      </c>
      <c r="Q27" s="118">
        <f>УСЬОГО!Q27-'16-село-ЦЗ'!Q27</f>
        <v>305</v>
      </c>
      <c r="R27" s="120">
        <f>УСЬОГО!R27-'16-село-ЦЗ'!R27</f>
        <v>366</v>
      </c>
      <c r="S27" s="119">
        <f t="shared" si="4"/>
        <v>120</v>
      </c>
      <c r="T27" s="118">
        <f>УСЬОГО!T27-'16-село-ЦЗ'!T27</f>
        <v>539</v>
      </c>
      <c r="U27" s="120">
        <f>УСЬОГО!U27-'16-село-ЦЗ'!U27</f>
        <v>120</v>
      </c>
      <c r="V27" s="119">
        <f t="shared" si="5"/>
        <v>22.263450834879407</v>
      </c>
      <c r="W27" s="118">
        <f>УСЬОГО!W27-'16-село-ЦЗ'!W27</f>
        <v>212</v>
      </c>
      <c r="X27" s="120">
        <f>УСЬОГО!X27-'16-село-ЦЗ'!X27</f>
        <v>112</v>
      </c>
      <c r="Y27" s="119">
        <f t="shared" si="6"/>
        <v>52.830188679245282</v>
      </c>
      <c r="Z27" s="118">
        <f>УСЬОГО!Z27-'16-село-ЦЗ'!Z27</f>
        <v>196</v>
      </c>
      <c r="AA27" s="120">
        <f>УСЬОГО!AA27-'16-село-ЦЗ'!AA27</f>
        <v>100</v>
      </c>
      <c r="AB27" s="119">
        <f t="shared" si="7"/>
        <v>51.020408163265309</v>
      </c>
      <c r="AC27" s="37"/>
      <c r="AD27" s="41"/>
    </row>
    <row r="28" spans="1:30" s="42" customFormat="1" ht="16.95" customHeight="1" x14ac:dyDescent="0.25">
      <c r="A28" s="61" t="s">
        <v>55</v>
      </c>
      <c r="B28" s="118">
        <f>УСЬОГО!B28-'16-село-ЦЗ'!B28</f>
        <v>884</v>
      </c>
      <c r="C28" s="118">
        <f>УСЬОГО!C28-'16-село-ЦЗ'!C28</f>
        <v>834</v>
      </c>
      <c r="D28" s="116">
        <f t="shared" si="0"/>
        <v>94.343891402714931</v>
      </c>
      <c r="E28" s="118">
        <f>УСЬОГО!E28-'16-село-ЦЗ'!E28</f>
        <v>344</v>
      </c>
      <c r="F28" s="118">
        <f>УСЬОГО!F28-'16-село-ЦЗ'!F28</f>
        <v>363</v>
      </c>
      <c r="G28" s="119">
        <f t="shared" si="1"/>
        <v>105.52325581395348</v>
      </c>
      <c r="H28" s="118">
        <f>УСЬОГО!H28-'16-село-ЦЗ'!H28</f>
        <v>198</v>
      </c>
      <c r="I28" s="118">
        <f>УСЬОГО!I28-'16-село-ЦЗ'!I28</f>
        <v>189</v>
      </c>
      <c r="J28" s="119">
        <f t="shared" si="2"/>
        <v>95.454545454545453</v>
      </c>
      <c r="K28" s="118">
        <f>УСЬОГО!K28-'16-село-ЦЗ'!K28</f>
        <v>34</v>
      </c>
      <c r="L28" s="118">
        <f>УСЬОГО!L28-'16-село-ЦЗ'!L28</f>
        <v>25</v>
      </c>
      <c r="M28" s="119">
        <f t="shared" si="3"/>
        <v>73.529411764705884</v>
      </c>
      <c r="N28" s="118">
        <f>УСЬОГО!N28-'16-село-ЦЗ'!N28</f>
        <v>13</v>
      </c>
      <c r="O28" s="118">
        <f>УСЬОГО!O28-'16-село-ЦЗ'!O28</f>
        <v>11</v>
      </c>
      <c r="P28" s="119">
        <f t="shared" si="8"/>
        <v>84.615384615384613</v>
      </c>
      <c r="Q28" s="118">
        <f>УСЬОГО!Q28-'16-село-ЦЗ'!Q28</f>
        <v>309</v>
      </c>
      <c r="R28" s="120">
        <f>УСЬОГО!R28-'16-село-ЦЗ'!R28</f>
        <v>338</v>
      </c>
      <c r="S28" s="119">
        <f t="shared" si="4"/>
        <v>109.38511326860842</v>
      </c>
      <c r="T28" s="118">
        <f>УСЬОГО!T28-'16-село-ЦЗ'!T28</f>
        <v>600</v>
      </c>
      <c r="U28" s="120">
        <f>УСЬОГО!U28-'16-село-ЦЗ'!U28</f>
        <v>154</v>
      </c>
      <c r="V28" s="119">
        <f t="shared" si="5"/>
        <v>25.666666666666668</v>
      </c>
      <c r="W28" s="118">
        <f>УСЬОГО!W28-'16-село-ЦЗ'!W28</f>
        <v>181</v>
      </c>
      <c r="X28" s="120">
        <f>УСЬОГО!X28-'16-село-ЦЗ'!X28</f>
        <v>145</v>
      </c>
      <c r="Y28" s="119">
        <f t="shared" si="6"/>
        <v>80.110497237569064</v>
      </c>
      <c r="Z28" s="118">
        <f>УСЬОГО!Z28-'16-село-ЦЗ'!Z28</f>
        <v>167</v>
      </c>
      <c r="AA28" s="120">
        <f>УСЬОГО!AA28-'16-село-ЦЗ'!AA28</f>
        <v>134</v>
      </c>
      <c r="AB28" s="119">
        <f t="shared" si="7"/>
        <v>80.23952095808383</v>
      </c>
      <c r="AC28" s="37"/>
      <c r="AD28" s="41"/>
    </row>
    <row r="29" spans="1:30" s="42" customFormat="1" ht="16.95" customHeight="1" x14ac:dyDescent="0.25">
      <c r="A29" s="61" t="s">
        <v>56</v>
      </c>
      <c r="B29" s="118">
        <f>УСЬОГО!B29-'16-село-ЦЗ'!B29</f>
        <v>759</v>
      </c>
      <c r="C29" s="118">
        <f>УСЬОГО!C29-'16-село-ЦЗ'!C29</f>
        <v>980</v>
      </c>
      <c r="D29" s="116">
        <f t="shared" si="0"/>
        <v>129.11725955204216</v>
      </c>
      <c r="E29" s="118">
        <f>УСЬОГО!E29-'16-село-ЦЗ'!E29</f>
        <v>499</v>
      </c>
      <c r="F29" s="118">
        <f>УСЬОГО!F29-'16-село-ЦЗ'!F29</f>
        <v>642</v>
      </c>
      <c r="G29" s="119">
        <f t="shared" si="1"/>
        <v>128.65731462925851</v>
      </c>
      <c r="H29" s="118">
        <f>УСЬОГО!H29-'16-село-ЦЗ'!H29</f>
        <v>267</v>
      </c>
      <c r="I29" s="118">
        <f>УСЬОГО!I29-'16-село-ЦЗ'!I29</f>
        <v>336</v>
      </c>
      <c r="J29" s="119">
        <f t="shared" si="2"/>
        <v>125.84269662921348</v>
      </c>
      <c r="K29" s="118">
        <f>УСЬОГО!K29-'16-село-ЦЗ'!K29</f>
        <v>54</v>
      </c>
      <c r="L29" s="118">
        <f>УСЬОГО!L29-'16-село-ЦЗ'!L29</f>
        <v>52</v>
      </c>
      <c r="M29" s="119">
        <f t="shared" si="3"/>
        <v>96.296296296296291</v>
      </c>
      <c r="N29" s="118">
        <f>УСЬОГО!N29-'16-село-ЦЗ'!N29</f>
        <v>11</v>
      </c>
      <c r="O29" s="118">
        <f>УСЬОГО!O29-'16-село-ЦЗ'!O29</f>
        <v>1</v>
      </c>
      <c r="P29" s="119">
        <f t="shared" si="8"/>
        <v>9.0909090909090917</v>
      </c>
      <c r="Q29" s="118">
        <f>УСЬОГО!Q29-'16-село-ЦЗ'!Q29</f>
        <v>352</v>
      </c>
      <c r="R29" s="120">
        <f>УСЬОГО!R29-'16-село-ЦЗ'!R29</f>
        <v>519</v>
      </c>
      <c r="S29" s="119">
        <f t="shared" si="4"/>
        <v>147.44318181818181</v>
      </c>
      <c r="T29" s="118">
        <f>УСЬОГО!T29-'16-село-ЦЗ'!T29</f>
        <v>469</v>
      </c>
      <c r="U29" s="120">
        <f>УСЬОГО!U29-'16-село-ЦЗ'!U29</f>
        <v>210</v>
      </c>
      <c r="V29" s="119">
        <f t="shared" si="5"/>
        <v>44.776119402985074</v>
      </c>
      <c r="W29" s="118">
        <f>УСЬОГО!W29-'16-село-ЦЗ'!W29</f>
        <v>293</v>
      </c>
      <c r="X29" s="120">
        <f>УСЬОГО!X29-'16-село-ЦЗ'!X29</f>
        <v>194</v>
      </c>
      <c r="Y29" s="119">
        <f t="shared" si="6"/>
        <v>66.211604095563146</v>
      </c>
      <c r="Z29" s="118">
        <f>УСЬОГО!Z29-'16-село-ЦЗ'!Z29</f>
        <v>272</v>
      </c>
      <c r="AA29" s="120">
        <f>УСЬОГО!AA29-'16-село-ЦЗ'!AA29</f>
        <v>184</v>
      </c>
      <c r="AB29" s="119">
        <f t="shared" si="7"/>
        <v>67.647058823529406</v>
      </c>
      <c r="AC29" s="37"/>
      <c r="AD29" s="41"/>
    </row>
    <row r="30" spans="1:30" s="42" customFormat="1" ht="16.95" customHeight="1" x14ac:dyDescent="0.25">
      <c r="A30" s="61" t="s">
        <v>57</v>
      </c>
      <c r="B30" s="118">
        <f>УСЬОГО!B30-'16-село-ЦЗ'!B30</f>
        <v>766</v>
      </c>
      <c r="C30" s="118">
        <f>УСЬОГО!C30-'16-село-ЦЗ'!C30</f>
        <v>1043</v>
      </c>
      <c r="D30" s="116">
        <f t="shared" si="0"/>
        <v>136.16187989556136</v>
      </c>
      <c r="E30" s="118">
        <f>УСЬОГО!E30-'16-село-ЦЗ'!E30</f>
        <v>180</v>
      </c>
      <c r="F30" s="118">
        <f>УСЬОГО!F30-'16-село-ЦЗ'!F30</f>
        <v>297</v>
      </c>
      <c r="G30" s="119">
        <f t="shared" si="1"/>
        <v>165</v>
      </c>
      <c r="H30" s="118">
        <f>УСЬОГО!H30-'16-село-ЦЗ'!H30</f>
        <v>97</v>
      </c>
      <c r="I30" s="118">
        <f>УСЬОГО!I30-'16-село-ЦЗ'!I30</f>
        <v>146</v>
      </c>
      <c r="J30" s="119">
        <f t="shared" si="2"/>
        <v>150.51546391752578</v>
      </c>
      <c r="K30" s="118">
        <f>УСЬОГО!K30-'16-село-ЦЗ'!K30</f>
        <v>8</v>
      </c>
      <c r="L30" s="118">
        <f>УСЬОГО!L30-'16-село-ЦЗ'!L30</f>
        <v>12</v>
      </c>
      <c r="M30" s="119">
        <f t="shared" si="3"/>
        <v>150</v>
      </c>
      <c r="N30" s="118">
        <f>УСЬОГО!N30-'16-село-ЦЗ'!N30</f>
        <v>1</v>
      </c>
      <c r="O30" s="118">
        <f>УСЬОГО!O30-'16-село-ЦЗ'!O30</f>
        <v>2</v>
      </c>
      <c r="P30" s="119">
        <f t="shared" si="8"/>
        <v>200</v>
      </c>
      <c r="Q30" s="118">
        <f>УСЬОГО!Q30-'16-село-ЦЗ'!Q30</f>
        <v>173</v>
      </c>
      <c r="R30" s="120">
        <f>УСЬОГО!R30-'16-село-ЦЗ'!R30</f>
        <v>264</v>
      </c>
      <c r="S30" s="119">
        <f t="shared" si="4"/>
        <v>152.60115606936415</v>
      </c>
      <c r="T30" s="118">
        <f>УСЬОГО!T30-'16-село-ЦЗ'!T30</f>
        <v>686</v>
      </c>
      <c r="U30" s="120">
        <f>УСЬОГО!U30-'16-село-ЦЗ'!U30</f>
        <v>129</v>
      </c>
      <c r="V30" s="119">
        <f t="shared" si="5"/>
        <v>18.804664723032069</v>
      </c>
      <c r="W30" s="118">
        <f>УСЬОГО!W30-'16-село-ЦЗ'!W30</f>
        <v>103</v>
      </c>
      <c r="X30" s="120">
        <f>УСЬОГО!X30-'16-село-ЦЗ'!X30</f>
        <v>117</v>
      </c>
      <c r="Y30" s="119">
        <f t="shared" si="6"/>
        <v>113.59223300970874</v>
      </c>
      <c r="Z30" s="118">
        <f>УСЬОГО!Z30-'16-село-ЦЗ'!Z30</f>
        <v>91</v>
      </c>
      <c r="AA30" s="120">
        <f>УСЬОГО!AA30-'16-село-ЦЗ'!AA30</f>
        <v>104</v>
      </c>
      <c r="AB30" s="119">
        <f t="shared" si="7"/>
        <v>114.28571428571429</v>
      </c>
      <c r="AC30" s="37"/>
      <c r="AD30" s="41"/>
    </row>
    <row r="31" spans="1:30" s="42" customFormat="1" ht="16.95" customHeight="1" x14ac:dyDescent="0.25">
      <c r="A31" s="61" t="s">
        <v>58</v>
      </c>
      <c r="B31" s="118">
        <f>УСЬОГО!B31-'16-село-ЦЗ'!B31</f>
        <v>734</v>
      </c>
      <c r="C31" s="118">
        <f>УСЬОГО!C31-'16-село-ЦЗ'!C31</f>
        <v>1203</v>
      </c>
      <c r="D31" s="116">
        <f t="shared" si="0"/>
        <v>163.89645776566758</v>
      </c>
      <c r="E31" s="118">
        <f>УСЬОГО!E31-'16-село-ЦЗ'!E31</f>
        <v>240</v>
      </c>
      <c r="F31" s="118">
        <f>УСЬОГО!F31-'16-село-ЦЗ'!F31</f>
        <v>443</v>
      </c>
      <c r="G31" s="119">
        <f t="shared" si="1"/>
        <v>184.58333333333334</v>
      </c>
      <c r="H31" s="118">
        <f>УСЬОГО!H31-'16-село-ЦЗ'!H31</f>
        <v>185</v>
      </c>
      <c r="I31" s="118">
        <f>УСЬОГО!I31-'16-село-ЦЗ'!I31</f>
        <v>339</v>
      </c>
      <c r="J31" s="119">
        <f t="shared" si="2"/>
        <v>183.24324324324326</v>
      </c>
      <c r="K31" s="118">
        <f>УСЬОГО!K31-'16-село-ЦЗ'!K31</f>
        <v>22</v>
      </c>
      <c r="L31" s="118">
        <f>УСЬОГО!L31-'16-село-ЦЗ'!L31</f>
        <v>27</v>
      </c>
      <c r="M31" s="119">
        <f t="shared" si="3"/>
        <v>122.72727272727273</v>
      </c>
      <c r="N31" s="118">
        <f>УСЬОГО!N31-'16-село-ЦЗ'!N31</f>
        <v>0</v>
      </c>
      <c r="O31" s="118">
        <f>УСЬОГО!O31-'16-село-ЦЗ'!O31</f>
        <v>1</v>
      </c>
      <c r="P31" s="119" t="str">
        <f t="shared" si="8"/>
        <v>-</v>
      </c>
      <c r="Q31" s="118">
        <f>УСЬОГО!Q31-'16-село-ЦЗ'!Q31</f>
        <v>197</v>
      </c>
      <c r="R31" s="120">
        <f>УСЬОГО!R31-'16-село-ЦЗ'!R31</f>
        <v>397</v>
      </c>
      <c r="S31" s="119">
        <f t="shared" si="4"/>
        <v>201.5228426395939</v>
      </c>
      <c r="T31" s="118">
        <f>УСЬОГО!T31-'16-село-ЦЗ'!T31</f>
        <v>514</v>
      </c>
      <c r="U31" s="120">
        <f>УСЬОГО!U31-'16-село-ЦЗ'!U31</f>
        <v>327</v>
      </c>
      <c r="V31" s="119">
        <f t="shared" si="5"/>
        <v>63.618677042801558</v>
      </c>
      <c r="W31" s="118">
        <f>УСЬОГО!W31-'16-село-ЦЗ'!W31</f>
        <v>118</v>
      </c>
      <c r="X31" s="120">
        <f>УСЬОГО!X31-'16-село-ЦЗ'!X31</f>
        <v>127</v>
      </c>
      <c r="Y31" s="119">
        <f t="shared" si="6"/>
        <v>107.62711864406779</v>
      </c>
      <c r="Z31" s="118">
        <f>УСЬОГО!Z31-'16-село-ЦЗ'!Z31</f>
        <v>111</v>
      </c>
      <c r="AA31" s="120">
        <f>УСЬОГО!AA31-'16-село-ЦЗ'!AA31</f>
        <v>110</v>
      </c>
      <c r="AB31" s="119">
        <f t="shared" si="7"/>
        <v>99.099099099099092</v>
      </c>
      <c r="AC31" s="37"/>
      <c r="AD31" s="41"/>
    </row>
    <row r="32" spans="1:30" s="42" customFormat="1" ht="16.95" customHeight="1" x14ac:dyDescent="0.25">
      <c r="A32" s="61" t="s">
        <v>59</v>
      </c>
      <c r="B32" s="118">
        <f>УСЬОГО!B32-'16-село-ЦЗ'!B32</f>
        <v>2323</v>
      </c>
      <c r="C32" s="118">
        <f>УСЬОГО!C32-'16-село-ЦЗ'!C32</f>
        <v>2160</v>
      </c>
      <c r="D32" s="116">
        <f t="shared" si="0"/>
        <v>92.983211364614718</v>
      </c>
      <c r="E32" s="118">
        <f>УСЬОГО!E32-'16-село-ЦЗ'!E32</f>
        <v>678</v>
      </c>
      <c r="F32" s="118">
        <f>УСЬОГО!F32-'16-село-ЦЗ'!F32</f>
        <v>590</v>
      </c>
      <c r="G32" s="119">
        <f t="shared" si="1"/>
        <v>87.020648967551622</v>
      </c>
      <c r="H32" s="118">
        <f>УСЬОГО!H32-'16-село-ЦЗ'!H32</f>
        <v>416</v>
      </c>
      <c r="I32" s="118">
        <f>УСЬОГО!I32-'16-село-ЦЗ'!I32</f>
        <v>310</v>
      </c>
      <c r="J32" s="119">
        <f t="shared" si="2"/>
        <v>74.519230769230774</v>
      </c>
      <c r="K32" s="118">
        <f>УСЬОГО!K32-'16-село-ЦЗ'!K32</f>
        <v>70</v>
      </c>
      <c r="L32" s="118">
        <f>УСЬОГО!L32-'16-село-ЦЗ'!L32</f>
        <v>66</v>
      </c>
      <c r="M32" s="119">
        <f t="shared" si="3"/>
        <v>94.285714285714292</v>
      </c>
      <c r="N32" s="118">
        <f>УСЬОГО!N32-'16-село-ЦЗ'!N32</f>
        <v>11</v>
      </c>
      <c r="O32" s="118">
        <f>УСЬОГО!O32-'16-село-ЦЗ'!O32</f>
        <v>12</v>
      </c>
      <c r="P32" s="119">
        <f t="shared" si="8"/>
        <v>109.09090909090909</v>
      </c>
      <c r="Q32" s="118">
        <f>УСЬОГО!Q32-'16-село-ЦЗ'!Q32</f>
        <v>647</v>
      </c>
      <c r="R32" s="120">
        <f>УСЬОГО!R32-'16-село-ЦЗ'!R32</f>
        <v>481</v>
      </c>
      <c r="S32" s="119">
        <f t="shared" si="4"/>
        <v>74.343122102009275</v>
      </c>
      <c r="T32" s="118">
        <f>УСЬОГО!T32-'16-село-ЦЗ'!T32</f>
        <v>1809</v>
      </c>
      <c r="U32" s="120">
        <f>УСЬОГО!U32-'16-село-ЦЗ'!U32</f>
        <v>143</v>
      </c>
      <c r="V32" s="119">
        <f t="shared" si="5"/>
        <v>7.9049198452183527</v>
      </c>
      <c r="W32" s="118">
        <f>УСЬОГО!W32-'16-село-ЦЗ'!W32</f>
        <v>352</v>
      </c>
      <c r="X32" s="120">
        <f>УСЬОГО!X32-'16-село-ЦЗ'!X32</f>
        <v>107</v>
      </c>
      <c r="Y32" s="119">
        <f t="shared" si="6"/>
        <v>30.397727272727273</v>
      </c>
      <c r="Z32" s="118">
        <f>УСЬОГО!Z32-'16-село-ЦЗ'!Z32</f>
        <v>306</v>
      </c>
      <c r="AA32" s="120">
        <f>УСЬОГО!AA32-'16-село-ЦЗ'!AA32</f>
        <v>94</v>
      </c>
      <c r="AB32" s="119">
        <f t="shared" si="7"/>
        <v>30.718954248366014</v>
      </c>
      <c r="AC32" s="37"/>
      <c r="AD32" s="41"/>
    </row>
    <row r="33" spans="1:30" s="42" customFormat="1" ht="16.95" customHeight="1" x14ac:dyDescent="0.25">
      <c r="A33" s="61" t="s">
        <v>60</v>
      </c>
      <c r="B33" s="118">
        <f>УСЬОГО!B33-'16-село-ЦЗ'!B33</f>
        <v>1029</v>
      </c>
      <c r="C33" s="118">
        <f>УСЬОГО!C33-'16-село-ЦЗ'!C33</f>
        <v>1183</v>
      </c>
      <c r="D33" s="116">
        <f t="shared" si="0"/>
        <v>114.96598639455782</v>
      </c>
      <c r="E33" s="118">
        <f>УСЬОГО!E33-'16-село-ЦЗ'!E33</f>
        <v>642</v>
      </c>
      <c r="F33" s="118">
        <f>УСЬОГО!F33-'16-село-ЦЗ'!F33</f>
        <v>763</v>
      </c>
      <c r="G33" s="119">
        <f t="shared" si="1"/>
        <v>118.84735202492212</v>
      </c>
      <c r="H33" s="118">
        <f>УСЬОГО!H33-'16-село-ЦЗ'!H33</f>
        <v>183</v>
      </c>
      <c r="I33" s="118">
        <f>УСЬОГО!I33-'16-село-ЦЗ'!I33</f>
        <v>286</v>
      </c>
      <c r="J33" s="119">
        <f t="shared" si="2"/>
        <v>156.28415300546447</v>
      </c>
      <c r="K33" s="118">
        <f>УСЬОГО!K33-'16-село-ЦЗ'!K33</f>
        <v>61</v>
      </c>
      <c r="L33" s="118">
        <f>УСЬОГО!L33-'16-село-ЦЗ'!L33</f>
        <v>43</v>
      </c>
      <c r="M33" s="119">
        <f t="shared" si="3"/>
        <v>70.491803278688522</v>
      </c>
      <c r="N33" s="118">
        <f>УСЬОГО!N33-'16-село-ЦЗ'!N33</f>
        <v>8</v>
      </c>
      <c r="O33" s="118">
        <f>УСЬОГО!O33-'16-село-ЦЗ'!O33</f>
        <v>1</v>
      </c>
      <c r="P33" s="119">
        <f t="shared" si="8"/>
        <v>12.5</v>
      </c>
      <c r="Q33" s="118">
        <f>УСЬОГО!Q33-'16-село-ЦЗ'!Q33</f>
        <v>576</v>
      </c>
      <c r="R33" s="120">
        <f>УСЬОГО!R33-'16-село-ЦЗ'!R33</f>
        <v>697</v>
      </c>
      <c r="S33" s="119">
        <f t="shared" si="4"/>
        <v>121.00694444444444</v>
      </c>
      <c r="T33" s="118">
        <f>УСЬОГО!T33-'16-село-ЦЗ'!T33</f>
        <v>633</v>
      </c>
      <c r="U33" s="120">
        <f>УСЬОГО!U33-'16-село-ЦЗ'!U33</f>
        <v>302</v>
      </c>
      <c r="V33" s="119">
        <f t="shared" si="5"/>
        <v>47.709320695102683</v>
      </c>
      <c r="W33" s="118">
        <f>УСЬОГО!W33-'16-село-ЦЗ'!W33</f>
        <v>311</v>
      </c>
      <c r="X33" s="120">
        <f>УСЬОГО!X33-'16-село-ЦЗ'!X33</f>
        <v>293</v>
      </c>
      <c r="Y33" s="119">
        <f t="shared" si="6"/>
        <v>94.212218649517681</v>
      </c>
      <c r="Z33" s="118">
        <f>УСЬОГО!Z33-'16-село-ЦЗ'!Z33</f>
        <v>275</v>
      </c>
      <c r="AA33" s="120">
        <f>УСЬОГО!AA33-'16-село-ЦЗ'!AA33</f>
        <v>267</v>
      </c>
      <c r="AB33" s="119">
        <f t="shared" si="7"/>
        <v>97.090909090909093</v>
      </c>
      <c r="AC33" s="37"/>
      <c r="AD33" s="41"/>
    </row>
    <row r="34" spans="1:30" s="42" customFormat="1" ht="16.95" customHeight="1" x14ac:dyDescent="0.25">
      <c r="A34" s="61" t="s">
        <v>61</v>
      </c>
      <c r="B34" s="118">
        <f>УСЬОГО!B34-'16-село-ЦЗ'!B34</f>
        <v>941</v>
      </c>
      <c r="C34" s="118">
        <f>УСЬОГО!C34-'16-село-ЦЗ'!C34</f>
        <v>1100</v>
      </c>
      <c r="D34" s="116">
        <f t="shared" si="0"/>
        <v>116.89691817215729</v>
      </c>
      <c r="E34" s="118">
        <f>УСЬОГО!E34-'16-село-ЦЗ'!E34</f>
        <v>397</v>
      </c>
      <c r="F34" s="118">
        <f>УСЬОГО!F34-'16-село-ЦЗ'!F34</f>
        <v>487</v>
      </c>
      <c r="G34" s="119">
        <f t="shared" si="1"/>
        <v>122.67002518891688</v>
      </c>
      <c r="H34" s="118">
        <f>УСЬОГО!H34-'16-село-ЦЗ'!H34</f>
        <v>265</v>
      </c>
      <c r="I34" s="118">
        <f>УСЬОГО!I34-'16-село-ЦЗ'!I34</f>
        <v>271</v>
      </c>
      <c r="J34" s="119">
        <f t="shared" si="2"/>
        <v>102.26415094339623</v>
      </c>
      <c r="K34" s="118">
        <f>УСЬОГО!K34-'16-село-ЦЗ'!K34</f>
        <v>17</v>
      </c>
      <c r="L34" s="118">
        <f>УСЬОГО!L34-'16-село-ЦЗ'!L34</f>
        <v>16</v>
      </c>
      <c r="M34" s="119">
        <f t="shared" si="3"/>
        <v>94.117647058823536</v>
      </c>
      <c r="N34" s="118">
        <f>УСЬОГО!N34-'16-село-ЦЗ'!N34</f>
        <v>8</v>
      </c>
      <c r="O34" s="118">
        <f>УСЬОГО!O34-'16-село-ЦЗ'!O34</f>
        <v>0</v>
      </c>
      <c r="P34" s="119">
        <f t="shared" si="8"/>
        <v>0</v>
      </c>
      <c r="Q34" s="118">
        <f>УСЬОГО!Q34-'16-село-ЦЗ'!Q34</f>
        <v>326</v>
      </c>
      <c r="R34" s="120">
        <f>УСЬОГО!R34-'16-село-ЦЗ'!R34</f>
        <v>400</v>
      </c>
      <c r="S34" s="119">
        <f t="shared" si="4"/>
        <v>122.69938650306749</v>
      </c>
      <c r="T34" s="118">
        <f>УСЬОГО!T34-'16-село-ЦЗ'!T34</f>
        <v>601</v>
      </c>
      <c r="U34" s="120">
        <f>УСЬОГО!U34-'16-село-ЦЗ'!U34</f>
        <v>220</v>
      </c>
      <c r="V34" s="119">
        <f t="shared" si="5"/>
        <v>36.605657237936775</v>
      </c>
      <c r="W34" s="118">
        <f>УСЬОГО!W34-'16-село-ЦЗ'!W34</f>
        <v>181</v>
      </c>
      <c r="X34" s="120">
        <f>УСЬОГО!X34-'16-село-ЦЗ'!X34</f>
        <v>180</v>
      </c>
      <c r="Y34" s="119">
        <f t="shared" si="6"/>
        <v>99.447513812154696</v>
      </c>
      <c r="Z34" s="118">
        <f>УСЬОГО!Z34-'16-село-ЦЗ'!Z34</f>
        <v>172</v>
      </c>
      <c r="AA34" s="120">
        <f>УСЬОГО!AA34-'16-село-ЦЗ'!AA34</f>
        <v>172</v>
      </c>
      <c r="AB34" s="119">
        <f t="shared" si="7"/>
        <v>100</v>
      </c>
      <c r="AC34" s="37"/>
      <c r="AD34" s="41"/>
    </row>
    <row r="35" spans="1:30" s="42" customFormat="1" ht="16.95" customHeight="1" x14ac:dyDescent="0.25">
      <c r="A35" s="61" t="s">
        <v>62</v>
      </c>
      <c r="B35" s="118">
        <f>УСЬОГО!B35-'16-село-ЦЗ'!B35</f>
        <v>896</v>
      </c>
      <c r="C35" s="118">
        <f>УСЬОГО!C35-'16-село-ЦЗ'!C35</f>
        <v>933</v>
      </c>
      <c r="D35" s="116">
        <f t="shared" si="0"/>
        <v>104.12946428571429</v>
      </c>
      <c r="E35" s="118">
        <f>УСЬОГО!E35-'16-село-ЦЗ'!E35</f>
        <v>468</v>
      </c>
      <c r="F35" s="118">
        <f>УСЬОГО!F35-'16-село-ЦЗ'!F35</f>
        <v>499</v>
      </c>
      <c r="G35" s="119">
        <f t="shared" si="1"/>
        <v>106.62393162393163</v>
      </c>
      <c r="H35" s="118">
        <f>УСЬОГО!H35-'16-село-ЦЗ'!H35</f>
        <v>310</v>
      </c>
      <c r="I35" s="118">
        <f>УСЬОГО!I35-'16-село-ЦЗ'!I35</f>
        <v>189</v>
      </c>
      <c r="J35" s="119">
        <f t="shared" si="2"/>
        <v>60.967741935483872</v>
      </c>
      <c r="K35" s="118">
        <f>УСЬОГО!K35-'16-село-ЦЗ'!K35</f>
        <v>48</v>
      </c>
      <c r="L35" s="118">
        <f>УСЬОГО!L35-'16-село-ЦЗ'!L35</f>
        <v>50</v>
      </c>
      <c r="M35" s="119">
        <f t="shared" si="3"/>
        <v>104.16666666666667</v>
      </c>
      <c r="N35" s="118">
        <f>УСЬОГО!N35-'16-село-ЦЗ'!N35</f>
        <v>6</v>
      </c>
      <c r="O35" s="118">
        <f>УСЬОГО!O35-'16-село-ЦЗ'!O35</f>
        <v>2</v>
      </c>
      <c r="P35" s="119">
        <f t="shared" si="8"/>
        <v>33.333333333333336</v>
      </c>
      <c r="Q35" s="118">
        <f>УСЬОГО!Q35-'16-село-ЦЗ'!Q35</f>
        <v>363</v>
      </c>
      <c r="R35" s="120">
        <f>УСЬОГО!R35-'16-село-ЦЗ'!R35</f>
        <v>327</v>
      </c>
      <c r="S35" s="119">
        <f t="shared" si="4"/>
        <v>90.082644628099175</v>
      </c>
      <c r="T35" s="118">
        <f>УСЬОГО!T35-'16-село-ЦЗ'!T35</f>
        <v>537</v>
      </c>
      <c r="U35" s="120">
        <f>УСЬОГО!U35-'16-село-ЦЗ'!U35</f>
        <v>109</v>
      </c>
      <c r="V35" s="119">
        <f t="shared" si="5"/>
        <v>20.297951582867785</v>
      </c>
      <c r="W35" s="118">
        <f>УСЬОГО!W35-'16-село-ЦЗ'!W35</f>
        <v>214</v>
      </c>
      <c r="X35" s="120">
        <f>УСЬОГО!X35-'16-село-ЦЗ'!X35</f>
        <v>103</v>
      </c>
      <c r="Y35" s="119">
        <f t="shared" si="6"/>
        <v>48.13084112149533</v>
      </c>
      <c r="Z35" s="118">
        <f>УСЬОГО!Z35-'16-село-ЦЗ'!Z35</f>
        <v>187</v>
      </c>
      <c r="AA35" s="120">
        <f>УСЬОГО!AA35-'16-село-ЦЗ'!AA35</f>
        <v>93</v>
      </c>
      <c r="AB35" s="119">
        <f t="shared" si="7"/>
        <v>49.732620320855617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Y7" sqref="Y7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84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38" t="s">
        <v>8</v>
      </c>
      <c r="R3" s="139"/>
      <c r="S3" s="140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34" t="s">
        <v>15</v>
      </c>
      <c r="C4" s="134" t="s">
        <v>63</v>
      </c>
      <c r="D4" s="135" t="s">
        <v>2</v>
      </c>
      <c r="E4" s="134" t="s">
        <v>15</v>
      </c>
      <c r="F4" s="134" t="s">
        <v>63</v>
      </c>
      <c r="G4" s="135" t="s">
        <v>2</v>
      </c>
      <c r="H4" s="134" t="s">
        <v>15</v>
      </c>
      <c r="I4" s="134" t="s">
        <v>63</v>
      </c>
      <c r="J4" s="135" t="s">
        <v>2</v>
      </c>
      <c r="K4" s="134" t="s">
        <v>15</v>
      </c>
      <c r="L4" s="134" t="s">
        <v>63</v>
      </c>
      <c r="M4" s="135" t="s">
        <v>2</v>
      </c>
      <c r="N4" s="134" t="s">
        <v>15</v>
      </c>
      <c r="O4" s="134" t="s">
        <v>63</v>
      </c>
      <c r="P4" s="135" t="s">
        <v>2</v>
      </c>
      <c r="Q4" s="134" t="s">
        <v>15</v>
      </c>
      <c r="R4" s="134" t="s">
        <v>63</v>
      </c>
      <c r="S4" s="135" t="s">
        <v>2</v>
      </c>
      <c r="T4" s="134" t="s">
        <v>15</v>
      </c>
      <c r="U4" s="134" t="s">
        <v>63</v>
      </c>
      <c r="V4" s="135" t="s">
        <v>2</v>
      </c>
      <c r="W4" s="134" t="s">
        <v>15</v>
      </c>
      <c r="X4" s="134" t="s">
        <v>63</v>
      </c>
      <c r="Y4" s="135" t="s">
        <v>2</v>
      </c>
      <c r="Z4" s="134" t="s">
        <v>15</v>
      </c>
      <c r="AA4" s="134" t="s">
        <v>63</v>
      </c>
      <c r="AB4" s="135" t="s">
        <v>2</v>
      </c>
    </row>
    <row r="5" spans="1:32" s="33" customFormat="1" ht="15.75" customHeight="1" x14ac:dyDescent="0.3">
      <c r="A5" s="143"/>
      <c r="B5" s="134"/>
      <c r="C5" s="134"/>
      <c r="D5" s="135"/>
      <c r="E5" s="134"/>
      <c r="F5" s="134"/>
      <c r="G5" s="135"/>
      <c r="H5" s="134"/>
      <c r="I5" s="134"/>
      <c r="J5" s="135"/>
      <c r="K5" s="134"/>
      <c r="L5" s="134"/>
      <c r="M5" s="135"/>
      <c r="N5" s="134"/>
      <c r="O5" s="134"/>
      <c r="P5" s="135"/>
      <c r="Q5" s="134"/>
      <c r="R5" s="134"/>
      <c r="S5" s="135"/>
      <c r="T5" s="134"/>
      <c r="U5" s="134"/>
      <c r="V5" s="135"/>
      <c r="W5" s="134"/>
      <c r="X5" s="134"/>
      <c r="Y5" s="135"/>
      <c r="Z5" s="134"/>
      <c r="AA5" s="134"/>
      <c r="AB5" s="13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51864</v>
      </c>
      <c r="C7" s="35">
        <f>SUM(C8:C35)</f>
        <v>53176</v>
      </c>
      <c r="D7" s="36">
        <f>C7*100/B7</f>
        <v>102.52969304334412</v>
      </c>
      <c r="E7" s="35">
        <f>SUM(E8:E35)</f>
        <v>19170</v>
      </c>
      <c r="F7" s="35">
        <f>SUM(F8:F35)</f>
        <v>22902</v>
      </c>
      <c r="G7" s="36">
        <f>F7*100/E7</f>
        <v>119.4679186228482</v>
      </c>
      <c r="H7" s="35">
        <f>SUM(H8:H35)</f>
        <v>6804</v>
      </c>
      <c r="I7" s="35">
        <f>SUM(I8:I35)</f>
        <v>7755</v>
      </c>
      <c r="J7" s="36">
        <f>I7*100/H7</f>
        <v>113.97707231040565</v>
      </c>
      <c r="K7" s="35">
        <f>SUM(K8:K35)</f>
        <v>1512</v>
      </c>
      <c r="L7" s="35">
        <f>SUM(L8:L35)</f>
        <v>1451</v>
      </c>
      <c r="M7" s="36">
        <f>L7*100/K7</f>
        <v>95.965608465608469</v>
      </c>
      <c r="N7" s="35">
        <f>SUM(N8:N35)</f>
        <v>426</v>
      </c>
      <c r="O7" s="35">
        <f>SUM(O8:O35)</f>
        <v>194</v>
      </c>
      <c r="P7" s="36">
        <f>O7*100/N7</f>
        <v>45.539906103286384</v>
      </c>
      <c r="Q7" s="35">
        <f>SUM(Q8:Q35)</f>
        <v>15900</v>
      </c>
      <c r="R7" s="35">
        <f>SUM(R8:R35)</f>
        <v>18492</v>
      </c>
      <c r="S7" s="36">
        <f>R7*100/Q7</f>
        <v>116.30188679245283</v>
      </c>
      <c r="T7" s="35">
        <f>SUM(T8:T35)</f>
        <v>38423</v>
      </c>
      <c r="U7" s="35">
        <f>SUM(U8:U35)</f>
        <v>10458</v>
      </c>
      <c r="V7" s="36">
        <f>U7*100/T7</f>
        <v>27.21807250865367</v>
      </c>
      <c r="W7" s="35">
        <f>SUM(W8:W35)</f>
        <v>10850</v>
      </c>
      <c r="X7" s="35">
        <f>SUM(X8:X35)</f>
        <v>7571</v>
      </c>
      <c r="Y7" s="36">
        <f>X7*100/W7</f>
        <v>69.778801843317979</v>
      </c>
      <c r="Z7" s="35">
        <f>SUM(Z8:Z35)</f>
        <v>9816</v>
      </c>
      <c r="AA7" s="35">
        <f>SUM(AA8:AA35)</f>
        <v>6735</v>
      </c>
      <c r="AB7" s="36">
        <f>AA7*100/Z7</f>
        <v>68.612469437652805</v>
      </c>
      <c r="AC7" s="37"/>
      <c r="AF7" s="42"/>
    </row>
    <row r="8" spans="1:32" s="42" customFormat="1" ht="16.95" customHeight="1" x14ac:dyDescent="0.25">
      <c r="A8" s="61" t="s">
        <v>35</v>
      </c>
      <c r="B8" s="39">
        <v>3127</v>
      </c>
      <c r="C8" s="39">
        <v>3510</v>
      </c>
      <c r="D8" s="36">
        <f t="shared" ref="D8:D35" si="0">C8*100/B8</f>
        <v>112.24816117684682</v>
      </c>
      <c r="E8" s="39">
        <v>1601</v>
      </c>
      <c r="F8" s="39">
        <v>2006</v>
      </c>
      <c r="G8" s="40">
        <f t="shared" ref="G8:G35" si="1">F8*100/E8</f>
        <v>125.29668956901936</v>
      </c>
      <c r="H8" s="39">
        <v>177</v>
      </c>
      <c r="I8" s="39">
        <v>208</v>
      </c>
      <c r="J8" s="40">
        <f t="shared" ref="J8:J35" si="2">I8*100/H8</f>
        <v>117.51412429378531</v>
      </c>
      <c r="K8" s="39">
        <v>85</v>
      </c>
      <c r="L8" s="39">
        <v>131</v>
      </c>
      <c r="M8" s="40">
        <f t="shared" ref="M8:M35" si="3">L8*100/K8</f>
        <v>154.11764705882354</v>
      </c>
      <c r="N8" s="39">
        <v>10</v>
      </c>
      <c r="O8" s="39">
        <v>7</v>
      </c>
      <c r="P8" s="40">
        <f>IF(ISERROR(O8*100/N8),"-",(O8*100/N8))</f>
        <v>70</v>
      </c>
      <c r="Q8" s="39">
        <v>1153</v>
      </c>
      <c r="R8" s="60">
        <v>1184</v>
      </c>
      <c r="S8" s="40">
        <f t="shared" ref="S8:S35" si="4">R8*100/Q8</f>
        <v>102.68863833477884</v>
      </c>
      <c r="T8" s="39">
        <v>2435</v>
      </c>
      <c r="U8" s="60">
        <v>691</v>
      </c>
      <c r="V8" s="40">
        <f t="shared" ref="V8:V35" si="5">U8*100/T8</f>
        <v>28.377823408624231</v>
      </c>
      <c r="W8" s="39">
        <v>996</v>
      </c>
      <c r="X8" s="60">
        <v>639</v>
      </c>
      <c r="Y8" s="40">
        <f t="shared" ref="Y8:Y35" si="6">X8*100/W8</f>
        <v>64.156626506024097</v>
      </c>
      <c r="Z8" s="39">
        <v>883</v>
      </c>
      <c r="AA8" s="60">
        <v>548</v>
      </c>
      <c r="AB8" s="40">
        <f t="shared" ref="AB8:AB35" si="7">AA8*100/Z8</f>
        <v>62.061155152887885</v>
      </c>
      <c r="AC8" s="37"/>
      <c r="AD8" s="41"/>
    </row>
    <row r="9" spans="1:32" s="43" customFormat="1" ht="16.95" customHeight="1" x14ac:dyDescent="0.25">
      <c r="A9" s="61" t="s">
        <v>36</v>
      </c>
      <c r="B9" s="39">
        <v>988</v>
      </c>
      <c r="C9" s="39">
        <v>1047</v>
      </c>
      <c r="D9" s="36">
        <f t="shared" si="0"/>
        <v>105.97165991902834</v>
      </c>
      <c r="E9" s="39">
        <v>342</v>
      </c>
      <c r="F9" s="39">
        <v>410</v>
      </c>
      <c r="G9" s="40">
        <f t="shared" si="1"/>
        <v>119.88304093567251</v>
      </c>
      <c r="H9" s="39">
        <v>148</v>
      </c>
      <c r="I9" s="39">
        <v>114</v>
      </c>
      <c r="J9" s="40">
        <f t="shared" si="2"/>
        <v>77.027027027027032</v>
      </c>
      <c r="K9" s="39">
        <v>16</v>
      </c>
      <c r="L9" s="39">
        <v>4</v>
      </c>
      <c r="M9" s="40">
        <f t="shared" si="3"/>
        <v>25</v>
      </c>
      <c r="N9" s="39">
        <v>0</v>
      </c>
      <c r="O9" s="39">
        <v>2</v>
      </c>
      <c r="P9" s="40" t="str">
        <f t="shared" ref="P9:P35" si="8">IF(ISERROR(O9*100/N9),"-",(O9*100/N9))</f>
        <v>-</v>
      </c>
      <c r="Q9" s="39">
        <v>251</v>
      </c>
      <c r="R9" s="60">
        <v>326</v>
      </c>
      <c r="S9" s="40">
        <f t="shared" si="4"/>
        <v>129.88047808764941</v>
      </c>
      <c r="T9" s="39">
        <v>819</v>
      </c>
      <c r="U9" s="60">
        <v>130</v>
      </c>
      <c r="V9" s="40">
        <f t="shared" si="5"/>
        <v>15.873015873015873</v>
      </c>
      <c r="W9" s="39">
        <v>239</v>
      </c>
      <c r="X9" s="60">
        <v>116</v>
      </c>
      <c r="Y9" s="40">
        <f t="shared" si="6"/>
        <v>48.535564853556487</v>
      </c>
      <c r="Z9" s="39">
        <v>185</v>
      </c>
      <c r="AA9" s="60">
        <v>88</v>
      </c>
      <c r="AB9" s="40">
        <f t="shared" si="7"/>
        <v>47.567567567567565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357</v>
      </c>
      <c r="C10" s="39">
        <v>345</v>
      </c>
      <c r="D10" s="36">
        <f t="shared" si="0"/>
        <v>96.638655462184872</v>
      </c>
      <c r="E10" s="39">
        <v>226</v>
      </c>
      <c r="F10" s="39">
        <v>210</v>
      </c>
      <c r="G10" s="40">
        <f t="shared" si="1"/>
        <v>92.920353982300881</v>
      </c>
      <c r="H10" s="39">
        <v>51</v>
      </c>
      <c r="I10" s="39">
        <v>60</v>
      </c>
      <c r="J10" s="40">
        <f t="shared" si="2"/>
        <v>117.64705882352941</v>
      </c>
      <c r="K10" s="39">
        <v>5</v>
      </c>
      <c r="L10" s="39">
        <v>11</v>
      </c>
      <c r="M10" s="40">
        <f t="shared" si="3"/>
        <v>220</v>
      </c>
      <c r="N10" s="39">
        <v>4</v>
      </c>
      <c r="O10" s="39">
        <v>14</v>
      </c>
      <c r="P10" s="40">
        <f t="shared" si="8"/>
        <v>350</v>
      </c>
      <c r="Q10" s="39">
        <v>222</v>
      </c>
      <c r="R10" s="60">
        <v>179</v>
      </c>
      <c r="S10" s="40">
        <f t="shared" si="4"/>
        <v>80.630630630630634</v>
      </c>
      <c r="T10" s="39">
        <v>245</v>
      </c>
      <c r="U10" s="60">
        <v>47</v>
      </c>
      <c r="V10" s="40">
        <f t="shared" si="5"/>
        <v>19.183673469387756</v>
      </c>
      <c r="W10" s="39">
        <v>152</v>
      </c>
      <c r="X10" s="60">
        <v>45</v>
      </c>
      <c r="Y10" s="40">
        <f t="shared" si="6"/>
        <v>29.605263157894736</v>
      </c>
      <c r="Z10" s="39">
        <v>133</v>
      </c>
      <c r="AA10" s="60">
        <v>39</v>
      </c>
      <c r="AB10" s="40">
        <f t="shared" si="7"/>
        <v>29.323308270676691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748</v>
      </c>
      <c r="C11" s="39">
        <v>671</v>
      </c>
      <c r="D11" s="36">
        <f t="shared" si="0"/>
        <v>89.705882352941174</v>
      </c>
      <c r="E11" s="39">
        <v>274</v>
      </c>
      <c r="F11" s="39">
        <v>252</v>
      </c>
      <c r="G11" s="40">
        <f t="shared" si="1"/>
        <v>91.970802919708035</v>
      </c>
      <c r="H11" s="39">
        <v>108</v>
      </c>
      <c r="I11" s="39">
        <v>73</v>
      </c>
      <c r="J11" s="40">
        <f t="shared" si="2"/>
        <v>67.592592592592595</v>
      </c>
      <c r="K11" s="39">
        <v>11</v>
      </c>
      <c r="L11" s="39">
        <v>3</v>
      </c>
      <c r="M11" s="40">
        <f t="shared" si="3"/>
        <v>27.272727272727273</v>
      </c>
      <c r="N11" s="39">
        <v>2</v>
      </c>
      <c r="O11" s="39">
        <v>0</v>
      </c>
      <c r="P11" s="40">
        <f t="shared" si="8"/>
        <v>0</v>
      </c>
      <c r="Q11" s="39">
        <v>261</v>
      </c>
      <c r="R11" s="60">
        <v>215</v>
      </c>
      <c r="S11" s="40">
        <f t="shared" si="4"/>
        <v>82.375478927203062</v>
      </c>
      <c r="T11" s="39">
        <v>551</v>
      </c>
      <c r="U11" s="60">
        <v>75</v>
      </c>
      <c r="V11" s="40">
        <f t="shared" si="5"/>
        <v>13.611615245009075</v>
      </c>
      <c r="W11" s="39">
        <v>172</v>
      </c>
      <c r="X11" s="60">
        <v>70</v>
      </c>
      <c r="Y11" s="40">
        <f t="shared" si="6"/>
        <v>40.697674418604649</v>
      </c>
      <c r="Z11" s="39">
        <v>154</v>
      </c>
      <c r="AA11" s="60">
        <v>56</v>
      </c>
      <c r="AB11" s="40">
        <f t="shared" si="7"/>
        <v>36.363636363636367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1499</v>
      </c>
      <c r="C12" s="39">
        <v>1664</v>
      </c>
      <c r="D12" s="36">
        <f t="shared" si="0"/>
        <v>111.00733822548365</v>
      </c>
      <c r="E12" s="39">
        <v>334</v>
      </c>
      <c r="F12" s="39">
        <v>482</v>
      </c>
      <c r="G12" s="40">
        <f t="shared" si="1"/>
        <v>144.31137724550899</v>
      </c>
      <c r="H12" s="39">
        <v>172</v>
      </c>
      <c r="I12" s="39">
        <v>221</v>
      </c>
      <c r="J12" s="40">
        <f t="shared" si="2"/>
        <v>128.48837209302326</v>
      </c>
      <c r="K12" s="39">
        <v>43</v>
      </c>
      <c r="L12" s="39">
        <v>33</v>
      </c>
      <c r="M12" s="40">
        <f t="shared" si="3"/>
        <v>76.744186046511629</v>
      </c>
      <c r="N12" s="39">
        <v>12</v>
      </c>
      <c r="O12" s="39">
        <v>0</v>
      </c>
      <c r="P12" s="40">
        <f t="shared" si="8"/>
        <v>0</v>
      </c>
      <c r="Q12" s="39">
        <v>283</v>
      </c>
      <c r="R12" s="60">
        <v>407</v>
      </c>
      <c r="S12" s="40">
        <f t="shared" si="4"/>
        <v>143.81625441696113</v>
      </c>
      <c r="T12" s="39">
        <v>1289</v>
      </c>
      <c r="U12" s="60">
        <v>448</v>
      </c>
      <c r="V12" s="40">
        <f t="shared" si="5"/>
        <v>34.755624515128005</v>
      </c>
      <c r="W12" s="39">
        <v>201</v>
      </c>
      <c r="X12" s="60">
        <v>123</v>
      </c>
      <c r="Y12" s="40">
        <f t="shared" si="6"/>
        <v>61.194029850746269</v>
      </c>
      <c r="Z12" s="39">
        <v>178</v>
      </c>
      <c r="AA12" s="60">
        <v>110</v>
      </c>
      <c r="AB12" s="40">
        <f t="shared" si="7"/>
        <v>61.797752808988761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416</v>
      </c>
      <c r="C13" s="39">
        <v>426</v>
      </c>
      <c r="D13" s="36">
        <f t="shared" si="0"/>
        <v>102.40384615384616</v>
      </c>
      <c r="E13" s="39">
        <v>196</v>
      </c>
      <c r="F13" s="39">
        <v>205</v>
      </c>
      <c r="G13" s="40">
        <f t="shared" si="1"/>
        <v>104.59183673469387</v>
      </c>
      <c r="H13" s="39">
        <v>50</v>
      </c>
      <c r="I13" s="39">
        <v>56</v>
      </c>
      <c r="J13" s="40">
        <f t="shared" si="2"/>
        <v>112</v>
      </c>
      <c r="K13" s="39">
        <v>11</v>
      </c>
      <c r="L13" s="39">
        <v>7</v>
      </c>
      <c r="M13" s="40">
        <f t="shared" si="3"/>
        <v>63.636363636363633</v>
      </c>
      <c r="N13" s="39">
        <v>1</v>
      </c>
      <c r="O13" s="39">
        <v>0</v>
      </c>
      <c r="P13" s="40">
        <f t="shared" si="8"/>
        <v>0</v>
      </c>
      <c r="Q13" s="39">
        <v>139</v>
      </c>
      <c r="R13" s="60">
        <v>179</v>
      </c>
      <c r="S13" s="40">
        <f t="shared" si="4"/>
        <v>128.77697841726618</v>
      </c>
      <c r="T13" s="39">
        <v>311</v>
      </c>
      <c r="U13" s="60">
        <v>181</v>
      </c>
      <c r="V13" s="40">
        <f t="shared" si="5"/>
        <v>58.19935691318328</v>
      </c>
      <c r="W13" s="39">
        <v>123</v>
      </c>
      <c r="X13" s="60">
        <v>47</v>
      </c>
      <c r="Y13" s="40">
        <f t="shared" si="6"/>
        <v>38.211382113821138</v>
      </c>
      <c r="Z13" s="39">
        <v>109</v>
      </c>
      <c r="AA13" s="60">
        <v>38</v>
      </c>
      <c r="AB13" s="40">
        <f t="shared" si="7"/>
        <v>34.862385321100916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195</v>
      </c>
      <c r="C14" s="39">
        <v>210</v>
      </c>
      <c r="D14" s="36">
        <f t="shared" si="0"/>
        <v>107.69230769230769</v>
      </c>
      <c r="E14" s="39">
        <v>66</v>
      </c>
      <c r="F14" s="39">
        <v>83</v>
      </c>
      <c r="G14" s="40">
        <f t="shared" si="1"/>
        <v>125.75757575757575</v>
      </c>
      <c r="H14" s="39">
        <v>53</v>
      </c>
      <c r="I14" s="39">
        <v>45</v>
      </c>
      <c r="J14" s="40">
        <f t="shared" si="2"/>
        <v>84.905660377358487</v>
      </c>
      <c r="K14" s="39">
        <v>1</v>
      </c>
      <c r="L14" s="39">
        <v>2</v>
      </c>
      <c r="M14" s="40">
        <f t="shared" si="3"/>
        <v>200</v>
      </c>
      <c r="N14" s="39">
        <v>0</v>
      </c>
      <c r="O14" s="39">
        <v>2</v>
      </c>
      <c r="P14" s="40" t="str">
        <f t="shared" si="8"/>
        <v>-</v>
      </c>
      <c r="Q14" s="39">
        <v>58</v>
      </c>
      <c r="R14" s="60">
        <v>77</v>
      </c>
      <c r="S14" s="40">
        <f t="shared" si="4"/>
        <v>132.75862068965517</v>
      </c>
      <c r="T14" s="39">
        <v>123</v>
      </c>
      <c r="U14" s="60">
        <v>23</v>
      </c>
      <c r="V14" s="40">
        <f t="shared" si="5"/>
        <v>18.699186991869919</v>
      </c>
      <c r="W14" s="39">
        <v>41</v>
      </c>
      <c r="X14" s="60">
        <v>21</v>
      </c>
      <c r="Y14" s="40">
        <f t="shared" si="6"/>
        <v>51.219512195121951</v>
      </c>
      <c r="Z14" s="39">
        <v>39</v>
      </c>
      <c r="AA14" s="60">
        <v>16</v>
      </c>
      <c r="AB14" s="40">
        <f t="shared" si="7"/>
        <v>41.025641025641029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2487</v>
      </c>
      <c r="C15" s="39">
        <v>2492</v>
      </c>
      <c r="D15" s="36">
        <f t="shared" si="0"/>
        <v>100.2010454362686</v>
      </c>
      <c r="E15" s="39">
        <v>303</v>
      </c>
      <c r="F15" s="39">
        <v>349</v>
      </c>
      <c r="G15" s="40">
        <f t="shared" si="1"/>
        <v>115.18151815181518</v>
      </c>
      <c r="H15" s="39">
        <v>278</v>
      </c>
      <c r="I15" s="39">
        <v>234</v>
      </c>
      <c r="J15" s="40">
        <f t="shared" si="2"/>
        <v>84.172661870503603</v>
      </c>
      <c r="K15" s="39">
        <v>19</v>
      </c>
      <c r="L15" s="39">
        <v>22</v>
      </c>
      <c r="M15" s="40">
        <f t="shared" si="3"/>
        <v>115.78947368421052</v>
      </c>
      <c r="N15" s="39">
        <v>5</v>
      </c>
      <c r="O15" s="39">
        <v>1</v>
      </c>
      <c r="P15" s="40">
        <f t="shared" si="8"/>
        <v>20</v>
      </c>
      <c r="Q15" s="39">
        <v>233</v>
      </c>
      <c r="R15" s="60">
        <v>276</v>
      </c>
      <c r="S15" s="40">
        <f t="shared" si="4"/>
        <v>118.45493562231759</v>
      </c>
      <c r="T15" s="39">
        <v>2172</v>
      </c>
      <c r="U15" s="60">
        <v>167</v>
      </c>
      <c r="V15" s="40">
        <f t="shared" si="5"/>
        <v>7.6887661141804786</v>
      </c>
      <c r="W15" s="39">
        <v>162</v>
      </c>
      <c r="X15" s="60">
        <v>109</v>
      </c>
      <c r="Y15" s="40">
        <f t="shared" si="6"/>
        <v>67.283950617283949</v>
      </c>
      <c r="Z15" s="39">
        <v>151</v>
      </c>
      <c r="AA15" s="60">
        <v>101</v>
      </c>
      <c r="AB15" s="40">
        <f t="shared" si="7"/>
        <v>66.88741721854305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2064</v>
      </c>
      <c r="C16" s="39">
        <v>2038</v>
      </c>
      <c r="D16" s="36">
        <f t="shared" si="0"/>
        <v>98.740310077519382</v>
      </c>
      <c r="E16" s="39">
        <v>857</v>
      </c>
      <c r="F16" s="39">
        <v>977</v>
      </c>
      <c r="G16" s="40">
        <f t="shared" si="1"/>
        <v>114.00233372228705</v>
      </c>
      <c r="H16" s="39">
        <v>484</v>
      </c>
      <c r="I16" s="39">
        <v>483</v>
      </c>
      <c r="J16" s="40">
        <f t="shared" si="2"/>
        <v>99.793388429752071</v>
      </c>
      <c r="K16" s="39">
        <v>67</v>
      </c>
      <c r="L16" s="39">
        <v>85</v>
      </c>
      <c r="M16" s="40">
        <f t="shared" si="3"/>
        <v>126.86567164179104</v>
      </c>
      <c r="N16" s="39">
        <v>45</v>
      </c>
      <c r="O16" s="39">
        <v>30</v>
      </c>
      <c r="P16" s="40">
        <f t="shared" si="8"/>
        <v>66.666666666666671</v>
      </c>
      <c r="Q16" s="39">
        <v>747</v>
      </c>
      <c r="R16" s="60">
        <v>835</v>
      </c>
      <c r="S16" s="40">
        <f t="shared" si="4"/>
        <v>111.78045515394913</v>
      </c>
      <c r="T16" s="39">
        <v>1264</v>
      </c>
      <c r="U16" s="60">
        <v>246</v>
      </c>
      <c r="V16" s="40">
        <f t="shared" si="5"/>
        <v>19.462025316455698</v>
      </c>
      <c r="W16" s="39">
        <v>530</v>
      </c>
      <c r="X16" s="60">
        <v>199</v>
      </c>
      <c r="Y16" s="40">
        <f t="shared" si="6"/>
        <v>37.547169811320757</v>
      </c>
      <c r="Z16" s="39">
        <v>461</v>
      </c>
      <c r="AA16" s="60">
        <v>172</v>
      </c>
      <c r="AB16" s="40">
        <f t="shared" si="7"/>
        <v>37.310195227765725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4825</v>
      </c>
      <c r="C17" s="39">
        <v>5069</v>
      </c>
      <c r="D17" s="36">
        <f t="shared" si="0"/>
        <v>105.05699481865285</v>
      </c>
      <c r="E17" s="39">
        <v>1123</v>
      </c>
      <c r="F17" s="39">
        <v>1536</v>
      </c>
      <c r="G17" s="40">
        <f t="shared" si="1"/>
        <v>136.77649154051647</v>
      </c>
      <c r="H17" s="39">
        <v>501</v>
      </c>
      <c r="I17" s="39">
        <v>413</v>
      </c>
      <c r="J17" s="40">
        <f t="shared" si="2"/>
        <v>82.43512974051896</v>
      </c>
      <c r="K17" s="39">
        <v>135</v>
      </c>
      <c r="L17" s="39">
        <v>75</v>
      </c>
      <c r="M17" s="40">
        <f t="shared" si="3"/>
        <v>55.555555555555557</v>
      </c>
      <c r="N17" s="39">
        <v>31</v>
      </c>
      <c r="O17" s="39">
        <v>7</v>
      </c>
      <c r="P17" s="40">
        <f t="shared" si="8"/>
        <v>22.580645161290324</v>
      </c>
      <c r="Q17" s="39">
        <v>830</v>
      </c>
      <c r="R17" s="60">
        <v>970</v>
      </c>
      <c r="S17" s="40">
        <f t="shared" si="4"/>
        <v>116.86746987951807</v>
      </c>
      <c r="T17" s="39">
        <v>4132</v>
      </c>
      <c r="U17" s="60">
        <v>662</v>
      </c>
      <c r="V17" s="40">
        <f t="shared" si="5"/>
        <v>16.021297192642788</v>
      </c>
      <c r="W17" s="39">
        <v>613</v>
      </c>
      <c r="X17" s="60">
        <v>601</v>
      </c>
      <c r="Y17" s="40">
        <f t="shared" si="6"/>
        <v>98.042414355628054</v>
      </c>
      <c r="Z17" s="39">
        <v>551</v>
      </c>
      <c r="AA17" s="60">
        <v>543</v>
      </c>
      <c r="AB17" s="40">
        <f t="shared" si="7"/>
        <v>98.548094373865695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2792</v>
      </c>
      <c r="C18" s="39">
        <v>1776</v>
      </c>
      <c r="D18" s="36">
        <f t="shared" si="0"/>
        <v>63.610315186246417</v>
      </c>
      <c r="E18" s="39">
        <v>1123</v>
      </c>
      <c r="F18" s="39">
        <v>1036</v>
      </c>
      <c r="G18" s="40">
        <f t="shared" si="1"/>
        <v>92.252894033837933</v>
      </c>
      <c r="H18" s="39">
        <v>439</v>
      </c>
      <c r="I18" s="39">
        <v>439</v>
      </c>
      <c r="J18" s="40">
        <f t="shared" si="2"/>
        <v>100</v>
      </c>
      <c r="K18" s="39">
        <v>136</v>
      </c>
      <c r="L18" s="39">
        <v>36</v>
      </c>
      <c r="M18" s="40">
        <f t="shared" si="3"/>
        <v>26.470588235294116</v>
      </c>
      <c r="N18" s="39">
        <v>10</v>
      </c>
      <c r="O18" s="39">
        <v>4</v>
      </c>
      <c r="P18" s="40">
        <f t="shared" si="8"/>
        <v>40</v>
      </c>
      <c r="Q18" s="39">
        <v>945</v>
      </c>
      <c r="R18" s="60">
        <v>789</v>
      </c>
      <c r="S18" s="40">
        <f t="shared" si="4"/>
        <v>83.492063492063494</v>
      </c>
      <c r="T18" s="39">
        <v>1055</v>
      </c>
      <c r="U18" s="60">
        <v>340</v>
      </c>
      <c r="V18" s="40">
        <f t="shared" si="5"/>
        <v>32.227488151658768</v>
      </c>
      <c r="W18" s="39">
        <v>614</v>
      </c>
      <c r="X18" s="60">
        <v>286</v>
      </c>
      <c r="Y18" s="40">
        <f t="shared" si="6"/>
        <v>46.579804560260584</v>
      </c>
      <c r="Z18" s="39">
        <v>563</v>
      </c>
      <c r="AA18" s="60">
        <v>264</v>
      </c>
      <c r="AB18" s="40">
        <f t="shared" si="7"/>
        <v>46.891651865008882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2414</v>
      </c>
      <c r="C19" s="39">
        <v>2735</v>
      </c>
      <c r="D19" s="36">
        <f t="shared" si="0"/>
        <v>113.29743164871583</v>
      </c>
      <c r="E19" s="39">
        <v>906</v>
      </c>
      <c r="F19" s="39">
        <v>1135</v>
      </c>
      <c r="G19" s="40">
        <f t="shared" si="1"/>
        <v>125.27593818984548</v>
      </c>
      <c r="H19" s="39">
        <v>267</v>
      </c>
      <c r="I19" s="39">
        <v>621</v>
      </c>
      <c r="J19" s="40">
        <f t="shared" si="2"/>
        <v>232.58426966292134</v>
      </c>
      <c r="K19" s="39">
        <v>94</v>
      </c>
      <c r="L19" s="39">
        <v>93</v>
      </c>
      <c r="M19" s="40">
        <f t="shared" si="3"/>
        <v>98.936170212765958</v>
      </c>
      <c r="N19" s="39">
        <v>41</v>
      </c>
      <c r="O19" s="39">
        <v>13</v>
      </c>
      <c r="P19" s="40">
        <f t="shared" si="8"/>
        <v>31.707317073170731</v>
      </c>
      <c r="Q19" s="39">
        <v>737</v>
      </c>
      <c r="R19" s="60">
        <v>994</v>
      </c>
      <c r="S19" s="40">
        <f t="shared" si="4"/>
        <v>134.87109905020353</v>
      </c>
      <c r="T19" s="39">
        <v>1960</v>
      </c>
      <c r="U19" s="60">
        <v>1609</v>
      </c>
      <c r="V19" s="40">
        <f t="shared" si="5"/>
        <v>82.091836734693871</v>
      </c>
      <c r="W19" s="39">
        <v>461</v>
      </c>
      <c r="X19" s="60">
        <v>343</v>
      </c>
      <c r="Y19" s="40">
        <f t="shared" si="6"/>
        <v>74.403470715835141</v>
      </c>
      <c r="Z19" s="39">
        <v>417</v>
      </c>
      <c r="AA19" s="60">
        <v>314</v>
      </c>
      <c r="AB19" s="40">
        <f t="shared" si="7"/>
        <v>75.299760191846516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1867</v>
      </c>
      <c r="C20" s="39">
        <v>1793</v>
      </c>
      <c r="D20" s="36">
        <f t="shared" si="0"/>
        <v>96.036422067487948</v>
      </c>
      <c r="E20" s="39">
        <v>517</v>
      </c>
      <c r="F20" s="39">
        <v>612</v>
      </c>
      <c r="G20" s="40">
        <f t="shared" si="1"/>
        <v>118.3752417794971</v>
      </c>
      <c r="H20" s="39">
        <v>154</v>
      </c>
      <c r="I20" s="39">
        <v>227</v>
      </c>
      <c r="J20" s="40">
        <f t="shared" si="2"/>
        <v>147.40259740259739</v>
      </c>
      <c r="K20" s="39">
        <v>28</v>
      </c>
      <c r="L20" s="39">
        <v>36</v>
      </c>
      <c r="M20" s="40">
        <f t="shared" si="3"/>
        <v>128.57142857142858</v>
      </c>
      <c r="N20" s="39">
        <v>13</v>
      </c>
      <c r="O20" s="39">
        <v>2</v>
      </c>
      <c r="P20" s="40">
        <f t="shared" si="8"/>
        <v>15.384615384615385</v>
      </c>
      <c r="Q20" s="39">
        <v>373</v>
      </c>
      <c r="R20" s="60">
        <v>455</v>
      </c>
      <c r="S20" s="40">
        <f t="shared" si="4"/>
        <v>121.98391420911528</v>
      </c>
      <c r="T20" s="39">
        <v>1635</v>
      </c>
      <c r="U20" s="60">
        <v>279</v>
      </c>
      <c r="V20" s="40">
        <f t="shared" si="5"/>
        <v>17.064220183486238</v>
      </c>
      <c r="W20" s="39">
        <v>307</v>
      </c>
      <c r="X20" s="60">
        <v>243</v>
      </c>
      <c r="Y20" s="40">
        <f t="shared" si="6"/>
        <v>79.153094462540722</v>
      </c>
      <c r="Z20" s="39">
        <v>286</v>
      </c>
      <c r="AA20" s="60">
        <v>224</v>
      </c>
      <c r="AB20" s="40">
        <f t="shared" si="7"/>
        <v>78.32167832167832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1074</v>
      </c>
      <c r="C21" s="39">
        <v>1189</v>
      </c>
      <c r="D21" s="36">
        <f t="shared" si="0"/>
        <v>110.70763500931099</v>
      </c>
      <c r="E21" s="39">
        <v>501</v>
      </c>
      <c r="F21" s="39">
        <v>633</v>
      </c>
      <c r="G21" s="40">
        <f t="shared" si="1"/>
        <v>126.34730538922156</v>
      </c>
      <c r="H21" s="39">
        <v>226</v>
      </c>
      <c r="I21" s="39">
        <v>189</v>
      </c>
      <c r="J21" s="40">
        <f t="shared" si="2"/>
        <v>83.628318584070797</v>
      </c>
      <c r="K21" s="39">
        <v>13</v>
      </c>
      <c r="L21" s="39">
        <v>55</v>
      </c>
      <c r="M21" s="40">
        <f t="shared" si="3"/>
        <v>423.07692307692309</v>
      </c>
      <c r="N21" s="39">
        <v>4</v>
      </c>
      <c r="O21" s="39">
        <v>0</v>
      </c>
      <c r="P21" s="40">
        <f t="shared" si="8"/>
        <v>0</v>
      </c>
      <c r="Q21" s="39">
        <v>455</v>
      </c>
      <c r="R21" s="60">
        <v>559</v>
      </c>
      <c r="S21" s="40">
        <f t="shared" si="4"/>
        <v>122.85714285714286</v>
      </c>
      <c r="T21" s="39">
        <v>727</v>
      </c>
      <c r="U21" s="60">
        <v>240</v>
      </c>
      <c r="V21" s="40">
        <f t="shared" si="5"/>
        <v>33.012379642365886</v>
      </c>
      <c r="W21" s="39">
        <v>263</v>
      </c>
      <c r="X21" s="60">
        <v>215</v>
      </c>
      <c r="Y21" s="40">
        <f t="shared" si="6"/>
        <v>81.749049429657788</v>
      </c>
      <c r="Z21" s="39">
        <v>248</v>
      </c>
      <c r="AA21" s="60">
        <v>188</v>
      </c>
      <c r="AB21" s="40">
        <f t="shared" si="7"/>
        <v>75.806451612903231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2502</v>
      </c>
      <c r="C22" s="39">
        <v>2634</v>
      </c>
      <c r="D22" s="36">
        <f t="shared" si="0"/>
        <v>105.2757793764988</v>
      </c>
      <c r="E22" s="39">
        <v>1032</v>
      </c>
      <c r="F22" s="39">
        <v>1144</v>
      </c>
      <c r="G22" s="40">
        <f t="shared" si="1"/>
        <v>110.85271317829458</v>
      </c>
      <c r="H22" s="39">
        <v>364</v>
      </c>
      <c r="I22" s="39">
        <v>488</v>
      </c>
      <c r="J22" s="40">
        <f t="shared" si="2"/>
        <v>134.06593406593407</v>
      </c>
      <c r="K22" s="39">
        <v>98</v>
      </c>
      <c r="L22" s="39">
        <v>55</v>
      </c>
      <c r="M22" s="40">
        <f t="shared" si="3"/>
        <v>56.122448979591837</v>
      </c>
      <c r="N22" s="39">
        <v>3</v>
      </c>
      <c r="O22" s="39">
        <v>2</v>
      </c>
      <c r="P22" s="40">
        <f t="shared" si="8"/>
        <v>66.666666666666671</v>
      </c>
      <c r="Q22" s="39">
        <v>976</v>
      </c>
      <c r="R22" s="60">
        <v>973</v>
      </c>
      <c r="S22" s="40">
        <f t="shared" si="4"/>
        <v>99.692622950819668</v>
      </c>
      <c r="T22" s="39">
        <v>1858</v>
      </c>
      <c r="U22" s="60">
        <v>486</v>
      </c>
      <c r="V22" s="40">
        <f t="shared" si="5"/>
        <v>26.157158234660926</v>
      </c>
      <c r="W22" s="39">
        <v>527</v>
      </c>
      <c r="X22" s="60">
        <v>376</v>
      </c>
      <c r="Y22" s="40">
        <f t="shared" si="6"/>
        <v>71.347248576850092</v>
      </c>
      <c r="Z22" s="39">
        <v>460</v>
      </c>
      <c r="AA22" s="60">
        <v>316</v>
      </c>
      <c r="AB22" s="40">
        <f t="shared" si="7"/>
        <v>68.695652173913047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1466</v>
      </c>
      <c r="C23" s="39">
        <v>1910</v>
      </c>
      <c r="D23" s="36">
        <f t="shared" si="0"/>
        <v>130.28649386084584</v>
      </c>
      <c r="E23" s="39">
        <v>1019</v>
      </c>
      <c r="F23" s="39">
        <v>1485</v>
      </c>
      <c r="G23" s="40">
        <f t="shared" si="1"/>
        <v>145.73110893032384</v>
      </c>
      <c r="H23" s="39">
        <v>257</v>
      </c>
      <c r="I23" s="39">
        <v>375</v>
      </c>
      <c r="J23" s="40">
        <f t="shared" si="2"/>
        <v>145.91439688715954</v>
      </c>
      <c r="K23" s="39">
        <v>60</v>
      </c>
      <c r="L23" s="39">
        <v>100</v>
      </c>
      <c r="M23" s="40">
        <f t="shared" si="3"/>
        <v>166.66666666666666</v>
      </c>
      <c r="N23" s="39">
        <v>33</v>
      </c>
      <c r="O23" s="39">
        <v>3</v>
      </c>
      <c r="P23" s="40">
        <f t="shared" si="8"/>
        <v>9.0909090909090917</v>
      </c>
      <c r="Q23" s="39">
        <v>974</v>
      </c>
      <c r="R23" s="60">
        <v>1257</v>
      </c>
      <c r="S23" s="40">
        <f t="shared" si="4"/>
        <v>129.05544147843943</v>
      </c>
      <c r="T23" s="39">
        <v>1012</v>
      </c>
      <c r="U23" s="60">
        <v>578</v>
      </c>
      <c r="V23" s="40">
        <f t="shared" si="5"/>
        <v>57.114624505928852</v>
      </c>
      <c r="W23" s="39">
        <v>639</v>
      </c>
      <c r="X23" s="60">
        <v>544</v>
      </c>
      <c r="Y23" s="40">
        <f t="shared" si="6"/>
        <v>85.133020344287957</v>
      </c>
      <c r="Z23" s="39">
        <v>538</v>
      </c>
      <c r="AA23" s="60">
        <v>468</v>
      </c>
      <c r="AB23" s="40">
        <f t="shared" si="7"/>
        <v>86.988847583643121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2002</v>
      </c>
      <c r="C24" s="39">
        <v>1757</v>
      </c>
      <c r="D24" s="36">
        <f t="shared" si="0"/>
        <v>87.76223776223776</v>
      </c>
      <c r="E24" s="39">
        <v>956</v>
      </c>
      <c r="F24" s="39">
        <v>1130</v>
      </c>
      <c r="G24" s="40">
        <f t="shared" si="1"/>
        <v>118.20083682008368</v>
      </c>
      <c r="H24" s="39">
        <v>352</v>
      </c>
      <c r="I24" s="39">
        <v>429</v>
      </c>
      <c r="J24" s="40">
        <f t="shared" si="2"/>
        <v>121.875</v>
      </c>
      <c r="K24" s="39">
        <v>75</v>
      </c>
      <c r="L24" s="39">
        <v>83</v>
      </c>
      <c r="M24" s="40">
        <f t="shared" si="3"/>
        <v>110.66666666666667</v>
      </c>
      <c r="N24" s="39">
        <v>7</v>
      </c>
      <c r="O24" s="39">
        <v>4</v>
      </c>
      <c r="P24" s="40">
        <f t="shared" si="8"/>
        <v>57.142857142857146</v>
      </c>
      <c r="Q24" s="39">
        <v>645</v>
      </c>
      <c r="R24" s="60">
        <v>1023</v>
      </c>
      <c r="S24" s="40">
        <f t="shared" si="4"/>
        <v>158.6046511627907</v>
      </c>
      <c r="T24" s="39">
        <v>898</v>
      </c>
      <c r="U24" s="60">
        <v>463</v>
      </c>
      <c r="V24" s="40">
        <f t="shared" si="5"/>
        <v>51.559020044543431</v>
      </c>
      <c r="W24" s="39">
        <v>526</v>
      </c>
      <c r="X24" s="60">
        <v>365</v>
      </c>
      <c r="Y24" s="40">
        <f t="shared" si="6"/>
        <v>69.391634980988599</v>
      </c>
      <c r="Z24" s="39">
        <v>496</v>
      </c>
      <c r="AA24" s="60">
        <v>352</v>
      </c>
      <c r="AB24" s="40">
        <f t="shared" si="7"/>
        <v>70.967741935483872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3062</v>
      </c>
      <c r="C25" s="39">
        <v>3202</v>
      </c>
      <c r="D25" s="36">
        <f t="shared" si="0"/>
        <v>104.57217504898759</v>
      </c>
      <c r="E25" s="39">
        <v>327</v>
      </c>
      <c r="F25" s="39">
        <v>531</v>
      </c>
      <c r="G25" s="40">
        <f t="shared" si="1"/>
        <v>162.38532110091742</v>
      </c>
      <c r="H25" s="39">
        <v>234</v>
      </c>
      <c r="I25" s="39">
        <v>303</v>
      </c>
      <c r="J25" s="40">
        <f t="shared" si="2"/>
        <v>129.48717948717947</v>
      </c>
      <c r="K25" s="39">
        <v>24</v>
      </c>
      <c r="L25" s="39">
        <v>24</v>
      </c>
      <c r="M25" s="40">
        <f t="shared" si="3"/>
        <v>100</v>
      </c>
      <c r="N25" s="39">
        <v>16</v>
      </c>
      <c r="O25" s="39">
        <v>9</v>
      </c>
      <c r="P25" s="40">
        <f t="shared" si="8"/>
        <v>56.25</v>
      </c>
      <c r="Q25" s="39">
        <v>249</v>
      </c>
      <c r="R25" s="60">
        <v>444</v>
      </c>
      <c r="S25" s="40">
        <f t="shared" si="4"/>
        <v>178.31325301204819</v>
      </c>
      <c r="T25" s="39">
        <v>2703</v>
      </c>
      <c r="U25" s="60">
        <v>193</v>
      </c>
      <c r="V25" s="40">
        <f t="shared" si="5"/>
        <v>7.1402145763965965</v>
      </c>
      <c r="W25" s="39">
        <v>190</v>
      </c>
      <c r="X25" s="60">
        <v>174</v>
      </c>
      <c r="Y25" s="40">
        <f t="shared" si="6"/>
        <v>91.578947368421055</v>
      </c>
      <c r="Z25" s="39">
        <v>180</v>
      </c>
      <c r="AA25" s="60">
        <v>138</v>
      </c>
      <c r="AB25" s="40">
        <f t="shared" si="7"/>
        <v>76.666666666666671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1766</v>
      </c>
      <c r="C26" s="39">
        <v>1923</v>
      </c>
      <c r="D26" s="36">
        <f t="shared" si="0"/>
        <v>108.89014722536807</v>
      </c>
      <c r="E26" s="39">
        <v>860</v>
      </c>
      <c r="F26" s="39">
        <v>971</v>
      </c>
      <c r="G26" s="40">
        <f t="shared" si="1"/>
        <v>112.90697674418605</v>
      </c>
      <c r="H26" s="39">
        <v>286</v>
      </c>
      <c r="I26" s="39">
        <v>288</v>
      </c>
      <c r="J26" s="40">
        <f t="shared" si="2"/>
        <v>100.69930069930069</v>
      </c>
      <c r="K26" s="39">
        <v>40</v>
      </c>
      <c r="L26" s="39">
        <v>19</v>
      </c>
      <c r="M26" s="40">
        <f t="shared" si="3"/>
        <v>47.5</v>
      </c>
      <c r="N26" s="39">
        <v>26</v>
      </c>
      <c r="O26" s="39">
        <v>1</v>
      </c>
      <c r="P26" s="40">
        <f t="shared" si="8"/>
        <v>3.8461538461538463</v>
      </c>
      <c r="Q26" s="39">
        <v>777</v>
      </c>
      <c r="R26" s="60">
        <v>789</v>
      </c>
      <c r="S26" s="40">
        <f t="shared" si="4"/>
        <v>101.54440154440154</v>
      </c>
      <c r="T26" s="39">
        <v>1326</v>
      </c>
      <c r="U26" s="60">
        <v>382</v>
      </c>
      <c r="V26" s="40">
        <f t="shared" si="5"/>
        <v>28.80844645550528</v>
      </c>
      <c r="W26" s="39">
        <v>496</v>
      </c>
      <c r="X26" s="60">
        <v>335</v>
      </c>
      <c r="Y26" s="40">
        <f t="shared" si="6"/>
        <v>67.540322580645167</v>
      </c>
      <c r="Z26" s="39">
        <v>441</v>
      </c>
      <c r="AA26" s="60">
        <v>288</v>
      </c>
      <c r="AB26" s="40">
        <f t="shared" si="7"/>
        <v>65.306122448979593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1172</v>
      </c>
      <c r="C27" s="39">
        <v>1515</v>
      </c>
      <c r="D27" s="36">
        <f t="shared" si="0"/>
        <v>129.26621160409556</v>
      </c>
      <c r="E27" s="39">
        <v>420</v>
      </c>
      <c r="F27" s="39">
        <v>658</v>
      </c>
      <c r="G27" s="40">
        <f t="shared" si="1"/>
        <v>156.66666666666666</v>
      </c>
      <c r="H27" s="39">
        <v>180</v>
      </c>
      <c r="I27" s="39">
        <v>236</v>
      </c>
      <c r="J27" s="40">
        <f t="shared" si="2"/>
        <v>131.11111111111111</v>
      </c>
      <c r="K27" s="39">
        <v>61</v>
      </c>
      <c r="L27" s="39">
        <v>91</v>
      </c>
      <c r="M27" s="40">
        <f t="shared" si="3"/>
        <v>149.18032786885246</v>
      </c>
      <c r="N27" s="39">
        <v>46</v>
      </c>
      <c r="O27" s="39">
        <v>42</v>
      </c>
      <c r="P27" s="40">
        <f t="shared" si="8"/>
        <v>91.304347826086953</v>
      </c>
      <c r="Q27" s="39">
        <v>361</v>
      </c>
      <c r="R27" s="60">
        <v>518</v>
      </c>
      <c r="S27" s="40">
        <f t="shared" si="4"/>
        <v>143.49030470914127</v>
      </c>
      <c r="T27" s="39">
        <v>947</v>
      </c>
      <c r="U27" s="60">
        <v>201</v>
      </c>
      <c r="V27" s="40">
        <f t="shared" si="5"/>
        <v>21.224920802534317</v>
      </c>
      <c r="W27" s="39">
        <v>228</v>
      </c>
      <c r="X27" s="60">
        <v>178</v>
      </c>
      <c r="Y27" s="40">
        <f t="shared" si="6"/>
        <v>78.070175438596493</v>
      </c>
      <c r="Z27" s="39">
        <v>213</v>
      </c>
      <c r="AA27" s="60">
        <v>166</v>
      </c>
      <c r="AB27" s="40">
        <f t="shared" si="7"/>
        <v>77.934272300469488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1178</v>
      </c>
      <c r="C28" s="39">
        <v>1156</v>
      </c>
      <c r="D28" s="36">
        <f t="shared" si="0"/>
        <v>98.132427843803057</v>
      </c>
      <c r="E28" s="39">
        <v>576</v>
      </c>
      <c r="F28" s="39">
        <v>605</v>
      </c>
      <c r="G28" s="40">
        <f t="shared" si="1"/>
        <v>105.03472222222223</v>
      </c>
      <c r="H28" s="39">
        <v>261</v>
      </c>
      <c r="I28" s="39">
        <v>267</v>
      </c>
      <c r="J28" s="40">
        <f t="shared" si="2"/>
        <v>102.29885057471265</v>
      </c>
      <c r="K28" s="39">
        <v>53</v>
      </c>
      <c r="L28" s="39">
        <v>42</v>
      </c>
      <c r="M28" s="40">
        <f t="shared" si="3"/>
        <v>79.245283018867923</v>
      </c>
      <c r="N28" s="39">
        <v>7</v>
      </c>
      <c r="O28" s="39">
        <v>5</v>
      </c>
      <c r="P28" s="40">
        <f t="shared" si="8"/>
        <v>71.428571428571431</v>
      </c>
      <c r="Q28" s="39">
        <v>508</v>
      </c>
      <c r="R28" s="60">
        <v>570</v>
      </c>
      <c r="S28" s="40">
        <f t="shared" si="4"/>
        <v>112.20472440944881</v>
      </c>
      <c r="T28" s="39">
        <v>744</v>
      </c>
      <c r="U28" s="60">
        <v>241</v>
      </c>
      <c r="V28" s="40">
        <f t="shared" si="5"/>
        <v>32.392473118279568</v>
      </c>
      <c r="W28" s="39">
        <v>314</v>
      </c>
      <c r="X28" s="60">
        <v>228</v>
      </c>
      <c r="Y28" s="40">
        <f t="shared" si="6"/>
        <v>72.611464968152873</v>
      </c>
      <c r="Z28" s="39">
        <v>291</v>
      </c>
      <c r="AA28" s="60">
        <v>218</v>
      </c>
      <c r="AB28" s="40">
        <f t="shared" si="7"/>
        <v>74.914089347079042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1895</v>
      </c>
      <c r="C29" s="39">
        <v>1923</v>
      </c>
      <c r="D29" s="36">
        <f t="shared" si="0"/>
        <v>101.47757255936675</v>
      </c>
      <c r="E29" s="39">
        <v>1072</v>
      </c>
      <c r="F29" s="39">
        <v>1082</v>
      </c>
      <c r="G29" s="40">
        <f t="shared" si="1"/>
        <v>100.93283582089552</v>
      </c>
      <c r="H29" s="39">
        <v>133</v>
      </c>
      <c r="I29" s="39">
        <v>135</v>
      </c>
      <c r="J29" s="40">
        <f t="shared" si="2"/>
        <v>101.50375939849624</v>
      </c>
      <c r="K29" s="39">
        <v>78</v>
      </c>
      <c r="L29" s="39">
        <v>64</v>
      </c>
      <c r="M29" s="40">
        <f t="shared" si="3"/>
        <v>82.051282051282058</v>
      </c>
      <c r="N29" s="39">
        <v>29</v>
      </c>
      <c r="O29" s="39">
        <v>0</v>
      </c>
      <c r="P29" s="40">
        <f t="shared" si="8"/>
        <v>0</v>
      </c>
      <c r="Q29" s="39">
        <v>741</v>
      </c>
      <c r="R29" s="60">
        <v>859</v>
      </c>
      <c r="S29" s="40">
        <f t="shared" si="4"/>
        <v>115.92442645074225</v>
      </c>
      <c r="T29" s="39">
        <v>1417</v>
      </c>
      <c r="U29" s="60">
        <v>343</v>
      </c>
      <c r="V29" s="40">
        <f t="shared" si="5"/>
        <v>24.2060691601976</v>
      </c>
      <c r="W29" s="39">
        <v>679</v>
      </c>
      <c r="X29" s="60">
        <v>301</v>
      </c>
      <c r="Y29" s="40">
        <f t="shared" si="6"/>
        <v>44.329896907216494</v>
      </c>
      <c r="Z29" s="39">
        <v>646</v>
      </c>
      <c r="AA29" s="60">
        <v>270</v>
      </c>
      <c r="AB29" s="40">
        <f t="shared" si="7"/>
        <v>41.795665634674926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2493</v>
      </c>
      <c r="C30" s="39">
        <v>2506</v>
      </c>
      <c r="D30" s="36">
        <f t="shared" si="0"/>
        <v>100.5214600882471</v>
      </c>
      <c r="E30" s="39">
        <v>548</v>
      </c>
      <c r="F30" s="39">
        <v>682</v>
      </c>
      <c r="G30" s="40">
        <f t="shared" si="1"/>
        <v>124.45255474452554</v>
      </c>
      <c r="H30" s="39">
        <v>231</v>
      </c>
      <c r="I30" s="39">
        <v>275</v>
      </c>
      <c r="J30" s="40">
        <f t="shared" si="2"/>
        <v>119.04761904761905</v>
      </c>
      <c r="K30" s="39">
        <v>90</v>
      </c>
      <c r="L30" s="39">
        <v>81</v>
      </c>
      <c r="M30" s="40">
        <f t="shared" si="3"/>
        <v>90</v>
      </c>
      <c r="N30" s="39">
        <v>13</v>
      </c>
      <c r="O30" s="39">
        <v>7</v>
      </c>
      <c r="P30" s="40">
        <f t="shared" si="8"/>
        <v>53.846153846153847</v>
      </c>
      <c r="Q30" s="39">
        <v>527</v>
      </c>
      <c r="R30" s="60">
        <v>627</v>
      </c>
      <c r="S30" s="40">
        <f t="shared" si="4"/>
        <v>118.97533206831119</v>
      </c>
      <c r="T30" s="39">
        <v>2242</v>
      </c>
      <c r="U30" s="60">
        <v>271</v>
      </c>
      <c r="V30" s="40">
        <f t="shared" si="5"/>
        <v>12.087421944692238</v>
      </c>
      <c r="W30" s="39">
        <v>303</v>
      </c>
      <c r="X30" s="60">
        <v>250</v>
      </c>
      <c r="Y30" s="40">
        <f t="shared" si="6"/>
        <v>82.508250825082513</v>
      </c>
      <c r="Z30" s="39">
        <v>276</v>
      </c>
      <c r="AA30" s="60">
        <v>224</v>
      </c>
      <c r="AB30" s="40">
        <f t="shared" si="7"/>
        <v>81.159420289855078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2728</v>
      </c>
      <c r="C31" s="39">
        <v>2275</v>
      </c>
      <c r="D31" s="36">
        <f t="shared" si="0"/>
        <v>83.394428152492665</v>
      </c>
      <c r="E31" s="39">
        <v>632</v>
      </c>
      <c r="F31" s="39">
        <v>690</v>
      </c>
      <c r="G31" s="40">
        <f t="shared" si="1"/>
        <v>109.17721518987342</v>
      </c>
      <c r="H31" s="39">
        <v>350</v>
      </c>
      <c r="I31" s="39">
        <v>373</v>
      </c>
      <c r="J31" s="40">
        <f t="shared" si="2"/>
        <v>106.57142857142857</v>
      </c>
      <c r="K31" s="39">
        <v>32</v>
      </c>
      <c r="L31" s="39">
        <v>44</v>
      </c>
      <c r="M31" s="40">
        <f t="shared" si="3"/>
        <v>137.5</v>
      </c>
      <c r="N31" s="39">
        <v>1</v>
      </c>
      <c r="O31" s="39">
        <v>19</v>
      </c>
      <c r="P31" s="40">
        <f t="shared" si="8"/>
        <v>1900</v>
      </c>
      <c r="Q31" s="39">
        <v>506</v>
      </c>
      <c r="R31" s="60">
        <v>633</v>
      </c>
      <c r="S31" s="40">
        <f t="shared" si="4"/>
        <v>125.09881422924902</v>
      </c>
      <c r="T31" s="39">
        <v>1988</v>
      </c>
      <c r="U31" s="60">
        <v>559</v>
      </c>
      <c r="V31" s="40">
        <f t="shared" si="5"/>
        <v>28.118712273641851</v>
      </c>
      <c r="W31" s="39">
        <v>360</v>
      </c>
      <c r="X31" s="60">
        <v>272</v>
      </c>
      <c r="Y31" s="40">
        <f t="shared" si="6"/>
        <v>75.555555555555557</v>
      </c>
      <c r="Z31" s="39">
        <v>340</v>
      </c>
      <c r="AA31" s="60">
        <v>242</v>
      </c>
      <c r="AB31" s="40">
        <f t="shared" si="7"/>
        <v>71.17647058823529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2039</v>
      </c>
      <c r="C32" s="39">
        <v>2069</v>
      </c>
      <c r="D32" s="36">
        <f t="shared" si="0"/>
        <v>101.47130946542423</v>
      </c>
      <c r="E32" s="39">
        <v>577</v>
      </c>
      <c r="F32" s="39">
        <v>620</v>
      </c>
      <c r="G32" s="40">
        <f t="shared" si="1"/>
        <v>107.45233968804159</v>
      </c>
      <c r="H32" s="39">
        <v>342</v>
      </c>
      <c r="I32" s="39">
        <v>263</v>
      </c>
      <c r="J32" s="40">
        <f t="shared" si="2"/>
        <v>76.900584795321635</v>
      </c>
      <c r="K32" s="39">
        <v>40</v>
      </c>
      <c r="L32" s="39">
        <v>61</v>
      </c>
      <c r="M32" s="40">
        <f t="shared" si="3"/>
        <v>152.5</v>
      </c>
      <c r="N32" s="39">
        <v>8</v>
      </c>
      <c r="O32" s="39">
        <v>16</v>
      </c>
      <c r="P32" s="40">
        <f t="shared" si="8"/>
        <v>200</v>
      </c>
      <c r="Q32" s="39">
        <v>552</v>
      </c>
      <c r="R32" s="60">
        <v>491</v>
      </c>
      <c r="S32" s="40">
        <f t="shared" si="4"/>
        <v>88.949275362318843</v>
      </c>
      <c r="T32" s="39">
        <v>1623</v>
      </c>
      <c r="U32" s="60">
        <v>177</v>
      </c>
      <c r="V32" s="40">
        <f t="shared" si="5"/>
        <v>10.905730129390019</v>
      </c>
      <c r="W32" s="39">
        <v>315</v>
      </c>
      <c r="X32" s="60">
        <v>146</v>
      </c>
      <c r="Y32" s="40">
        <f t="shared" si="6"/>
        <v>46.349206349206348</v>
      </c>
      <c r="Z32" s="39">
        <v>283</v>
      </c>
      <c r="AA32" s="60">
        <v>134</v>
      </c>
      <c r="AB32" s="40">
        <f t="shared" si="7"/>
        <v>47.349823321554773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1964</v>
      </c>
      <c r="C33" s="39">
        <v>2260</v>
      </c>
      <c r="D33" s="36">
        <f t="shared" si="0"/>
        <v>115.07128309572302</v>
      </c>
      <c r="E33" s="39">
        <v>1160</v>
      </c>
      <c r="F33" s="39">
        <v>1404</v>
      </c>
      <c r="G33" s="40">
        <f t="shared" si="1"/>
        <v>121.03448275862068</v>
      </c>
      <c r="H33" s="39">
        <v>218</v>
      </c>
      <c r="I33" s="39">
        <v>339</v>
      </c>
      <c r="J33" s="40">
        <f t="shared" si="2"/>
        <v>155.50458715596329</v>
      </c>
      <c r="K33" s="39">
        <v>105</v>
      </c>
      <c r="L33" s="39">
        <v>105</v>
      </c>
      <c r="M33" s="40">
        <f t="shared" si="3"/>
        <v>100</v>
      </c>
      <c r="N33" s="39">
        <v>10</v>
      </c>
      <c r="O33" s="39">
        <v>1</v>
      </c>
      <c r="P33" s="40">
        <f t="shared" si="8"/>
        <v>10</v>
      </c>
      <c r="Q33" s="39">
        <v>1050</v>
      </c>
      <c r="R33" s="60">
        <v>1254</v>
      </c>
      <c r="S33" s="40">
        <f t="shared" si="4"/>
        <v>119.42857142857143</v>
      </c>
      <c r="T33" s="39">
        <v>1268</v>
      </c>
      <c r="U33" s="60">
        <v>593</v>
      </c>
      <c r="V33" s="40">
        <f t="shared" si="5"/>
        <v>46.766561514195587</v>
      </c>
      <c r="W33" s="39">
        <v>569</v>
      </c>
      <c r="X33" s="60">
        <v>568</v>
      </c>
      <c r="Y33" s="40">
        <f t="shared" si="6"/>
        <v>99.824253075571178</v>
      </c>
      <c r="Z33" s="39">
        <v>529</v>
      </c>
      <c r="AA33" s="60">
        <v>522</v>
      </c>
      <c r="AB33" s="40">
        <f t="shared" si="7"/>
        <v>98.67674858223063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1788</v>
      </c>
      <c r="C34" s="39">
        <v>1946</v>
      </c>
      <c r="D34" s="36">
        <f t="shared" si="0"/>
        <v>108.83668903803132</v>
      </c>
      <c r="E34" s="39">
        <v>1102</v>
      </c>
      <c r="F34" s="39">
        <v>1348</v>
      </c>
      <c r="G34" s="40">
        <f t="shared" si="1"/>
        <v>122.32304900181488</v>
      </c>
      <c r="H34" s="39">
        <v>282</v>
      </c>
      <c r="I34" s="39">
        <v>399</v>
      </c>
      <c r="J34" s="40">
        <f t="shared" si="2"/>
        <v>141.48936170212767</v>
      </c>
      <c r="K34" s="39">
        <v>52</v>
      </c>
      <c r="L34" s="39">
        <v>32</v>
      </c>
      <c r="M34" s="40">
        <f t="shared" si="3"/>
        <v>61.53846153846154</v>
      </c>
      <c r="N34" s="39">
        <v>41</v>
      </c>
      <c r="O34" s="39">
        <v>3</v>
      </c>
      <c r="P34" s="40">
        <f t="shared" si="8"/>
        <v>7.3170731707317076</v>
      </c>
      <c r="Q34" s="39">
        <v>925</v>
      </c>
      <c r="R34" s="60">
        <v>1170</v>
      </c>
      <c r="S34" s="40">
        <f t="shared" si="4"/>
        <v>126.48648648648648</v>
      </c>
      <c r="T34" s="39">
        <v>1059</v>
      </c>
      <c r="U34" s="60">
        <v>682</v>
      </c>
      <c r="V34" s="40">
        <f t="shared" si="5"/>
        <v>64.400377714825311</v>
      </c>
      <c r="W34" s="39">
        <v>559</v>
      </c>
      <c r="X34" s="60">
        <v>632</v>
      </c>
      <c r="Y34" s="40">
        <f t="shared" si="6"/>
        <v>113.05903398926655</v>
      </c>
      <c r="Z34" s="39">
        <v>508</v>
      </c>
      <c r="AA34" s="60">
        <v>567</v>
      </c>
      <c r="AB34" s="40">
        <f t="shared" si="7"/>
        <v>111.61417322834646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956</v>
      </c>
      <c r="C35" s="39">
        <v>1135</v>
      </c>
      <c r="D35" s="36">
        <f t="shared" si="0"/>
        <v>118.72384937238493</v>
      </c>
      <c r="E35" s="39">
        <v>520</v>
      </c>
      <c r="F35" s="39">
        <v>626</v>
      </c>
      <c r="G35" s="40">
        <f t="shared" si="1"/>
        <v>120.38461538461539</v>
      </c>
      <c r="H35" s="39">
        <v>206</v>
      </c>
      <c r="I35" s="39">
        <v>202</v>
      </c>
      <c r="J35" s="40">
        <f t="shared" si="2"/>
        <v>98.05825242718447</v>
      </c>
      <c r="K35" s="39">
        <v>40</v>
      </c>
      <c r="L35" s="39">
        <v>57</v>
      </c>
      <c r="M35" s="40">
        <f t="shared" si="3"/>
        <v>142.5</v>
      </c>
      <c r="N35" s="39">
        <v>8</v>
      </c>
      <c r="O35" s="39">
        <v>0</v>
      </c>
      <c r="P35" s="40">
        <f t="shared" si="8"/>
        <v>0</v>
      </c>
      <c r="Q35" s="39">
        <v>422</v>
      </c>
      <c r="R35" s="60">
        <v>439</v>
      </c>
      <c r="S35" s="40">
        <f t="shared" si="4"/>
        <v>104.02843601895735</v>
      </c>
      <c r="T35" s="39">
        <v>620</v>
      </c>
      <c r="U35" s="60">
        <v>151</v>
      </c>
      <c r="V35" s="40">
        <f t="shared" si="5"/>
        <v>24.35483870967742</v>
      </c>
      <c r="W35" s="39">
        <v>271</v>
      </c>
      <c r="X35" s="60">
        <v>145</v>
      </c>
      <c r="Y35" s="40">
        <f t="shared" si="6"/>
        <v>53.505535055350556</v>
      </c>
      <c r="Z35" s="39">
        <v>257</v>
      </c>
      <c r="AA35" s="60">
        <v>129</v>
      </c>
      <c r="AB35" s="40">
        <f t="shared" si="7"/>
        <v>50.194552529182879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view="pageBreakPreview" zoomScale="65" zoomScaleNormal="75" zoomScaleSheetLayoutView="6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D35" sqref="D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89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89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85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60" t="s">
        <v>8</v>
      </c>
      <c r="R3" s="161"/>
      <c r="S3" s="162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34" t="s">
        <v>15</v>
      </c>
      <c r="C4" s="146" t="s">
        <v>63</v>
      </c>
      <c r="D4" s="135" t="s">
        <v>2</v>
      </c>
      <c r="E4" s="134" t="s">
        <v>15</v>
      </c>
      <c r="F4" s="134" t="s">
        <v>63</v>
      </c>
      <c r="G4" s="135" t="s">
        <v>2</v>
      </c>
      <c r="H4" s="134" t="s">
        <v>15</v>
      </c>
      <c r="I4" s="146" t="s">
        <v>63</v>
      </c>
      <c r="J4" s="135" t="s">
        <v>2</v>
      </c>
      <c r="K4" s="134" t="s">
        <v>15</v>
      </c>
      <c r="L4" s="134" t="s">
        <v>63</v>
      </c>
      <c r="M4" s="135" t="s">
        <v>2</v>
      </c>
      <c r="N4" s="134" t="s">
        <v>15</v>
      </c>
      <c r="O4" s="134" t="s">
        <v>63</v>
      </c>
      <c r="P4" s="135" t="s">
        <v>2</v>
      </c>
      <c r="Q4" s="134" t="s">
        <v>15</v>
      </c>
      <c r="R4" s="134" t="s">
        <v>63</v>
      </c>
      <c r="S4" s="135" t="s">
        <v>2</v>
      </c>
      <c r="T4" s="134" t="s">
        <v>15</v>
      </c>
      <c r="U4" s="134" t="s">
        <v>63</v>
      </c>
      <c r="V4" s="135" t="s">
        <v>2</v>
      </c>
      <c r="W4" s="134" t="s">
        <v>15</v>
      </c>
      <c r="X4" s="134" t="s">
        <v>63</v>
      </c>
      <c r="Y4" s="135" t="s">
        <v>2</v>
      </c>
      <c r="Z4" s="134" t="s">
        <v>15</v>
      </c>
      <c r="AA4" s="134" t="s">
        <v>63</v>
      </c>
      <c r="AB4" s="135" t="s">
        <v>2</v>
      </c>
    </row>
    <row r="5" spans="1:32" s="33" customFormat="1" ht="15.75" customHeight="1" x14ac:dyDescent="0.3">
      <c r="A5" s="143"/>
      <c r="B5" s="134"/>
      <c r="C5" s="146"/>
      <c r="D5" s="135"/>
      <c r="E5" s="134"/>
      <c r="F5" s="134"/>
      <c r="G5" s="135"/>
      <c r="H5" s="134"/>
      <c r="I5" s="146"/>
      <c r="J5" s="135"/>
      <c r="K5" s="134"/>
      <c r="L5" s="134"/>
      <c r="M5" s="135"/>
      <c r="N5" s="134"/>
      <c r="O5" s="134"/>
      <c r="P5" s="135"/>
      <c r="Q5" s="134"/>
      <c r="R5" s="134"/>
      <c r="S5" s="135"/>
      <c r="T5" s="134"/>
      <c r="U5" s="134"/>
      <c r="V5" s="135"/>
      <c r="W5" s="134"/>
      <c r="X5" s="134"/>
      <c r="Y5" s="135"/>
      <c r="Z5" s="134"/>
      <c r="AA5" s="134"/>
      <c r="AB5" s="135"/>
    </row>
    <row r="6" spans="1:32" s="51" customFormat="1" ht="11.25" customHeight="1" x14ac:dyDescent="0.25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130999</v>
      </c>
      <c r="C7" s="86">
        <f>SUM(C8:C35)</f>
        <v>133826</v>
      </c>
      <c r="D7" s="36">
        <f>C7*100/B7</f>
        <v>102.15803174070031</v>
      </c>
      <c r="E7" s="35">
        <f>SUM(E8:E35)</f>
        <v>51146</v>
      </c>
      <c r="F7" s="35">
        <f>SUM(F8:F35)</f>
        <v>58300</v>
      </c>
      <c r="G7" s="36">
        <f>F7*100/E7</f>
        <v>113.98740859500253</v>
      </c>
      <c r="H7" s="35">
        <f>SUM(H8:H35)</f>
        <v>17680</v>
      </c>
      <c r="I7" s="86">
        <f>SUM(I8:I35)</f>
        <v>19738</v>
      </c>
      <c r="J7" s="36">
        <f>I7*100/H7</f>
        <v>111.64027149321267</v>
      </c>
      <c r="K7" s="35">
        <f>SUM(K8:K35)</f>
        <v>3553</v>
      </c>
      <c r="L7" s="35">
        <f>SUM(L8:L35)</f>
        <v>3410</v>
      </c>
      <c r="M7" s="36">
        <f>L7*100/K7</f>
        <v>95.975232198142422</v>
      </c>
      <c r="N7" s="35">
        <f>SUM(N8:N35)</f>
        <v>851</v>
      </c>
      <c r="O7" s="35">
        <f>SUM(O8:O35)</f>
        <v>489</v>
      </c>
      <c r="P7" s="36">
        <f>O7*100/N7</f>
        <v>57.46180963572268</v>
      </c>
      <c r="Q7" s="35">
        <f>SUM(Q8:Q35)</f>
        <v>41043</v>
      </c>
      <c r="R7" s="35">
        <f>SUM(R8:R35)</f>
        <v>43860</v>
      </c>
      <c r="S7" s="36">
        <f>R7*100/Q7</f>
        <v>106.86353336744391</v>
      </c>
      <c r="T7" s="35">
        <f>SUM(T8:T35)</f>
        <v>98951</v>
      </c>
      <c r="U7" s="35">
        <f>SUM(U8:U35)</f>
        <v>24577</v>
      </c>
      <c r="V7" s="36">
        <f>U7*100/T7</f>
        <v>24.837545856029752</v>
      </c>
      <c r="W7" s="35">
        <f>SUM(W8:W35)</f>
        <v>30161</v>
      </c>
      <c r="X7" s="35">
        <f>SUM(X8:X35)</f>
        <v>17880</v>
      </c>
      <c r="Y7" s="36">
        <f>X7*100/W7</f>
        <v>59.281854049932029</v>
      </c>
      <c r="Z7" s="35">
        <f>SUM(Z8:Z35)</f>
        <v>26605</v>
      </c>
      <c r="AA7" s="35">
        <f>SUM(AA8:AA35)</f>
        <v>15463</v>
      </c>
      <c r="AB7" s="36">
        <f>AA7*100/Z7</f>
        <v>58.120654012403683</v>
      </c>
      <c r="AC7" s="37"/>
      <c r="AF7" s="42"/>
    </row>
    <row r="8" spans="1:32" s="42" customFormat="1" ht="16.95" customHeight="1" x14ac:dyDescent="0.25">
      <c r="A8" s="61" t="s">
        <v>35</v>
      </c>
      <c r="B8" s="39">
        <v>29082</v>
      </c>
      <c r="C8" s="87">
        <v>31527</v>
      </c>
      <c r="D8" s="36">
        <f t="shared" ref="D8:D35" si="0">C8*100/B8</f>
        <v>108.40726222405611</v>
      </c>
      <c r="E8" s="39">
        <v>13078</v>
      </c>
      <c r="F8" s="39">
        <v>15693</v>
      </c>
      <c r="G8" s="40">
        <f t="shared" ref="G8:G35" si="1">F8*100/E8</f>
        <v>119.99541214252943</v>
      </c>
      <c r="H8" s="39">
        <v>2075</v>
      </c>
      <c r="I8" s="87">
        <v>2850</v>
      </c>
      <c r="J8" s="40">
        <f t="shared" ref="J8:J35" si="2">I8*100/H8</f>
        <v>137.34939759036143</v>
      </c>
      <c r="K8" s="39">
        <v>530</v>
      </c>
      <c r="L8" s="39">
        <v>818</v>
      </c>
      <c r="M8" s="40">
        <f t="shared" ref="M8:M35" si="3">L8*100/K8</f>
        <v>154.33962264150944</v>
      </c>
      <c r="N8" s="39">
        <v>99</v>
      </c>
      <c r="O8" s="39">
        <v>152</v>
      </c>
      <c r="P8" s="40">
        <f>IF(ISERROR(O8*100/N8),"-",(O8*100/N8))</f>
        <v>153.53535353535352</v>
      </c>
      <c r="Q8" s="39">
        <v>9439</v>
      </c>
      <c r="R8" s="60">
        <v>9026</v>
      </c>
      <c r="S8" s="40">
        <f t="shared" ref="S8:S35" si="4">R8*100/Q8</f>
        <v>95.624536497510334</v>
      </c>
      <c r="T8" s="113">
        <v>24133</v>
      </c>
      <c r="U8" s="60">
        <v>5377</v>
      </c>
      <c r="V8" s="40">
        <f t="shared" ref="V8:V35" si="5">U8*100/T8</f>
        <v>22.280694484730454</v>
      </c>
      <c r="W8" s="39">
        <v>8624</v>
      </c>
      <c r="X8" s="60">
        <v>4938</v>
      </c>
      <c r="Y8" s="40">
        <f t="shared" ref="Y8:Y35" si="6">X8*100/W8</f>
        <v>57.25881261595547</v>
      </c>
      <c r="Z8" s="39">
        <v>7564</v>
      </c>
      <c r="AA8" s="60">
        <v>4160</v>
      </c>
      <c r="AB8" s="40">
        <f t="shared" ref="AB8:AB35" si="7">AA8*100/Z8</f>
        <v>54.997355896351138</v>
      </c>
      <c r="AC8" s="37"/>
      <c r="AD8" s="41"/>
    </row>
    <row r="9" spans="1:32" s="43" customFormat="1" ht="16.95" customHeight="1" x14ac:dyDescent="0.25">
      <c r="A9" s="61" t="s">
        <v>36</v>
      </c>
      <c r="B9" s="39">
        <v>5121</v>
      </c>
      <c r="C9" s="87">
        <v>5099</v>
      </c>
      <c r="D9" s="36">
        <f t="shared" si="0"/>
        <v>99.570396406951772</v>
      </c>
      <c r="E9" s="39">
        <v>2120</v>
      </c>
      <c r="F9" s="39">
        <v>2256</v>
      </c>
      <c r="G9" s="40">
        <f t="shared" si="1"/>
        <v>106.41509433962264</v>
      </c>
      <c r="H9" s="39">
        <v>763</v>
      </c>
      <c r="I9" s="87">
        <v>700</v>
      </c>
      <c r="J9" s="40">
        <f t="shared" si="2"/>
        <v>91.743119266055047</v>
      </c>
      <c r="K9" s="39">
        <v>81</v>
      </c>
      <c r="L9" s="39">
        <v>77</v>
      </c>
      <c r="M9" s="40">
        <f t="shared" si="3"/>
        <v>95.061728395061735</v>
      </c>
      <c r="N9" s="39">
        <v>9</v>
      </c>
      <c r="O9" s="39">
        <v>6</v>
      </c>
      <c r="P9" s="40">
        <f>IF(ISERROR(O9*100/N9),"-",(O9*100/N9))</f>
        <v>66.666666666666671</v>
      </c>
      <c r="Q9" s="39">
        <v>1584</v>
      </c>
      <c r="R9" s="60">
        <v>1772</v>
      </c>
      <c r="S9" s="40">
        <f t="shared" si="4"/>
        <v>111.86868686868686</v>
      </c>
      <c r="T9" s="113">
        <v>4065</v>
      </c>
      <c r="U9" s="60">
        <v>697</v>
      </c>
      <c r="V9" s="40">
        <f t="shared" si="5"/>
        <v>17.146371463714637</v>
      </c>
      <c r="W9" s="39">
        <v>1389</v>
      </c>
      <c r="X9" s="60">
        <v>613</v>
      </c>
      <c r="Y9" s="40">
        <f t="shared" si="6"/>
        <v>44.132469402447803</v>
      </c>
      <c r="Z9" s="39">
        <v>1059</v>
      </c>
      <c r="AA9" s="60">
        <v>426</v>
      </c>
      <c r="AB9" s="40">
        <f t="shared" si="7"/>
        <v>40.226628895184135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619</v>
      </c>
      <c r="C10" s="87">
        <v>603</v>
      </c>
      <c r="D10" s="36">
        <f t="shared" si="0"/>
        <v>97.415185783521807</v>
      </c>
      <c r="E10" s="39">
        <v>384</v>
      </c>
      <c r="F10" s="39">
        <v>370</v>
      </c>
      <c r="G10" s="40">
        <f t="shared" si="1"/>
        <v>96.354166666666671</v>
      </c>
      <c r="H10" s="39">
        <v>86</v>
      </c>
      <c r="I10" s="87">
        <v>97</v>
      </c>
      <c r="J10" s="40">
        <f t="shared" si="2"/>
        <v>112.79069767441861</v>
      </c>
      <c r="K10" s="39">
        <v>9</v>
      </c>
      <c r="L10" s="39">
        <v>16</v>
      </c>
      <c r="M10" s="40">
        <f t="shared" si="3"/>
        <v>177.77777777777777</v>
      </c>
      <c r="N10" s="39">
        <v>5</v>
      </c>
      <c r="O10" s="39">
        <v>22</v>
      </c>
      <c r="P10" s="40">
        <f t="shared" ref="P10:P35" si="8">IF(ISERROR(O10*100/N10),"-",(O10*100/N10))</f>
        <v>440</v>
      </c>
      <c r="Q10" s="39">
        <v>374</v>
      </c>
      <c r="R10" s="60">
        <v>309</v>
      </c>
      <c r="S10" s="40">
        <f t="shared" si="4"/>
        <v>82.620320855614978</v>
      </c>
      <c r="T10" s="113">
        <v>440</v>
      </c>
      <c r="U10" s="60">
        <v>77</v>
      </c>
      <c r="V10" s="40">
        <f t="shared" si="5"/>
        <v>17.5</v>
      </c>
      <c r="W10" s="39">
        <v>264</v>
      </c>
      <c r="X10" s="60">
        <v>73</v>
      </c>
      <c r="Y10" s="40">
        <f t="shared" si="6"/>
        <v>27.651515151515152</v>
      </c>
      <c r="Z10" s="39">
        <v>222</v>
      </c>
      <c r="AA10" s="60">
        <v>63</v>
      </c>
      <c r="AB10" s="40">
        <f t="shared" si="7"/>
        <v>28.378378378378379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2784</v>
      </c>
      <c r="C11" s="87">
        <v>2432</v>
      </c>
      <c r="D11" s="36">
        <f t="shared" si="0"/>
        <v>87.356321839080465</v>
      </c>
      <c r="E11" s="39">
        <v>1316</v>
      </c>
      <c r="F11" s="39">
        <v>1121</v>
      </c>
      <c r="G11" s="40">
        <f t="shared" si="1"/>
        <v>85.182370820668694</v>
      </c>
      <c r="H11" s="39">
        <v>471</v>
      </c>
      <c r="I11" s="87">
        <v>324</v>
      </c>
      <c r="J11" s="40">
        <f t="shared" si="2"/>
        <v>68.789808917197448</v>
      </c>
      <c r="K11" s="39">
        <v>82</v>
      </c>
      <c r="L11" s="39">
        <v>33</v>
      </c>
      <c r="M11" s="40">
        <f t="shared" si="3"/>
        <v>40.243902439024389</v>
      </c>
      <c r="N11" s="39">
        <v>2</v>
      </c>
      <c r="O11" s="39">
        <v>3</v>
      </c>
      <c r="P11" s="40">
        <f t="shared" si="8"/>
        <v>150</v>
      </c>
      <c r="Q11" s="39">
        <v>1227</v>
      </c>
      <c r="R11" s="60">
        <v>968</v>
      </c>
      <c r="S11" s="40">
        <f t="shared" si="4"/>
        <v>78.891605541972297</v>
      </c>
      <c r="T11" s="113">
        <v>1945</v>
      </c>
      <c r="U11" s="60">
        <v>359</v>
      </c>
      <c r="V11" s="40">
        <f t="shared" si="5"/>
        <v>18.457583547557842</v>
      </c>
      <c r="W11" s="39">
        <v>765</v>
      </c>
      <c r="X11" s="60">
        <v>323</v>
      </c>
      <c r="Y11" s="40">
        <f t="shared" si="6"/>
        <v>42.222222222222221</v>
      </c>
      <c r="Z11" s="39">
        <v>643</v>
      </c>
      <c r="AA11" s="60">
        <v>261</v>
      </c>
      <c r="AB11" s="40">
        <f t="shared" si="7"/>
        <v>40.590979782270608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4903</v>
      </c>
      <c r="C12" s="87">
        <v>5050</v>
      </c>
      <c r="D12" s="36">
        <f t="shared" si="0"/>
        <v>102.99816438914949</v>
      </c>
      <c r="E12" s="39">
        <v>1361</v>
      </c>
      <c r="F12" s="39">
        <v>1574</v>
      </c>
      <c r="G12" s="40">
        <f t="shared" si="1"/>
        <v>115.65025716385011</v>
      </c>
      <c r="H12" s="39">
        <v>686</v>
      </c>
      <c r="I12" s="87">
        <v>678</v>
      </c>
      <c r="J12" s="40">
        <f t="shared" si="2"/>
        <v>98.833819241982511</v>
      </c>
      <c r="K12" s="39">
        <v>194</v>
      </c>
      <c r="L12" s="39">
        <v>164</v>
      </c>
      <c r="M12" s="40">
        <f t="shared" si="3"/>
        <v>84.536082474226802</v>
      </c>
      <c r="N12" s="39">
        <v>115</v>
      </c>
      <c r="O12" s="39">
        <v>12</v>
      </c>
      <c r="P12" s="40">
        <f t="shared" si="8"/>
        <v>10.434782608695652</v>
      </c>
      <c r="Q12" s="39">
        <v>1123</v>
      </c>
      <c r="R12" s="60">
        <v>1342</v>
      </c>
      <c r="S12" s="40">
        <f t="shared" si="4"/>
        <v>119.50133570792521</v>
      </c>
      <c r="T12" s="113">
        <v>4057</v>
      </c>
      <c r="U12" s="60">
        <v>1278</v>
      </c>
      <c r="V12" s="40">
        <f t="shared" si="5"/>
        <v>31.501109193985705</v>
      </c>
      <c r="W12" s="39">
        <v>751</v>
      </c>
      <c r="X12" s="60">
        <v>393</v>
      </c>
      <c r="Y12" s="40">
        <f t="shared" si="6"/>
        <v>52.330226364846872</v>
      </c>
      <c r="Z12" s="39">
        <v>627</v>
      </c>
      <c r="AA12" s="60">
        <v>329</v>
      </c>
      <c r="AB12" s="40">
        <f t="shared" si="7"/>
        <v>52.472089314194577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2005</v>
      </c>
      <c r="C13" s="87">
        <v>1852</v>
      </c>
      <c r="D13" s="36">
        <f t="shared" si="0"/>
        <v>92.369077306733161</v>
      </c>
      <c r="E13" s="39">
        <v>965</v>
      </c>
      <c r="F13" s="39">
        <v>876</v>
      </c>
      <c r="G13" s="40">
        <f t="shared" si="1"/>
        <v>90.777202072538856</v>
      </c>
      <c r="H13" s="39">
        <v>339</v>
      </c>
      <c r="I13" s="87">
        <v>325</v>
      </c>
      <c r="J13" s="40">
        <f t="shared" si="2"/>
        <v>95.87020648967551</v>
      </c>
      <c r="K13" s="39">
        <v>49</v>
      </c>
      <c r="L13" s="39">
        <v>49</v>
      </c>
      <c r="M13" s="40">
        <f t="shared" si="3"/>
        <v>100</v>
      </c>
      <c r="N13" s="39">
        <v>6</v>
      </c>
      <c r="O13" s="39">
        <v>4</v>
      </c>
      <c r="P13" s="40">
        <f t="shared" si="8"/>
        <v>66.666666666666671</v>
      </c>
      <c r="Q13" s="39">
        <v>697</v>
      </c>
      <c r="R13" s="60">
        <v>765</v>
      </c>
      <c r="S13" s="40">
        <f t="shared" si="4"/>
        <v>109.7560975609756</v>
      </c>
      <c r="T13" s="113">
        <v>1414</v>
      </c>
      <c r="U13" s="60">
        <v>811</v>
      </c>
      <c r="V13" s="40">
        <f t="shared" si="5"/>
        <v>57.355021216407359</v>
      </c>
      <c r="W13" s="39">
        <v>533</v>
      </c>
      <c r="X13" s="60">
        <v>179</v>
      </c>
      <c r="Y13" s="40">
        <f t="shared" si="6"/>
        <v>33.583489681050658</v>
      </c>
      <c r="Z13" s="39">
        <v>458</v>
      </c>
      <c r="AA13" s="60">
        <v>149</v>
      </c>
      <c r="AB13" s="40">
        <f t="shared" si="7"/>
        <v>32.532751091703055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1538</v>
      </c>
      <c r="C14" s="87">
        <v>1383</v>
      </c>
      <c r="D14" s="36">
        <f t="shared" si="0"/>
        <v>89.921976592977899</v>
      </c>
      <c r="E14" s="39">
        <v>904</v>
      </c>
      <c r="F14" s="39">
        <v>780</v>
      </c>
      <c r="G14" s="40">
        <f t="shared" si="1"/>
        <v>86.283185840707958</v>
      </c>
      <c r="H14" s="39">
        <v>295</v>
      </c>
      <c r="I14" s="87">
        <v>252</v>
      </c>
      <c r="J14" s="40">
        <f t="shared" si="2"/>
        <v>85.423728813559322</v>
      </c>
      <c r="K14" s="39">
        <v>25</v>
      </c>
      <c r="L14" s="39">
        <v>15</v>
      </c>
      <c r="M14" s="40">
        <f t="shared" si="3"/>
        <v>60</v>
      </c>
      <c r="N14" s="39">
        <v>4</v>
      </c>
      <c r="O14" s="39">
        <v>2</v>
      </c>
      <c r="P14" s="40">
        <f t="shared" si="8"/>
        <v>50</v>
      </c>
      <c r="Q14" s="39">
        <v>832</v>
      </c>
      <c r="R14" s="60">
        <v>694</v>
      </c>
      <c r="S14" s="40">
        <f t="shared" si="4"/>
        <v>83.413461538461533</v>
      </c>
      <c r="T14" s="113">
        <v>1002</v>
      </c>
      <c r="U14" s="60">
        <v>158</v>
      </c>
      <c r="V14" s="40">
        <f t="shared" si="5"/>
        <v>15.768463073852296</v>
      </c>
      <c r="W14" s="39">
        <v>550</v>
      </c>
      <c r="X14" s="60">
        <v>145</v>
      </c>
      <c r="Y14" s="40">
        <f t="shared" si="6"/>
        <v>26.363636363636363</v>
      </c>
      <c r="Z14" s="39">
        <v>471</v>
      </c>
      <c r="AA14" s="60">
        <v>104</v>
      </c>
      <c r="AB14" s="40">
        <f t="shared" si="7"/>
        <v>22.080679405520169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9804</v>
      </c>
      <c r="C15" s="87">
        <v>9429</v>
      </c>
      <c r="D15" s="36">
        <f t="shared" si="0"/>
        <v>96.175030599755203</v>
      </c>
      <c r="E15" s="39">
        <v>1933</v>
      </c>
      <c r="F15" s="39">
        <v>1956</v>
      </c>
      <c r="G15" s="40">
        <f t="shared" si="1"/>
        <v>101.18986032074496</v>
      </c>
      <c r="H15" s="39">
        <v>1136</v>
      </c>
      <c r="I15" s="87">
        <v>943</v>
      </c>
      <c r="J15" s="40">
        <f t="shared" si="2"/>
        <v>83.010563380281695</v>
      </c>
      <c r="K15" s="39">
        <v>155</v>
      </c>
      <c r="L15" s="39">
        <v>124</v>
      </c>
      <c r="M15" s="40">
        <f t="shared" si="3"/>
        <v>80</v>
      </c>
      <c r="N15" s="39">
        <v>13</v>
      </c>
      <c r="O15" s="39">
        <v>6</v>
      </c>
      <c r="P15" s="40">
        <f t="shared" si="8"/>
        <v>46.153846153846153</v>
      </c>
      <c r="Q15" s="39">
        <v>1451</v>
      </c>
      <c r="R15" s="60">
        <v>1478</v>
      </c>
      <c r="S15" s="40">
        <f t="shared" si="4"/>
        <v>101.86078566505859</v>
      </c>
      <c r="T15" s="113">
        <v>8315</v>
      </c>
      <c r="U15" s="60">
        <v>700</v>
      </c>
      <c r="V15" s="40">
        <f t="shared" si="5"/>
        <v>8.418520745640409</v>
      </c>
      <c r="W15" s="39">
        <v>1107</v>
      </c>
      <c r="X15" s="60">
        <v>527</v>
      </c>
      <c r="Y15" s="40">
        <f t="shared" si="6"/>
        <v>47.60614272809395</v>
      </c>
      <c r="Z15" s="39">
        <v>976</v>
      </c>
      <c r="AA15" s="60">
        <v>451</v>
      </c>
      <c r="AB15" s="40">
        <f t="shared" si="7"/>
        <v>46.209016393442624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5757</v>
      </c>
      <c r="C16" s="87">
        <v>5478</v>
      </c>
      <c r="D16" s="36">
        <f t="shared" si="0"/>
        <v>95.153725898905677</v>
      </c>
      <c r="E16" s="39">
        <v>2701</v>
      </c>
      <c r="F16" s="39">
        <v>2721</v>
      </c>
      <c r="G16" s="40">
        <f t="shared" si="1"/>
        <v>100.74046649389115</v>
      </c>
      <c r="H16" s="39">
        <v>1362</v>
      </c>
      <c r="I16" s="87">
        <v>1366</v>
      </c>
      <c r="J16" s="40">
        <f t="shared" si="2"/>
        <v>100.29368575624082</v>
      </c>
      <c r="K16" s="39">
        <v>248</v>
      </c>
      <c r="L16" s="39">
        <v>206</v>
      </c>
      <c r="M16" s="40">
        <f t="shared" si="3"/>
        <v>83.064516129032256</v>
      </c>
      <c r="N16" s="39">
        <v>95</v>
      </c>
      <c r="O16" s="39">
        <v>94</v>
      </c>
      <c r="P16" s="40">
        <f t="shared" si="8"/>
        <v>98.94736842105263</v>
      </c>
      <c r="Q16" s="39">
        <v>2365</v>
      </c>
      <c r="R16" s="60">
        <v>2332</v>
      </c>
      <c r="S16" s="40">
        <f t="shared" si="4"/>
        <v>98.604651162790702</v>
      </c>
      <c r="T16" s="113">
        <v>3649</v>
      </c>
      <c r="U16" s="60">
        <v>632</v>
      </c>
      <c r="V16" s="40">
        <f t="shared" si="5"/>
        <v>17.319813647574676</v>
      </c>
      <c r="W16" s="39">
        <v>1673</v>
      </c>
      <c r="X16" s="60">
        <v>507</v>
      </c>
      <c r="Y16" s="40">
        <f t="shared" si="6"/>
        <v>30.304841601912731</v>
      </c>
      <c r="Z16" s="39">
        <v>1416</v>
      </c>
      <c r="AA16" s="60">
        <v>422</v>
      </c>
      <c r="AB16" s="40">
        <f t="shared" si="7"/>
        <v>29.802259887005651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8832</v>
      </c>
      <c r="C17" s="87">
        <v>9203</v>
      </c>
      <c r="D17" s="36">
        <f t="shared" si="0"/>
        <v>104.20063405797102</v>
      </c>
      <c r="E17" s="39">
        <v>2297</v>
      </c>
      <c r="F17" s="39">
        <v>2854</v>
      </c>
      <c r="G17" s="40">
        <f t="shared" si="1"/>
        <v>124.24902046147149</v>
      </c>
      <c r="H17" s="39">
        <v>991</v>
      </c>
      <c r="I17" s="87">
        <v>852</v>
      </c>
      <c r="J17" s="40">
        <f t="shared" si="2"/>
        <v>85.973763874873868</v>
      </c>
      <c r="K17" s="39">
        <v>258</v>
      </c>
      <c r="L17" s="39">
        <v>133</v>
      </c>
      <c r="M17" s="40">
        <f t="shared" si="3"/>
        <v>51.550387596899228</v>
      </c>
      <c r="N17" s="39">
        <v>43</v>
      </c>
      <c r="O17" s="39">
        <v>9</v>
      </c>
      <c r="P17" s="40">
        <f t="shared" si="8"/>
        <v>20.930232558139537</v>
      </c>
      <c r="Q17" s="39">
        <v>1704</v>
      </c>
      <c r="R17" s="60">
        <v>1746</v>
      </c>
      <c r="S17" s="40">
        <f t="shared" si="4"/>
        <v>102.46478873239437</v>
      </c>
      <c r="T17" s="113">
        <v>7452</v>
      </c>
      <c r="U17" s="60">
        <v>1159</v>
      </c>
      <c r="V17" s="40">
        <f t="shared" si="5"/>
        <v>15.552871712292003</v>
      </c>
      <c r="W17" s="39">
        <v>1265</v>
      </c>
      <c r="X17" s="60">
        <v>1057</v>
      </c>
      <c r="Y17" s="40">
        <f t="shared" si="6"/>
        <v>83.557312252964422</v>
      </c>
      <c r="Z17" s="39">
        <v>1138</v>
      </c>
      <c r="AA17" s="60">
        <v>933</v>
      </c>
      <c r="AB17" s="40">
        <f t="shared" si="7"/>
        <v>81.985940246045701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6212</v>
      </c>
      <c r="C18" s="87">
        <v>3748</v>
      </c>
      <c r="D18" s="36">
        <f t="shared" si="0"/>
        <v>60.334835801674181</v>
      </c>
      <c r="E18" s="39">
        <v>2668</v>
      </c>
      <c r="F18" s="39">
        <v>2328</v>
      </c>
      <c r="G18" s="40">
        <f t="shared" si="1"/>
        <v>87.256371814092958</v>
      </c>
      <c r="H18" s="39">
        <v>1048</v>
      </c>
      <c r="I18" s="87">
        <v>986</v>
      </c>
      <c r="J18" s="40">
        <f t="shared" si="2"/>
        <v>94.083969465648849</v>
      </c>
      <c r="K18" s="39">
        <v>257</v>
      </c>
      <c r="L18" s="39">
        <v>96</v>
      </c>
      <c r="M18" s="40">
        <f t="shared" si="3"/>
        <v>37.354085603112843</v>
      </c>
      <c r="N18" s="39">
        <v>22</v>
      </c>
      <c r="O18" s="39">
        <v>14</v>
      </c>
      <c r="P18" s="40">
        <f t="shared" si="8"/>
        <v>63.636363636363633</v>
      </c>
      <c r="Q18" s="39">
        <v>2161</v>
      </c>
      <c r="R18" s="60">
        <v>1664</v>
      </c>
      <c r="S18" s="40">
        <f t="shared" si="4"/>
        <v>77.00138824618233</v>
      </c>
      <c r="T18" s="113">
        <v>2342</v>
      </c>
      <c r="U18" s="60">
        <v>676</v>
      </c>
      <c r="V18" s="40">
        <f t="shared" si="5"/>
        <v>28.864218616567037</v>
      </c>
      <c r="W18" s="39">
        <v>1473</v>
      </c>
      <c r="X18" s="60">
        <v>565</v>
      </c>
      <c r="Y18" s="40">
        <f t="shared" si="6"/>
        <v>38.357094365241004</v>
      </c>
      <c r="Z18" s="39">
        <v>1341</v>
      </c>
      <c r="AA18" s="60">
        <v>510</v>
      </c>
      <c r="AB18" s="40">
        <f t="shared" si="7"/>
        <v>38.03131991051454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4767</v>
      </c>
      <c r="C19" s="87">
        <v>5274</v>
      </c>
      <c r="D19" s="36">
        <f t="shared" si="0"/>
        <v>110.6356198867212</v>
      </c>
      <c r="E19" s="39">
        <v>1737</v>
      </c>
      <c r="F19" s="39">
        <v>2016</v>
      </c>
      <c r="G19" s="40">
        <f t="shared" si="1"/>
        <v>116.06217616580311</v>
      </c>
      <c r="H19" s="39">
        <v>579</v>
      </c>
      <c r="I19" s="87">
        <v>1177</v>
      </c>
      <c r="J19" s="40">
        <f t="shared" si="2"/>
        <v>203.28151986183073</v>
      </c>
      <c r="K19" s="39">
        <v>169</v>
      </c>
      <c r="L19" s="39">
        <v>166</v>
      </c>
      <c r="M19" s="40">
        <f t="shared" si="3"/>
        <v>98.224852071005913</v>
      </c>
      <c r="N19" s="39">
        <v>54</v>
      </c>
      <c r="O19" s="39">
        <v>16</v>
      </c>
      <c r="P19" s="40">
        <f t="shared" si="8"/>
        <v>29.62962962962963</v>
      </c>
      <c r="Q19" s="39">
        <v>1405</v>
      </c>
      <c r="R19" s="60">
        <v>1759</v>
      </c>
      <c r="S19" s="40">
        <f t="shared" si="4"/>
        <v>125.19572953736655</v>
      </c>
      <c r="T19" s="113">
        <v>3902</v>
      </c>
      <c r="U19" s="60">
        <v>3217</v>
      </c>
      <c r="V19" s="40">
        <f t="shared" si="5"/>
        <v>82.444900051255772</v>
      </c>
      <c r="W19" s="39">
        <v>887</v>
      </c>
      <c r="X19" s="60">
        <v>593</v>
      </c>
      <c r="Y19" s="40">
        <f t="shared" si="6"/>
        <v>66.854565952649381</v>
      </c>
      <c r="Z19" s="39">
        <v>794</v>
      </c>
      <c r="AA19" s="60">
        <v>536</v>
      </c>
      <c r="AB19" s="40">
        <f t="shared" si="7"/>
        <v>67.506297229219143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2566</v>
      </c>
      <c r="C20" s="87">
        <v>2985</v>
      </c>
      <c r="D20" s="36">
        <f t="shared" si="0"/>
        <v>116.32891660171474</v>
      </c>
      <c r="E20" s="39">
        <v>778</v>
      </c>
      <c r="F20" s="39">
        <v>1090</v>
      </c>
      <c r="G20" s="40">
        <f t="shared" si="1"/>
        <v>140.10282776349615</v>
      </c>
      <c r="H20" s="39">
        <v>232</v>
      </c>
      <c r="I20" s="87">
        <v>448</v>
      </c>
      <c r="J20" s="40">
        <f t="shared" si="2"/>
        <v>193.10344827586206</v>
      </c>
      <c r="K20" s="39">
        <v>40</v>
      </c>
      <c r="L20" s="39">
        <v>65</v>
      </c>
      <c r="M20" s="40">
        <f t="shared" si="3"/>
        <v>162.5</v>
      </c>
      <c r="N20" s="39">
        <v>23</v>
      </c>
      <c r="O20" s="39">
        <v>3</v>
      </c>
      <c r="P20" s="40">
        <f t="shared" si="8"/>
        <v>13.043478260869565</v>
      </c>
      <c r="Q20" s="39">
        <v>556</v>
      </c>
      <c r="R20" s="60">
        <v>799</v>
      </c>
      <c r="S20" s="40">
        <f t="shared" si="4"/>
        <v>143.70503597122303</v>
      </c>
      <c r="T20" s="113">
        <v>2223</v>
      </c>
      <c r="U20" s="60">
        <v>460</v>
      </c>
      <c r="V20" s="40">
        <f t="shared" si="5"/>
        <v>20.6927575348628</v>
      </c>
      <c r="W20" s="39">
        <v>462</v>
      </c>
      <c r="X20" s="60">
        <v>403</v>
      </c>
      <c r="Y20" s="40">
        <f t="shared" si="6"/>
        <v>87.229437229437224</v>
      </c>
      <c r="Z20" s="39">
        <v>429</v>
      </c>
      <c r="AA20" s="60">
        <v>365</v>
      </c>
      <c r="AB20" s="40">
        <f t="shared" si="7"/>
        <v>85.081585081585075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1818</v>
      </c>
      <c r="C21" s="87">
        <v>2170</v>
      </c>
      <c r="D21" s="36">
        <f t="shared" si="0"/>
        <v>119.36193619361936</v>
      </c>
      <c r="E21" s="39">
        <v>852</v>
      </c>
      <c r="F21" s="39">
        <v>1175</v>
      </c>
      <c r="G21" s="40">
        <f t="shared" si="1"/>
        <v>137.91079812206573</v>
      </c>
      <c r="H21" s="39">
        <v>440</v>
      </c>
      <c r="I21" s="87">
        <v>468</v>
      </c>
      <c r="J21" s="40">
        <f t="shared" si="2"/>
        <v>106.36363636363636</v>
      </c>
      <c r="K21" s="39">
        <v>26</v>
      </c>
      <c r="L21" s="39">
        <v>75</v>
      </c>
      <c r="M21" s="40">
        <f t="shared" si="3"/>
        <v>288.46153846153845</v>
      </c>
      <c r="N21" s="39">
        <v>6</v>
      </c>
      <c r="O21" s="39">
        <v>0</v>
      </c>
      <c r="P21" s="40">
        <f t="shared" si="8"/>
        <v>0</v>
      </c>
      <c r="Q21" s="39">
        <v>773</v>
      </c>
      <c r="R21" s="60">
        <v>1036</v>
      </c>
      <c r="S21" s="40">
        <f t="shared" si="4"/>
        <v>134.02328589909445</v>
      </c>
      <c r="T21" s="113">
        <v>1207</v>
      </c>
      <c r="U21" s="60">
        <v>429</v>
      </c>
      <c r="V21" s="40">
        <f t="shared" si="5"/>
        <v>35.542667771333889</v>
      </c>
      <c r="W21" s="39">
        <v>454</v>
      </c>
      <c r="X21" s="60">
        <v>389</v>
      </c>
      <c r="Y21" s="40">
        <f t="shared" si="6"/>
        <v>85.682819383259911</v>
      </c>
      <c r="Z21" s="39">
        <v>427</v>
      </c>
      <c r="AA21" s="60">
        <v>345</v>
      </c>
      <c r="AB21" s="40">
        <f t="shared" si="7"/>
        <v>80.796252927400474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5170</v>
      </c>
      <c r="C22" s="87">
        <v>5490</v>
      </c>
      <c r="D22" s="36">
        <f t="shared" si="0"/>
        <v>106.18955512572533</v>
      </c>
      <c r="E22" s="39">
        <v>1970</v>
      </c>
      <c r="F22" s="39">
        <v>2193</v>
      </c>
      <c r="G22" s="40">
        <f t="shared" si="1"/>
        <v>111.31979695431473</v>
      </c>
      <c r="H22" s="39">
        <v>858</v>
      </c>
      <c r="I22" s="87">
        <v>1109</v>
      </c>
      <c r="J22" s="40">
        <f t="shared" si="2"/>
        <v>129.25407925407924</v>
      </c>
      <c r="K22" s="39">
        <v>189</v>
      </c>
      <c r="L22" s="39">
        <v>112</v>
      </c>
      <c r="M22" s="40">
        <f t="shared" si="3"/>
        <v>59.25925925925926</v>
      </c>
      <c r="N22" s="39">
        <v>33</v>
      </c>
      <c r="O22" s="39">
        <v>5</v>
      </c>
      <c r="P22" s="40">
        <f t="shared" si="8"/>
        <v>15.151515151515152</v>
      </c>
      <c r="Q22" s="39">
        <v>1854</v>
      </c>
      <c r="R22" s="60">
        <v>1869</v>
      </c>
      <c r="S22" s="40">
        <f t="shared" si="4"/>
        <v>100.80906148867314</v>
      </c>
      <c r="T22" s="113">
        <v>3914</v>
      </c>
      <c r="U22" s="60">
        <v>937</v>
      </c>
      <c r="V22" s="40">
        <f t="shared" si="5"/>
        <v>23.939703628002043</v>
      </c>
      <c r="W22" s="39">
        <v>1028</v>
      </c>
      <c r="X22" s="60">
        <v>702</v>
      </c>
      <c r="Y22" s="40">
        <f t="shared" si="6"/>
        <v>68.287937743190668</v>
      </c>
      <c r="Z22" s="39">
        <v>903</v>
      </c>
      <c r="AA22" s="60">
        <v>592</v>
      </c>
      <c r="AB22" s="40">
        <f t="shared" si="7"/>
        <v>65.559246954595793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2628</v>
      </c>
      <c r="C23" s="87">
        <v>3202</v>
      </c>
      <c r="D23" s="36">
        <f t="shared" si="0"/>
        <v>121.84170471841705</v>
      </c>
      <c r="E23" s="39">
        <v>1814</v>
      </c>
      <c r="F23" s="39">
        <v>2457</v>
      </c>
      <c r="G23" s="40">
        <f t="shared" si="1"/>
        <v>135.44652701212789</v>
      </c>
      <c r="H23" s="39">
        <v>451</v>
      </c>
      <c r="I23" s="87">
        <v>627</v>
      </c>
      <c r="J23" s="40">
        <f t="shared" si="2"/>
        <v>139.02439024390245</v>
      </c>
      <c r="K23" s="39">
        <v>111</v>
      </c>
      <c r="L23" s="39">
        <v>126</v>
      </c>
      <c r="M23" s="40">
        <f t="shared" si="3"/>
        <v>113.51351351351352</v>
      </c>
      <c r="N23" s="39">
        <v>37</v>
      </c>
      <c r="O23" s="39">
        <v>3</v>
      </c>
      <c r="P23" s="40">
        <f t="shared" si="8"/>
        <v>8.1081081081081088</v>
      </c>
      <c r="Q23" s="39">
        <v>1710</v>
      </c>
      <c r="R23" s="60">
        <v>2052</v>
      </c>
      <c r="S23" s="40">
        <f t="shared" si="4"/>
        <v>120</v>
      </c>
      <c r="T23" s="113">
        <v>1831</v>
      </c>
      <c r="U23" s="60">
        <v>899</v>
      </c>
      <c r="V23" s="40">
        <f t="shared" si="5"/>
        <v>49.098853085745496</v>
      </c>
      <c r="W23" s="39">
        <v>1140</v>
      </c>
      <c r="X23" s="60">
        <v>849</v>
      </c>
      <c r="Y23" s="40">
        <f t="shared" si="6"/>
        <v>74.473684210526315</v>
      </c>
      <c r="Z23" s="39">
        <v>971</v>
      </c>
      <c r="AA23" s="60">
        <v>732</v>
      </c>
      <c r="AB23" s="40">
        <f t="shared" si="7"/>
        <v>75.38619979402678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3512</v>
      </c>
      <c r="C24" s="87">
        <v>3001</v>
      </c>
      <c r="D24" s="36">
        <f t="shared" si="0"/>
        <v>85.449886104783602</v>
      </c>
      <c r="E24" s="39">
        <v>1705</v>
      </c>
      <c r="F24" s="39">
        <v>2008</v>
      </c>
      <c r="G24" s="40">
        <f t="shared" si="1"/>
        <v>117.77126099706744</v>
      </c>
      <c r="H24" s="39">
        <v>652</v>
      </c>
      <c r="I24" s="87">
        <v>718</v>
      </c>
      <c r="J24" s="40">
        <f t="shared" si="2"/>
        <v>110.12269938650307</v>
      </c>
      <c r="K24" s="39">
        <v>120</v>
      </c>
      <c r="L24" s="39">
        <v>122</v>
      </c>
      <c r="M24" s="40">
        <f t="shared" si="3"/>
        <v>101.66666666666667</v>
      </c>
      <c r="N24" s="39">
        <v>11</v>
      </c>
      <c r="O24" s="39">
        <v>5</v>
      </c>
      <c r="P24" s="40">
        <f t="shared" si="8"/>
        <v>45.454545454545453</v>
      </c>
      <c r="Q24" s="39">
        <v>1107</v>
      </c>
      <c r="R24" s="60">
        <v>1817</v>
      </c>
      <c r="S24" s="40">
        <f t="shared" si="4"/>
        <v>164.13730803974707</v>
      </c>
      <c r="T24" s="113">
        <v>1581</v>
      </c>
      <c r="U24" s="60">
        <v>801</v>
      </c>
      <c r="V24" s="40">
        <f t="shared" si="5"/>
        <v>50.664136622390892</v>
      </c>
      <c r="W24" s="39">
        <v>948</v>
      </c>
      <c r="X24" s="60">
        <v>658</v>
      </c>
      <c r="Y24" s="40">
        <f t="shared" si="6"/>
        <v>69.40928270042194</v>
      </c>
      <c r="Z24" s="39">
        <v>889</v>
      </c>
      <c r="AA24" s="60">
        <v>629</v>
      </c>
      <c r="AB24" s="40">
        <f t="shared" si="7"/>
        <v>70.753655793025871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5750</v>
      </c>
      <c r="C25" s="87">
        <v>5727</v>
      </c>
      <c r="D25" s="36">
        <f t="shared" si="0"/>
        <v>99.6</v>
      </c>
      <c r="E25" s="39">
        <v>738</v>
      </c>
      <c r="F25" s="39">
        <v>1033</v>
      </c>
      <c r="G25" s="40">
        <f t="shared" si="1"/>
        <v>139.97289972899728</v>
      </c>
      <c r="H25" s="39">
        <v>444</v>
      </c>
      <c r="I25" s="87">
        <v>556</v>
      </c>
      <c r="J25" s="40">
        <f t="shared" si="2"/>
        <v>125.22522522522523</v>
      </c>
      <c r="K25" s="39">
        <v>44</v>
      </c>
      <c r="L25" s="39">
        <v>47</v>
      </c>
      <c r="M25" s="40">
        <f t="shared" si="3"/>
        <v>106.81818181818181</v>
      </c>
      <c r="N25" s="39">
        <v>23</v>
      </c>
      <c r="O25" s="39">
        <v>9</v>
      </c>
      <c r="P25" s="40">
        <f t="shared" si="8"/>
        <v>39.130434782608695</v>
      </c>
      <c r="Q25" s="39">
        <v>575</v>
      </c>
      <c r="R25" s="60">
        <v>839</v>
      </c>
      <c r="S25" s="40">
        <f t="shared" si="4"/>
        <v>145.91304347826087</v>
      </c>
      <c r="T25" s="113">
        <v>5030</v>
      </c>
      <c r="U25" s="60">
        <v>351</v>
      </c>
      <c r="V25" s="40">
        <f t="shared" si="5"/>
        <v>6.9781312127236577</v>
      </c>
      <c r="W25" s="39">
        <v>463</v>
      </c>
      <c r="X25" s="60">
        <v>309</v>
      </c>
      <c r="Y25" s="40">
        <f t="shared" si="6"/>
        <v>66.738660907127425</v>
      </c>
      <c r="Z25" s="39">
        <v>432</v>
      </c>
      <c r="AA25" s="60">
        <v>247</v>
      </c>
      <c r="AB25" s="40">
        <f t="shared" si="7"/>
        <v>57.175925925925924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2894</v>
      </c>
      <c r="C26" s="87">
        <v>3067</v>
      </c>
      <c r="D26" s="36">
        <f t="shared" si="0"/>
        <v>105.97788527988942</v>
      </c>
      <c r="E26" s="39">
        <v>1423</v>
      </c>
      <c r="F26" s="39">
        <v>1532</v>
      </c>
      <c r="G26" s="40">
        <f t="shared" si="1"/>
        <v>107.65987350667604</v>
      </c>
      <c r="H26" s="39">
        <v>525</v>
      </c>
      <c r="I26" s="87">
        <v>503</v>
      </c>
      <c r="J26" s="40">
        <f t="shared" si="2"/>
        <v>95.80952380952381</v>
      </c>
      <c r="K26" s="39">
        <v>73</v>
      </c>
      <c r="L26" s="39">
        <v>46</v>
      </c>
      <c r="M26" s="40">
        <f t="shared" si="3"/>
        <v>63.013698630136986</v>
      </c>
      <c r="N26" s="39">
        <v>27</v>
      </c>
      <c r="O26" s="39">
        <v>1</v>
      </c>
      <c r="P26" s="40">
        <f t="shared" si="8"/>
        <v>3.7037037037037037</v>
      </c>
      <c r="Q26" s="39">
        <v>1266</v>
      </c>
      <c r="R26" s="60">
        <v>1243</v>
      </c>
      <c r="S26" s="40">
        <f t="shared" si="4"/>
        <v>98.183254344391784</v>
      </c>
      <c r="T26" s="113">
        <v>2153</v>
      </c>
      <c r="U26" s="60">
        <v>627</v>
      </c>
      <c r="V26" s="40">
        <f t="shared" si="5"/>
        <v>29.122155132373432</v>
      </c>
      <c r="W26" s="39">
        <v>822</v>
      </c>
      <c r="X26" s="60">
        <v>559</v>
      </c>
      <c r="Y26" s="40">
        <f t="shared" si="6"/>
        <v>68.004866180048666</v>
      </c>
      <c r="Z26" s="39">
        <v>725</v>
      </c>
      <c r="AA26" s="60">
        <v>479</v>
      </c>
      <c r="AB26" s="40">
        <f t="shared" si="7"/>
        <v>66.068965517241381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1864</v>
      </c>
      <c r="C27" s="87">
        <v>2400</v>
      </c>
      <c r="D27" s="36">
        <f t="shared" si="0"/>
        <v>128.75536480686696</v>
      </c>
      <c r="E27" s="39">
        <v>767</v>
      </c>
      <c r="F27" s="39">
        <v>1126</v>
      </c>
      <c r="G27" s="40">
        <f t="shared" si="1"/>
        <v>146.80573663624511</v>
      </c>
      <c r="H27" s="39">
        <v>303</v>
      </c>
      <c r="I27" s="87">
        <v>440</v>
      </c>
      <c r="J27" s="40">
        <f t="shared" si="2"/>
        <v>145.21452145214522</v>
      </c>
      <c r="K27" s="39">
        <v>89</v>
      </c>
      <c r="L27" s="39">
        <v>143</v>
      </c>
      <c r="M27" s="40">
        <f t="shared" si="3"/>
        <v>160.67415730337078</v>
      </c>
      <c r="N27" s="39">
        <v>49</v>
      </c>
      <c r="O27" s="39">
        <v>42</v>
      </c>
      <c r="P27" s="40">
        <f t="shared" si="8"/>
        <v>85.714285714285708</v>
      </c>
      <c r="Q27" s="39">
        <v>666</v>
      </c>
      <c r="R27" s="60">
        <v>884</v>
      </c>
      <c r="S27" s="40">
        <f t="shared" si="4"/>
        <v>132.73273273273273</v>
      </c>
      <c r="T27" s="113">
        <v>1486</v>
      </c>
      <c r="U27" s="60">
        <v>321</v>
      </c>
      <c r="V27" s="40">
        <f t="shared" si="5"/>
        <v>21.601615074024227</v>
      </c>
      <c r="W27" s="39">
        <v>440</v>
      </c>
      <c r="X27" s="60">
        <v>290</v>
      </c>
      <c r="Y27" s="40">
        <f t="shared" si="6"/>
        <v>65.909090909090907</v>
      </c>
      <c r="Z27" s="39">
        <v>409</v>
      </c>
      <c r="AA27" s="60">
        <v>266</v>
      </c>
      <c r="AB27" s="40">
        <f t="shared" si="7"/>
        <v>65.036674816625919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2062</v>
      </c>
      <c r="C28" s="87">
        <v>1990</v>
      </c>
      <c r="D28" s="36">
        <f t="shared" si="0"/>
        <v>96.5082444228904</v>
      </c>
      <c r="E28" s="39">
        <v>920</v>
      </c>
      <c r="F28" s="39">
        <v>968</v>
      </c>
      <c r="G28" s="40">
        <f t="shared" si="1"/>
        <v>105.21739130434783</v>
      </c>
      <c r="H28" s="39">
        <v>459</v>
      </c>
      <c r="I28" s="87">
        <v>456</v>
      </c>
      <c r="J28" s="40">
        <f t="shared" si="2"/>
        <v>99.346405228758172</v>
      </c>
      <c r="K28" s="39">
        <v>87</v>
      </c>
      <c r="L28" s="39">
        <v>67</v>
      </c>
      <c r="M28" s="40">
        <f t="shared" si="3"/>
        <v>77.011494252873561</v>
      </c>
      <c r="N28" s="39">
        <v>20</v>
      </c>
      <c r="O28" s="39">
        <v>16</v>
      </c>
      <c r="P28" s="40">
        <f t="shared" si="8"/>
        <v>80</v>
      </c>
      <c r="Q28" s="39">
        <v>817</v>
      </c>
      <c r="R28" s="60">
        <v>908</v>
      </c>
      <c r="S28" s="40">
        <f t="shared" si="4"/>
        <v>111.13831089351285</v>
      </c>
      <c r="T28" s="113">
        <v>1344</v>
      </c>
      <c r="U28" s="60">
        <v>395</v>
      </c>
      <c r="V28" s="40">
        <f t="shared" si="5"/>
        <v>29.389880952380953</v>
      </c>
      <c r="W28" s="39">
        <v>495</v>
      </c>
      <c r="X28" s="60">
        <v>373</v>
      </c>
      <c r="Y28" s="40">
        <f t="shared" si="6"/>
        <v>75.353535353535349</v>
      </c>
      <c r="Z28" s="39">
        <v>458</v>
      </c>
      <c r="AA28" s="60">
        <v>352</v>
      </c>
      <c r="AB28" s="40">
        <f t="shared" si="7"/>
        <v>76.855895196506552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2654</v>
      </c>
      <c r="C29" s="87">
        <v>2903</v>
      </c>
      <c r="D29" s="36">
        <f t="shared" si="0"/>
        <v>109.38206480783722</v>
      </c>
      <c r="E29" s="39">
        <v>1571</v>
      </c>
      <c r="F29" s="39">
        <v>1724</v>
      </c>
      <c r="G29" s="40">
        <f t="shared" si="1"/>
        <v>109.73901973265436</v>
      </c>
      <c r="H29" s="39">
        <v>400</v>
      </c>
      <c r="I29" s="87">
        <v>471</v>
      </c>
      <c r="J29" s="40">
        <f t="shared" si="2"/>
        <v>117.75</v>
      </c>
      <c r="K29" s="39">
        <v>132</v>
      </c>
      <c r="L29" s="39">
        <v>116</v>
      </c>
      <c r="M29" s="40">
        <f t="shared" si="3"/>
        <v>87.878787878787875</v>
      </c>
      <c r="N29" s="39">
        <v>40</v>
      </c>
      <c r="O29" s="39">
        <v>1</v>
      </c>
      <c r="P29" s="40">
        <f t="shared" si="8"/>
        <v>2.5</v>
      </c>
      <c r="Q29" s="39">
        <v>1093</v>
      </c>
      <c r="R29" s="60">
        <v>1378</v>
      </c>
      <c r="S29" s="40">
        <f t="shared" si="4"/>
        <v>126.07502287282708</v>
      </c>
      <c r="T29" s="113">
        <v>1886</v>
      </c>
      <c r="U29" s="60">
        <v>553</v>
      </c>
      <c r="V29" s="40">
        <f t="shared" si="5"/>
        <v>29.321314952279959</v>
      </c>
      <c r="W29" s="39">
        <v>972</v>
      </c>
      <c r="X29" s="60">
        <v>495</v>
      </c>
      <c r="Y29" s="40">
        <f t="shared" si="6"/>
        <v>50.925925925925924</v>
      </c>
      <c r="Z29" s="39">
        <v>918</v>
      </c>
      <c r="AA29" s="60">
        <v>454</v>
      </c>
      <c r="AB29" s="40">
        <f t="shared" si="7"/>
        <v>49.455337690631808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3259</v>
      </c>
      <c r="C30" s="87">
        <v>3549</v>
      </c>
      <c r="D30" s="36">
        <f t="shared" si="0"/>
        <v>108.89843510279226</v>
      </c>
      <c r="E30" s="39">
        <v>728</v>
      </c>
      <c r="F30" s="39">
        <v>979</v>
      </c>
      <c r="G30" s="40">
        <f t="shared" si="1"/>
        <v>134.47802197802199</v>
      </c>
      <c r="H30" s="39">
        <v>328</v>
      </c>
      <c r="I30" s="87">
        <v>421</v>
      </c>
      <c r="J30" s="40">
        <f t="shared" si="2"/>
        <v>128.35365853658536</v>
      </c>
      <c r="K30" s="39">
        <v>98</v>
      </c>
      <c r="L30" s="39">
        <v>93</v>
      </c>
      <c r="M30" s="40">
        <f t="shared" si="3"/>
        <v>94.897959183673464</v>
      </c>
      <c r="N30" s="39">
        <v>14</v>
      </c>
      <c r="O30" s="39">
        <v>9</v>
      </c>
      <c r="P30" s="40">
        <f t="shared" si="8"/>
        <v>64.285714285714292</v>
      </c>
      <c r="Q30" s="39">
        <v>700</v>
      </c>
      <c r="R30" s="60">
        <v>891</v>
      </c>
      <c r="S30" s="40">
        <f t="shared" si="4"/>
        <v>127.28571428571429</v>
      </c>
      <c r="T30" s="113">
        <v>2928</v>
      </c>
      <c r="U30" s="60">
        <v>400</v>
      </c>
      <c r="V30" s="40">
        <f t="shared" si="5"/>
        <v>13.66120218579235</v>
      </c>
      <c r="W30" s="39">
        <v>406</v>
      </c>
      <c r="X30" s="60">
        <v>367</v>
      </c>
      <c r="Y30" s="40">
        <f t="shared" si="6"/>
        <v>90.394088669950733</v>
      </c>
      <c r="Z30" s="39">
        <v>367</v>
      </c>
      <c r="AA30" s="60">
        <v>328</v>
      </c>
      <c r="AB30" s="40">
        <f t="shared" si="7"/>
        <v>89.373297002724797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3462</v>
      </c>
      <c r="C31" s="87">
        <v>3478</v>
      </c>
      <c r="D31" s="36">
        <f t="shared" si="0"/>
        <v>100.46216060080879</v>
      </c>
      <c r="E31" s="39">
        <v>872</v>
      </c>
      <c r="F31" s="39">
        <v>1133</v>
      </c>
      <c r="G31" s="40">
        <f t="shared" si="1"/>
        <v>129.93119266055047</v>
      </c>
      <c r="H31" s="39">
        <v>535</v>
      </c>
      <c r="I31" s="87">
        <v>712</v>
      </c>
      <c r="J31" s="40">
        <f t="shared" si="2"/>
        <v>133.0841121495327</v>
      </c>
      <c r="K31" s="39">
        <v>54</v>
      </c>
      <c r="L31" s="39">
        <v>71</v>
      </c>
      <c r="M31" s="40">
        <f t="shared" si="3"/>
        <v>131.4814814814815</v>
      </c>
      <c r="N31" s="39">
        <v>1</v>
      </c>
      <c r="O31" s="39">
        <v>20</v>
      </c>
      <c r="P31" s="40">
        <f t="shared" si="8"/>
        <v>2000</v>
      </c>
      <c r="Q31" s="39">
        <v>703</v>
      </c>
      <c r="R31" s="60">
        <v>1030</v>
      </c>
      <c r="S31" s="40">
        <f t="shared" si="4"/>
        <v>146.51493598862021</v>
      </c>
      <c r="T31" s="113">
        <v>2502</v>
      </c>
      <c r="U31" s="60">
        <v>886</v>
      </c>
      <c r="V31" s="40">
        <f t="shared" si="5"/>
        <v>35.411670663469224</v>
      </c>
      <c r="W31" s="39">
        <v>478</v>
      </c>
      <c r="X31" s="60">
        <v>399</v>
      </c>
      <c r="Y31" s="40">
        <f t="shared" si="6"/>
        <v>83.472803347280333</v>
      </c>
      <c r="Z31" s="39">
        <v>451</v>
      </c>
      <c r="AA31" s="60">
        <v>352</v>
      </c>
      <c r="AB31" s="40">
        <f t="shared" si="7"/>
        <v>78.048780487804876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4362</v>
      </c>
      <c r="C32" s="87">
        <v>4229</v>
      </c>
      <c r="D32" s="36">
        <f t="shared" si="0"/>
        <v>96.950939935809259</v>
      </c>
      <c r="E32" s="39">
        <v>1255</v>
      </c>
      <c r="F32" s="39">
        <v>1210</v>
      </c>
      <c r="G32" s="40">
        <f t="shared" si="1"/>
        <v>96.414342629482078</v>
      </c>
      <c r="H32" s="39">
        <v>758</v>
      </c>
      <c r="I32" s="87">
        <v>573</v>
      </c>
      <c r="J32" s="40">
        <f t="shared" si="2"/>
        <v>75.593667546174146</v>
      </c>
      <c r="K32" s="39">
        <v>110</v>
      </c>
      <c r="L32" s="39">
        <v>127</v>
      </c>
      <c r="M32" s="40">
        <f t="shared" si="3"/>
        <v>115.45454545454545</v>
      </c>
      <c r="N32" s="39">
        <v>19</v>
      </c>
      <c r="O32" s="39">
        <v>28</v>
      </c>
      <c r="P32" s="40">
        <f t="shared" si="8"/>
        <v>147.36842105263159</v>
      </c>
      <c r="Q32" s="39">
        <v>1199</v>
      </c>
      <c r="R32" s="60">
        <v>972</v>
      </c>
      <c r="S32" s="40">
        <f t="shared" si="4"/>
        <v>81.067556296914091</v>
      </c>
      <c r="T32" s="113">
        <v>3432</v>
      </c>
      <c r="U32" s="60">
        <v>320</v>
      </c>
      <c r="V32" s="40">
        <f t="shared" si="5"/>
        <v>9.3240093240093245</v>
      </c>
      <c r="W32" s="39">
        <v>667</v>
      </c>
      <c r="X32" s="60">
        <v>253</v>
      </c>
      <c r="Y32" s="40">
        <f t="shared" si="6"/>
        <v>37.931034482758619</v>
      </c>
      <c r="Z32" s="39">
        <v>589</v>
      </c>
      <c r="AA32" s="60">
        <v>228</v>
      </c>
      <c r="AB32" s="40">
        <f t="shared" si="7"/>
        <v>38.70967741935484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2993</v>
      </c>
      <c r="C33" s="87">
        <v>3443</v>
      </c>
      <c r="D33" s="36">
        <f t="shared" si="0"/>
        <v>115.03508185766789</v>
      </c>
      <c r="E33" s="39">
        <v>1802</v>
      </c>
      <c r="F33" s="39">
        <v>2167</v>
      </c>
      <c r="G33" s="40">
        <f t="shared" si="1"/>
        <v>120.25527192008879</v>
      </c>
      <c r="H33" s="39">
        <v>401</v>
      </c>
      <c r="I33" s="87">
        <v>625</v>
      </c>
      <c r="J33" s="40">
        <f t="shared" si="2"/>
        <v>155.86034912718205</v>
      </c>
      <c r="K33" s="39">
        <v>166</v>
      </c>
      <c r="L33" s="39">
        <v>148</v>
      </c>
      <c r="M33" s="40">
        <f t="shared" si="3"/>
        <v>89.156626506024097</v>
      </c>
      <c r="N33" s="39">
        <v>18</v>
      </c>
      <c r="O33" s="39">
        <v>2</v>
      </c>
      <c r="P33" s="40">
        <f t="shared" si="8"/>
        <v>11.111111111111111</v>
      </c>
      <c r="Q33" s="39">
        <v>1626</v>
      </c>
      <c r="R33" s="60">
        <v>1951</v>
      </c>
      <c r="S33" s="40">
        <f t="shared" si="4"/>
        <v>119.98769987699878</v>
      </c>
      <c r="T33" s="113">
        <v>1901</v>
      </c>
      <c r="U33" s="60">
        <v>895</v>
      </c>
      <c r="V33" s="40">
        <f t="shared" si="5"/>
        <v>47.080483955812731</v>
      </c>
      <c r="W33" s="39">
        <v>880</v>
      </c>
      <c r="X33" s="60">
        <v>861</v>
      </c>
      <c r="Y33" s="40">
        <f t="shared" si="6"/>
        <v>97.840909090909093</v>
      </c>
      <c r="Z33" s="39">
        <v>804</v>
      </c>
      <c r="AA33" s="60">
        <v>789</v>
      </c>
      <c r="AB33" s="40">
        <f t="shared" si="7"/>
        <v>98.134328358208961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2729</v>
      </c>
      <c r="C34" s="87">
        <v>3046</v>
      </c>
      <c r="D34" s="36">
        <f t="shared" si="0"/>
        <v>111.61597654818615</v>
      </c>
      <c r="E34" s="39">
        <v>1499</v>
      </c>
      <c r="F34" s="39">
        <v>1835</v>
      </c>
      <c r="G34" s="40">
        <f t="shared" si="1"/>
        <v>122.41494329553035</v>
      </c>
      <c r="H34" s="39">
        <v>547</v>
      </c>
      <c r="I34" s="87">
        <v>670</v>
      </c>
      <c r="J34" s="40">
        <f t="shared" si="2"/>
        <v>122.48628884826326</v>
      </c>
      <c r="K34" s="39">
        <v>69</v>
      </c>
      <c r="L34" s="39">
        <v>48</v>
      </c>
      <c r="M34" s="40">
        <f t="shared" si="3"/>
        <v>69.565217391304344</v>
      </c>
      <c r="N34" s="39">
        <v>49</v>
      </c>
      <c r="O34" s="39">
        <v>3</v>
      </c>
      <c r="P34" s="40">
        <f t="shared" si="8"/>
        <v>6.1224489795918364</v>
      </c>
      <c r="Q34" s="39">
        <v>1251</v>
      </c>
      <c r="R34" s="60">
        <v>1570</v>
      </c>
      <c r="S34" s="40">
        <f t="shared" si="4"/>
        <v>125.4996003197442</v>
      </c>
      <c r="T34" s="113">
        <v>1660</v>
      </c>
      <c r="U34" s="60">
        <v>902</v>
      </c>
      <c r="V34" s="40">
        <f t="shared" si="5"/>
        <v>54.337349397590359</v>
      </c>
      <c r="W34" s="39">
        <v>740</v>
      </c>
      <c r="X34" s="60">
        <v>812</v>
      </c>
      <c r="Y34" s="40">
        <f t="shared" si="6"/>
        <v>109.72972972972973</v>
      </c>
      <c r="Z34" s="39">
        <v>680</v>
      </c>
      <c r="AA34" s="60">
        <v>739</v>
      </c>
      <c r="AB34" s="40">
        <f t="shared" si="7"/>
        <v>108.67647058823529</v>
      </c>
      <c r="AC34" s="37"/>
      <c r="AD34" s="41"/>
    </row>
    <row r="35" spans="1:30" s="42" customFormat="1" ht="16.95" customHeight="1" thickBot="1" x14ac:dyDescent="0.3">
      <c r="A35" s="61" t="s">
        <v>62</v>
      </c>
      <c r="B35" s="39">
        <v>1852</v>
      </c>
      <c r="C35" s="87">
        <v>2068</v>
      </c>
      <c r="D35" s="36">
        <f t="shared" si="0"/>
        <v>111.66306695464363</v>
      </c>
      <c r="E35" s="39">
        <v>988</v>
      </c>
      <c r="F35" s="39">
        <v>1125</v>
      </c>
      <c r="G35" s="40">
        <f t="shared" si="1"/>
        <v>113.8663967611336</v>
      </c>
      <c r="H35" s="39">
        <v>516</v>
      </c>
      <c r="I35" s="87">
        <v>391</v>
      </c>
      <c r="J35" s="40">
        <f t="shared" si="2"/>
        <v>75.775193798449607</v>
      </c>
      <c r="K35" s="39">
        <v>88</v>
      </c>
      <c r="L35" s="39">
        <v>107</v>
      </c>
      <c r="M35" s="40">
        <f t="shared" si="3"/>
        <v>121.59090909090909</v>
      </c>
      <c r="N35" s="39">
        <v>14</v>
      </c>
      <c r="O35" s="39">
        <v>2</v>
      </c>
      <c r="P35" s="40">
        <f t="shared" si="8"/>
        <v>14.285714285714286</v>
      </c>
      <c r="Q35" s="39">
        <v>785</v>
      </c>
      <c r="R35" s="60">
        <v>766</v>
      </c>
      <c r="S35" s="40">
        <f t="shared" si="4"/>
        <v>97.579617834394909</v>
      </c>
      <c r="T35" s="114">
        <v>1157</v>
      </c>
      <c r="U35" s="60">
        <v>260</v>
      </c>
      <c r="V35" s="40">
        <f t="shared" si="5"/>
        <v>22.471910112359552</v>
      </c>
      <c r="W35" s="39">
        <v>485</v>
      </c>
      <c r="X35" s="60">
        <v>248</v>
      </c>
      <c r="Y35" s="40">
        <f t="shared" si="6"/>
        <v>51.134020618556704</v>
      </c>
      <c r="Z35" s="39">
        <v>444</v>
      </c>
      <c r="AA35" s="60">
        <v>222</v>
      </c>
      <c r="AB35" s="40">
        <f t="shared" si="7"/>
        <v>50</v>
      </c>
      <c r="AC35" s="37"/>
      <c r="AD35" s="41"/>
    </row>
    <row r="36" spans="1:30" ht="13.95" x14ac:dyDescent="0.3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ht="13.9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D13" sqref="AD13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76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38" t="s">
        <v>8</v>
      </c>
      <c r="R3" s="139"/>
      <c r="S3" s="140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34" t="s">
        <v>15</v>
      </c>
      <c r="C4" s="134" t="s">
        <v>63</v>
      </c>
      <c r="D4" s="135" t="s">
        <v>2</v>
      </c>
      <c r="E4" s="134" t="s">
        <v>15</v>
      </c>
      <c r="F4" s="134" t="s">
        <v>63</v>
      </c>
      <c r="G4" s="135" t="s">
        <v>2</v>
      </c>
      <c r="H4" s="134" t="s">
        <v>15</v>
      </c>
      <c r="I4" s="134" t="s">
        <v>63</v>
      </c>
      <c r="J4" s="135" t="s">
        <v>2</v>
      </c>
      <c r="K4" s="134" t="s">
        <v>15</v>
      </c>
      <c r="L4" s="134" t="s">
        <v>63</v>
      </c>
      <c r="M4" s="135" t="s">
        <v>2</v>
      </c>
      <c r="N4" s="134" t="s">
        <v>15</v>
      </c>
      <c r="O4" s="134" t="s">
        <v>63</v>
      </c>
      <c r="P4" s="135" t="s">
        <v>2</v>
      </c>
      <c r="Q4" s="134" t="s">
        <v>15</v>
      </c>
      <c r="R4" s="134" t="s">
        <v>63</v>
      </c>
      <c r="S4" s="135" t="s">
        <v>2</v>
      </c>
      <c r="T4" s="134" t="s">
        <v>15</v>
      </c>
      <c r="U4" s="134" t="s">
        <v>63</v>
      </c>
      <c r="V4" s="135" t="s">
        <v>2</v>
      </c>
      <c r="W4" s="134" t="s">
        <v>15</v>
      </c>
      <c r="X4" s="134" t="s">
        <v>63</v>
      </c>
      <c r="Y4" s="135" t="s">
        <v>2</v>
      </c>
      <c r="Z4" s="134" t="s">
        <v>15</v>
      </c>
      <c r="AA4" s="134" t="s">
        <v>63</v>
      </c>
      <c r="AB4" s="135" t="s">
        <v>2</v>
      </c>
    </row>
    <row r="5" spans="1:32" s="33" customFormat="1" ht="15.75" customHeight="1" x14ac:dyDescent="0.3">
      <c r="A5" s="143"/>
      <c r="B5" s="134"/>
      <c r="C5" s="134"/>
      <c r="D5" s="135"/>
      <c r="E5" s="134"/>
      <c r="F5" s="134"/>
      <c r="G5" s="135"/>
      <c r="H5" s="134"/>
      <c r="I5" s="134"/>
      <c r="J5" s="135"/>
      <c r="K5" s="134"/>
      <c r="L5" s="134"/>
      <c r="M5" s="135"/>
      <c r="N5" s="134"/>
      <c r="O5" s="134"/>
      <c r="P5" s="135"/>
      <c r="Q5" s="134"/>
      <c r="R5" s="134"/>
      <c r="S5" s="135"/>
      <c r="T5" s="134"/>
      <c r="U5" s="134"/>
      <c r="V5" s="135"/>
      <c r="W5" s="134"/>
      <c r="X5" s="134"/>
      <c r="Y5" s="135"/>
      <c r="Z5" s="134"/>
      <c r="AA5" s="134"/>
      <c r="AB5" s="13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24131</v>
      </c>
      <c r="C7" s="35">
        <f>SUM(C8:C35)</f>
        <v>24212</v>
      </c>
      <c r="D7" s="36">
        <f>C7*100/B7</f>
        <v>100.33566781318636</v>
      </c>
      <c r="E7" s="35">
        <f>SUM(E8:E35)</f>
        <v>12219</v>
      </c>
      <c r="F7" s="35">
        <f>SUM(F8:F35)</f>
        <v>13966</v>
      </c>
      <c r="G7" s="36">
        <f>F7*100/E7</f>
        <v>114.29740567967919</v>
      </c>
      <c r="H7" s="35">
        <f>SUM(H8:H35)</f>
        <v>1741</v>
      </c>
      <c r="I7" s="35">
        <f>SUM(I8:I35)</f>
        <v>1854</v>
      </c>
      <c r="J7" s="36">
        <f>I7*100/H7</f>
        <v>106.49052268811027</v>
      </c>
      <c r="K7" s="35">
        <f>SUM(K8:K35)</f>
        <v>761</v>
      </c>
      <c r="L7" s="35">
        <f>SUM(L8:L35)</f>
        <v>552</v>
      </c>
      <c r="M7" s="36">
        <f>L7*100/K7</f>
        <v>72.536136662286467</v>
      </c>
      <c r="N7" s="35">
        <f>SUM(N8:N35)</f>
        <v>195</v>
      </c>
      <c r="O7" s="35">
        <f>SUM(O8:O35)</f>
        <v>118</v>
      </c>
      <c r="P7" s="36">
        <f>O7*100/N7</f>
        <v>60.512820512820511</v>
      </c>
      <c r="Q7" s="35">
        <f>SUM(Q8:Q35)</f>
        <v>10059</v>
      </c>
      <c r="R7" s="35">
        <f>SUM(R8:R35)</f>
        <v>11055</v>
      </c>
      <c r="S7" s="36">
        <f>R7*100/Q7</f>
        <v>109.90158067402326</v>
      </c>
      <c r="T7" s="35">
        <f>SUM(T8:T35)</f>
        <v>16340</v>
      </c>
      <c r="U7" s="35">
        <f>SUM(U8:U35)</f>
        <v>5575</v>
      </c>
      <c r="V7" s="36">
        <f>U7*100/T7</f>
        <v>34.118727050183601</v>
      </c>
      <c r="W7" s="35">
        <f>SUM(W8:W35)</f>
        <v>5796</v>
      </c>
      <c r="X7" s="35">
        <f>SUM(X8:X35)</f>
        <v>4890</v>
      </c>
      <c r="Y7" s="36">
        <f>X7*100/W7</f>
        <v>84.368530020703929</v>
      </c>
      <c r="Z7" s="35">
        <f>SUM(Z8:Z35)</f>
        <v>5164</v>
      </c>
      <c r="AA7" s="35">
        <f>SUM(AA8:AA35)</f>
        <v>4353</v>
      </c>
      <c r="AB7" s="36">
        <f>AA7*100/Z7</f>
        <v>84.295120061967467</v>
      </c>
      <c r="AC7" s="37"/>
      <c r="AF7" s="42"/>
    </row>
    <row r="8" spans="1:32" s="42" customFormat="1" ht="16.95" customHeight="1" x14ac:dyDescent="0.25">
      <c r="A8" s="61" t="s">
        <v>35</v>
      </c>
      <c r="B8" s="39">
        <v>5873</v>
      </c>
      <c r="C8" s="39">
        <v>6433</v>
      </c>
      <c r="D8" s="36">
        <f t="shared" ref="D8:D35" si="0">C8*100/B8</f>
        <v>109.53516090584029</v>
      </c>
      <c r="E8" s="39">
        <v>2876</v>
      </c>
      <c r="F8" s="39">
        <v>3654</v>
      </c>
      <c r="G8" s="40">
        <f t="shared" ref="G8:G35" si="1">F8*100/E8</f>
        <v>127.05146036161335</v>
      </c>
      <c r="H8" s="39">
        <v>250</v>
      </c>
      <c r="I8" s="39">
        <v>274</v>
      </c>
      <c r="J8" s="40">
        <f t="shared" ref="J8:J35" si="2">I8*100/H8</f>
        <v>109.6</v>
      </c>
      <c r="K8" s="39">
        <v>169</v>
      </c>
      <c r="L8" s="39">
        <v>120</v>
      </c>
      <c r="M8" s="40">
        <f t="shared" ref="M8:M35" si="3">L8*100/K8</f>
        <v>71.005917159763314</v>
      </c>
      <c r="N8" s="39">
        <v>36</v>
      </c>
      <c r="O8" s="39">
        <v>48</v>
      </c>
      <c r="P8" s="40">
        <f>IF(ISERROR(O8*100/N8),"-",(O8*100/N8))</f>
        <v>133.33333333333334</v>
      </c>
      <c r="Q8" s="39">
        <v>2249</v>
      </c>
      <c r="R8" s="60">
        <v>2524</v>
      </c>
      <c r="S8" s="40">
        <f t="shared" ref="S8:S35" si="4">R8*100/Q8</f>
        <v>112.22765673632726</v>
      </c>
      <c r="T8" s="39">
        <v>4291</v>
      </c>
      <c r="U8" s="60">
        <v>1343</v>
      </c>
      <c r="V8" s="40">
        <f t="shared" ref="V8:V35" si="5">U8*100/T8</f>
        <v>31.298065718946631</v>
      </c>
      <c r="W8" s="39">
        <v>1411</v>
      </c>
      <c r="X8" s="60">
        <v>1316</v>
      </c>
      <c r="Y8" s="40">
        <f t="shared" ref="Y8:Y35" si="6">X8*100/W8</f>
        <v>93.267186392629341</v>
      </c>
      <c r="Z8" s="39">
        <v>1219</v>
      </c>
      <c r="AA8" s="60">
        <v>1136</v>
      </c>
      <c r="AB8" s="40">
        <f t="shared" ref="AB8:AB35" si="7">AA8*100/Z8</f>
        <v>93.191140278917146</v>
      </c>
      <c r="AC8" s="37"/>
      <c r="AD8" s="41"/>
    </row>
    <row r="9" spans="1:32" s="43" customFormat="1" ht="16.95" customHeight="1" x14ac:dyDescent="0.25">
      <c r="A9" s="61" t="s">
        <v>36</v>
      </c>
      <c r="B9" s="39">
        <v>657</v>
      </c>
      <c r="C9" s="39">
        <v>782</v>
      </c>
      <c r="D9" s="36">
        <f t="shared" si="0"/>
        <v>119.02587519025874</v>
      </c>
      <c r="E9" s="39">
        <v>265</v>
      </c>
      <c r="F9" s="39">
        <v>434</v>
      </c>
      <c r="G9" s="40">
        <f t="shared" si="1"/>
        <v>163.77358490566039</v>
      </c>
      <c r="H9" s="39">
        <v>58</v>
      </c>
      <c r="I9" s="39">
        <v>74</v>
      </c>
      <c r="J9" s="40">
        <f t="shared" si="2"/>
        <v>127.58620689655173</v>
      </c>
      <c r="K9" s="39">
        <v>16</v>
      </c>
      <c r="L9" s="39">
        <v>12</v>
      </c>
      <c r="M9" s="40">
        <f t="shared" si="3"/>
        <v>75</v>
      </c>
      <c r="N9" s="39">
        <v>3</v>
      </c>
      <c r="O9" s="39">
        <v>0</v>
      </c>
      <c r="P9" s="40">
        <f t="shared" ref="P9:P35" si="8">IF(ISERROR(O9*100/N9),"-",(O9*100/N9))</f>
        <v>0</v>
      </c>
      <c r="Q9" s="39">
        <v>219</v>
      </c>
      <c r="R9" s="60">
        <v>350</v>
      </c>
      <c r="S9" s="40">
        <f t="shared" si="4"/>
        <v>159.8173515981735</v>
      </c>
      <c r="T9" s="39">
        <v>497</v>
      </c>
      <c r="U9" s="60">
        <v>143</v>
      </c>
      <c r="V9" s="40">
        <f t="shared" si="5"/>
        <v>28.772635814889338</v>
      </c>
      <c r="W9" s="39">
        <v>121</v>
      </c>
      <c r="X9" s="60">
        <v>138</v>
      </c>
      <c r="Y9" s="40">
        <f t="shared" si="6"/>
        <v>114.0495867768595</v>
      </c>
      <c r="Z9" s="39">
        <v>95</v>
      </c>
      <c r="AA9" s="60">
        <v>106</v>
      </c>
      <c r="AB9" s="40">
        <f t="shared" si="7"/>
        <v>111.57894736842105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118</v>
      </c>
      <c r="C10" s="39">
        <v>120</v>
      </c>
      <c r="D10" s="36">
        <f t="shared" si="0"/>
        <v>101.69491525423729</v>
      </c>
      <c r="E10" s="39">
        <v>68</v>
      </c>
      <c r="F10" s="39">
        <v>69</v>
      </c>
      <c r="G10" s="40">
        <f t="shared" si="1"/>
        <v>101.47058823529412</v>
      </c>
      <c r="H10" s="39">
        <v>9</v>
      </c>
      <c r="I10" s="39">
        <v>17</v>
      </c>
      <c r="J10" s="40">
        <f t="shared" si="2"/>
        <v>188.88888888888889</v>
      </c>
      <c r="K10" s="39">
        <v>4</v>
      </c>
      <c r="L10" s="39">
        <v>0</v>
      </c>
      <c r="M10" s="40">
        <f t="shared" si="3"/>
        <v>0</v>
      </c>
      <c r="N10" s="39">
        <v>2</v>
      </c>
      <c r="O10" s="39">
        <v>8</v>
      </c>
      <c r="P10" s="40">
        <f t="shared" si="8"/>
        <v>400</v>
      </c>
      <c r="Q10" s="39">
        <v>64</v>
      </c>
      <c r="R10" s="60">
        <v>57</v>
      </c>
      <c r="S10" s="40">
        <f t="shared" si="4"/>
        <v>89.0625</v>
      </c>
      <c r="T10" s="39">
        <v>75</v>
      </c>
      <c r="U10" s="60">
        <v>14</v>
      </c>
      <c r="V10" s="40">
        <f t="shared" si="5"/>
        <v>18.666666666666668</v>
      </c>
      <c r="W10" s="39">
        <v>31</v>
      </c>
      <c r="X10" s="60">
        <v>14</v>
      </c>
      <c r="Y10" s="40">
        <f t="shared" si="6"/>
        <v>45.161290322580648</v>
      </c>
      <c r="Z10" s="39">
        <v>21</v>
      </c>
      <c r="AA10" s="60">
        <v>12</v>
      </c>
      <c r="AB10" s="40">
        <f t="shared" si="7"/>
        <v>57.142857142857146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452</v>
      </c>
      <c r="C11" s="39">
        <v>386</v>
      </c>
      <c r="D11" s="36">
        <f t="shared" si="0"/>
        <v>85.398230088495581</v>
      </c>
      <c r="E11" s="39">
        <v>255</v>
      </c>
      <c r="F11" s="39">
        <v>227</v>
      </c>
      <c r="G11" s="40">
        <f t="shared" si="1"/>
        <v>89.019607843137251</v>
      </c>
      <c r="H11" s="39">
        <v>38</v>
      </c>
      <c r="I11" s="39">
        <v>27</v>
      </c>
      <c r="J11" s="40">
        <f t="shared" si="2"/>
        <v>71.05263157894737</v>
      </c>
      <c r="K11" s="39">
        <v>13</v>
      </c>
      <c r="L11" s="39">
        <v>6</v>
      </c>
      <c r="M11" s="40">
        <f t="shared" si="3"/>
        <v>46.153846153846153</v>
      </c>
      <c r="N11" s="39">
        <v>0</v>
      </c>
      <c r="O11" s="39">
        <v>1</v>
      </c>
      <c r="P11" s="40" t="str">
        <f t="shared" si="8"/>
        <v>-</v>
      </c>
      <c r="Q11" s="39">
        <v>243</v>
      </c>
      <c r="R11" s="60">
        <v>211</v>
      </c>
      <c r="S11" s="40">
        <f t="shared" si="4"/>
        <v>86.831275720164612</v>
      </c>
      <c r="T11" s="39">
        <v>303</v>
      </c>
      <c r="U11" s="60">
        <v>83</v>
      </c>
      <c r="V11" s="40">
        <f t="shared" si="5"/>
        <v>27.392739273927393</v>
      </c>
      <c r="W11" s="39">
        <v>138</v>
      </c>
      <c r="X11" s="60">
        <v>82</v>
      </c>
      <c r="Y11" s="40">
        <f t="shared" si="6"/>
        <v>59.420289855072461</v>
      </c>
      <c r="Z11" s="39">
        <v>114</v>
      </c>
      <c r="AA11" s="60">
        <v>66</v>
      </c>
      <c r="AB11" s="40">
        <f t="shared" si="7"/>
        <v>57.89473684210526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701</v>
      </c>
      <c r="C12" s="39">
        <v>713</v>
      </c>
      <c r="D12" s="36">
        <f t="shared" si="0"/>
        <v>101.71184022824536</v>
      </c>
      <c r="E12" s="39">
        <v>162</v>
      </c>
      <c r="F12" s="39">
        <v>250</v>
      </c>
      <c r="G12" s="40">
        <f t="shared" si="1"/>
        <v>154.32098765432099</v>
      </c>
      <c r="H12" s="39">
        <v>51</v>
      </c>
      <c r="I12" s="39">
        <v>37</v>
      </c>
      <c r="J12" s="40">
        <f t="shared" si="2"/>
        <v>72.549019607843135</v>
      </c>
      <c r="K12" s="39">
        <v>22</v>
      </c>
      <c r="L12" s="39">
        <v>14</v>
      </c>
      <c r="M12" s="40">
        <f t="shared" si="3"/>
        <v>63.636363636363633</v>
      </c>
      <c r="N12" s="39">
        <v>19</v>
      </c>
      <c r="O12" s="39">
        <v>2</v>
      </c>
      <c r="P12" s="40">
        <f t="shared" si="8"/>
        <v>10.526315789473685</v>
      </c>
      <c r="Q12" s="39">
        <v>125</v>
      </c>
      <c r="R12" s="60">
        <v>208</v>
      </c>
      <c r="S12" s="40">
        <f t="shared" si="4"/>
        <v>166.4</v>
      </c>
      <c r="T12" s="39">
        <v>567</v>
      </c>
      <c r="U12" s="60">
        <v>162</v>
      </c>
      <c r="V12" s="40">
        <f t="shared" si="5"/>
        <v>28.571428571428573</v>
      </c>
      <c r="W12" s="39">
        <v>60</v>
      </c>
      <c r="X12" s="60">
        <v>65</v>
      </c>
      <c r="Y12" s="40">
        <f t="shared" si="6"/>
        <v>108.33333333333333</v>
      </c>
      <c r="Z12" s="39">
        <v>45</v>
      </c>
      <c r="AA12" s="60">
        <v>56</v>
      </c>
      <c r="AB12" s="40">
        <f t="shared" si="7"/>
        <v>124.44444444444444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279</v>
      </c>
      <c r="C13" s="39">
        <v>266</v>
      </c>
      <c r="D13" s="36">
        <f t="shared" si="0"/>
        <v>95.340501792114694</v>
      </c>
      <c r="E13" s="39">
        <v>134</v>
      </c>
      <c r="F13" s="39">
        <v>144</v>
      </c>
      <c r="G13" s="40">
        <f t="shared" si="1"/>
        <v>107.46268656716418</v>
      </c>
      <c r="H13" s="39">
        <v>27</v>
      </c>
      <c r="I13" s="39">
        <v>35</v>
      </c>
      <c r="J13" s="40">
        <f t="shared" si="2"/>
        <v>129.62962962962962</v>
      </c>
      <c r="K13" s="39">
        <v>7</v>
      </c>
      <c r="L13" s="39">
        <v>7</v>
      </c>
      <c r="M13" s="40">
        <f t="shared" si="3"/>
        <v>100</v>
      </c>
      <c r="N13" s="39">
        <v>0</v>
      </c>
      <c r="O13" s="39">
        <v>0</v>
      </c>
      <c r="P13" s="40" t="str">
        <f t="shared" si="8"/>
        <v>-</v>
      </c>
      <c r="Q13" s="39">
        <v>100</v>
      </c>
      <c r="R13" s="60">
        <v>113</v>
      </c>
      <c r="S13" s="40">
        <f t="shared" si="4"/>
        <v>113</v>
      </c>
      <c r="T13" s="39">
        <v>196</v>
      </c>
      <c r="U13" s="60">
        <v>108</v>
      </c>
      <c r="V13" s="40">
        <f t="shared" si="5"/>
        <v>55.102040816326529</v>
      </c>
      <c r="W13" s="39">
        <v>61</v>
      </c>
      <c r="X13" s="60">
        <v>28</v>
      </c>
      <c r="Y13" s="40">
        <f t="shared" si="6"/>
        <v>45.901639344262293</v>
      </c>
      <c r="Z13" s="39">
        <v>52</v>
      </c>
      <c r="AA13" s="60">
        <v>24</v>
      </c>
      <c r="AB13" s="40">
        <f t="shared" si="7"/>
        <v>46.153846153846153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302</v>
      </c>
      <c r="C14" s="39">
        <v>286</v>
      </c>
      <c r="D14" s="36">
        <f t="shared" si="0"/>
        <v>94.701986754966882</v>
      </c>
      <c r="E14" s="39">
        <v>211</v>
      </c>
      <c r="F14" s="39">
        <v>200</v>
      </c>
      <c r="G14" s="40">
        <f t="shared" si="1"/>
        <v>94.786729857819907</v>
      </c>
      <c r="H14" s="39">
        <v>22</v>
      </c>
      <c r="I14" s="39">
        <v>34</v>
      </c>
      <c r="J14" s="40">
        <f t="shared" si="2"/>
        <v>154.54545454545453</v>
      </c>
      <c r="K14" s="39">
        <v>10</v>
      </c>
      <c r="L14" s="39">
        <v>5</v>
      </c>
      <c r="M14" s="40">
        <f t="shared" si="3"/>
        <v>50</v>
      </c>
      <c r="N14" s="39">
        <v>3</v>
      </c>
      <c r="O14" s="39">
        <v>1</v>
      </c>
      <c r="P14" s="40">
        <f t="shared" si="8"/>
        <v>33.333333333333336</v>
      </c>
      <c r="Q14" s="39">
        <v>191</v>
      </c>
      <c r="R14" s="60">
        <v>174</v>
      </c>
      <c r="S14" s="40">
        <f t="shared" si="4"/>
        <v>91.099476439790578</v>
      </c>
      <c r="T14" s="39">
        <v>199</v>
      </c>
      <c r="U14" s="60">
        <v>41</v>
      </c>
      <c r="V14" s="40">
        <f t="shared" si="5"/>
        <v>20.603015075376884</v>
      </c>
      <c r="W14" s="39">
        <v>122</v>
      </c>
      <c r="X14" s="60">
        <v>39</v>
      </c>
      <c r="Y14" s="40">
        <f t="shared" si="6"/>
        <v>31.967213114754099</v>
      </c>
      <c r="Z14" s="39">
        <v>105</v>
      </c>
      <c r="AA14" s="60">
        <v>28</v>
      </c>
      <c r="AB14" s="40">
        <f t="shared" si="7"/>
        <v>26.666666666666668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1515</v>
      </c>
      <c r="C15" s="39">
        <v>1429</v>
      </c>
      <c r="D15" s="36">
        <f t="shared" si="0"/>
        <v>94.32343234323433</v>
      </c>
      <c r="E15" s="39">
        <v>538</v>
      </c>
      <c r="F15" s="39">
        <v>633</v>
      </c>
      <c r="G15" s="40">
        <f t="shared" si="1"/>
        <v>117.65799256505576</v>
      </c>
      <c r="H15" s="39">
        <v>92</v>
      </c>
      <c r="I15" s="39">
        <v>97</v>
      </c>
      <c r="J15" s="40">
        <f t="shared" si="2"/>
        <v>105.43478260869566</v>
      </c>
      <c r="K15" s="39">
        <v>45</v>
      </c>
      <c r="L15" s="39">
        <v>25</v>
      </c>
      <c r="M15" s="40">
        <f t="shared" si="3"/>
        <v>55.555555555555557</v>
      </c>
      <c r="N15" s="39">
        <v>5</v>
      </c>
      <c r="O15" s="39">
        <v>4</v>
      </c>
      <c r="P15" s="40">
        <f t="shared" si="8"/>
        <v>80</v>
      </c>
      <c r="Q15" s="39">
        <v>420</v>
      </c>
      <c r="R15" s="60">
        <v>503</v>
      </c>
      <c r="S15" s="40">
        <f t="shared" si="4"/>
        <v>119.76190476190476</v>
      </c>
      <c r="T15" s="39">
        <v>1169</v>
      </c>
      <c r="U15" s="60">
        <v>211</v>
      </c>
      <c r="V15" s="40">
        <f t="shared" si="5"/>
        <v>18.049615055603081</v>
      </c>
      <c r="W15" s="39">
        <v>298</v>
      </c>
      <c r="X15" s="60">
        <v>207</v>
      </c>
      <c r="Y15" s="40">
        <f t="shared" si="6"/>
        <v>69.463087248322154</v>
      </c>
      <c r="Z15" s="39">
        <v>274</v>
      </c>
      <c r="AA15" s="60">
        <v>184</v>
      </c>
      <c r="AB15" s="40">
        <f t="shared" si="7"/>
        <v>67.153284671532845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1043</v>
      </c>
      <c r="C16" s="39">
        <v>945</v>
      </c>
      <c r="D16" s="36">
        <f t="shared" si="0"/>
        <v>90.604026845637577</v>
      </c>
      <c r="E16" s="39">
        <v>611</v>
      </c>
      <c r="F16" s="39">
        <v>623</v>
      </c>
      <c r="G16" s="40">
        <f t="shared" si="1"/>
        <v>101.96399345335516</v>
      </c>
      <c r="H16" s="39">
        <v>133</v>
      </c>
      <c r="I16" s="39">
        <v>103</v>
      </c>
      <c r="J16" s="40">
        <f t="shared" si="2"/>
        <v>77.443609022556387</v>
      </c>
      <c r="K16" s="39">
        <v>54</v>
      </c>
      <c r="L16" s="39">
        <v>24</v>
      </c>
      <c r="M16" s="40">
        <f t="shared" si="3"/>
        <v>44.444444444444443</v>
      </c>
      <c r="N16" s="39">
        <v>12</v>
      </c>
      <c r="O16" s="39">
        <v>11</v>
      </c>
      <c r="P16" s="40">
        <f t="shared" si="8"/>
        <v>91.666666666666671</v>
      </c>
      <c r="Q16" s="39">
        <v>547</v>
      </c>
      <c r="R16" s="60">
        <v>522</v>
      </c>
      <c r="S16" s="40">
        <f t="shared" si="4"/>
        <v>95.42961608775137</v>
      </c>
      <c r="T16" s="39">
        <v>608</v>
      </c>
      <c r="U16" s="60">
        <v>158</v>
      </c>
      <c r="V16" s="40">
        <f t="shared" si="5"/>
        <v>25.986842105263158</v>
      </c>
      <c r="W16" s="39">
        <v>323</v>
      </c>
      <c r="X16" s="60">
        <v>145</v>
      </c>
      <c r="Y16" s="40">
        <f t="shared" si="6"/>
        <v>44.891640866873068</v>
      </c>
      <c r="Z16" s="39">
        <v>273</v>
      </c>
      <c r="AA16" s="60">
        <v>127</v>
      </c>
      <c r="AB16" s="40">
        <f t="shared" si="7"/>
        <v>46.520146520146518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1683</v>
      </c>
      <c r="C17" s="39">
        <v>1750</v>
      </c>
      <c r="D17" s="36">
        <f t="shared" si="0"/>
        <v>103.9809863339275</v>
      </c>
      <c r="E17" s="39">
        <v>643</v>
      </c>
      <c r="F17" s="39">
        <v>762</v>
      </c>
      <c r="G17" s="40">
        <f t="shared" si="1"/>
        <v>118.50699844479004</v>
      </c>
      <c r="H17" s="39">
        <v>78</v>
      </c>
      <c r="I17" s="39">
        <v>75</v>
      </c>
      <c r="J17" s="40">
        <f t="shared" si="2"/>
        <v>96.15384615384616</v>
      </c>
      <c r="K17" s="39">
        <v>42</v>
      </c>
      <c r="L17" s="39">
        <v>27</v>
      </c>
      <c r="M17" s="40">
        <f t="shared" si="3"/>
        <v>64.285714285714292</v>
      </c>
      <c r="N17" s="39">
        <v>8</v>
      </c>
      <c r="O17" s="39">
        <v>2</v>
      </c>
      <c r="P17" s="40">
        <f t="shared" si="8"/>
        <v>25</v>
      </c>
      <c r="Q17" s="39">
        <v>460</v>
      </c>
      <c r="R17" s="60">
        <v>483</v>
      </c>
      <c r="S17" s="40">
        <f t="shared" si="4"/>
        <v>105</v>
      </c>
      <c r="T17" s="39">
        <v>1336</v>
      </c>
      <c r="U17" s="60">
        <v>326</v>
      </c>
      <c r="V17" s="40">
        <f t="shared" si="5"/>
        <v>24.401197604790418</v>
      </c>
      <c r="W17" s="39">
        <v>322</v>
      </c>
      <c r="X17" s="60">
        <v>315</v>
      </c>
      <c r="Y17" s="40">
        <f t="shared" si="6"/>
        <v>97.826086956521735</v>
      </c>
      <c r="Z17" s="39">
        <v>301</v>
      </c>
      <c r="AA17" s="60">
        <v>296</v>
      </c>
      <c r="AB17" s="40">
        <f t="shared" si="7"/>
        <v>98.338870431893682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908</v>
      </c>
      <c r="C18" s="39">
        <v>496</v>
      </c>
      <c r="D18" s="36">
        <f t="shared" si="0"/>
        <v>54.625550660792953</v>
      </c>
      <c r="E18" s="39">
        <v>530</v>
      </c>
      <c r="F18" s="39">
        <v>463</v>
      </c>
      <c r="G18" s="40">
        <f t="shared" si="1"/>
        <v>87.35849056603773</v>
      </c>
      <c r="H18" s="39">
        <v>69</v>
      </c>
      <c r="I18" s="39">
        <v>67</v>
      </c>
      <c r="J18" s="40">
        <f t="shared" si="2"/>
        <v>97.101449275362313</v>
      </c>
      <c r="K18" s="39">
        <v>31</v>
      </c>
      <c r="L18" s="39">
        <v>8</v>
      </c>
      <c r="M18" s="40">
        <f t="shared" si="3"/>
        <v>25.806451612903224</v>
      </c>
      <c r="N18" s="39">
        <v>4</v>
      </c>
      <c r="O18" s="39">
        <v>1</v>
      </c>
      <c r="P18" s="40">
        <f t="shared" si="8"/>
        <v>25</v>
      </c>
      <c r="Q18" s="39">
        <v>404</v>
      </c>
      <c r="R18" s="60">
        <v>342</v>
      </c>
      <c r="S18" s="40">
        <f t="shared" si="4"/>
        <v>84.653465346534659</v>
      </c>
      <c r="T18" s="39">
        <v>262</v>
      </c>
      <c r="U18" s="60">
        <v>151</v>
      </c>
      <c r="V18" s="40">
        <f t="shared" si="5"/>
        <v>57.63358778625954</v>
      </c>
      <c r="W18" s="39">
        <v>240</v>
      </c>
      <c r="X18" s="60">
        <v>142</v>
      </c>
      <c r="Y18" s="40">
        <f t="shared" si="6"/>
        <v>59.166666666666664</v>
      </c>
      <c r="Z18" s="39">
        <v>224</v>
      </c>
      <c r="AA18" s="60">
        <v>130</v>
      </c>
      <c r="AB18" s="40">
        <f t="shared" si="7"/>
        <v>58.035714285714285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1007</v>
      </c>
      <c r="C19" s="39">
        <v>912</v>
      </c>
      <c r="D19" s="36">
        <f t="shared" si="0"/>
        <v>90.566037735849051</v>
      </c>
      <c r="E19" s="39">
        <v>534</v>
      </c>
      <c r="F19" s="39">
        <v>499</v>
      </c>
      <c r="G19" s="40">
        <f t="shared" si="1"/>
        <v>93.445692883895134</v>
      </c>
      <c r="H19" s="39">
        <v>105</v>
      </c>
      <c r="I19" s="39">
        <v>122</v>
      </c>
      <c r="J19" s="40">
        <f t="shared" si="2"/>
        <v>116.19047619047619</v>
      </c>
      <c r="K19" s="39">
        <v>36</v>
      </c>
      <c r="L19" s="39">
        <v>32</v>
      </c>
      <c r="M19" s="40">
        <f t="shared" si="3"/>
        <v>88.888888888888886</v>
      </c>
      <c r="N19" s="39">
        <v>10</v>
      </c>
      <c r="O19" s="39">
        <v>3</v>
      </c>
      <c r="P19" s="40">
        <f t="shared" si="8"/>
        <v>30</v>
      </c>
      <c r="Q19" s="39">
        <v>440</v>
      </c>
      <c r="R19" s="60">
        <v>440</v>
      </c>
      <c r="S19" s="40">
        <f t="shared" si="4"/>
        <v>100</v>
      </c>
      <c r="T19" s="39">
        <v>684</v>
      </c>
      <c r="U19" s="60">
        <v>526</v>
      </c>
      <c r="V19" s="40">
        <f t="shared" si="5"/>
        <v>76.900584795321635</v>
      </c>
      <c r="W19" s="39">
        <v>212</v>
      </c>
      <c r="X19" s="60">
        <v>175</v>
      </c>
      <c r="Y19" s="40">
        <f t="shared" si="6"/>
        <v>82.547169811320757</v>
      </c>
      <c r="Z19" s="39">
        <v>191</v>
      </c>
      <c r="AA19" s="60">
        <v>162</v>
      </c>
      <c r="AB19" s="40">
        <f t="shared" si="7"/>
        <v>84.816753926701566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530</v>
      </c>
      <c r="C20" s="39">
        <v>574</v>
      </c>
      <c r="D20" s="36">
        <f t="shared" si="0"/>
        <v>108.30188679245283</v>
      </c>
      <c r="E20" s="39">
        <v>262</v>
      </c>
      <c r="F20" s="39">
        <v>321</v>
      </c>
      <c r="G20" s="40">
        <f t="shared" si="1"/>
        <v>122.51908396946565</v>
      </c>
      <c r="H20" s="39">
        <v>35</v>
      </c>
      <c r="I20" s="39">
        <v>61</v>
      </c>
      <c r="J20" s="40">
        <f t="shared" si="2"/>
        <v>174.28571428571428</v>
      </c>
      <c r="K20" s="39">
        <v>13</v>
      </c>
      <c r="L20" s="39">
        <v>13</v>
      </c>
      <c r="M20" s="40">
        <f t="shared" si="3"/>
        <v>100</v>
      </c>
      <c r="N20" s="39">
        <v>3</v>
      </c>
      <c r="O20" s="39">
        <v>0</v>
      </c>
      <c r="P20" s="40">
        <f t="shared" si="8"/>
        <v>0</v>
      </c>
      <c r="Q20" s="39">
        <v>200</v>
      </c>
      <c r="R20" s="60">
        <v>242</v>
      </c>
      <c r="S20" s="40">
        <f t="shared" si="4"/>
        <v>121</v>
      </c>
      <c r="T20" s="39">
        <v>387</v>
      </c>
      <c r="U20" s="60">
        <v>151</v>
      </c>
      <c r="V20" s="40">
        <f t="shared" si="5"/>
        <v>39.018087855297161</v>
      </c>
      <c r="W20" s="39">
        <v>129</v>
      </c>
      <c r="X20" s="60">
        <v>145</v>
      </c>
      <c r="Y20" s="40">
        <f t="shared" si="6"/>
        <v>112.40310077519379</v>
      </c>
      <c r="Z20" s="39">
        <v>120</v>
      </c>
      <c r="AA20" s="60">
        <v>136</v>
      </c>
      <c r="AB20" s="40">
        <f t="shared" si="7"/>
        <v>113.33333333333333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389</v>
      </c>
      <c r="C21" s="39">
        <v>455</v>
      </c>
      <c r="D21" s="36">
        <f t="shared" si="0"/>
        <v>116.96658097686375</v>
      </c>
      <c r="E21" s="39">
        <v>244</v>
      </c>
      <c r="F21" s="39">
        <v>312</v>
      </c>
      <c r="G21" s="40">
        <f t="shared" si="1"/>
        <v>127.8688524590164</v>
      </c>
      <c r="H21" s="39">
        <v>72</v>
      </c>
      <c r="I21" s="39">
        <v>48</v>
      </c>
      <c r="J21" s="40">
        <f t="shared" si="2"/>
        <v>66.666666666666671</v>
      </c>
      <c r="K21" s="39">
        <v>5</v>
      </c>
      <c r="L21" s="39">
        <v>23</v>
      </c>
      <c r="M21" s="40">
        <f t="shared" si="3"/>
        <v>460</v>
      </c>
      <c r="N21" s="39">
        <v>4</v>
      </c>
      <c r="O21" s="39">
        <v>0</v>
      </c>
      <c r="P21" s="40">
        <f t="shared" si="8"/>
        <v>0</v>
      </c>
      <c r="Q21" s="39">
        <v>227</v>
      </c>
      <c r="R21" s="60">
        <v>281</v>
      </c>
      <c r="S21" s="40">
        <f t="shared" si="4"/>
        <v>123.7885462555066</v>
      </c>
      <c r="T21" s="39">
        <v>216</v>
      </c>
      <c r="U21" s="60">
        <v>121</v>
      </c>
      <c r="V21" s="40">
        <f t="shared" si="5"/>
        <v>56.018518518518519</v>
      </c>
      <c r="W21" s="39">
        <v>94</v>
      </c>
      <c r="X21" s="60">
        <v>117</v>
      </c>
      <c r="Y21" s="40">
        <f t="shared" si="6"/>
        <v>124.46808510638297</v>
      </c>
      <c r="Z21" s="39">
        <v>92</v>
      </c>
      <c r="AA21" s="60">
        <v>106</v>
      </c>
      <c r="AB21" s="40">
        <f t="shared" si="7"/>
        <v>115.21739130434783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953</v>
      </c>
      <c r="C22" s="39">
        <v>865</v>
      </c>
      <c r="D22" s="36">
        <f t="shared" si="0"/>
        <v>90.76600209863588</v>
      </c>
      <c r="E22" s="39">
        <v>487</v>
      </c>
      <c r="F22" s="39">
        <v>497</v>
      </c>
      <c r="G22" s="40">
        <f t="shared" si="1"/>
        <v>102.05338809034907</v>
      </c>
      <c r="H22" s="39">
        <v>61</v>
      </c>
      <c r="I22" s="39">
        <v>70</v>
      </c>
      <c r="J22" s="40">
        <f t="shared" si="2"/>
        <v>114.75409836065573</v>
      </c>
      <c r="K22" s="39">
        <v>25</v>
      </c>
      <c r="L22" s="39">
        <v>20</v>
      </c>
      <c r="M22" s="40">
        <f t="shared" si="3"/>
        <v>80</v>
      </c>
      <c r="N22" s="39">
        <v>4</v>
      </c>
      <c r="O22" s="39">
        <v>1</v>
      </c>
      <c r="P22" s="40">
        <f t="shared" si="8"/>
        <v>25</v>
      </c>
      <c r="Q22" s="39">
        <v>447</v>
      </c>
      <c r="R22" s="60">
        <v>439</v>
      </c>
      <c r="S22" s="40">
        <f t="shared" si="4"/>
        <v>98.210290827740494</v>
      </c>
      <c r="T22" s="39">
        <v>635</v>
      </c>
      <c r="U22" s="60">
        <v>191</v>
      </c>
      <c r="V22" s="40">
        <f t="shared" si="5"/>
        <v>30.078740157480315</v>
      </c>
      <c r="W22" s="39">
        <v>222</v>
      </c>
      <c r="X22" s="60">
        <v>189</v>
      </c>
      <c r="Y22" s="40">
        <f t="shared" si="6"/>
        <v>85.13513513513513</v>
      </c>
      <c r="Z22" s="39">
        <v>198</v>
      </c>
      <c r="AA22" s="60">
        <v>156</v>
      </c>
      <c r="AB22" s="40">
        <f t="shared" si="7"/>
        <v>78.787878787878782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750</v>
      </c>
      <c r="C23" s="39">
        <v>822</v>
      </c>
      <c r="D23" s="36">
        <f t="shared" si="0"/>
        <v>109.6</v>
      </c>
      <c r="E23" s="39">
        <v>587</v>
      </c>
      <c r="F23" s="39">
        <v>662</v>
      </c>
      <c r="G23" s="40">
        <f t="shared" si="1"/>
        <v>112.77683134582624</v>
      </c>
      <c r="H23" s="39">
        <v>126</v>
      </c>
      <c r="I23" s="39">
        <v>109</v>
      </c>
      <c r="J23" s="40">
        <f t="shared" si="2"/>
        <v>86.507936507936506</v>
      </c>
      <c r="K23" s="39">
        <v>42</v>
      </c>
      <c r="L23" s="39">
        <v>21</v>
      </c>
      <c r="M23" s="40">
        <f t="shared" si="3"/>
        <v>50</v>
      </c>
      <c r="N23" s="39">
        <v>22</v>
      </c>
      <c r="O23" s="39">
        <v>3</v>
      </c>
      <c r="P23" s="40">
        <f t="shared" si="8"/>
        <v>13.636363636363637</v>
      </c>
      <c r="Q23" s="39">
        <v>539</v>
      </c>
      <c r="R23" s="60">
        <v>594</v>
      </c>
      <c r="S23" s="40">
        <f t="shared" si="4"/>
        <v>110.20408163265306</v>
      </c>
      <c r="T23" s="39">
        <v>428</v>
      </c>
      <c r="U23" s="60">
        <v>245</v>
      </c>
      <c r="V23" s="40">
        <f t="shared" si="5"/>
        <v>57.242990654205606</v>
      </c>
      <c r="W23" s="39">
        <v>283</v>
      </c>
      <c r="X23" s="60">
        <v>233</v>
      </c>
      <c r="Y23" s="40">
        <f t="shared" si="6"/>
        <v>82.332155477031804</v>
      </c>
      <c r="Z23" s="39">
        <v>226</v>
      </c>
      <c r="AA23" s="60">
        <v>199</v>
      </c>
      <c r="AB23" s="40">
        <f t="shared" si="7"/>
        <v>88.053097345132741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685</v>
      </c>
      <c r="C24" s="39">
        <v>588</v>
      </c>
      <c r="D24" s="36">
        <f t="shared" si="0"/>
        <v>85.839416058394164</v>
      </c>
      <c r="E24" s="39">
        <v>467</v>
      </c>
      <c r="F24" s="39">
        <v>543</v>
      </c>
      <c r="G24" s="40">
        <f t="shared" si="1"/>
        <v>116.27408993576017</v>
      </c>
      <c r="H24" s="39">
        <v>57</v>
      </c>
      <c r="I24" s="39">
        <v>54</v>
      </c>
      <c r="J24" s="40">
        <f t="shared" si="2"/>
        <v>94.736842105263165</v>
      </c>
      <c r="K24" s="39">
        <v>21</v>
      </c>
      <c r="L24" s="39">
        <v>23</v>
      </c>
      <c r="M24" s="40">
        <f t="shared" si="3"/>
        <v>109.52380952380952</v>
      </c>
      <c r="N24" s="39">
        <v>3</v>
      </c>
      <c r="O24" s="39">
        <v>0</v>
      </c>
      <c r="P24" s="40">
        <f t="shared" si="8"/>
        <v>0</v>
      </c>
      <c r="Q24" s="39">
        <v>344</v>
      </c>
      <c r="R24" s="60">
        <v>503</v>
      </c>
      <c r="S24" s="40">
        <f t="shared" si="4"/>
        <v>146.22093023255815</v>
      </c>
      <c r="T24" s="39">
        <v>234</v>
      </c>
      <c r="U24" s="60">
        <v>217</v>
      </c>
      <c r="V24" s="40">
        <f t="shared" si="5"/>
        <v>92.73504273504274</v>
      </c>
      <c r="W24" s="39">
        <v>207</v>
      </c>
      <c r="X24" s="60">
        <v>214</v>
      </c>
      <c r="Y24" s="40">
        <f t="shared" si="6"/>
        <v>103.38164251207729</v>
      </c>
      <c r="Z24" s="39">
        <v>203</v>
      </c>
      <c r="AA24" s="60">
        <v>208</v>
      </c>
      <c r="AB24" s="40">
        <f t="shared" si="7"/>
        <v>102.46305418719211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864</v>
      </c>
      <c r="C25" s="39">
        <v>900</v>
      </c>
      <c r="D25" s="36">
        <f t="shared" si="0"/>
        <v>104.16666666666667</v>
      </c>
      <c r="E25" s="39">
        <v>157</v>
      </c>
      <c r="F25" s="39">
        <v>270</v>
      </c>
      <c r="G25" s="40">
        <f t="shared" si="1"/>
        <v>171.97452229299364</v>
      </c>
      <c r="H25" s="39">
        <v>23</v>
      </c>
      <c r="I25" s="39">
        <v>51</v>
      </c>
      <c r="J25" s="40">
        <f t="shared" si="2"/>
        <v>221.7391304347826</v>
      </c>
      <c r="K25" s="39">
        <v>8</v>
      </c>
      <c r="L25" s="39">
        <v>10</v>
      </c>
      <c r="M25" s="40">
        <f t="shared" si="3"/>
        <v>125</v>
      </c>
      <c r="N25" s="39">
        <v>3</v>
      </c>
      <c r="O25" s="39">
        <v>1</v>
      </c>
      <c r="P25" s="40">
        <f t="shared" si="8"/>
        <v>33.333333333333336</v>
      </c>
      <c r="Q25" s="39">
        <v>124</v>
      </c>
      <c r="R25" s="60">
        <v>218</v>
      </c>
      <c r="S25" s="40">
        <f t="shared" si="4"/>
        <v>175.80645161290323</v>
      </c>
      <c r="T25" s="39">
        <v>763</v>
      </c>
      <c r="U25" s="60">
        <v>102</v>
      </c>
      <c r="V25" s="40">
        <f t="shared" si="5"/>
        <v>13.368283093053735</v>
      </c>
      <c r="W25" s="39">
        <v>98</v>
      </c>
      <c r="X25" s="60">
        <v>98</v>
      </c>
      <c r="Y25" s="40">
        <f t="shared" si="6"/>
        <v>100</v>
      </c>
      <c r="Z25" s="39">
        <v>95</v>
      </c>
      <c r="AA25" s="60">
        <v>82</v>
      </c>
      <c r="AB25" s="40">
        <f t="shared" si="7"/>
        <v>86.315789473684205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564</v>
      </c>
      <c r="C26" s="39">
        <v>547</v>
      </c>
      <c r="D26" s="36">
        <f t="shared" si="0"/>
        <v>96.98581560283688</v>
      </c>
      <c r="E26" s="39">
        <v>354</v>
      </c>
      <c r="F26" s="39">
        <v>323</v>
      </c>
      <c r="G26" s="40">
        <f t="shared" si="1"/>
        <v>91.24293785310735</v>
      </c>
      <c r="H26" s="39">
        <v>54</v>
      </c>
      <c r="I26" s="39">
        <v>50</v>
      </c>
      <c r="J26" s="40">
        <f t="shared" si="2"/>
        <v>92.592592592592595</v>
      </c>
      <c r="K26" s="39">
        <v>17</v>
      </c>
      <c r="L26" s="39">
        <v>6</v>
      </c>
      <c r="M26" s="40">
        <f t="shared" si="3"/>
        <v>35.294117647058826</v>
      </c>
      <c r="N26" s="39">
        <v>6</v>
      </c>
      <c r="O26" s="39">
        <v>0</v>
      </c>
      <c r="P26" s="40">
        <f t="shared" si="8"/>
        <v>0</v>
      </c>
      <c r="Q26" s="39">
        <v>309</v>
      </c>
      <c r="R26" s="60">
        <v>258</v>
      </c>
      <c r="S26" s="40">
        <f t="shared" si="4"/>
        <v>83.495145631067956</v>
      </c>
      <c r="T26" s="39">
        <v>394</v>
      </c>
      <c r="U26" s="60">
        <v>148</v>
      </c>
      <c r="V26" s="40">
        <f t="shared" si="5"/>
        <v>37.56345177664975</v>
      </c>
      <c r="W26" s="39">
        <v>187</v>
      </c>
      <c r="X26" s="60">
        <v>137</v>
      </c>
      <c r="Y26" s="40">
        <f t="shared" si="6"/>
        <v>73.262032085561501</v>
      </c>
      <c r="Z26" s="39">
        <v>162</v>
      </c>
      <c r="AA26" s="60">
        <v>121</v>
      </c>
      <c r="AB26" s="40">
        <f t="shared" si="7"/>
        <v>74.691358024691354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390</v>
      </c>
      <c r="C27" s="39">
        <v>588</v>
      </c>
      <c r="D27" s="36">
        <f t="shared" si="0"/>
        <v>150.76923076923077</v>
      </c>
      <c r="E27" s="39">
        <v>227</v>
      </c>
      <c r="F27" s="39">
        <v>401</v>
      </c>
      <c r="G27" s="40">
        <f t="shared" si="1"/>
        <v>176.65198237885463</v>
      </c>
      <c r="H27" s="39">
        <v>37</v>
      </c>
      <c r="I27" s="39">
        <v>79</v>
      </c>
      <c r="J27" s="40">
        <f t="shared" si="2"/>
        <v>213.51351351351352</v>
      </c>
      <c r="K27" s="39">
        <v>15</v>
      </c>
      <c r="L27" s="39">
        <v>37</v>
      </c>
      <c r="M27" s="40">
        <f t="shared" si="3"/>
        <v>246.66666666666666</v>
      </c>
      <c r="N27" s="39">
        <v>7</v>
      </c>
      <c r="O27" s="39">
        <v>15</v>
      </c>
      <c r="P27" s="40">
        <f t="shared" si="8"/>
        <v>214.28571428571428</v>
      </c>
      <c r="Q27" s="39">
        <v>187</v>
      </c>
      <c r="R27" s="60">
        <v>322</v>
      </c>
      <c r="S27" s="40">
        <f t="shared" si="4"/>
        <v>172.19251336898395</v>
      </c>
      <c r="T27" s="39">
        <v>270</v>
      </c>
      <c r="U27" s="60">
        <v>128</v>
      </c>
      <c r="V27" s="40">
        <f t="shared" si="5"/>
        <v>47.407407407407405</v>
      </c>
      <c r="W27" s="39">
        <v>120</v>
      </c>
      <c r="X27" s="60">
        <v>124</v>
      </c>
      <c r="Y27" s="40">
        <f t="shared" si="6"/>
        <v>103.33333333333333</v>
      </c>
      <c r="Z27" s="39">
        <v>110</v>
      </c>
      <c r="AA27" s="60">
        <v>117</v>
      </c>
      <c r="AB27" s="40">
        <f t="shared" si="7"/>
        <v>106.36363636363636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338</v>
      </c>
      <c r="C28" s="39">
        <v>300</v>
      </c>
      <c r="D28" s="36">
        <f t="shared" si="0"/>
        <v>88.757396449704146</v>
      </c>
      <c r="E28" s="39">
        <v>237</v>
      </c>
      <c r="F28" s="39">
        <v>207</v>
      </c>
      <c r="G28" s="40">
        <f t="shared" si="1"/>
        <v>87.341772151898738</v>
      </c>
      <c r="H28" s="39">
        <v>52</v>
      </c>
      <c r="I28" s="39">
        <v>32</v>
      </c>
      <c r="J28" s="40">
        <f t="shared" si="2"/>
        <v>61.53846153846154</v>
      </c>
      <c r="K28" s="39">
        <v>9</v>
      </c>
      <c r="L28" s="39">
        <v>6</v>
      </c>
      <c r="M28" s="40">
        <f t="shared" si="3"/>
        <v>66.666666666666671</v>
      </c>
      <c r="N28" s="39">
        <v>8</v>
      </c>
      <c r="O28" s="39">
        <v>1</v>
      </c>
      <c r="P28" s="40">
        <f t="shared" si="8"/>
        <v>12.5</v>
      </c>
      <c r="Q28" s="39">
        <v>202</v>
      </c>
      <c r="R28" s="60">
        <v>192</v>
      </c>
      <c r="S28" s="40">
        <f t="shared" si="4"/>
        <v>95.049504950495049</v>
      </c>
      <c r="T28" s="39">
        <v>177</v>
      </c>
      <c r="U28" s="60">
        <v>82</v>
      </c>
      <c r="V28" s="40">
        <f t="shared" si="5"/>
        <v>46.327683615819211</v>
      </c>
      <c r="W28" s="39">
        <v>83</v>
      </c>
      <c r="X28" s="60">
        <v>81</v>
      </c>
      <c r="Y28" s="40">
        <f t="shared" si="6"/>
        <v>97.590361445783131</v>
      </c>
      <c r="Z28" s="39">
        <v>76</v>
      </c>
      <c r="AA28" s="60">
        <v>79</v>
      </c>
      <c r="AB28" s="40">
        <f t="shared" si="7"/>
        <v>103.94736842105263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749</v>
      </c>
      <c r="C29" s="39">
        <v>763</v>
      </c>
      <c r="D29" s="36">
        <f t="shared" si="0"/>
        <v>101.86915887850468</v>
      </c>
      <c r="E29" s="39">
        <v>508</v>
      </c>
      <c r="F29" s="39">
        <v>500</v>
      </c>
      <c r="G29" s="40">
        <f t="shared" si="1"/>
        <v>98.425196850393704</v>
      </c>
      <c r="H29" s="39">
        <v>36</v>
      </c>
      <c r="I29" s="39">
        <v>42</v>
      </c>
      <c r="J29" s="40">
        <f t="shared" si="2"/>
        <v>116.66666666666667</v>
      </c>
      <c r="K29" s="39">
        <v>39</v>
      </c>
      <c r="L29" s="39">
        <v>23</v>
      </c>
      <c r="M29" s="40">
        <f t="shared" si="3"/>
        <v>58.974358974358971</v>
      </c>
      <c r="N29" s="39">
        <v>1</v>
      </c>
      <c r="O29" s="39">
        <v>0</v>
      </c>
      <c r="P29" s="40">
        <f t="shared" si="8"/>
        <v>0</v>
      </c>
      <c r="Q29" s="39">
        <v>365</v>
      </c>
      <c r="R29" s="60">
        <v>400</v>
      </c>
      <c r="S29" s="40">
        <f t="shared" si="4"/>
        <v>109.58904109589041</v>
      </c>
      <c r="T29" s="39">
        <v>474</v>
      </c>
      <c r="U29" s="60">
        <v>154</v>
      </c>
      <c r="V29" s="40">
        <f t="shared" si="5"/>
        <v>32.489451476793249</v>
      </c>
      <c r="W29" s="39">
        <v>251</v>
      </c>
      <c r="X29" s="60">
        <v>142</v>
      </c>
      <c r="Y29" s="40">
        <f t="shared" si="6"/>
        <v>56.573705179282868</v>
      </c>
      <c r="Z29" s="39">
        <v>237</v>
      </c>
      <c r="AA29" s="60">
        <v>135</v>
      </c>
      <c r="AB29" s="40">
        <f t="shared" si="7"/>
        <v>56.962025316455694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605</v>
      </c>
      <c r="C30" s="39">
        <v>605</v>
      </c>
      <c r="D30" s="36">
        <f t="shared" si="0"/>
        <v>100</v>
      </c>
      <c r="E30" s="39">
        <v>235</v>
      </c>
      <c r="F30" s="39">
        <v>277</v>
      </c>
      <c r="G30" s="40">
        <f t="shared" si="1"/>
        <v>117.87234042553192</v>
      </c>
      <c r="H30" s="39">
        <v>56</v>
      </c>
      <c r="I30" s="39">
        <v>38</v>
      </c>
      <c r="J30" s="40">
        <f t="shared" si="2"/>
        <v>67.857142857142861</v>
      </c>
      <c r="K30" s="39">
        <v>30</v>
      </c>
      <c r="L30" s="39">
        <v>10</v>
      </c>
      <c r="M30" s="40">
        <f t="shared" si="3"/>
        <v>33.333333333333336</v>
      </c>
      <c r="N30" s="39">
        <v>7</v>
      </c>
      <c r="O30" s="39">
        <v>1</v>
      </c>
      <c r="P30" s="40">
        <f t="shared" si="8"/>
        <v>14.285714285714286</v>
      </c>
      <c r="Q30" s="39">
        <v>222</v>
      </c>
      <c r="R30" s="60">
        <v>249</v>
      </c>
      <c r="S30" s="40">
        <f t="shared" si="4"/>
        <v>112.16216216216216</v>
      </c>
      <c r="T30" s="39">
        <v>477</v>
      </c>
      <c r="U30" s="60">
        <v>111</v>
      </c>
      <c r="V30" s="40">
        <f t="shared" si="5"/>
        <v>23.270440251572328</v>
      </c>
      <c r="W30" s="39">
        <v>112</v>
      </c>
      <c r="X30" s="60">
        <v>109</v>
      </c>
      <c r="Y30" s="40">
        <f t="shared" si="6"/>
        <v>97.321428571428569</v>
      </c>
      <c r="Z30" s="39">
        <v>99</v>
      </c>
      <c r="AA30" s="60">
        <v>98</v>
      </c>
      <c r="AB30" s="40">
        <f t="shared" si="7"/>
        <v>98.98989898989899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542</v>
      </c>
      <c r="C31" s="39">
        <v>500</v>
      </c>
      <c r="D31" s="36">
        <f t="shared" si="0"/>
        <v>92.250922509225092</v>
      </c>
      <c r="E31" s="39">
        <v>199</v>
      </c>
      <c r="F31" s="39">
        <v>235</v>
      </c>
      <c r="G31" s="40">
        <f t="shared" si="1"/>
        <v>118.09045226130654</v>
      </c>
      <c r="H31" s="39">
        <v>45</v>
      </c>
      <c r="I31" s="39">
        <v>55</v>
      </c>
      <c r="J31" s="40">
        <f t="shared" si="2"/>
        <v>122.22222222222223</v>
      </c>
      <c r="K31" s="39">
        <v>7</v>
      </c>
      <c r="L31" s="39">
        <v>14</v>
      </c>
      <c r="M31" s="40">
        <f t="shared" si="3"/>
        <v>200</v>
      </c>
      <c r="N31" s="39">
        <v>0</v>
      </c>
      <c r="O31" s="39">
        <v>7</v>
      </c>
      <c r="P31" s="40" t="str">
        <f t="shared" si="8"/>
        <v>-</v>
      </c>
      <c r="Q31" s="39">
        <v>166</v>
      </c>
      <c r="R31" s="60">
        <v>216</v>
      </c>
      <c r="S31" s="40">
        <f t="shared" si="4"/>
        <v>130.12048192771084</v>
      </c>
      <c r="T31" s="39">
        <v>360</v>
      </c>
      <c r="U31" s="60">
        <v>105</v>
      </c>
      <c r="V31" s="40">
        <f t="shared" si="5"/>
        <v>29.166666666666668</v>
      </c>
      <c r="W31" s="39">
        <v>74</v>
      </c>
      <c r="X31" s="60">
        <v>87</v>
      </c>
      <c r="Y31" s="40">
        <f t="shared" si="6"/>
        <v>117.56756756756756</v>
      </c>
      <c r="Z31" s="39">
        <v>70</v>
      </c>
      <c r="AA31" s="60">
        <v>79</v>
      </c>
      <c r="AB31" s="40">
        <f t="shared" si="7"/>
        <v>112.85714285714286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718</v>
      </c>
      <c r="C32" s="39">
        <v>645</v>
      </c>
      <c r="D32" s="36">
        <f t="shared" si="0"/>
        <v>89.832869080779943</v>
      </c>
      <c r="E32" s="39">
        <v>304</v>
      </c>
      <c r="F32" s="39">
        <v>248</v>
      </c>
      <c r="G32" s="40">
        <f t="shared" si="1"/>
        <v>81.578947368421055</v>
      </c>
      <c r="H32" s="39">
        <v>42</v>
      </c>
      <c r="I32" s="39">
        <v>62</v>
      </c>
      <c r="J32" s="40">
        <f t="shared" si="2"/>
        <v>147.61904761904762</v>
      </c>
      <c r="K32" s="39">
        <v>19</v>
      </c>
      <c r="L32" s="39">
        <v>15</v>
      </c>
      <c r="M32" s="40">
        <f t="shared" si="3"/>
        <v>78.94736842105263</v>
      </c>
      <c r="N32" s="39">
        <v>4</v>
      </c>
      <c r="O32" s="39">
        <v>7</v>
      </c>
      <c r="P32" s="40">
        <f t="shared" si="8"/>
        <v>175</v>
      </c>
      <c r="Q32" s="39">
        <v>288</v>
      </c>
      <c r="R32" s="60">
        <v>193</v>
      </c>
      <c r="S32" s="40">
        <f t="shared" si="4"/>
        <v>67.013888888888886</v>
      </c>
      <c r="T32" s="39">
        <v>553</v>
      </c>
      <c r="U32" s="60">
        <v>46</v>
      </c>
      <c r="V32" s="40">
        <f t="shared" si="5"/>
        <v>8.3182640144665463</v>
      </c>
      <c r="W32" s="39">
        <v>150</v>
      </c>
      <c r="X32" s="60">
        <v>42</v>
      </c>
      <c r="Y32" s="40">
        <f t="shared" si="6"/>
        <v>28</v>
      </c>
      <c r="Z32" s="39">
        <v>144</v>
      </c>
      <c r="AA32" s="60">
        <v>38</v>
      </c>
      <c r="AB32" s="40">
        <f t="shared" si="7"/>
        <v>26.388888888888889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673</v>
      </c>
      <c r="C33" s="39">
        <v>722</v>
      </c>
      <c r="D33" s="36">
        <f t="shared" si="0"/>
        <v>107.28083209509659</v>
      </c>
      <c r="E33" s="39">
        <v>512</v>
      </c>
      <c r="F33" s="39">
        <v>569</v>
      </c>
      <c r="G33" s="40">
        <f t="shared" si="1"/>
        <v>111.1328125</v>
      </c>
      <c r="H33" s="39">
        <v>36</v>
      </c>
      <c r="I33" s="39">
        <v>55</v>
      </c>
      <c r="J33" s="40">
        <f t="shared" si="2"/>
        <v>152.77777777777777</v>
      </c>
      <c r="K33" s="39">
        <v>35</v>
      </c>
      <c r="L33" s="39">
        <v>24</v>
      </c>
      <c r="M33" s="40">
        <f t="shared" si="3"/>
        <v>68.571428571428569</v>
      </c>
      <c r="N33" s="39">
        <v>9</v>
      </c>
      <c r="O33" s="39">
        <v>0</v>
      </c>
      <c r="P33" s="40">
        <f t="shared" si="8"/>
        <v>0</v>
      </c>
      <c r="Q33" s="39">
        <v>461</v>
      </c>
      <c r="R33" s="60">
        <v>510</v>
      </c>
      <c r="S33" s="40">
        <f t="shared" si="4"/>
        <v>110.6290672451193</v>
      </c>
      <c r="T33" s="39">
        <v>371</v>
      </c>
      <c r="U33" s="60">
        <v>278</v>
      </c>
      <c r="V33" s="40">
        <f t="shared" si="5"/>
        <v>74.932614555256066</v>
      </c>
      <c r="W33" s="39">
        <v>213</v>
      </c>
      <c r="X33" s="60">
        <v>278</v>
      </c>
      <c r="Y33" s="40">
        <f t="shared" si="6"/>
        <v>130.51643192488262</v>
      </c>
      <c r="Z33" s="39">
        <v>202</v>
      </c>
      <c r="AA33" s="60">
        <v>262</v>
      </c>
      <c r="AB33" s="40">
        <f t="shared" si="7"/>
        <v>129.70297029702971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474</v>
      </c>
      <c r="C34" s="39">
        <v>459</v>
      </c>
      <c r="D34" s="36">
        <f t="shared" si="0"/>
        <v>96.835443037974684</v>
      </c>
      <c r="E34" s="39">
        <v>352</v>
      </c>
      <c r="F34" s="39">
        <v>387</v>
      </c>
      <c r="G34" s="40">
        <f t="shared" si="1"/>
        <v>109.94318181818181</v>
      </c>
      <c r="H34" s="39">
        <v>40</v>
      </c>
      <c r="I34" s="39">
        <v>54</v>
      </c>
      <c r="J34" s="40">
        <f t="shared" si="2"/>
        <v>135</v>
      </c>
      <c r="K34" s="39">
        <v>15</v>
      </c>
      <c r="L34" s="39">
        <v>12</v>
      </c>
      <c r="M34" s="40">
        <f t="shared" si="3"/>
        <v>80</v>
      </c>
      <c r="N34" s="39">
        <v>12</v>
      </c>
      <c r="O34" s="39">
        <v>1</v>
      </c>
      <c r="P34" s="40">
        <f t="shared" si="8"/>
        <v>8.3333333333333339</v>
      </c>
      <c r="Q34" s="39">
        <v>313</v>
      </c>
      <c r="R34" s="60">
        <v>325</v>
      </c>
      <c r="S34" s="40">
        <f t="shared" si="4"/>
        <v>103.83386581469648</v>
      </c>
      <c r="T34" s="39">
        <v>229</v>
      </c>
      <c r="U34" s="60">
        <v>174</v>
      </c>
      <c r="V34" s="40">
        <f t="shared" si="5"/>
        <v>75.982532751091696</v>
      </c>
      <c r="W34" s="39">
        <v>143</v>
      </c>
      <c r="X34" s="60">
        <v>173</v>
      </c>
      <c r="Y34" s="40">
        <f t="shared" si="6"/>
        <v>120.97902097902097</v>
      </c>
      <c r="Z34" s="39">
        <v>133</v>
      </c>
      <c r="AA34" s="60">
        <v>160</v>
      </c>
      <c r="AB34" s="40">
        <f t="shared" si="7"/>
        <v>120.30075187969925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369</v>
      </c>
      <c r="C35" s="39">
        <v>361</v>
      </c>
      <c r="D35" s="36">
        <f t="shared" si="0"/>
        <v>97.831978319783204</v>
      </c>
      <c r="E35" s="39">
        <v>260</v>
      </c>
      <c r="F35" s="39">
        <v>256</v>
      </c>
      <c r="G35" s="40">
        <f t="shared" si="1"/>
        <v>98.461538461538467</v>
      </c>
      <c r="H35" s="39">
        <v>37</v>
      </c>
      <c r="I35" s="39">
        <v>32</v>
      </c>
      <c r="J35" s="40">
        <f t="shared" si="2"/>
        <v>86.486486486486484</v>
      </c>
      <c r="K35" s="39">
        <v>12</v>
      </c>
      <c r="L35" s="39">
        <v>15</v>
      </c>
      <c r="M35" s="40">
        <f t="shared" si="3"/>
        <v>125</v>
      </c>
      <c r="N35" s="39">
        <v>0</v>
      </c>
      <c r="O35" s="39">
        <v>0</v>
      </c>
      <c r="P35" s="40" t="str">
        <f t="shared" si="8"/>
        <v>-</v>
      </c>
      <c r="Q35" s="39">
        <v>203</v>
      </c>
      <c r="R35" s="60">
        <v>186</v>
      </c>
      <c r="S35" s="40">
        <f t="shared" si="4"/>
        <v>91.625615763546804</v>
      </c>
      <c r="T35" s="39">
        <v>185</v>
      </c>
      <c r="U35" s="60">
        <v>56</v>
      </c>
      <c r="V35" s="40">
        <f t="shared" si="5"/>
        <v>30.27027027027027</v>
      </c>
      <c r="W35" s="39">
        <v>91</v>
      </c>
      <c r="X35" s="60">
        <v>55</v>
      </c>
      <c r="Y35" s="40">
        <f t="shared" si="6"/>
        <v>60.439560439560438</v>
      </c>
      <c r="Z35" s="39">
        <v>83</v>
      </c>
      <c r="AA35" s="60">
        <v>50</v>
      </c>
      <c r="AB35" s="40">
        <f t="shared" si="7"/>
        <v>60.24096385542169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7"/>
  <sheetViews>
    <sheetView view="pageBreakPreview" zoomScaleNormal="70" zoomScaleSheetLayoutView="100" workbookViewId="0">
      <selection sqref="A1:E1"/>
    </sheetView>
  </sheetViews>
  <sheetFormatPr defaultColWidth="8" defaultRowHeight="13.2" x14ac:dyDescent="0.25"/>
  <cols>
    <col min="1" max="1" width="60.88671875" style="3" customWidth="1"/>
    <col min="2" max="3" width="23.109375" style="3" customWidth="1"/>
    <col min="4" max="4" width="10.88671875" style="3" customWidth="1"/>
    <col min="5" max="5" width="11.6640625" style="3" customWidth="1"/>
    <col min="6" max="16384" width="8" style="3"/>
  </cols>
  <sheetData>
    <row r="1" spans="1:11" ht="54.75" customHeight="1" x14ac:dyDescent="0.25">
      <c r="A1" s="130" t="s">
        <v>71</v>
      </c>
      <c r="B1" s="130"/>
      <c r="C1" s="130"/>
      <c r="D1" s="130"/>
      <c r="E1" s="130"/>
    </row>
    <row r="2" spans="1:11" s="4" customFormat="1" ht="23.25" customHeight="1" x14ac:dyDescent="0.3">
      <c r="A2" s="125" t="s">
        <v>0</v>
      </c>
      <c r="B2" s="144" t="s">
        <v>72</v>
      </c>
      <c r="C2" s="144" t="s">
        <v>73</v>
      </c>
      <c r="D2" s="128" t="s">
        <v>1</v>
      </c>
      <c r="E2" s="129"/>
    </row>
    <row r="3" spans="1:11" s="4" customFormat="1" ht="42" customHeight="1" x14ac:dyDescent="0.3">
      <c r="A3" s="126"/>
      <c r="B3" s="145"/>
      <c r="C3" s="145"/>
      <c r="D3" s="5" t="s">
        <v>2</v>
      </c>
      <c r="E3" s="6" t="s">
        <v>26</v>
      </c>
    </row>
    <row r="4" spans="1:11" s="9" customFormat="1" ht="15.75" customHeight="1" x14ac:dyDescent="0.3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65" customHeight="1" x14ac:dyDescent="0.3">
      <c r="A5" s="10" t="s">
        <v>27</v>
      </c>
      <c r="B5" s="74">
        <f>'4(неповносправні-ЦЗ)'!B7</f>
        <v>3794</v>
      </c>
      <c r="C5" s="74">
        <f>'4(неповносправні-ЦЗ)'!C7</f>
        <v>4949</v>
      </c>
      <c r="D5" s="11">
        <f>C5*100/B5</f>
        <v>130.44280442804427</v>
      </c>
      <c r="E5" s="75">
        <f>C5-B5</f>
        <v>1155</v>
      </c>
      <c r="K5" s="13"/>
    </row>
    <row r="6" spans="1:11" s="4" customFormat="1" ht="31.65" customHeight="1" x14ac:dyDescent="0.3">
      <c r="A6" s="10" t="s">
        <v>28</v>
      </c>
      <c r="B6" s="74">
        <f>'4(неповносправні-ЦЗ)'!E7</f>
        <v>3393</v>
      </c>
      <c r="C6" s="74">
        <f>'4(неповносправні-ЦЗ)'!F7</f>
        <v>4466</v>
      </c>
      <c r="D6" s="11">
        <f t="shared" ref="D6:D10" si="0">C6*100/B6</f>
        <v>131.62393162393161</v>
      </c>
      <c r="E6" s="75">
        <f t="shared" ref="E6:E10" si="1">C6-B6</f>
        <v>1073</v>
      </c>
      <c r="K6" s="13"/>
    </row>
    <row r="7" spans="1:11" s="4" customFormat="1" ht="54.75" customHeight="1" x14ac:dyDescent="0.3">
      <c r="A7" s="14" t="s">
        <v>29</v>
      </c>
      <c r="B7" s="74">
        <f>'4(неповносправні-ЦЗ)'!H7</f>
        <v>389</v>
      </c>
      <c r="C7" s="74">
        <f>'4(неповносправні-ЦЗ)'!I7</f>
        <v>605</v>
      </c>
      <c r="D7" s="11">
        <f t="shared" si="0"/>
        <v>155.52699228791775</v>
      </c>
      <c r="E7" s="75">
        <f t="shared" si="1"/>
        <v>216</v>
      </c>
      <c r="K7" s="13"/>
    </row>
    <row r="8" spans="1:11" s="4" customFormat="1" ht="35.4" customHeight="1" x14ac:dyDescent="0.3">
      <c r="A8" s="15" t="s">
        <v>30</v>
      </c>
      <c r="B8" s="74">
        <f>'4(неповносправні-ЦЗ)'!K7</f>
        <v>155</v>
      </c>
      <c r="C8" s="74">
        <f>'4(неповносправні-ЦЗ)'!L7</f>
        <v>176</v>
      </c>
      <c r="D8" s="11">
        <f t="shared" si="0"/>
        <v>113.54838709677419</v>
      </c>
      <c r="E8" s="75">
        <f t="shared" si="1"/>
        <v>21</v>
      </c>
      <c r="K8" s="13"/>
    </row>
    <row r="9" spans="1:11" s="4" customFormat="1" ht="45.75" customHeight="1" x14ac:dyDescent="0.3">
      <c r="A9" s="15" t="s">
        <v>20</v>
      </c>
      <c r="B9" s="74">
        <f>'4(неповносправні-ЦЗ)'!N7</f>
        <v>47</v>
      </c>
      <c r="C9" s="74">
        <f>'4(неповносправні-ЦЗ)'!O7</f>
        <v>60</v>
      </c>
      <c r="D9" s="11">
        <f t="shared" si="0"/>
        <v>127.65957446808511</v>
      </c>
      <c r="E9" s="75">
        <f t="shared" si="1"/>
        <v>13</v>
      </c>
      <c r="K9" s="13"/>
    </row>
    <row r="10" spans="1:11" s="4" customFormat="1" ht="55.5" customHeight="1" x14ac:dyDescent="0.3">
      <c r="A10" s="15" t="s">
        <v>31</v>
      </c>
      <c r="B10" s="74">
        <f>'4(неповносправні-ЦЗ)'!Q7</f>
        <v>3013</v>
      </c>
      <c r="C10" s="74">
        <f>'4(неповносправні-ЦЗ)'!R7</f>
        <v>3832</v>
      </c>
      <c r="D10" s="11">
        <f t="shared" si="0"/>
        <v>127.18221042150681</v>
      </c>
      <c r="E10" s="75">
        <f t="shared" si="1"/>
        <v>819</v>
      </c>
      <c r="K10" s="13"/>
    </row>
    <row r="11" spans="1:11" s="4" customFormat="1" ht="12.75" customHeight="1" x14ac:dyDescent="0.3">
      <c r="A11" s="121" t="s">
        <v>4</v>
      </c>
      <c r="B11" s="122"/>
      <c r="C11" s="122"/>
      <c r="D11" s="122"/>
      <c r="E11" s="122"/>
      <c r="K11" s="13"/>
    </row>
    <row r="12" spans="1:11" s="4" customFormat="1" ht="15" customHeight="1" x14ac:dyDescent="0.3">
      <c r="A12" s="123"/>
      <c r="B12" s="124"/>
      <c r="C12" s="124"/>
      <c r="D12" s="124"/>
      <c r="E12" s="124"/>
      <c r="K12" s="13"/>
    </row>
    <row r="13" spans="1:11" s="4" customFormat="1" ht="20.25" customHeight="1" x14ac:dyDescent="0.3">
      <c r="A13" s="125" t="s">
        <v>0</v>
      </c>
      <c r="B13" s="127" t="s">
        <v>74</v>
      </c>
      <c r="C13" s="127" t="s">
        <v>75</v>
      </c>
      <c r="D13" s="128" t="s">
        <v>1</v>
      </c>
      <c r="E13" s="129"/>
      <c r="K13" s="13"/>
    </row>
    <row r="14" spans="1:11" ht="35.4" customHeight="1" x14ac:dyDescent="0.25">
      <c r="A14" s="126"/>
      <c r="B14" s="127"/>
      <c r="C14" s="127"/>
      <c r="D14" s="5" t="s">
        <v>2</v>
      </c>
      <c r="E14" s="6" t="s">
        <v>26</v>
      </c>
      <c r="K14" s="13"/>
    </row>
    <row r="15" spans="1:11" ht="24" customHeight="1" x14ac:dyDescent="0.25">
      <c r="A15" s="10" t="s">
        <v>32</v>
      </c>
      <c r="B15" s="74">
        <f>'4(неповносправні-ЦЗ)'!T7</f>
        <v>2210</v>
      </c>
      <c r="C15" s="74">
        <f>'4(неповносправні-ЦЗ)'!U7</f>
        <v>1802</v>
      </c>
      <c r="D15" s="16">
        <f t="shared" ref="D15:D17" si="2">C15*100/B15</f>
        <v>81.538461538461533</v>
      </c>
      <c r="E15" s="75">
        <f t="shared" ref="E15:E17" si="3">C15-B15</f>
        <v>-408</v>
      </c>
      <c r="K15" s="13"/>
    </row>
    <row r="16" spans="1:11" ht="25.5" customHeight="1" x14ac:dyDescent="0.25">
      <c r="A16" s="1" t="s">
        <v>28</v>
      </c>
      <c r="B16" s="74">
        <f>'4(неповносправні-ЦЗ)'!W7</f>
        <v>1850</v>
      </c>
      <c r="C16" s="74">
        <f>'4(неповносправні-ЦЗ)'!X7</f>
        <v>1729</v>
      </c>
      <c r="D16" s="16">
        <f t="shared" si="2"/>
        <v>93.459459459459453</v>
      </c>
      <c r="E16" s="75">
        <f t="shared" si="3"/>
        <v>-121</v>
      </c>
      <c r="K16" s="13"/>
    </row>
    <row r="17" spans="1:11" ht="33.75" customHeight="1" x14ac:dyDescent="0.25">
      <c r="A17" s="1" t="s">
        <v>33</v>
      </c>
      <c r="B17" s="74">
        <f>'4(неповносправні-ЦЗ)'!Z7</f>
        <v>1706</v>
      </c>
      <c r="C17" s="74">
        <f>'4(неповносправні-ЦЗ)'!AA7</f>
        <v>1577</v>
      </c>
      <c r="D17" s="16">
        <f t="shared" si="2"/>
        <v>92.438452520515824</v>
      </c>
      <c r="E17" s="75">
        <f t="shared" si="3"/>
        <v>-129</v>
      </c>
      <c r="K17" s="13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77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38" t="s">
        <v>8</v>
      </c>
      <c r="R3" s="139"/>
      <c r="S3" s="140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46" t="s">
        <v>15</v>
      </c>
      <c r="C4" s="146" t="s">
        <v>63</v>
      </c>
      <c r="D4" s="147" t="s">
        <v>2</v>
      </c>
      <c r="E4" s="146" t="s">
        <v>15</v>
      </c>
      <c r="F4" s="146" t="s">
        <v>63</v>
      </c>
      <c r="G4" s="147" t="s">
        <v>2</v>
      </c>
      <c r="H4" s="146" t="s">
        <v>15</v>
      </c>
      <c r="I4" s="146" t="s">
        <v>63</v>
      </c>
      <c r="J4" s="147" t="s">
        <v>2</v>
      </c>
      <c r="K4" s="146" t="s">
        <v>15</v>
      </c>
      <c r="L4" s="146" t="s">
        <v>63</v>
      </c>
      <c r="M4" s="147" t="s">
        <v>2</v>
      </c>
      <c r="N4" s="146" t="s">
        <v>15</v>
      </c>
      <c r="O4" s="146" t="s">
        <v>63</v>
      </c>
      <c r="P4" s="147" t="s">
        <v>2</v>
      </c>
      <c r="Q4" s="146" t="s">
        <v>15</v>
      </c>
      <c r="R4" s="146" t="s">
        <v>63</v>
      </c>
      <c r="S4" s="147" t="s">
        <v>2</v>
      </c>
      <c r="T4" s="146" t="s">
        <v>15</v>
      </c>
      <c r="U4" s="146" t="s">
        <v>63</v>
      </c>
      <c r="V4" s="147" t="s">
        <v>2</v>
      </c>
      <c r="W4" s="146" t="s">
        <v>15</v>
      </c>
      <c r="X4" s="146" t="s">
        <v>63</v>
      </c>
      <c r="Y4" s="147" t="s">
        <v>2</v>
      </c>
      <c r="Z4" s="146" t="s">
        <v>15</v>
      </c>
      <c r="AA4" s="146" t="s">
        <v>63</v>
      </c>
      <c r="AB4" s="147" t="s">
        <v>2</v>
      </c>
    </row>
    <row r="5" spans="1:32" s="33" customFormat="1" ht="15.75" customHeight="1" x14ac:dyDescent="0.3">
      <c r="A5" s="143"/>
      <c r="B5" s="146"/>
      <c r="C5" s="146"/>
      <c r="D5" s="147"/>
      <c r="E5" s="146"/>
      <c r="F5" s="146"/>
      <c r="G5" s="147"/>
      <c r="H5" s="146"/>
      <c r="I5" s="146"/>
      <c r="J5" s="147"/>
      <c r="K5" s="146"/>
      <c r="L5" s="146"/>
      <c r="M5" s="147"/>
      <c r="N5" s="146"/>
      <c r="O5" s="146"/>
      <c r="P5" s="147"/>
      <c r="Q5" s="146"/>
      <c r="R5" s="146"/>
      <c r="S5" s="147"/>
      <c r="T5" s="146"/>
      <c r="U5" s="146"/>
      <c r="V5" s="147"/>
      <c r="W5" s="146"/>
      <c r="X5" s="146"/>
      <c r="Y5" s="147"/>
      <c r="Z5" s="146"/>
      <c r="AA5" s="146"/>
      <c r="AB5" s="14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3794</v>
      </c>
      <c r="C7" s="35">
        <f>SUM(C8:C35)</f>
        <v>4949</v>
      </c>
      <c r="D7" s="36">
        <f>C7*100/B7</f>
        <v>130.44280442804427</v>
      </c>
      <c r="E7" s="35">
        <f>SUM(E8:E35)</f>
        <v>3393</v>
      </c>
      <c r="F7" s="35">
        <f>SUM(F8:F35)</f>
        <v>4466</v>
      </c>
      <c r="G7" s="36">
        <f>F7*100/E7</f>
        <v>131.62393162393161</v>
      </c>
      <c r="H7" s="35">
        <f>SUM(H8:H35)</f>
        <v>389</v>
      </c>
      <c r="I7" s="35">
        <f>SUM(I8:I35)</f>
        <v>605</v>
      </c>
      <c r="J7" s="36">
        <f>I7*100/H7</f>
        <v>155.52699228791775</v>
      </c>
      <c r="K7" s="35">
        <f>SUM(K8:K35)</f>
        <v>155</v>
      </c>
      <c r="L7" s="35">
        <f>SUM(L8:L35)</f>
        <v>176</v>
      </c>
      <c r="M7" s="112">
        <f>L7*100/K7</f>
        <v>113.54838709677419</v>
      </c>
      <c r="N7" s="35">
        <f>SUM(N8:N35)</f>
        <v>47</v>
      </c>
      <c r="O7" s="35">
        <f>SUM(O8:O35)</f>
        <v>60</v>
      </c>
      <c r="P7" s="36">
        <f>O7*100/N7</f>
        <v>127.65957446808511</v>
      </c>
      <c r="Q7" s="35">
        <f>SUM(Q8:Q35)</f>
        <v>3013</v>
      </c>
      <c r="R7" s="35">
        <f>SUM(R8:R35)</f>
        <v>3832</v>
      </c>
      <c r="S7" s="36">
        <f>R7*100/Q7</f>
        <v>127.18221042150681</v>
      </c>
      <c r="T7" s="35">
        <f>SUM(T8:T35)</f>
        <v>2210</v>
      </c>
      <c r="U7" s="35">
        <f>SUM(U8:U35)</f>
        <v>1802</v>
      </c>
      <c r="V7" s="36">
        <f>U7*100/T7</f>
        <v>81.538461538461533</v>
      </c>
      <c r="W7" s="35">
        <f>SUM(W8:W35)</f>
        <v>1850</v>
      </c>
      <c r="X7" s="35">
        <f>SUM(X8:X35)</f>
        <v>1729</v>
      </c>
      <c r="Y7" s="36">
        <f>X7*100/W7</f>
        <v>93.459459459459453</v>
      </c>
      <c r="Z7" s="35">
        <f>SUM(Z8:Z35)</f>
        <v>1706</v>
      </c>
      <c r="AA7" s="35">
        <f>SUM(AA8:AA35)</f>
        <v>1577</v>
      </c>
      <c r="AB7" s="36">
        <f>AA7*100/Z7</f>
        <v>92.438452520515824</v>
      </c>
      <c r="AC7" s="37"/>
      <c r="AF7" s="42"/>
    </row>
    <row r="8" spans="1:32" s="42" customFormat="1" ht="16.95" customHeight="1" x14ac:dyDescent="0.25">
      <c r="A8" s="61" t="s">
        <v>35</v>
      </c>
      <c r="B8" s="39">
        <v>905</v>
      </c>
      <c r="C8" s="39">
        <v>1213</v>
      </c>
      <c r="D8" s="36">
        <f t="shared" ref="D8:D35" si="0">C8*100/B8</f>
        <v>134.03314917127071</v>
      </c>
      <c r="E8" s="39">
        <v>764</v>
      </c>
      <c r="F8" s="39">
        <v>1051</v>
      </c>
      <c r="G8" s="40">
        <f t="shared" ref="G8:G35" si="1">F8*100/E8</f>
        <v>137.565445026178</v>
      </c>
      <c r="H8" s="39">
        <v>47</v>
      </c>
      <c r="I8" s="39">
        <v>84</v>
      </c>
      <c r="J8" s="40">
        <f t="shared" ref="J8:J35" si="2">I8*100/H8</f>
        <v>178.72340425531914</v>
      </c>
      <c r="K8" s="39">
        <v>28</v>
      </c>
      <c r="L8" s="39">
        <v>34</v>
      </c>
      <c r="M8" s="111">
        <f>IF(ISERROR(L8*100/K8),"-",(L8*100/K8))</f>
        <v>121.42857142857143</v>
      </c>
      <c r="N8" s="39">
        <v>16</v>
      </c>
      <c r="O8" s="39">
        <v>37</v>
      </c>
      <c r="P8" s="111">
        <f>IF(ISERROR(O8*100/N8),"-",(O8*100/N8))</f>
        <v>231.25</v>
      </c>
      <c r="Q8" s="39">
        <v>716</v>
      </c>
      <c r="R8" s="60">
        <v>924</v>
      </c>
      <c r="S8" s="40">
        <f t="shared" ref="S8:S35" si="3">R8*100/Q8</f>
        <v>129.05027932960894</v>
      </c>
      <c r="T8" s="39">
        <v>591</v>
      </c>
      <c r="U8" s="60">
        <v>413</v>
      </c>
      <c r="V8" s="40">
        <f t="shared" ref="V8:V35" si="4">U8*100/T8</f>
        <v>69.881556683587135</v>
      </c>
      <c r="W8" s="39">
        <v>456</v>
      </c>
      <c r="X8" s="60">
        <v>401</v>
      </c>
      <c r="Y8" s="40">
        <f t="shared" ref="Y8:Y35" si="5">X8*100/W8</f>
        <v>87.938596491228068</v>
      </c>
      <c r="Z8" s="39">
        <v>403</v>
      </c>
      <c r="AA8" s="102">
        <v>343</v>
      </c>
      <c r="AB8" s="40">
        <f t="shared" ref="AB8:AB35" si="6">AA8*100/Z8</f>
        <v>85.111662531017373</v>
      </c>
      <c r="AC8" s="37"/>
      <c r="AD8" s="41"/>
    </row>
    <row r="9" spans="1:32" s="43" customFormat="1" ht="16.95" customHeight="1" x14ac:dyDescent="0.25">
      <c r="A9" s="61" t="s">
        <v>36</v>
      </c>
      <c r="B9" s="39">
        <v>79</v>
      </c>
      <c r="C9" s="39">
        <v>138</v>
      </c>
      <c r="D9" s="36">
        <f t="shared" si="0"/>
        <v>174.68354430379748</v>
      </c>
      <c r="E9" s="39">
        <v>72</v>
      </c>
      <c r="F9" s="39">
        <v>129</v>
      </c>
      <c r="G9" s="40">
        <f t="shared" si="1"/>
        <v>179.16666666666666</v>
      </c>
      <c r="H9" s="39">
        <v>13</v>
      </c>
      <c r="I9" s="39">
        <v>30</v>
      </c>
      <c r="J9" s="40">
        <f t="shared" si="2"/>
        <v>230.76923076923077</v>
      </c>
      <c r="K9" s="39">
        <v>3</v>
      </c>
      <c r="L9" s="39">
        <v>7</v>
      </c>
      <c r="M9" s="111">
        <f t="shared" ref="M9:M35" si="7">IF(ISERROR(L9*100/K9),"-",(L9*100/K9))</f>
        <v>233.33333333333334</v>
      </c>
      <c r="N9" s="39">
        <v>1</v>
      </c>
      <c r="O9" s="39">
        <v>0</v>
      </c>
      <c r="P9" s="111">
        <f t="shared" ref="P9:P35" si="8">IF(ISERROR(O9*100/N9),"-",(O9*100/N9))</f>
        <v>0</v>
      </c>
      <c r="Q9" s="39">
        <v>68</v>
      </c>
      <c r="R9" s="60">
        <v>106</v>
      </c>
      <c r="S9" s="40">
        <f t="shared" si="3"/>
        <v>155.88235294117646</v>
      </c>
      <c r="T9" s="39">
        <v>38</v>
      </c>
      <c r="U9" s="60">
        <v>33</v>
      </c>
      <c r="V9" s="40">
        <f t="shared" si="4"/>
        <v>86.84210526315789</v>
      </c>
      <c r="W9" s="39">
        <v>33</v>
      </c>
      <c r="X9" s="60">
        <v>32</v>
      </c>
      <c r="Y9" s="40">
        <f t="shared" si="5"/>
        <v>96.969696969696969</v>
      </c>
      <c r="Z9" s="39">
        <v>23</v>
      </c>
      <c r="AA9" s="103">
        <v>27</v>
      </c>
      <c r="AB9" s="40">
        <f t="shared" si="6"/>
        <v>117.39130434782609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16</v>
      </c>
      <c r="C10" s="39">
        <v>23</v>
      </c>
      <c r="D10" s="36">
        <f t="shared" si="0"/>
        <v>143.75</v>
      </c>
      <c r="E10" s="39">
        <v>10</v>
      </c>
      <c r="F10" s="39">
        <v>17</v>
      </c>
      <c r="G10" s="40">
        <f t="shared" si="1"/>
        <v>170</v>
      </c>
      <c r="H10" s="39">
        <v>0</v>
      </c>
      <c r="I10" s="39">
        <v>6</v>
      </c>
      <c r="J10" s="40" t="str">
        <f t="shared" ref="J10" si="9">IF(ISERROR(I10*100/H10),"-",(I10*100/H10))</f>
        <v>-</v>
      </c>
      <c r="K10" s="39">
        <v>0</v>
      </c>
      <c r="L10" s="39">
        <v>0</v>
      </c>
      <c r="M10" s="111" t="str">
        <f t="shared" si="7"/>
        <v>-</v>
      </c>
      <c r="N10" s="39">
        <v>1</v>
      </c>
      <c r="O10" s="39">
        <v>0</v>
      </c>
      <c r="P10" s="111">
        <f t="shared" si="8"/>
        <v>0</v>
      </c>
      <c r="Q10" s="39">
        <v>9</v>
      </c>
      <c r="R10" s="60">
        <v>16</v>
      </c>
      <c r="S10" s="40">
        <f t="shared" si="3"/>
        <v>177.77777777777777</v>
      </c>
      <c r="T10" s="39">
        <v>13</v>
      </c>
      <c r="U10" s="60">
        <v>4</v>
      </c>
      <c r="V10" s="40">
        <f t="shared" si="4"/>
        <v>30.76923076923077</v>
      </c>
      <c r="W10" s="39">
        <v>7</v>
      </c>
      <c r="X10" s="60">
        <v>4</v>
      </c>
      <c r="Y10" s="40">
        <f t="shared" si="5"/>
        <v>57.142857142857146</v>
      </c>
      <c r="Z10" s="39">
        <v>5</v>
      </c>
      <c r="AA10" s="103">
        <v>4</v>
      </c>
      <c r="AB10" s="40">
        <f t="shared" si="6"/>
        <v>80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79</v>
      </c>
      <c r="C11" s="39">
        <v>68</v>
      </c>
      <c r="D11" s="36">
        <f t="shared" si="0"/>
        <v>86.075949367088612</v>
      </c>
      <c r="E11" s="39">
        <v>65</v>
      </c>
      <c r="F11" s="39">
        <v>56</v>
      </c>
      <c r="G11" s="40">
        <f t="shared" si="1"/>
        <v>86.15384615384616</v>
      </c>
      <c r="H11" s="39">
        <v>9</v>
      </c>
      <c r="I11" s="39">
        <v>9</v>
      </c>
      <c r="J11" s="111">
        <f t="shared" si="2"/>
        <v>100</v>
      </c>
      <c r="K11" s="39">
        <v>2</v>
      </c>
      <c r="L11" s="39">
        <v>1</v>
      </c>
      <c r="M11" s="111">
        <f t="shared" si="7"/>
        <v>50</v>
      </c>
      <c r="N11" s="39">
        <v>0</v>
      </c>
      <c r="O11" s="39">
        <v>1</v>
      </c>
      <c r="P11" s="111" t="str">
        <f t="shared" si="8"/>
        <v>-</v>
      </c>
      <c r="Q11" s="39">
        <v>63</v>
      </c>
      <c r="R11" s="60">
        <v>52</v>
      </c>
      <c r="S11" s="40">
        <f t="shared" si="3"/>
        <v>82.539682539682545</v>
      </c>
      <c r="T11" s="39">
        <v>42</v>
      </c>
      <c r="U11" s="60">
        <v>20</v>
      </c>
      <c r="V11" s="40">
        <f t="shared" si="4"/>
        <v>47.61904761904762</v>
      </c>
      <c r="W11" s="39">
        <v>31</v>
      </c>
      <c r="X11" s="60">
        <v>20</v>
      </c>
      <c r="Y11" s="40">
        <f t="shared" si="5"/>
        <v>64.516129032258064</v>
      </c>
      <c r="Z11" s="39">
        <v>27</v>
      </c>
      <c r="AA11" s="103">
        <v>15</v>
      </c>
      <c r="AB11" s="40">
        <f t="shared" si="6"/>
        <v>55.555555555555557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40</v>
      </c>
      <c r="C12" s="39">
        <v>85</v>
      </c>
      <c r="D12" s="36">
        <f t="shared" si="0"/>
        <v>212.5</v>
      </c>
      <c r="E12" s="39">
        <v>32</v>
      </c>
      <c r="F12" s="39">
        <v>79</v>
      </c>
      <c r="G12" s="40">
        <f t="shared" si="1"/>
        <v>246.875</v>
      </c>
      <c r="H12" s="39">
        <v>7</v>
      </c>
      <c r="I12" s="39">
        <v>16</v>
      </c>
      <c r="J12" s="110">
        <f t="shared" si="2"/>
        <v>228.57142857142858</v>
      </c>
      <c r="K12" s="39">
        <v>4</v>
      </c>
      <c r="L12" s="39">
        <v>7</v>
      </c>
      <c r="M12" s="111">
        <f t="shared" si="7"/>
        <v>175</v>
      </c>
      <c r="N12" s="39">
        <v>6</v>
      </c>
      <c r="O12" s="39">
        <v>1</v>
      </c>
      <c r="P12" s="111">
        <f t="shared" si="8"/>
        <v>16.666666666666668</v>
      </c>
      <c r="Q12" s="39">
        <v>27</v>
      </c>
      <c r="R12" s="60">
        <v>65</v>
      </c>
      <c r="S12" s="40">
        <f t="shared" si="3"/>
        <v>240.74074074074073</v>
      </c>
      <c r="T12" s="39">
        <v>25</v>
      </c>
      <c r="U12" s="60">
        <v>27</v>
      </c>
      <c r="V12" s="40">
        <f t="shared" si="4"/>
        <v>108</v>
      </c>
      <c r="W12" s="39">
        <v>17</v>
      </c>
      <c r="X12" s="60">
        <v>23</v>
      </c>
      <c r="Y12" s="40">
        <f t="shared" si="5"/>
        <v>135.29411764705881</v>
      </c>
      <c r="Z12" s="39">
        <v>10</v>
      </c>
      <c r="AA12" s="103">
        <v>21</v>
      </c>
      <c r="AB12" s="40">
        <f t="shared" si="6"/>
        <v>210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46</v>
      </c>
      <c r="C13" s="39">
        <v>51</v>
      </c>
      <c r="D13" s="36">
        <f t="shared" si="0"/>
        <v>110.8695652173913</v>
      </c>
      <c r="E13" s="39">
        <v>45</v>
      </c>
      <c r="F13" s="39">
        <v>50</v>
      </c>
      <c r="G13" s="40">
        <f t="shared" si="1"/>
        <v>111.11111111111111</v>
      </c>
      <c r="H13" s="39">
        <v>6</v>
      </c>
      <c r="I13" s="39">
        <v>11</v>
      </c>
      <c r="J13" s="111">
        <f t="shared" si="2"/>
        <v>183.33333333333334</v>
      </c>
      <c r="K13" s="39">
        <v>2</v>
      </c>
      <c r="L13" s="39">
        <v>2</v>
      </c>
      <c r="M13" s="111">
        <f t="shared" si="7"/>
        <v>100</v>
      </c>
      <c r="N13" s="39">
        <v>0</v>
      </c>
      <c r="O13" s="39">
        <v>0</v>
      </c>
      <c r="P13" s="111" t="str">
        <f t="shared" si="8"/>
        <v>-</v>
      </c>
      <c r="Q13" s="39">
        <v>38</v>
      </c>
      <c r="R13" s="60">
        <v>45</v>
      </c>
      <c r="S13" s="40">
        <f t="shared" si="3"/>
        <v>118.42105263157895</v>
      </c>
      <c r="T13" s="39">
        <v>22</v>
      </c>
      <c r="U13" s="60">
        <v>10</v>
      </c>
      <c r="V13" s="40">
        <f t="shared" si="4"/>
        <v>45.454545454545453</v>
      </c>
      <c r="W13" s="39">
        <v>21</v>
      </c>
      <c r="X13" s="60">
        <v>9</v>
      </c>
      <c r="Y13" s="40">
        <f t="shared" si="5"/>
        <v>42.857142857142854</v>
      </c>
      <c r="Z13" s="39">
        <v>18</v>
      </c>
      <c r="AA13" s="103">
        <v>9</v>
      </c>
      <c r="AB13" s="40">
        <f t="shared" si="6"/>
        <v>50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44</v>
      </c>
      <c r="C14" s="39">
        <v>51</v>
      </c>
      <c r="D14" s="36">
        <f t="shared" si="0"/>
        <v>115.90909090909091</v>
      </c>
      <c r="E14" s="39">
        <v>42</v>
      </c>
      <c r="F14" s="39">
        <v>46</v>
      </c>
      <c r="G14" s="40">
        <f t="shared" si="1"/>
        <v>109.52380952380952</v>
      </c>
      <c r="H14" s="39">
        <v>4</v>
      </c>
      <c r="I14" s="39">
        <v>12</v>
      </c>
      <c r="J14" s="111">
        <f t="shared" si="2"/>
        <v>300</v>
      </c>
      <c r="K14" s="39">
        <v>2</v>
      </c>
      <c r="L14" s="39">
        <v>0</v>
      </c>
      <c r="M14" s="111">
        <f t="shared" si="7"/>
        <v>0</v>
      </c>
      <c r="N14" s="39">
        <v>0</v>
      </c>
      <c r="O14" s="39">
        <v>0</v>
      </c>
      <c r="P14" s="111" t="str">
        <f t="shared" si="8"/>
        <v>-</v>
      </c>
      <c r="Q14" s="39">
        <v>39</v>
      </c>
      <c r="R14" s="60">
        <v>40</v>
      </c>
      <c r="S14" s="40">
        <f t="shared" si="3"/>
        <v>102.56410256410257</v>
      </c>
      <c r="T14" s="39">
        <v>28</v>
      </c>
      <c r="U14" s="60">
        <v>5</v>
      </c>
      <c r="V14" s="40">
        <f t="shared" si="4"/>
        <v>17.857142857142858</v>
      </c>
      <c r="W14" s="39">
        <v>26</v>
      </c>
      <c r="X14" s="60">
        <v>5</v>
      </c>
      <c r="Y14" s="40">
        <f t="shared" si="5"/>
        <v>19.23076923076923</v>
      </c>
      <c r="Z14" s="39">
        <v>24</v>
      </c>
      <c r="AA14" s="103">
        <v>3</v>
      </c>
      <c r="AB14" s="40">
        <f t="shared" si="6"/>
        <v>12.5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262</v>
      </c>
      <c r="C15" s="39">
        <v>294</v>
      </c>
      <c r="D15" s="36">
        <f t="shared" si="0"/>
        <v>112.21374045801527</v>
      </c>
      <c r="E15" s="39">
        <v>225</v>
      </c>
      <c r="F15" s="39">
        <v>244</v>
      </c>
      <c r="G15" s="40">
        <f t="shared" si="1"/>
        <v>108.44444444444444</v>
      </c>
      <c r="H15" s="39">
        <v>31</v>
      </c>
      <c r="I15" s="39">
        <v>22</v>
      </c>
      <c r="J15" s="111">
        <f t="shared" si="2"/>
        <v>70.967741935483872</v>
      </c>
      <c r="K15" s="39">
        <v>14</v>
      </c>
      <c r="L15" s="39">
        <v>4</v>
      </c>
      <c r="M15" s="111">
        <f t="shared" si="7"/>
        <v>28.571428571428573</v>
      </c>
      <c r="N15" s="39">
        <v>0</v>
      </c>
      <c r="O15" s="39">
        <v>0</v>
      </c>
      <c r="P15" s="111" t="str">
        <f t="shared" si="8"/>
        <v>-</v>
      </c>
      <c r="Q15" s="39">
        <v>170</v>
      </c>
      <c r="R15" s="60">
        <v>194</v>
      </c>
      <c r="S15" s="40">
        <f t="shared" si="3"/>
        <v>114.11764705882354</v>
      </c>
      <c r="T15" s="39">
        <v>157</v>
      </c>
      <c r="U15" s="60">
        <v>100</v>
      </c>
      <c r="V15" s="40">
        <f t="shared" si="4"/>
        <v>63.694267515923563</v>
      </c>
      <c r="W15" s="39">
        <v>121</v>
      </c>
      <c r="X15" s="60">
        <v>99</v>
      </c>
      <c r="Y15" s="40">
        <f t="shared" si="5"/>
        <v>81.818181818181813</v>
      </c>
      <c r="Z15" s="39">
        <v>116</v>
      </c>
      <c r="AA15" s="103">
        <v>89</v>
      </c>
      <c r="AB15" s="40">
        <f t="shared" si="6"/>
        <v>76.724137931034477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228</v>
      </c>
      <c r="C16" s="39">
        <v>269</v>
      </c>
      <c r="D16" s="36">
        <f t="shared" si="0"/>
        <v>117.98245614035088</v>
      </c>
      <c r="E16" s="39">
        <v>181</v>
      </c>
      <c r="F16" s="39">
        <v>224</v>
      </c>
      <c r="G16" s="40">
        <f t="shared" si="1"/>
        <v>123.75690607734806</v>
      </c>
      <c r="H16" s="39">
        <v>37</v>
      </c>
      <c r="I16" s="39">
        <v>43</v>
      </c>
      <c r="J16" s="111">
        <f t="shared" si="2"/>
        <v>116.21621621621621</v>
      </c>
      <c r="K16" s="39">
        <v>14</v>
      </c>
      <c r="L16" s="39">
        <v>13</v>
      </c>
      <c r="M16" s="111">
        <f t="shared" si="7"/>
        <v>92.857142857142861</v>
      </c>
      <c r="N16" s="39">
        <v>2</v>
      </c>
      <c r="O16" s="39">
        <v>5</v>
      </c>
      <c r="P16" s="111">
        <f t="shared" si="8"/>
        <v>250</v>
      </c>
      <c r="Q16" s="39">
        <v>170</v>
      </c>
      <c r="R16" s="60">
        <v>195</v>
      </c>
      <c r="S16" s="40">
        <f t="shared" si="3"/>
        <v>114.70588235294117</v>
      </c>
      <c r="T16" s="39">
        <v>139</v>
      </c>
      <c r="U16" s="60">
        <v>70</v>
      </c>
      <c r="V16" s="40">
        <f t="shared" si="4"/>
        <v>50.359712230215827</v>
      </c>
      <c r="W16" s="39">
        <v>102</v>
      </c>
      <c r="X16" s="60">
        <v>67</v>
      </c>
      <c r="Y16" s="40">
        <f t="shared" si="5"/>
        <v>65.686274509803923</v>
      </c>
      <c r="Z16" s="39">
        <v>93</v>
      </c>
      <c r="AA16" s="103">
        <v>60</v>
      </c>
      <c r="AB16" s="40">
        <f t="shared" si="6"/>
        <v>64.516129032258064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166</v>
      </c>
      <c r="C17" s="39">
        <v>239</v>
      </c>
      <c r="D17" s="36">
        <f t="shared" si="0"/>
        <v>143.97590361445782</v>
      </c>
      <c r="E17" s="39">
        <v>146</v>
      </c>
      <c r="F17" s="39">
        <v>205</v>
      </c>
      <c r="G17" s="40">
        <f t="shared" si="1"/>
        <v>140.41095890410958</v>
      </c>
      <c r="H17" s="39">
        <v>10</v>
      </c>
      <c r="I17" s="39">
        <v>23</v>
      </c>
      <c r="J17" s="110">
        <f t="shared" si="2"/>
        <v>230</v>
      </c>
      <c r="K17" s="39">
        <v>8</v>
      </c>
      <c r="L17" s="39">
        <v>7</v>
      </c>
      <c r="M17" s="111">
        <f t="shared" si="7"/>
        <v>87.5</v>
      </c>
      <c r="N17" s="39">
        <v>1</v>
      </c>
      <c r="O17" s="39">
        <v>1</v>
      </c>
      <c r="P17" s="111">
        <f t="shared" si="8"/>
        <v>100</v>
      </c>
      <c r="Q17" s="39">
        <v>111</v>
      </c>
      <c r="R17" s="60">
        <v>133</v>
      </c>
      <c r="S17" s="40">
        <f t="shared" si="3"/>
        <v>119.81981981981981</v>
      </c>
      <c r="T17" s="39">
        <v>103</v>
      </c>
      <c r="U17" s="60">
        <v>99</v>
      </c>
      <c r="V17" s="40">
        <f t="shared" si="4"/>
        <v>96.116504854368927</v>
      </c>
      <c r="W17" s="39">
        <v>82</v>
      </c>
      <c r="X17" s="60">
        <v>96</v>
      </c>
      <c r="Y17" s="40">
        <f t="shared" si="5"/>
        <v>117.07317073170732</v>
      </c>
      <c r="Z17" s="39">
        <v>77</v>
      </c>
      <c r="AA17" s="103">
        <v>88</v>
      </c>
      <c r="AB17" s="40">
        <f t="shared" si="6"/>
        <v>114.28571428571429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181</v>
      </c>
      <c r="C18" s="39">
        <v>169</v>
      </c>
      <c r="D18" s="36">
        <f t="shared" si="0"/>
        <v>93.370165745856355</v>
      </c>
      <c r="E18" s="39">
        <v>173</v>
      </c>
      <c r="F18" s="39">
        <v>165</v>
      </c>
      <c r="G18" s="40">
        <f t="shared" si="1"/>
        <v>95.375722543352595</v>
      </c>
      <c r="H18" s="39">
        <v>14</v>
      </c>
      <c r="I18" s="39">
        <v>14</v>
      </c>
      <c r="J18" s="111">
        <f t="shared" si="2"/>
        <v>100</v>
      </c>
      <c r="K18" s="39">
        <v>6</v>
      </c>
      <c r="L18" s="39">
        <v>2</v>
      </c>
      <c r="M18" s="111">
        <f t="shared" si="7"/>
        <v>33.333333333333336</v>
      </c>
      <c r="N18" s="39">
        <v>3</v>
      </c>
      <c r="O18" s="39">
        <v>0</v>
      </c>
      <c r="P18" s="111">
        <f t="shared" si="8"/>
        <v>0</v>
      </c>
      <c r="Q18" s="39">
        <v>124</v>
      </c>
      <c r="R18" s="60">
        <v>117</v>
      </c>
      <c r="S18" s="40">
        <f t="shared" si="3"/>
        <v>94.354838709677423</v>
      </c>
      <c r="T18" s="39">
        <v>94</v>
      </c>
      <c r="U18" s="60">
        <v>59</v>
      </c>
      <c r="V18" s="40">
        <f t="shared" si="4"/>
        <v>62.765957446808514</v>
      </c>
      <c r="W18" s="39">
        <v>90</v>
      </c>
      <c r="X18" s="60">
        <v>58</v>
      </c>
      <c r="Y18" s="40">
        <f t="shared" si="5"/>
        <v>64.444444444444443</v>
      </c>
      <c r="Z18" s="39">
        <v>87</v>
      </c>
      <c r="AA18" s="103">
        <v>57</v>
      </c>
      <c r="AB18" s="40">
        <f t="shared" si="6"/>
        <v>65.517241379310349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148</v>
      </c>
      <c r="C19" s="39">
        <v>182</v>
      </c>
      <c r="D19" s="36">
        <f t="shared" si="0"/>
        <v>122.97297297297297</v>
      </c>
      <c r="E19" s="39">
        <v>131</v>
      </c>
      <c r="F19" s="39">
        <v>156</v>
      </c>
      <c r="G19" s="40">
        <f t="shared" si="1"/>
        <v>119.08396946564885</v>
      </c>
      <c r="H19" s="39">
        <v>28</v>
      </c>
      <c r="I19" s="39">
        <v>39</v>
      </c>
      <c r="J19" s="111">
        <f t="shared" si="2"/>
        <v>139.28571428571428</v>
      </c>
      <c r="K19" s="39">
        <v>7</v>
      </c>
      <c r="L19" s="39">
        <v>4</v>
      </c>
      <c r="M19" s="111">
        <f t="shared" si="7"/>
        <v>57.142857142857146</v>
      </c>
      <c r="N19" s="39">
        <v>0</v>
      </c>
      <c r="O19" s="39">
        <v>0</v>
      </c>
      <c r="P19" s="111" t="str">
        <f t="shared" si="8"/>
        <v>-</v>
      </c>
      <c r="Q19" s="39">
        <v>108</v>
      </c>
      <c r="R19" s="60">
        <v>146</v>
      </c>
      <c r="S19" s="40">
        <f t="shared" si="3"/>
        <v>135.18518518518519</v>
      </c>
      <c r="T19" s="39">
        <v>79</v>
      </c>
      <c r="U19" s="60">
        <v>90</v>
      </c>
      <c r="V19" s="40">
        <f t="shared" si="4"/>
        <v>113.92405063291139</v>
      </c>
      <c r="W19" s="39">
        <v>62</v>
      </c>
      <c r="X19" s="60">
        <v>71</v>
      </c>
      <c r="Y19" s="40">
        <f t="shared" si="5"/>
        <v>114.51612903225806</v>
      </c>
      <c r="Z19" s="39">
        <v>59</v>
      </c>
      <c r="AA19" s="103">
        <v>64</v>
      </c>
      <c r="AB19" s="40">
        <f t="shared" si="6"/>
        <v>108.47457627118644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79</v>
      </c>
      <c r="C20" s="39">
        <v>120</v>
      </c>
      <c r="D20" s="36">
        <f t="shared" si="0"/>
        <v>151.8987341772152</v>
      </c>
      <c r="E20" s="39">
        <v>76</v>
      </c>
      <c r="F20" s="39">
        <v>118</v>
      </c>
      <c r="G20" s="40">
        <f t="shared" si="1"/>
        <v>155.26315789473685</v>
      </c>
      <c r="H20" s="39">
        <v>8</v>
      </c>
      <c r="I20" s="39">
        <v>21</v>
      </c>
      <c r="J20" s="110">
        <f t="shared" si="2"/>
        <v>262.5</v>
      </c>
      <c r="K20" s="39">
        <v>3</v>
      </c>
      <c r="L20" s="39">
        <v>1</v>
      </c>
      <c r="M20" s="111">
        <f t="shared" si="7"/>
        <v>33.333333333333336</v>
      </c>
      <c r="N20" s="39">
        <v>0</v>
      </c>
      <c r="O20" s="39">
        <v>0</v>
      </c>
      <c r="P20" s="111" t="str">
        <f t="shared" si="8"/>
        <v>-</v>
      </c>
      <c r="Q20" s="39">
        <v>68</v>
      </c>
      <c r="R20" s="60">
        <v>90</v>
      </c>
      <c r="S20" s="40">
        <f t="shared" si="3"/>
        <v>132.35294117647058</v>
      </c>
      <c r="T20" s="39">
        <v>53</v>
      </c>
      <c r="U20" s="60">
        <v>67</v>
      </c>
      <c r="V20" s="40">
        <f t="shared" si="4"/>
        <v>126.41509433962264</v>
      </c>
      <c r="W20" s="39">
        <v>50</v>
      </c>
      <c r="X20" s="60">
        <v>65</v>
      </c>
      <c r="Y20" s="40">
        <f t="shared" si="5"/>
        <v>130</v>
      </c>
      <c r="Z20" s="39">
        <v>47</v>
      </c>
      <c r="AA20" s="103">
        <v>63</v>
      </c>
      <c r="AB20" s="40">
        <f t="shared" si="6"/>
        <v>134.04255319148936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101</v>
      </c>
      <c r="C21" s="39">
        <v>157</v>
      </c>
      <c r="D21" s="36">
        <f t="shared" si="0"/>
        <v>155.44554455445544</v>
      </c>
      <c r="E21" s="39">
        <v>91</v>
      </c>
      <c r="F21" s="39">
        <v>148</v>
      </c>
      <c r="G21" s="40">
        <f t="shared" si="1"/>
        <v>162.63736263736263</v>
      </c>
      <c r="H21" s="39">
        <v>26</v>
      </c>
      <c r="I21" s="39">
        <v>25</v>
      </c>
      <c r="J21" s="111">
        <f t="shared" si="2"/>
        <v>96.15384615384616</v>
      </c>
      <c r="K21" s="39">
        <v>2</v>
      </c>
      <c r="L21" s="39">
        <v>15</v>
      </c>
      <c r="M21" s="111">
        <f t="shared" si="7"/>
        <v>750</v>
      </c>
      <c r="N21" s="39">
        <v>0</v>
      </c>
      <c r="O21" s="39">
        <v>0</v>
      </c>
      <c r="P21" s="111" t="str">
        <f t="shared" si="8"/>
        <v>-</v>
      </c>
      <c r="Q21" s="39">
        <v>86</v>
      </c>
      <c r="R21" s="60">
        <v>131</v>
      </c>
      <c r="S21" s="40">
        <f t="shared" si="3"/>
        <v>152.32558139534885</v>
      </c>
      <c r="T21" s="39">
        <v>49</v>
      </c>
      <c r="U21" s="60">
        <v>54</v>
      </c>
      <c r="V21" s="40">
        <f t="shared" si="4"/>
        <v>110.20408163265306</v>
      </c>
      <c r="W21" s="39">
        <v>44</v>
      </c>
      <c r="X21" s="60">
        <v>52</v>
      </c>
      <c r="Y21" s="40">
        <f t="shared" si="5"/>
        <v>118.18181818181819</v>
      </c>
      <c r="Z21" s="39">
        <v>43</v>
      </c>
      <c r="AA21" s="103">
        <v>47</v>
      </c>
      <c r="AB21" s="40">
        <f t="shared" si="6"/>
        <v>109.30232558139535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140</v>
      </c>
      <c r="C22" s="39">
        <v>145</v>
      </c>
      <c r="D22" s="36">
        <f t="shared" si="0"/>
        <v>103.57142857142857</v>
      </c>
      <c r="E22" s="39">
        <v>132</v>
      </c>
      <c r="F22" s="39">
        <v>138</v>
      </c>
      <c r="G22" s="40">
        <f t="shared" si="1"/>
        <v>104.54545454545455</v>
      </c>
      <c r="H22" s="39">
        <v>18</v>
      </c>
      <c r="I22" s="39">
        <v>19</v>
      </c>
      <c r="J22" s="111">
        <f t="shared" si="2"/>
        <v>105.55555555555556</v>
      </c>
      <c r="K22" s="39">
        <v>7</v>
      </c>
      <c r="L22" s="39">
        <v>11</v>
      </c>
      <c r="M22" s="110">
        <f t="shared" si="7"/>
        <v>157.14285714285714</v>
      </c>
      <c r="N22" s="39">
        <v>2</v>
      </c>
      <c r="O22" s="39">
        <v>0</v>
      </c>
      <c r="P22" s="111">
        <f t="shared" si="8"/>
        <v>0</v>
      </c>
      <c r="Q22" s="39">
        <v>126</v>
      </c>
      <c r="R22" s="60">
        <v>126</v>
      </c>
      <c r="S22" s="40">
        <f t="shared" si="3"/>
        <v>100</v>
      </c>
      <c r="T22" s="39">
        <v>71</v>
      </c>
      <c r="U22" s="60">
        <v>54</v>
      </c>
      <c r="V22" s="40">
        <f t="shared" si="4"/>
        <v>76.056338028169009</v>
      </c>
      <c r="W22" s="39">
        <v>64</v>
      </c>
      <c r="X22" s="60">
        <v>53</v>
      </c>
      <c r="Y22" s="40">
        <f t="shared" si="5"/>
        <v>82.8125</v>
      </c>
      <c r="Z22" s="39">
        <v>60</v>
      </c>
      <c r="AA22" s="103">
        <v>48</v>
      </c>
      <c r="AB22" s="40">
        <f t="shared" si="6"/>
        <v>80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131</v>
      </c>
      <c r="C23" s="39">
        <v>194</v>
      </c>
      <c r="D23" s="36">
        <f t="shared" si="0"/>
        <v>148.09160305343511</v>
      </c>
      <c r="E23" s="39">
        <v>118</v>
      </c>
      <c r="F23" s="39">
        <v>178</v>
      </c>
      <c r="G23" s="40">
        <f t="shared" si="1"/>
        <v>150.84745762711864</v>
      </c>
      <c r="H23" s="39">
        <v>16</v>
      </c>
      <c r="I23" s="39">
        <v>27</v>
      </c>
      <c r="J23" s="111">
        <f t="shared" si="2"/>
        <v>168.75</v>
      </c>
      <c r="K23" s="39">
        <v>5</v>
      </c>
      <c r="L23" s="39">
        <v>6</v>
      </c>
      <c r="M23" s="111">
        <f t="shared" si="7"/>
        <v>120</v>
      </c>
      <c r="N23" s="39">
        <v>2</v>
      </c>
      <c r="O23" s="39">
        <v>3</v>
      </c>
      <c r="P23" s="111">
        <f t="shared" si="8"/>
        <v>150</v>
      </c>
      <c r="Q23" s="39">
        <v>114</v>
      </c>
      <c r="R23" s="60">
        <v>164</v>
      </c>
      <c r="S23" s="40">
        <f t="shared" si="3"/>
        <v>143.85964912280701</v>
      </c>
      <c r="T23" s="39">
        <v>82</v>
      </c>
      <c r="U23" s="60">
        <v>75</v>
      </c>
      <c r="V23" s="40">
        <f t="shared" si="4"/>
        <v>91.463414634146346</v>
      </c>
      <c r="W23" s="39">
        <v>70</v>
      </c>
      <c r="X23" s="60">
        <v>71</v>
      </c>
      <c r="Y23" s="40">
        <f t="shared" si="5"/>
        <v>101.42857142857143</v>
      </c>
      <c r="Z23" s="39">
        <v>61</v>
      </c>
      <c r="AA23" s="103">
        <v>66</v>
      </c>
      <c r="AB23" s="40">
        <f t="shared" si="6"/>
        <v>108.19672131147541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173</v>
      </c>
      <c r="C24" s="39">
        <v>242</v>
      </c>
      <c r="D24" s="36">
        <f t="shared" si="0"/>
        <v>139.88439306358381</v>
      </c>
      <c r="E24" s="39">
        <v>169</v>
      </c>
      <c r="F24" s="39">
        <v>228</v>
      </c>
      <c r="G24" s="40">
        <f t="shared" si="1"/>
        <v>134.91124260355031</v>
      </c>
      <c r="H24" s="39">
        <v>16</v>
      </c>
      <c r="I24" s="39">
        <v>21</v>
      </c>
      <c r="J24" s="111">
        <f t="shared" si="2"/>
        <v>131.25</v>
      </c>
      <c r="K24" s="39">
        <v>8</v>
      </c>
      <c r="L24" s="39">
        <v>12</v>
      </c>
      <c r="M24" s="111">
        <f t="shared" si="7"/>
        <v>150</v>
      </c>
      <c r="N24" s="39">
        <v>0</v>
      </c>
      <c r="O24" s="39">
        <v>0</v>
      </c>
      <c r="P24" s="111" t="str">
        <f t="shared" si="8"/>
        <v>-</v>
      </c>
      <c r="Q24" s="39">
        <v>138</v>
      </c>
      <c r="R24" s="60">
        <v>225</v>
      </c>
      <c r="S24" s="40">
        <f t="shared" si="3"/>
        <v>163.04347826086956</v>
      </c>
      <c r="T24" s="39">
        <v>90</v>
      </c>
      <c r="U24" s="60">
        <v>97</v>
      </c>
      <c r="V24" s="40">
        <f t="shared" si="4"/>
        <v>107.77777777777777</v>
      </c>
      <c r="W24" s="39">
        <v>89</v>
      </c>
      <c r="X24" s="60">
        <v>96</v>
      </c>
      <c r="Y24" s="40">
        <f t="shared" si="5"/>
        <v>107.86516853932584</v>
      </c>
      <c r="Z24" s="39">
        <v>89</v>
      </c>
      <c r="AA24" s="103">
        <v>93</v>
      </c>
      <c r="AB24" s="40">
        <f t="shared" si="6"/>
        <v>104.49438202247191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62</v>
      </c>
      <c r="C25" s="39">
        <v>92</v>
      </c>
      <c r="D25" s="36">
        <f t="shared" si="0"/>
        <v>148.38709677419354</v>
      </c>
      <c r="E25" s="39">
        <v>56</v>
      </c>
      <c r="F25" s="39">
        <v>88</v>
      </c>
      <c r="G25" s="40">
        <f t="shared" si="1"/>
        <v>157.14285714285714</v>
      </c>
      <c r="H25" s="39">
        <v>9</v>
      </c>
      <c r="I25" s="39">
        <v>16</v>
      </c>
      <c r="J25" s="111">
        <f t="shared" si="2"/>
        <v>177.77777777777777</v>
      </c>
      <c r="K25" s="39">
        <v>1</v>
      </c>
      <c r="L25" s="39">
        <v>1</v>
      </c>
      <c r="M25" s="111">
        <f t="shared" si="7"/>
        <v>100</v>
      </c>
      <c r="N25" s="39">
        <v>0</v>
      </c>
      <c r="O25" s="39">
        <v>0</v>
      </c>
      <c r="P25" s="111" t="str">
        <f t="shared" si="8"/>
        <v>-</v>
      </c>
      <c r="Q25" s="39">
        <v>50</v>
      </c>
      <c r="R25" s="60">
        <v>75</v>
      </c>
      <c r="S25" s="40">
        <f t="shared" si="3"/>
        <v>150</v>
      </c>
      <c r="T25" s="39">
        <v>37</v>
      </c>
      <c r="U25" s="60">
        <v>40</v>
      </c>
      <c r="V25" s="40">
        <f t="shared" si="4"/>
        <v>108.10810810810811</v>
      </c>
      <c r="W25" s="39">
        <v>33</v>
      </c>
      <c r="X25" s="60">
        <v>40</v>
      </c>
      <c r="Y25" s="40">
        <f t="shared" si="5"/>
        <v>121.21212121212122</v>
      </c>
      <c r="Z25" s="39">
        <v>32</v>
      </c>
      <c r="AA25" s="103">
        <v>36</v>
      </c>
      <c r="AB25" s="40">
        <f t="shared" si="6"/>
        <v>112.5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110</v>
      </c>
      <c r="C26" s="39">
        <v>125</v>
      </c>
      <c r="D26" s="36">
        <f t="shared" si="0"/>
        <v>113.63636363636364</v>
      </c>
      <c r="E26" s="39">
        <v>103</v>
      </c>
      <c r="F26" s="39">
        <v>112</v>
      </c>
      <c r="G26" s="40">
        <f t="shared" si="1"/>
        <v>108.7378640776699</v>
      </c>
      <c r="H26" s="39">
        <v>12</v>
      </c>
      <c r="I26" s="39">
        <v>17</v>
      </c>
      <c r="J26" s="40">
        <f t="shared" si="2"/>
        <v>141.66666666666666</v>
      </c>
      <c r="K26" s="39">
        <v>2</v>
      </c>
      <c r="L26" s="39">
        <v>1</v>
      </c>
      <c r="M26" s="111">
        <f t="shared" si="7"/>
        <v>50</v>
      </c>
      <c r="N26" s="39">
        <v>2</v>
      </c>
      <c r="O26" s="39">
        <v>0</v>
      </c>
      <c r="P26" s="111">
        <f t="shared" si="8"/>
        <v>0</v>
      </c>
      <c r="Q26" s="39">
        <v>92</v>
      </c>
      <c r="R26" s="60">
        <v>93</v>
      </c>
      <c r="S26" s="40">
        <f t="shared" si="3"/>
        <v>101.08695652173913</v>
      </c>
      <c r="T26" s="39">
        <v>65</v>
      </c>
      <c r="U26" s="60">
        <v>45</v>
      </c>
      <c r="V26" s="40">
        <f t="shared" si="4"/>
        <v>69.230769230769226</v>
      </c>
      <c r="W26" s="39">
        <v>58</v>
      </c>
      <c r="X26" s="60">
        <v>40</v>
      </c>
      <c r="Y26" s="40">
        <f t="shared" si="5"/>
        <v>68.965517241379317</v>
      </c>
      <c r="Z26" s="39">
        <v>51</v>
      </c>
      <c r="AA26" s="103">
        <v>38</v>
      </c>
      <c r="AB26" s="40">
        <f t="shared" si="6"/>
        <v>74.509803921568633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52</v>
      </c>
      <c r="C27" s="39">
        <v>91</v>
      </c>
      <c r="D27" s="36">
        <f t="shared" si="0"/>
        <v>175</v>
      </c>
      <c r="E27" s="39">
        <v>51</v>
      </c>
      <c r="F27" s="39">
        <v>88</v>
      </c>
      <c r="G27" s="40">
        <f t="shared" si="1"/>
        <v>172.54901960784315</v>
      </c>
      <c r="H27" s="39">
        <v>7</v>
      </c>
      <c r="I27" s="39">
        <v>12</v>
      </c>
      <c r="J27" s="40">
        <f t="shared" si="2"/>
        <v>171.42857142857142</v>
      </c>
      <c r="K27" s="39">
        <v>1</v>
      </c>
      <c r="L27" s="39">
        <v>4</v>
      </c>
      <c r="M27" s="110">
        <f t="shared" si="7"/>
        <v>400</v>
      </c>
      <c r="N27" s="39">
        <v>4</v>
      </c>
      <c r="O27" s="39">
        <v>3</v>
      </c>
      <c r="P27" s="111">
        <f t="shared" si="8"/>
        <v>75</v>
      </c>
      <c r="Q27" s="39">
        <v>44</v>
      </c>
      <c r="R27" s="60">
        <v>70</v>
      </c>
      <c r="S27" s="40">
        <f t="shared" si="3"/>
        <v>159.09090909090909</v>
      </c>
      <c r="T27" s="39">
        <v>29</v>
      </c>
      <c r="U27" s="60">
        <v>35</v>
      </c>
      <c r="V27" s="40">
        <f t="shared" si="4"/>
        <v>120.68965517241379</v>
      </c>
      <c r="W27" s="39">
        <v>28</v>
      </c>
      <c r="X27" s="60">
        <v>34</v>
      </c>
      <c r="Y27" s="40">
        <f t="shared" si="5"/>
        <v>121.42857142857143</v>
      </c>
      <c r="Z27" s="39">
        <v>28</v>
      </c>
      <c r="AA27" s="103">
        <v>33</v>
      </c>
      <c r="AB27" s="40">
        <f t="shared" si="6"/>
        <v>117.85714285714286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74</v>
      </c>
      <c r="C28" s="39">
        <v>86</v>
      </c>
      <c r="D28" s="36">
        <f t="shared" si="0"/>
        <v>116.21621621621621</v>
      </c>
      <c r="E28" s="39">
        <v>70</v>
      </c>
      <c r="F28" s="39">
        <v>78</v>
      </c>
      <c r="G28" s="40">
        <f t="shared" si="1"/>
        <v>111.42857142857143</v>
      </c>
      <c r="H28" s="39">
        <v>13</v>
      </c>
      <c r="I28" s="39">
        <v>13</v>
      </c>
      <c r="J28" s="40">
        <f t="shared" si="2"/>
        <v>100</v>
      </c>
      <c r="K28" s="39">
        <v>3</v>
      </c>
      <c r="L28" s="39">
        <v>4</v>
      </c>
      <c r="M28" s="111">
        <f t="shared" si="7"/>
        <v>133.33333333333334</v>
      </c>
      <c r="N28" s="39">
        <v>2</v>
      </c>
      <c r="O28" s="39">
        <v>0</v>
      </c>
      <c r="P28" s="111">
        <f t="shared" si="8"/>
        <v>0</v>
      </c>
      <c r="Q28" s="39">
        <v>65</v>
      </c>
      <c r="R28" s="60">
        <v>76</v>
      </c>
      <c r="S28" s="40">
        <f t="shared" si="3"/>
        <v>116.92307692307692</v>
      </c>
      <c r="T28" s="39">
        <v>40</v>
      </c>
      <c r="U28" s="60">
        <v>34</v>
      </c>
      <c r="V28" s="40">
        <f t="shared" si="4"/>
        <v>85</v>
      </c>
      <c r="W28" s="39">
        <v>37</v>
      </c>
      <c r="X28" s="60">
        <v>33</v>
      </c>
      <c r="Y28" s="40">
        <f t="shared" si="5"/>
        <v>89.189189189189193</v>
      </c>
      <c r="Z28" s="39">
        <v>36</v>
      </c>
      <c r="AA28" s="103">
        <v>33</v>
      </c>
      <c r="AB28" s="40">
        <f t="shared" si="6"/>
        <v>91.666666666666671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135</v>
      </c>
      <c r="C29" s="39">
        <v>152</v>
      </c>
      <c r="D29" s="36">
        <f t="shared" si="0"/>
        <v>112.5925925925926</v>
      </c>
      <c r="E29" s="39">
        <v>121</v>
      </c>
      <c r="F29" s="39">
        <v>135</v>
      </c>
      <c r="G29" s="40">
        <f t="shared" si="1"/>
        <v>111.5702479338843</v>
      </c>
      <c r="H29" s="39">
        <v>6</v>
      </c>
      <c r="I29" s="39">
        <v>11</v>
      </c>
      <c r="J29" s="40">
        <f t="shared" si="2"/>
        <v>183.33333333333334</v>
      </c>
      <c r="K29" s="39">
        <v>4</v>
      </c>
      <c r="L29" s="39">
        <v>5</v>
      </c>
      <c r="M29" s="111">
        <f t="shared" si="7"/>
        <v>125</v>
      </c>
      <c r="N29" s="39">
        <v>0</v>
      </c>
      <c r="O29" s="39">
        <v>0</v>
      </c>
      <c r="P29" s="111" t="str">
        <f t="shared" si="8"/>
        <v>-</v>
      </c>
      <c r="Q29" s="39">
        <v>94</v>
      </c>
      <c r="R29" s="60">
        <v>111</v>
      </c>
      <c r="S29" s="40">
        <f t="shared" si="3"/>
        <v>118.08510638297872</v>
      </c>
      <c r="T29" s="39">
        <v>88</v>
      </c>
      <c r="U29" s="60">
        <v>47</v>
      </c>
      <c r="V29" s="40">
        <f t="shared" si="4"/>
        <v>53.409090909090907</v>
      </c>
      <c r="W29" s="39">
        <v>75</v>
      </c>
      <c r="X29" s="60">
        <v>44</v>
      </c>
      <c r="Y29" s="40">
        <f t="shared" si="5"/>
        <v>58.666666666666664</v>
      </c>
      <c r="Z29" s="39">
        <v>71</v>
      </c>
      <c r="AA29" s="103">
        <v>42</v>
      </c>
      <c r="AB29" s="40">
        <f t="shared" si="6"/>
        <v>59.154929577464792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63</v>
      </c>
      <c r="C30" s="39">
        <v>87</v>
      </c>
      <c r="D30" s="36">
        <f t="shared" si="0"/>
        <v>138.0952380952381</v>
      </c>
      <c r="E30" s="39">
        <v>57</v>
      </c>
      <c r="F30" s="39">
        <v>82</v>
      </c>
      <c r="G30" s="40">
        <f t="shared" si="1"/>
        <v>143.85964912280701</v>
      </c>
      <c r="H30" s="39">
        <v>7</v>
      </c>
      <c r="I30" s="39">
        <v>9</v>
      </c>
      <c r="J30" s="110">
        <f t="shared" si="2"/>
        <v>128.57142857142858</v>
      </c>
      <c r="K30" s="39">
        <v>4</v>
      </c>
      <c r="L30" s="39">
        <v>2</v>
      </c>
      <c r="M30" s="111">
        <f t="shared" si="7"/>
        <v>50</v>
      </c>
      <c r="N30" s="39">
        <v>0</v>
      </c>
      <c r="O30" s="39">
        <v>0</v>
      </c>
      <c r="P30" s="111" t="str">
        <f t="shared" si="8"/>
        <v>-</v>
      </c>
      <c r="Q30" s="39">
        <v>56</v>
      </c>
      <c r="R30" s="60">
        <v>77</v>
      </c>
      <c r="S30" s="40">
        <f t="shared" si="3"/>
        <v>137.5</v>
      </c>
      <c r="T30" s="39">
        <v>39</v>
      </c>
      <c r="U30" s="60">
        <v>44</v>
      </c>
      <c r="V30" s="40">
        <f t="shared" si="4"/>
        <v>112.82051282051282</v>
      </c>
      <c r="W30" s="39">
        <v>33</v>
      </c>
      <c r="X30" s="60">
        <v>43</v>
      </c>
      <c r="Y30" s="40">
        <f t="shared" si="5"/>
        <v>130.30303030303031</v>
      </c>
      <c r="Z30" s="39">
        <v>31</v>
      </c>
      <c r="AA30" s="103">
        <v>40</v>
      </c>
      <c r="AB30" s="40">
        <f t="shared" si="6"/>
        <v>129.03225806451613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68</v>
      </c>
      <c r="C31" s="39">
        <v>104</v>
      </c>
      <c r="D31" s="36">
        <f t="shared" si="0"/>
        <v>152.94117647058823</v>
      </c>
      <c r="E31" s="39">
        <v>64</v>
      </c>
      <c r="F31" s="39">
        <v>95</v>
      </c>
      <c r="G31" s="40">
        <f t="shared" si="1"/>
        <v>148.4375</v>
      </c>
      <c r="H31" s="39">
        <v>3</v>
      </c>
      <c r="I31" s="39">
        <v>19</v>
      </c>
      <c r="J31" s="110">
        <f t="shared" si="2"/>
        <v>633.33333333333337</v>
      </c>
      <c r="K31" s="39">
        <v>1</v>
      </c>
      <c r="L31" s="39">
        <v>5</v>
      </c>
      <c r="M31" s="111">
        <f t="shared" si="7"/>
        <v>500</v>
      </c>
      <c r="N31" s="39">
        <v>0</v>
      </c>
      <c r="O31" s="39">
        <v>1</v>
      </c>
      <c r="P31" s="111" t="str">
        <f t="shared" si="8"/>
        <v>-</v>
      </c>
      <c r="Q31" s="39">
        <v>54</v>
      </c>
      <c r="R31" s="60">
        <v>86</v>
      </c>
      <c r="S31" s="40">
        <f t="shared" si="3"/>
        <v>159.25925925925927</v>
      </c>
      <c r="T31" s="39">
        <v>33</v>
      </c>
      <c r="U31" s="60">
        <v>47</v>
      </c>
      <c r="V31" s="40">
        <f t="shared" si="4"/>
        <v>142.42424242424244</v>
      </c>
      <c r="W31" s="39">
        <v>30</v>
      </c>
      <c r="X31" s="60">
        <v>41</v>
      </c>
      <c r="Y31" s="40">
        <f t="shared" si="5"/>
        <v>136.66666666666666</v>
      </c>
      <c r="Z31" s="39">
        <v>29</v>
      </c>
      <c r="AA31" s="103">
        <v>38</v>
      </c>
      <c r="AB31" s="40">
        <f t="shared" si="6"/>
        <v>131.0344827586207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111</v>
      </c>
      <c r="C32" s="39">
        <v>111</v>
      </c>
      <c r="D32" s="36">
        <f t="shared" si="0"/>
        <v>100</v>
      </c>
      <c r="E32" s="39">
        <v>107</v>
      </c>
      <c r="F32" s="39">
        <v>105</v>
      </c>
      <c r="G32" s="40">
        <f t="shared" si="1"/>
        <v>98.130841121495322</v>
      </c>
      <c r="H32" s="39">
        <v>19</v>
      </c>
      <c r="I32" s="39">
        <v>31</v>
      </c>
      <c r="J32" s="110">
        <f t="shared" si="2"/>
        <v>163.15789473684211</v>
      </c>
      <c r="K32" s="39">
        <v>5</v>
      </c>
      <c r="L32" s="39">
        <v>5</v>
      </c>
      <c r="M32" s="111">
        <f t="shared" si="7"/>
        <v>100</v>
      </c>
      <c r="N32" s="39">
        <v>0</v>
      </c>
      <c r="O32" s="39">
        <v>7</v>
      </c>
      <c r="P32" s="111" t="str">
        <f t="shared" si="8"/>
        <v>-</v>
      </c>
      <c r="Q32" s="39">
        <v>106</v>
      </c>
      <c r="R32" s="60">
        <v>84</v>
      </c>
      <c r="S32" s="40">
        <f t="shared" si="3"/>
        <v>79.245283018867923</v>
      </c>
      <c r="T32" s="39">
        <v>61</v>
      </c>
      <c r="U32" s="60">
        <v>22</v>
      </c>
      <c r="V32" s="40">
        <f t="shared" si="4"/>
        <v>36.065573770491802</v>
      </c>
      <c r="W32" s="39">
        <v>57</v>
      </c>
      <c r="X32" s="60">
        <v>22</v>
      </c>
      <c r="Y32" s="40">
        <f t="shared" si="5"/>
        <v>38.596491228070178</v>
      </c>
      <c r="Z32" s="39">
        <v>57</v>
      </c>
      <c r="AA32" s="103">
        <v>20</v>
      </c>
      <c r="AB32" s="40">
        <f t="shared" si="6"/>
        <v>35.087719298245617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106</v>
      </c>
      <c r="C33" s="39">
        <v>178</v>
      </c>
      <c r="D33" s="36">
        <f t="shared" si="0"/>
        <v>167.9245283018868</v>
      </c>
      <c r="E33" s="39">
        <v>107</v>
      </c>
      <c r="F33" s="39">
        <v>178</v>
      </c>
      <c r="G33" s="40">
        <f t="shared" si="1"/>
        <v>166.35514018691589</v>
      </c>
      <c r="H33" s="39">
        <v>5</v>
      </c>
      <c r="I33" s="39">
        <v>22</v>
      </c>
      <c r="J33" s="110">
        <f t="shared" si="2"/>
        <v>440</v>
      </c>
      <c r="K33" s="39">
        <v>5</v>
      </c>
      <c r="L33" s="39">
        <v>8</v>
      </c>
      <c r="M33" s="111">
        <f t="shared" si="7"/>
        <v>160</v>
      </c>
      <c r="N33" s="39">
        <v>0</v>
      </c>
      <c r="O33" s="39">
        <v>0</v>
      </c>
      <c r="P33" s="111" t="str">
        <f t="shared" si="8"/>
        <v>-</v>
      </c>
      <c r="Q33" s="39">
        <v>106</v>
      </c>
      <c r="R33" s="60">
        <v>161</v>
      </c>
      <c r="S33" s="40">
        <f t="shared" si="3"/>
        <v>151.88679245283018</v>
      </c>
      <c r="T33" s="39">
        <v>47</v>
      </c>
      <c r="U33" s="60">
        <v>87</v>
      </c>
      <c r="V33" s="40">
        <f t="shared" si="4"/>
        <v>185.10638297872342</v>
      </c>
      <c r="W33" s="39">
        <v>46</v>
      </c>
      <c r="X33" s="60">
        <v>87</v>
      </c>
      <c r="Y33" s="40">
        <f t="shared" si="5"/>
        <v>189.13043478260869</v>
      </c>
      <c r="Z33" s="39">
        <v>46</v>
      </c>
      <c r="AA33" s="103">
        <v>82</v>
      </c>
      <c r="AB33" s="40">
        <f t="shared" si="6"/>
        <v>178.2608695652174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139</v>
      </c>
      <c r="C34" s="39">
        <v>200</v>
      </c>
      <c r="D34" s="36">
        <f t="shared" si="0"/>
        <v>143.88489208633092</v>
      </c>
      <c r="E34" s="39">
        <v>129</v>
      </c>
      <c r="F34" s="39">
        <v>194</v>
      </c>
      <c r="G34" s="40">
        <f t="shared" si="1"/>
        <v>150.3875968992248</v>
      </c>
      <c r="H34" s="39">
        <v>10</v>
      </c>
      <c r="I34" s="39">
        <v>24</v>
      </c>
      <c r="J34" s="40">
        <f t="shared" si="2"/>
        <v>240</v>
      </c>
      <c r="K34" s="39">
        <v>10</v>
      </c>
      <c r="L34" s="39">
        <v>8</v>
      </c>
      <c r="M34" s="111">
        <f t="shared" si="7"/>
        <v>80</v>
      </c>
      <c r="N34" s="39">
        <v>5</v>
      </c>
      <c r="O34" s="39">
        <v>1</v>
      </c>
      <c r="P34" s="111">
        <f t="shared" si="8"/>
        <v>20</v>
      </c>
      <c r="Q34" s="39">
        <v>124</v>
      </c>
      <c r="R34" s="60">
        <v>175</v>
      </c>
      <c r="S34" s="40">
        <f t="shared" si="3"/>
        <v>141.12903225806451</v>
      </c>
      <c r="T34" s="39">
        <v>73</v>
      </c>
      <c r="U34" s="60">
        <v>101</v>
      </c>
      <c r="V34" s="40">
        <f t="shared" si="4"/>
        <v>138.35616438356163</v>
      </c>
      <c r="W34" s="39">
        <v>66</v>
      </c>
      <c r="X34" s="60">
        <v>101</v>
      </c>
      <c r="Y34" s="40">
        <f t="shared" si="5"/>
        <v>153.03030303030303</v>
      </c>
      <c r="Z34" s="39">
        <v>64</v>
      </c>
      <c r="AA34" s="103">
        <v>97</v>
      </c>
      <c r="AB34" s="40">
        <f t="shared" si="6"/>
        <v>151.5625</v>
      </c>
      <c r="AC34" s="37"/>
      <c r="AD34" s="41"/>
    </row>
    <row r="35" spans="1:30" s="42" customFormat="1" ht="16.95" customHeight="1" thickBot="1" x14ac:dyDescent="0.3">
      <c r="A35" s="61" t="s">
        <v>62</v>
      </c>
      <c r="B35" s="39">
        <v>56</v>
      </c>
      <c r="C35" s="39">
        <v>83</v>
      </c>
      <c r="D35" s="36">
        <f t="shared" si="0"/>
        <v>148.21428571428572</v>
      </c>
      <c r="E35" s="39">
        <v>56</v>
      </c>
      <c r="F35" s="39">
        <v>79</v>
      </c>
      <c r="G35" s="40">
        <f t="shared" si="1"/>
        <v>141.07142857142858</v>
      </c>
      <c r="H35" s="39">
        <v>8</v>
      </c>
      <c r="I35" s="39">
        <v>9</v>
      </c>
      <c r="J35" s="40">
        <f t="shared" si="2"/>
        <v>112.5</v>
      </c>
      <c r="K35" s="39">
        <v>4</v>
      </c>
      <c r="L35" s="39">
        <v>7</v>
      </c>
      <c r="M35" s="40">
        <f t="shared" si="7"/>
        <v>175</v>
      </c>
      <c r="N35" s="39">
        <v>0</v>
      </c>
      <c r="O35" s="39">
        <v>0</v>
      </c>
      <c r="P35" s="111" t="str">
        <f t="shared" si="8"/>
        <v>-</v>
      </c>
      <c r="Q35" s="39">
        <v>47</v>
      </c>
      <c r="R35" s="60">
        <v>55</v>
      </c>
      <c r="S35" s="40">
        <f t="shared" si="3"/>
        <v>117.02127659574468</v>
      </c>
      <c r="T35" s="39">
        <v>22</v>
      </c>
      <c r="U35" s="60">
        <v>23</v>
      </c>
      <c r="V35" s="40">
        <f t="shared" si="4"/>
        <v>104.54545454545455</v>
      </c>
      <c r="W35" s="39">
        <v>22</v>
      </c>
      <c r="X35" s="60">
        <v>22</v>
      </c>
      <c r="Y35" s="40">
        <f t="shared" si="5"/>
        <v>100</v>
      </c>
      <c r="Z35" s="39">
        <v>19</v>
      </c>
      <c r="AA35" s="104">
        <v>21</v>
      </c>
      <c r="AB35" s="40">
        <f t="shared" si="6"/>
        <v>110.52631578947368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9"/>
  <sheetViews>
    <sheetView view="pageBreakPreview" zoomScale="80" zoomScaleNormal="70" zoomScaleSheetLayoutView="80" workbookViewId="0">
      <selection sqref="A1:E1"/>
    </sheetView>
  </sheetViews>
  <sheetFormatPr defaultColWidth="8" defaultRowHeight="13.2" x14ac:dyDescent="0.25"/>
  <cols>
    <col min="1" max="1" width="61.88671875" style="3" customWidth="1"/>
    <col min="2" max="2" width="16.109375" style="18" customWidth="1"/>
    <col min="3" max="3" width="15.88671875" style="18" customWidth="1"/>
    <col min="4" max="4" width="12.6640625" style="3" customWidth="1"/>
    <col min="5" max="5" width="12.33203125" style="3" customWidth="1"/>
    <col min="6" max="16384" width="8" style="3"/>
  </cols>
  <sheetData>
    <row r="1" spans="1:9" ht="80.400000000000006" customHeight="1" x14ac:dyDescent="0.25">
      <c r="A1" s="130" t="s">
        <v>70</v>
      </c>
      <c r="B1" s="130"/>
      <c r="C1" s="130"/>
      <c r="D1" s="130"/>
      <c r="E1" s="130"/>
    </row>
    <row r="2" spans="1:9" ht="9.75" customHeight="1" x14ac:dyDescent="0.2">
      <c r="A2" s="150"/>
      <c r="B2" s="150"/>
      <c r="C2" s="150"/>
      <c r="D2" s="150"/>
      <c r="E2" s="150"/>
    </row>
    <row r="3" spans="1:9" s="4" customFormat="1" ht="23.25" customHeight="1" x14ac:dyDescent="0.3">
      <c r="A3" s="125" t="s">
        <v>0</v>
      </c>
      <c r="B3" s="131" t="s">
        <v>72</v>
      </c>
      <c r="C3" s="131" t="s">
        <v>73</v>
      </c>
      <c r="D3" s="148" t="s">
        <v>1</v>
      </c>
      <c r="E3" s="149"/>
    </row>
    <row r="4" spans="1:9" s="4" customFormat="1" ht="27.6" x14ac:dyDescent="0.3">
      <c r="A4" s="126"/>
      <c r="B4" s="132"/>
      <c r="C4" s="132"/>
      <c r="D4" s="5" t="s">
        <v>2</v>
      </c>
      <c r="E4" s="6" t="s">
        <v>26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27</v>
      </c>
      <c r="B6" s="78">
        <f>'6-(АТО-ЦЗ)'!B7</f>
        <v>1599</v>
      </c>
      <c r="C6" s="78">
        <f>'6-(АТО-ЦЗ)'!C7</f>
        <v>1557</v>
      </c>
      <c r="D6" s="20">
        <f>C6*100/B6</f>
        <v>97.373358348968111</v>
      </c>
      <c r="E6" s="75">
        <f>C6-B6</f>
        <v>-42</v>
      </c>
      <c r="I6" s="13"/>
    </row>
    <row r="7" spans="1:9" s="4" customFormat="1" ht="29.25" customHeight="1" x14ac:dyDescent="0.3">
      <c r="A7" s="10" t="s">
        <v>28</v>
      </c>
      <c r="B7" s="79">
        <f>'6-(АТО-ЦЗ)'!E7</f>
        <v>1283</v>
      </c>
      <c r="C7" s="79">
        <f>'6-(АТО-ЦЗ)'!F7</f>
        <v>1221</v>
      </c>
      <c r="D7" s="20">
        <f t="shared" ref="D7:D11" si="0">C7*100/B7</f>
        <v>95.167575993764615</v>
      </c>
      <c r="E7" s="75">
        <f t="shared" ref="E7:E11" si="1">C7-B7</f>
        <v>-62</v>
      </c>
      <c r="I7" s="13"/>
    </row>
    <row r="8" spans="1:9" s="4" customFormat="1" ht="48.75" customHeight="1" x14ac:dyDescent="0.3">
      <c r="A8" s="14" t="s">
        <v>29</v>
      </c>
      <c r="B8" s="79">
        <f>'6-(АТО-ЦЗ)'!H7</f>
        <v>212</v>
      </c>
      <c r="C8" s="79">
        <f>'6-(АТО-ЦЗ)'!I7</f>
        <v>220</v>
      </c>
      <c r="D8" s="20">
        <f t="shared" si="0"/>
        <v>103.77358490566037</v>
      </c>
      <c r="E8" s="75">
        <f t="shared" si="1"/>
        <v>8</v>
      </c>
      <c r="I8" s="13"/>
    </row>
    <row r="9" spans="1:9" s="4" customFormat="1" ht="34.5" customHeight="1" x14ac:dyDescent="0.3">
      <c r="A9" s="15" t="s">
        <v>30</v>
      </c>
      <c r="B9" s="79">
        <f>'6-(АТО-ЦЗ)'!K7</f>
        <v>53</v>
      </c>
      <c r="C9" s="79">
        <f>'6-(АТО-ЦЗ)'!L7</f>
        <v>24</v>
      </c>
      <c r="D9" s="20">
        <f t="shared" si="0"/>
        <v>45.283018867924525</v>
      </c>
      <c r="E9" s="75">
        <f t="shared" si="1"/>
        <v>-29</v>
      </c>
      <c r="I9" s="13"/>
    </row>
    <row r="10" spans="1:9" s="4" customFormat="1" ht="49.2" customHeight="1" x14ac:dyDescent="0.3">
      <c r="A10" s="15" t="s">
        <v>20</v>
      </c>
      <c r="B10" s="79">
        <f>'6-(АТО-ЦЗ)'!N7</f>
        <v>13</v>
      </c>
      <c r="C10" s="79">
        <f>'6-(АТО-ЦЗ)'!O7</f>
        <v>3</v>
      </c>
      <c r="D10" s="20">
        <f t="shared" si="0"/>
        <v>23.076923076923077</v>
      </c>
      <c r="E10" s="75">
        <f t="shared" si="1"/>
        <v>-10</v>
      </c>
      <c r="I10" s="13"/>
    </row>
    <row r="11" spans="1:9" s="4" customFormat="1" ht="49.2" customHeight="1" x14ac:dyDescent="0.3">
      <c r="A11" s="15" t="s">
        <v>31</v>
      </c>
      <c r="B11" s="74">
        <f>'6-(АТО-ЦЗ)'!Q7</f>
        <v>1092</v>
      </c>
      <c r="C11" s="74">
        <f>'6-(АТО-ЦЗ)'!R7</f>
        <v>1044</v>
      </c>
      <c r="D11" s="11">
        <f t="shared" si="0"/>
        <v>95.604395604395606</v>
      </c>
      <c r="E11" s="75">
        <f t="shared" si="1"/>
        <v>-48</v>
      </c>
      <c r="I11" s="13"/>
    </row>
    <row r="12" spans="1:9" s="4" customFormat="1" ht="12.75" customHeight="1" x14ac:dyDescent="0.3">
      <c r="A12" s="121" t="s">
        <v>4</v>
      </c>
      <c r="B12" s="122"/>
      <c r="C12" s="122"/>
      <c r="D12" s="122"/>
      <c r="E12" s="122"/>
      <c r="I12" s="13"/>
    </row>
    <row r="13" spans="1:9" s="4" customFormat="1" ht="18" customHeight="1" x14ac:dyDescent="0.3">
      <c r="A13" s="123"/>
      <c r="B13" s="124"/>
      <c r="C13" s="124"/>
      <c r="D13" s="124"/>
      <c r="E13" s="124"/>
      <c r="I13" s="13"/>
    </row>
    <row r="14" spans="1:9" s="4" customFormat="1" ht="20.25" customHeight="1" x14ac:dyDescent="0.3">
      <c r="A14" s="125" t="s">
        <v>0</v>
      </c>
      <c r="B14" s="127" t="s">
        <v>74</v>
      </c>
      <c r="C14" s="127" t="s">
        <v>75</v>
      </c>
      <c r="D14" s="148" t="s">
        <v>1</v>
      </c>
      <c r="E14" s="149"/>
      <c r="I14" s="13"/>
    </row>
    <row r="15" spans="1:9" ht="27.75" customHeight="1" x14ac:dyDescent="0.25">
      <c r="A15" s="126"/>
      <c r="B15" s="127"/>
      <c r="C15" s="127"/>
      <c r="D15" s="21" t="s">
        <v>2</v>
      </c>
      <c r="E15" s="6" t="s">
        <v>26</v>
      </c>
      <c r="I15" s="13"/>
    </row>
    <row r="16" spans="1:9" ht="28.5" customHeight="1" x14ac:dyDescent="0.25">
      <c r="A16" s="10" t="s">
        <v>32</v>
      </c>
      <c r="B16" s="76">
        <f>'6-(АТО-ЦЗ)'!T7</f>
        <v>959</v>
      </c>
      <c r="C16" s="76">
        <f>'6-(АТО-ЦЗ)'!U7</f>
        <v>474</v>
      </c>
      <c r="D16" s="22">
        <f t="shared" ref="D16:D18" si="2">C16*100/B16</f>
        <v>49.426485922836285</v>
      </c>
      <c r="E16" s="75">
        <f t="shared" ref="E16:E18" si="3">C16-B16</f>
        <v>-485</v>
      </c>
      <c r="I16" s="13"/>
    </row>
    <row r="17" spans="1:9" ht="25.5" customHeight="1" x14ac:dyDescent="0.25">
      <c r="A17" s="1" t="s">
        <v>28</v>
      </c>
      <c r="B17" s="77">
        <f>'6-(АТО-ЦЗ)'!W7</f>
        <v>655</v>
      </c>
      <c r="C17" s="77">
        <f>'6-(АТО-ЦЗ)'!X7</f>
        <v>420</v>
      </c>
      <c r="D17" s="22">
        <f t="shared" si="2"/>
        <v>64.122137404580158</v>
      </c>
      <c r="E17" s="75">
        <f t="shared" si="3"/>
        <v>-235</v>
      </c>
      <c r="I17" s="13"/>
    </row>
    <row r="18" spans="1:9" ht="27.75" customHeight="1" x14ac:dyDescent="0.25">
      <c r="A18" s="1" t="s">
        <v>33</v>
      </c>
      <c r="B18" s="77">
        <f>'6-(АТО-ЦЗ)'!Z7</f>
        <v>608</v>
      </c>
      <c r="C18" s="77">
        <f>'6-(АТО-ЦЗ)'!AA7</f>
        <v>373</v>
      </c>
      <c r="D18" s="22">
        <f t="shared" si="2"/>
        <v>61.348684210526315</v>
      </c>
      <c r="E18" s="75">
        <f t="shared" si="3"/>
        <v>-235</v>
      </c>
      <c r="I18" s="13"/>
    </row>
    <row r="19" spans="1:9" ht="13.05" x14ac:dyDescent="0.3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tabSelected="1"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09375" defaultRowHeight="13.8" x14ac:dyDescent="0.25"/>
  <cols>
    <col min="1" max="1" width="25.88671875" style="44" customWidth="1"/>
    <col min="2" max="2" width="10.88671875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78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38" t="s">
        <v>8</v>
      </c>
      <c r="R3" s="139"/>
      <c r="S3" s="140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46" t="s">
        <v>15</v>
      </c>
      <c r="C4" s="146" t="s">
        <v>63</v>
      </c>
      <c r="D4" s="147" t="s">
        <v>2</v>
      </c>
      <c r="E4" s="146" t="s">
        <v>15</v>
      </c>
      <c r="F4" s="146" t="s">
        <v>63</v>
      </c>
      <c r="G4" s="147" t="s">
        <v>2</v>
      </c>
      <c r="H4" s="146" t="s">
        <v>15</v>
      </c>
      <c r="I4" s="146" t="s">
        <v>63</v>
      </c>
      <c r="J4" s="147" t="s">
        <v>2</v>
      </c>
      <c r="K4" s="146" t="s">
        <v>15</v>
      </c>
      <c r="L4" s="146" t="s">
        <v>63</v>
      </c>
      <c r="M4" s="147" t="s">
        <v>2</v>
      </c>
      <c r="N4" s="146" t="s">
        <v>15</v>
      </c>
      <c r="O4" s="146" t="s">
        <v>63</v>
      </c>
      <c r="P4" s="147" t="s">
        <v>2</v>
      </c>
      <c r="Q4" s="146" t="s">
        <v>15</v>
      </c>
      <c r="R4" s="146" t="s">
        <v>63</v>
      </c>
      <c r="S4" s="147" t="s">
        <v>2</v>
      </c>
      <c r="T4" s="146" t="s">
        <v>15</v>
      </c>
      <c r="U4" s="146" t="s">
        <v>63</v>
      </c>
      <c r="V4" s="147" t="s">
        <v>2</v>
      </c>
      <c r="W4" s="146" t="s">
        <v>15</v>
      </c>
      <c r="X4" s="146" t="s">
        <v>63</v>
      </c>
      <c r="Y4" s="147" t="s">
        <v>2</v>
      </c>
      <c r="Z4" s="146" t="s">
        <v>15</v>
      </c>
      <c r="AA4" s="146" t="s">
        <v>63</v>
      </c>
      <c r="AB4" s="147" t="s">
        <v>2</v>
      </c>
    </row>
    <row r="5" spans="1:32" s="33" customFormat="1" ht="15.75" customHeight="1" x14ac:dyDescent="0.3">
      <c r="A5" s="143"/>
      <c r="B5" s="146"/>
      <c r="C5" s="146"/>
      <c r="D5" s="147"/>
      <c r="E5" s="146"/>
      <c r="F5" s="146"/>
      <c r="G5" s="147"/>
      <c r="H5" s="146"/>
      <c r="I5" s="146"/>
      <c r="J5" s="147"/>
      <c r="K5" s="146"/>
      <c r="L5" s="146"/>
      <c r="M5" s="147"/>
      <c r="N5" s="146"/>
      <c r="O5" s="146"/>
      <c r="P5" s="147"/>
      <c r="Q5" s="146"/>
      <c r="R5" s="146"/>
      <c r="S5" s="147"/>
      <c r="T5" s="146"/>
      <c r="U5" s="146"/>
      <c r="V5" s="147"/>
      <c r="W5" s="146"/>
      <c r="X5" s="146"/>
      <c r="Y5" s="147"/>
      <c r="Z5" s="146"/>
      <c r="AA5" s="146"/>
      <c r="AB5" s="147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1599</v>
      </c>
      <c r="C7" s="35">
        <f>SUM(C8:C35)</f>
        <v>1557</v>
      </c>
      <c r="D7" s="36">
        <f>IF(ISERROR(C7*100/B7),"-",(C7*100/B7))</f>
        <v>97.373358348968111</v>
      </c>
      <c r="E7" s="35">
        <f>SUM(E8:E35)</f>
        <v>1283</v>
      </c>
      <c r="F7" s="35">
        <f>SUM(F8:F35)</f>
        <v>1221</v>
      </c>
      <c r="G7" s="36">
        <f>IF(ISERROR(F7*100/E7),"-",(F7*100/E7))</f>
        <v>95.167575993764615</v>
      </c>
      <c r="H7" s="86">
        <f>SUM(H8:H35)</f>
        <v>212</v>
      </c>
      <c r="I7" s="86">
        <f>SUM(I8:I35)</f>
        <v>220</v>
      </c>
      <c r="J7" s="112">
        <f>IF(ISERROR(I7*100/H7),"-",(I7*100/H7))</f>
        <v>103.77358490566037</v>
      </c>
      <c r="K7" s="86">
        <f>SUM(K8:K35)</f>
        <v>53</v>
      </c>
      <c r="L7" s="86">
        <f>SUM(L8:L35)</f>
        <v>24</v>
      </c>
      <c r="M7" s="112">
        <f>IF(ISERROR(L7*100/K7),"-",(L7*100/K7))</f>
        <v>45.283018867924525</v>
      </c>
      <c r="N7" s="86">
        <f>SUM(N8:N35)</f>
        <v>13</v>
      </c>
      <c r="O7" s="86">
        <f>SUM(O8:O35)</f>
        <v>3</v>
      </c>
      <c r="P7" s="112">
        <f>IF(ISERROR(O7*100/N7),"-",(O7*100/N7))</f>
        <v>23.076923076923077</v>
      </c>
      <c r="Q7" s="35">
        <f>SUM(Q8:Q35)</f>
        <v>1092</v>
      </c>
      <c r="R7" s="35">
        <f>SUM(R8:R35)</f>
        <v>1044</v>
      </c>
      <c r="S7" s="36">
        <f>IF(ISERROR(R7*100/Q7),"-",(R7*100/Q7))</f>
        <v>95.604395604395606</v>
      </c>
      <c r="T7" s="35">
        <f>SUM(T8:T35)</f>
        <v>959</v>
      </c>
      <c r="U7" s="35">
        <f>SUM(U8:U35)</f>
        <v>474</v>
      </c>
      <c r="V7" s="36">
        <f>IF(ISERROR(U7*100/T7),"-",(U7*100/T7))</f>
        <v>49.426485922836285</v>
      </c>
      <c r="W7" s="35">
        <f>SUM(W8:W35)</f>
        <v>655</v>
      </c>
      <c r="X7" s="35">
        <f>SUM(X8:X35)</f>
        <v>420</v>
      </c>
      <c r="Y7" s="36">
        <f>IF(ISERROR(X7*100/W7),"-",(X7*100/W7))</f>
        <v>64.122137404580158</v>
      </c>
      <c r="Z7" s="35">
        <f>SUM(Z8:Z35)</f>
        <v>608</v>
      </c>
      <c r="AA7" s="35">
        <f>SUM(AA8:AA35)</f>
        <v>373</v>
      </c>
      <c r="AB7" s="36">
        <f>IF(ISERROR(AA7*100/Z7),"-",(AA7*100/Z7))</f>
        <v>61.348684210526315</v>
      </c>
      <c r="AC7" s="37"/>
      <c r="AF7" s="42"/>
    </row>
    <row r="8" spans="1:32" s="42" customFormat="1" ht="16.95" customHeight="1" x14ac:dyDescent="0.25">
      <c r="A8" s="61" t="s">
        <v>35</v>
      </c>
      <c r="B8" s="39">
        <v>391</v>
      </c>
      <c r="C8" s="39">
        <v>437</v>
      </c>
      <c r="D8" s="36">
        <f>IF(ISERROR(C8*100/B8),"-",(C8*100/B8))</f>
        <v>111.76470588235294</v>
      </c>
      <c r="E8" s="39">
        <v>290</v>
      </c>
      <c r="F8" s="39">
        <v>335</v>
      </c>
      <c r="G8" s="40">
        <f>IF(ISERROR(F8*100/E8),"-",(F8*100/E8))</f>
        <v>115.51724137931035</v>
      </c>
      <c r="H8" s="87">
        <v>34</v>
      </c>
      <c r="I8" s="87">
        <v>55</v>
      </c>
      <c r="J8" s="111">
        <f>IF(ISERROR(I8*100/H8),"-",(I8*100/H8))</f>
        <v>161.76470588235293</v>
      </c>
      <c r="K8" s="87">
        <v>5</v>
      </c>
      <c r="L8" s="87">
        <v>6</v>
      </c>
      <c r="M8" s="111">
        <f>IF(ISERROR(L8*100/K8),"-",(L8*100/K8))</f>
        <v>120</v>
      </c>
      <c r="N8" s="87">
        <v>2</v>
      </c>
      <c r="O8" s="87">
        <v>0</v>
      </c>
      <c r="P8" s="111">
        <f>IF(ISERROR(O8*100/N8),"-",(O8*100/N8))</f>
        <v>0</v>
      </c>
      <c r="Q8" s="39">
        <v>271</v>
      </c>
      <c r="R8" s="60">
        <v>304</v>
      </c>
      <c r="S8" s="40">
        <f>IF(ISERROR(R8*100/Q8),"-",(R8*100/Q8))</f>
        <v>112.17712177121771</v>
      </c>
      <c r="T8" s="39">
        <v>261</v>
      </c>
      <c r="U8" s="60">
        <v>141</v>
      </c>
      <c r="V8" s="40">
        <f>IF(ISERROR(U8*100/T8),"-",(U8*100/T8))</f>
        <v>54.022988505747129</v>
      </c>
      <c r="W8" s="39">
        <v>161</v>
      </c>
      <c r="X8" s="60">
        <v>139</v>
      </c>
      <c r="Y8" s="40">
        <f>IF(ISERROR(X8*100/W8),"-",(X8*100/W8))</f>
        <v>86.33540372670808</v>
      </c>
      <c r="Z8" s="39">
        <v>147</v>
      </c>
      <c r="AA8" s="60">
        <v>127</v>
      </c>
      <c r="AB8" s="40">
        <f>IF(ISERROR(AA8*100/Z8),"-",(AA8*100/Z8))</f>
        <v>86.394557823129247</v>
      </c>
      <c r="AC8" s="37"/>
      <c r="AD8" s="41"/>
    </row>
    <row r="9" spans="1:32" s="43" customFormat="1" ht="16.95" customHeight="1" x14ac:dyDescent="0.25">
      <c r="A9" s="61" t="s">
        <v>36</v>
      </c>
      <c r="B9" s="39">
        <v>36</v>
      </c>
      <c r="C9" s="39">
        <v>32</v>
      </c>
      <c r="D9" s="36">
        <f t="shared" ref="D9:D35" si="0">IF(ISERROR(C9*100/B9),"-",(C9*100/B9))</f>
        <v>88.888888888888886</v>
      </c>
      <c r="E9" s="39">
        <v>34</v>
      </c>
      <c r="F9" s="39">
        <v>30</v>
      </c>
      <c r="G9" s="40">
        <f t="shared" ref="G9:G35" si="1">IF(ISERROR(F9*100/E9),"-",(F9*100/E9))</f>
        <v>88.235294117647058</v>
      </c>
      <c r="H9" s="87">
        <v>12</v>
      </c>
      <c r="I9" s="87">
        <v>9</v>
      </c>
      <c r="J9" s="111">
        <f t="shared" ref="J9:J35" si="2">IF(ISERROR(I9*100/H9),"-",(I9*100/H9))</f>
        <v>75</v>
      </c>
      <c r="K9" s="87">
        <v>1</v>
      </c>
      <c r="L9" s="87">
        <v>0</v>
      </c>
      <c r="M9" s="111">
        <f t="shared" ref="M9:M35" si="3">IF(ISERROR(L9*100/K9),"-",(L9*100/K9))</f>
        <v>0</v>
      </c>
      <c r="N9" s="87">
        <v>0</v>
      </c>
      <c r="O9" s="87">
        <v>0</v>
      </c>
      <c r="P9" s="111" t="str">
        <f t="shared" ref="P9:P35" si="4">IF(ISERROR(O9*100/N9),"-",(O9*100/N9))</f>
        <v>-</v>
      </c>
      <c r="Q9" s="39">
        <v>32</v>
      </c>
      <c r="R9" s="60">
        <v>22</v>
      </c>
      <c r="S9" s="40">
        <f t="shared" ref="S9:S35" si="5">IF(ISERROR(R9*100/Q9),"-",(R9*100/Q9))</f>
        <v>68.75</v>
      </c>
      <c r="T9" s="39">
        <v>16</v>
      </c>
      <c r="U9" s="60">
        <v>10</v>
      </c>
      <c r="V9" s="40">
        <f t="shared" ref="V9:V35" si="6">IF(ISERROR(U9*100/T9),"-",(U9*100/T9))</f>
        <v>62.5</v>
      </c>
      <c r="W9" s="39">
        <v>14</v>
      </c>
      <c r="X9" s="60">
        <v>10</v>
      </c>
      <c r="Y9" s="40">
        <f t="shared" ref="Y9:Y35" si="7">IF(ISERROR(X9*100/W9),"-",(X9*100/W9))</f>
        <v>71.428571428571431</v>
      </c>
      <c r="Z9" s="39">
        <v>11</v>
      </c>
      <c r="AA9" s="60">
        <v>8</v>
      </c>
      <c r="AB9" s="40">
        <f t="shared" ref="AB9:AB35" si="8">IF(ISERROR(AA9*100/Z9),"-",(AA9*100/Z9))</f>
        <v>72.727272727272734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6</v>
      </c>
      <c r="C10" s="39">
        <v>5</v>
      </c>
      <c r="D10" s="36">
        <f t="shared" si="0"/>
        <v>83.333333333333329</v>
      </c>
      <c r="E10" s="39">
        <v>6</v>
      </c>
      <c r="F10" s="39">
        <v>5</v>
      </c>
      <c r="G10" s="40">
        <f t="shared" si="1"/>
        <v>83.333333333333329</v>
      </c>
      <c r="H10" s="87">
        <v>1</v>
      </c>
      <c r="I10" s="87">
        <v>1</v>
      </c>
      <c r="J10" s="111">
        <f t="shared" si="2"/>
        <v>100</v>
      </c>
      <c r="K10" s="87">
        <v>1</v>
      </c>
      <c r="L10" s="87">
        <v>0</v>
      </c>
      <c r="M10" s="111">
        <f t="shared" si="3"/>
        <v>0</v>
      </c>
      <c r="N10" s="87">
        <v>1</v>
      </c>
      <c r="O10" s="87">
        <v>0</v>
      </c>
      <c r="P10" s="111">
        <f t="shared" si="4"/>
        <v>0</v>
      </c>
      <c r="Q10" s="39">
        <v>6</v>
      </c>
      <c r="R10" s="60">
        <v>4</v>
      </c>
      <c r="S10" s="40">
        <f t="shared" si="5"/>
        <v>66.666666666666671</v>
      </c>
      <c r="T10" s="39">
        <v>3</v>
      </c>
      <c r="U10" s="60">
        <v>2</v>
      </c>
      <c r="V10" s="40">
        <f t="shared" si="6"/>
        <v>66.666666666666671</v>
      </c>
      <c r="W10" s="39">
        <v>3</v>
      </c>
      <c r="X10" s="60">
        <v>2</v>
      </c>
      <c r="Y10" s="40">
        <f t="shared" si="7"/>
        <v>66.666666666666671</v>
      </c>
      <c r="Z10" s="39">
        <v>3</v>
      </c>
      <c r="AA10" s="60">
        <v>2</v>
      </c>
      <c r="AB10" s="40">
        <f t="shared" si="8"/>
        <v>66.666666666666671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18</v>
      </c>
      <c r="C11" s="39">
        <v>14</v>
      </c>
      <c r="D11" s="36">
        <f t="shared" si="0"/>
        <v>77.777777777777771</v>
      </c>
      <c r="E11" s="39">
        <v>16</v>
      </c>
      <c r="F11" s="39">
        <v>12</v>
      </c>
      <c r="G11" s="40">
        <f t="shared" si="1"/>
        <v>75</v>
      </c>
      <c r="H11" s="87">
        <v>5</v>
      </c>
      <c r="I11" s="87">
        <v>2</v>
      </c>
      <c r="J11" s="111">
        <f t="shared" si="2"/>
        <v>40</v>
      </c>
      <c r="K11" s="87">
        <v>1</v>
      </c>
      <c r="L11" s="87">
        <v>0</v>
      </c>
      <c r="M11" s="111">
        <f t="shared" si="3"/>
        <v>0</v>
      </c>
      <c r="N11" s="87">
        <v>0</v>
      </c>
      <c r="O11" s="87">
        <v>0</v>
      </c>
      <c r="P11" s="111" t="str">
        <f t="shared" si="4"/>
        <v>-</v>
      </c>
      <c r="Q11" s="39">
        <v>15</v>
      </c>
      <c r="R11" s="60">
        <v>12</v>
      </c>
      <c r="S11" s="40">
        <f t="shared" si="5"/>
        <v>80</v>
      </c>
      <c r="T11" s="39">
        <v>10</v>
      </c>
      <c r="U11" s="60">
        <v>4</v>
      </c>
      <c r="V11" s="40">
        <f t="shared" si="6"/>
        <v>40</v>
      </c>
      <c r="W11" s="39">
        <v>8</v>
      </c>
      <c r="X11" s="60">
        <v>4</v>
      </c>
      <c r="Y11" s="40">
        <f t="shared" si="7"/>
        <v>50</v>
      </c>
      <c r="Z11" s="39">
        <v>7</v>
      </c>
      <c r="AA11" s="60">
        <v>3</v>
      </c>
      <c r="AB11" s="40">
        <f t="shared" si="8"/>
        <v>42.857142857142854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42</v>
      </c>
      <c r="C12" s="39">
        <v>57</v>
      </c>
      <c r="D12" s="36">
        <f t="shared" si="0"/>
        <v>135.71428571428572</v>
      </c>
      <c r="E12" s="39">
        <v>36</v>
      </c>
      <c r="F12" s="39">
        <v>50</v>
      </c>
      <c r="G12" s="40">
        <f t="shared" si="1"/>
        <v>138.88888888888889</v>
      </c>
      <c r="H12" s="87">
        <v>4</v>
      </c>
      <c r="I12" s="87">
        <v>14</v>
      </c>
      <c r="J12" s="111">
        <f t="shared" si="2"/>
        <v>350</v>
      </c>
      <c r="K12" s="87">
        <v>0</v>
      </c>
      <c r="L12" s="87">
        <v>1</v>
      </c>
      <c r="M12" s="111" t="str">
        <f t="shared" si="3"/>
        <v>-</v>
      </c>
      <c r="N12" s="87">
        <v>2</v>
      </c>
      <c r="O12" s="87">
        <v>0</v>
      </c>
      <c r="P12" s="111">
        <f t="shared" si="4"/>
        <v>0</v>
      </c>
      <c r="Q12" s="39">
        <v>33</v>
      </c>
      <c r="R12" s="60">
        <v>44</v>
      </c>
      <c r="S12" s="40">
        <f t="shared" si="5"/>
        <v>133.33333333333334</v>
      </c>
      <c r="T12" s="39">
        <v>25</v>
      </c>
      <c r="U12" s="60">
        <v>21</v>
      </c>
      <c r="V12" s="40">
        <f t="shared" si="6"/>
        <v>84</v>
      </c>
      <c r="W12" s="39">
        <v>19</v>
      </c>
      <c r="X12" s="60">
        <v>17</v>
      </c>
      <c r="Y12" s="40">
        <f t="shared" si="7"/>
        <v>89.473684210526315</v>
      </c>
      <c r="Z12" s="39">
        <v>16</v>
      </c>
      <c r="AA12" s="60">
        <v>14</v>
      </c>
      <c r="AB12" s="40">
        <f t="shared" si="8"/>
        <v>87.5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9</v>
      </c>
      <c r="C13" s="39">
        <v>12</v>
      </c>
      <c r="D13" s="36">
        <f t="shared" si="0"/>
        <v>133.33333333333334</v>
      </c>
      <c r="E13" s="39">
        <v>8</v>
      </c>
      <c r="F13" s="39">
        <v>11</v>
      </c>
      <c r="G13" s="40">
        <f t="shared" si="1"/>
        <v>137.5</v>
      </c>
      <c r="H13" s="87">
        <v>4</v>
      </c>
      <c r="I13" s="87">
        <v>3</v>
      </c>
      <c r="J13" s="111">
        <f t="shared" si="2"/>
        <v>75</v>
      </c>
      <c r="K13" s="87">
        <v>0</v>
      </c>
      <c r="L13" s="87">
        <v>0</v>
      </c>
      <c r="M13" s="111" t="str">
        <f t="shared" si="3"/>
        <v>-</v>
      </c>
      <c r="N13" s="87">
        <v>0</v>
      </c>
      <c r="O13" s="87">
        <v>0</v>
      </c>
      <c r="P13" s="111" t="str">
        <f t="shared" si="4"/>
        <v>-</v>
      </c>
      <c r="Q13" s="39">
        <v>6</v>
      </c>
      <c r="R13" s="60">
        <v>9</v>
      </c>
      <c r="S13" s="40">
        <f t="shared" si="5"/>
        <v>150</v>
      </c>
      <c r="T13" s="39">
        <v>4</v>
      </c>
      <c r="U13" s="60">
        <v>4</v>
      </c>
      <c r="V13" s="40">
        <f t="shared" si="6"/>
        <v>100</v>
      </c>
      <c r="W13" s="39">
        <v>3</v>
      </c>
      <c r="X13" s="60">
        <v>4</v>
      </c>
      <c r="Y13" s="40">
        <f t="shared" si="7"/>
        <v>133.33333333333334</v>
      </c>
      <c r="Z13" s="39">
        <v>3</v>
      </c>
      <c r="AA13" s="60">
        <v>3</v>
      </c>
      <c r="AB13" s="40">
        <f t="shared" si="8"/>
        <v>100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17</v>
      </c>
      <c r="C14" s="39">
        <v>16</v>
      </c>
      <c r="D14" s="36">
        <f t="shared" si="0"/>
        <v>94.117647058823536</v>
      </c>
      <c r="E14" s="39">
        <v>11</v>
      </c>
      <c r="F14" s="39">
        <v>11</v>
      </c>
      <c r="G14" s="40">
        <f t="shared" si="1"/>
        <v>100</v>
      </c>
      <c r="H14" s="87">
        <v>1</v>
      </c>
      <c r="I14" s="87">
        <v>1</v>
      </c>
      <c r="J14" s="111">
        <f t="shared" si="2"/>
        <v>100</v>
      </c>
      <c r="K14" s="87">
        <v>1</v>
      </c>
      <c r="L14" s="87">
        <v>0</v>
      </c>
      <c r="M14" s="111">
        <f t="shared" si="3"/>
        <v>0</v>
      </c>
      <c r="N14" s="87">
        <v>0</v>
      </c>
      <c r="O14" s="87">
        <v>0</v>
      </c>
      <c r="P14" s="111" t="str">
        <f t="shared" si="4"/>
        <v>-</v>
      </c>
      <c r="Q14" s="39">
        <v>11</v>
      </c>
      <c r="R14" s="60">
        <v>10</v>
      </c>
      <c r="S14" s="40">
        <f t="shared" si="5"/>
        <v>90.909090909090907</v>
      </c>
      <c r="T14" s="39">
        <v>11</v>
      </c>
      <c r="U14" s="60">
        <v>3</v>
      </c>
      <c r="V14" s="40">
        <f t="shared" si="6"/>
        <v>27.272727272727273</v>
      </c>
      <c r="W14" s="39">
        <v>5</v>
      </c>
      <c r="X14" s="60">
        <v>3</v>
      </c>
      <c r="Y14" s="40">
        <f t="shared" si="7"/>
        <v>60</v>
      </c>
      <c r="Z14" s="39">
        <v>5</v>
      </c>
      <c r="AA14" s="60">
        <v>3</v>
      </c>
      <c r="AB14" s="40">
        <f t="shared" si="8"/>
        <v>60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58</v>
      </c>
      <c r="C15" s="39">
        <v>62</v>
      </c>
      <c r="D15" s="36">
        <f t="shared" si="0"/>
        <v>106.89655172413794</v>
      </c>
      <c r="E15" s="39">
        <v>48</v>
      </c>
      <c r="F15" s="39">
        <v>52</v>
      </c>
      <c r="G15" s="40">
        <f t="shared" si="1"/>
        <v>108.33333333333333</v>
      </c>
      <c r="H15" s="87">
        <v>11</v>
      </c>
      <c r="I15" s="87">
        <v>12</v>
      </c>
      <c r="J15" s="111">
        <f t="shared" si="2"/>
        <v>109.09090909090909</v>
      </c>
      <c r="K15" s="87">
        <v>2</v>
      </c>
      <c r="L15" s="87">
        <v>2</v>
      </c>
      <c r="M15" s="111">
        <f t="shared" si="3"/>
        <v>100</v>
      </c>
      <c r="N15" s="87">
        <v>0</v>
      </c>
      <c r="O15" s="87">
        <v>0</v>
      </c>
      <c r="P15" s="111" t="str">
        <f t="shared" si="4"/>
        <v>-</v>
      </c>
      <c r="Q15" s="39">
        <v>41</v>
      </c>
      <c r="R15" s="60">
        <v>46</v>
      </c>
      <c r="S15" s="40">
        <f t="shared" si="5"/>
        <v>112.19512195121951</v>
      </c>
      <c r="T15" s="39">
        <v>36</v>
      </c>
      <c r="U15" s="60">
        <v>17</v>
      </c>
      <c r="V15" s="40">
        <f t="shared" si="6"/>
        <v>47.222222222222221</v>
      </c>
      <c r="W15" s="39">
        <v>26</v>
      </c>
      <c r="X15" s="60">
        <v>17</v>
      </c>
      <c r="Y15" s="40">
        <f t="shared" si="7"/>
        <v>65.384615384615387</v>
      </c>
      <c r="Z15" s="39">
        <v>25</v>
      </c>
      <c r="AA15" s="60">
        <v>15</v>
      </c>
      <c r="AB15" s="40">
        <f t="shared" si="8"/>
        <v>60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51</v>
      </c>
      <c r="C16" s="39">
        <v>47</v>
      </c>
      <c r="D16" s="36">
        <f t="shared" si="0"/>
        <v>92.156862745098039</v>
      </c>
      <c r="E16" s="39">
        <v>43</v>
      </c>
      <c r="F16" s="39">
        <v>32</v>
      </c>
      <c r="G16" s="40">
        <f t="shared" si="1"/>
        <v>74.418604651162795</v>
      </c>
      <c r="H16" s="87">
        <v>10</v>
      </c>
      <c r="I16" s="87">
        <v>6</v>
      </c>
      <c r="J16" s="111">
        <f t="shared" si="2"/>
        <v>60</v>
      </c>
      <c r="K16" s="87">
        <v>4</v>
      </c>
      <c r="L16" s="87">
        <v>0</v>
      </c>
      <c r="M16" s="111">
        <f t="shared" si="3"/>
        <v>0</v>
      </c>
      <c r="N16" s="87">
        <v>1</v>
      </c>
      <c r="O16" s="87">
        <v>0</v>
      </c>
      <c r="P16" s="111">
        <f t="shared" si="4"/>
        <v>0</v>
      </c>
      <c r="Q16" s="39">
        <v>40</v>
      </c>
      <c r="R16" s="60">
        <v>30</v>
      </c>
      <c r="S16" s="40">
        <f t="shared" si="5"/>
        <v>75</v>
      </c>
      <c r="T16" s="39">
        <v>30</v>
      </c>
      <c r="U16" s="60">
        <v>11</v>
      </c>
      <c r="V16" s="40">
        <f t="shared" si="6"/>
        <v>36.666666666666664</v>
      </c>
      <c r="W16" s="39">
        <v>23</v>
      </c>
      <c r="X16" s="60">
        <v>8</v>
      </c>
      <c r="Y16" s="40">
        <f t="shared" si="7"/>
        <v>34.782608695652172</v>
      </c>
      <c r="Z16" s="39">
        <v>19</v>
      </c>
      <c r="AA16" s="60">
        <v>6</v>
      </c>
      <c r="AB16" s="40">
        <f t="shared" si="8"/>
        <v>31.578947368421051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108</v>
      </c>
      <c r="C17" s="39">
        <v>93</v>
      </c>
      <c r="D17" s="36">
        <f t="shared" si="0"/>
        <v>86.111111111111114</v>
      </c>
      <c r="E17" s="39">
        <v>97</v>
      </c>
      <c r="F17" s="39">
        <v>78</v>
      </c>
      <c r="G17" s="40">
        <f t="shared" si="1"/>
        <v>80.412371134020617</v>
      </c>
      <c r="H17" s="87">
        <v>10</v>
      </c>
      <c r="I17" s="87">
        <v>12</v>
      </c>
      <c r="J17" s="111">
        <f t="shared" si="2"/>
        <v>120</v>
      </c>
      <c r="K17" s="87">
        <v>0</v>
      </c>
      <c r="L17" s="87">
        <v>1</v>
      </c>
      <c r="M17" s="111" t="str">
        <f t="shared" si="3"/>
        <v>-</v>
      </c>
      <c r="N17" s="87">
        <v>0</v>
      </c>
      <c r="O17" s="87">
        <v>0</v>
      </c>
      <c r="P17" s="111" t="str">
        <f t="shared" si="4"/>
        <v>-</v>
      </c>
      <c r="Q17" s="39">
        <v>63</v>
      </c>
      <c r="R17" s="60">
        <v>39</v>
      </c>
      <c r="S17" s="40">
        <f t="shared" si="5"/>
        <v>61.904761904761905</v>
      </c>
      <c r="T17" s="39">
        <v>59</v>
      </c>
      <c r="U17" s="60">
        <v>20</v>
      </c>
      <c r="V17" s="40">
        <f t="shared" si="6"/>
        <v>33.898305084745765</v>
      </c>
      <c r="W17" s="39">
        <v>48</v>
      </c>
      <c r="X17" s="60">
        <v>20</v>
      </c>
      <c r="Y17" s="40">
        <f t="shared" si="7"/>
        <v>41.666666666666664</v>
      </c>
      <c r="Z17" s="39">
        <v>45</v>
      </c>
      <c r="AA17" s="60">
        <v>19</v>
      </c>
      <c r="AB17" s="40">
        <f t="shared" si="8"/>
        <v>42.222222222222221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31</v>
      </c>
      <c r="C18" s="39">
        <v>32</v>
      </c>
      <c r="D18" s="36">
        <f t="shared" si="0"/>
        <v>103.2258064516129</v>
      </c>
      <c r="E18" s="39">
        <v>31</v>
      </c>
      <c r="F18" s="39">
        <v>30</v>
      </c>
      <c r="G18" s="40">
        <f t="shared" si="1"/>
        <v>96.774193548387103</v>
      </c>
      <c r="H18" s="87">
        <v>8</v>
      </c>
      <c r="I18" s="87">
        <v>6</v>
      </c>
      <c r="J18" s="111">
        <f t="shared" si="2"/>
        <v>75</v>
      </c>
      <c r="K18" s="87">
        <v>3</v>
      </c>
      <c r="L18" s="87">
        <v>0</v>
      </c>
      <c r="M18" s="111">
        <f t="shared" si="3"/>
        <v>0</v>
      </c>
      <c r="N18" s="87">
        <v>1</v>
      </c>
      <c r="O18" s="87">
        <v>0</v>
      </c>
      <c r="P18" s="111">
        <f t="shared" si="4"/>
        <v>0</v>
      </c>
      <c r="Q18" s="39">
        <v>21</v>
      </c>
      <c r="R18" s="60">
        <v>26</v>
      </c>
      <c r="S18" s="40">
        <f t="shared" si="5"/>
        <v>123.80952380952381</v>
      </c>
      <c r="T18" s="39">
        <v>14</v>
      </c>
      <c r="U18" s="60">
        <v>12</v>
      </c>
      <c r="V18" s="40">
        <f t="shared" si="6"/>
        <v>85.714285714285708</v>
      </c>
      <c r="W18" s="39">
        <v>14</v>
      </c>
      <c r="X18" s="60">
        <v>12</v>
      </c>
      <c r="Y18" s="40">
        <f t="shared" si="7"/>
        <v>85.714285714285708</v>
      </c>
      <c r="Z18" s="39">
        <v>14</v>
      </c>
      <c r="AA18" s="60">
        <v>8</v>
      </c>
      <c r="AB18" s="40">
        <f t="shared" si="8"/>
        <v>57.142857142857146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92</v>
      </c>
      <c r="C19" s="39">
        <v>99</v>
      </c>
      <c r="D19" s="36">
        <f t="shared" si="0"/>
        <v>107.60869565217391</v>
      </c>
      <c r="E19" s="39">
        <v>61</v>
      </c>
      <c r="F19" s="39">
        <v>59</v>
      </c>
      <c r="G19" s="40">
        <f t="shared" si="1"/>
        <v>96.721311475409834</v>
      </c>
      <c r="H19" s="87">
        <v>15</v>
      </c>
      <c r="I19" s="87">
        <v>14</v>
      </c>
      <c r="J19" s="111">
        <f t="shared" si="2"/>
        <v>93.333333333333329</v>
      </c>
      <c r="K19" s="87">
        <v>4</v>
      </c>
      <c r="L19" s="87">
        <v>2</v>
      </c>
      <c r="M19" s="111">
        <f t="shared" si="3"/>
        <v>50</v>
      </c>
      <c r="N19" s="87">
        <v>0</v>
      </c>
      <c r="O19" s="87">
        <v>0</v>
      </c>
      <c r="P19" s="111" t="str">
        <f t="shared" si="4"/>
        <v>-</v>
      </c>
      <c r="Q19" s="39">
        <v>50</v>
      </c>
      <c r="R19" s="60">
        <v>56</v>
      </c>
      <c r="S19" s="40">
        <f t="shared" si="5"/>
        <v>112</v>
      </c>
      <c r="T19" s="39">
        <v>49</v>
      </c>
      <c r="U19" s="60">
        <v>59</v>
      </c>
      <c r="V19" s="40">
        <f t="shared" si="6"/>
        <v>120.40816326530613</v>
      </c>
      <c r="W19" s="39">
        <v>19</v>
      </c>
      <c r="X19" s="60">
        <v>20</v>
      </c>
      <c r="Y19" s="40">
        <f t="shared" si="7"/>
        <v>105.26315789473684</v>
      </c>
      <c r="Z19" s="39">
        <v>19</v>
      </c>
      <c r="AA19" s="60">
        <v>19</v>
      </c>
      <c r="AB19" s="40">
        <f t="shared" si="8"/>
        <v>100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33</v>
      </c>
      <c r="C20" s="39">
        <v>29</v>
      </c>
      <c r="D20" s="36">
        <f t="shared" si="0"/>
        <v>87.878787878787875</v>
      </c>
      <c r="E20" s="39">
        <v>30</v>
      </c>
      <c r="F20" s="39">
        <v>26</v>
      </c>
      <c r="G20" s="40">
        <f t="shared" si="1"/>
        <v>86.666666666666671</v>
      </c>
      <c r="H20" s="87">
        <v>4</v>
      </c>
      <c r="I20" s="87">
        <v>5</v>
      </c>
      <c r="J20" s="111">
        <f t="shared" si="2"/>
        <v>125</v>
      </c>
      <c r="K20" s="87">
        <v>1</v>
      </c>
      <c r="L20" s="87">
        <v>0</v>
      </c>
      <c r="M20" s="111">
        <f t="shared" si="3"/>
        <v>0</v>
      </c>
      <c r="N20" s="87">
        <v>0</v>
      </c>
      <c r="O20" s="87">
        <v>0</v>
      </c>
      <c r="P20" s="111" t="str">
        <f t="shared" si="4"/>
        <v>-</v>
      </c>
      <c r="Q20" s="39">
        <v>26</v>
      </c>
      <c r="R20" s="60">
        <v>19</v>
      </c>
      <c r="S20" s="40">
        <f t="shared" si="5"/>
        <v>73.07692307692308</v>
      </c>
      <c r="T20" s="39">
        <v>21</v>
      </c>
      <c r="U20" s="60">
        <v>8</v>
      </c>
      <c r="V20" s="40">
        <f t="shared" si="6"/>
        <v>38.095238095238095</v>
      </c>
      <c r="W20" s="39">
        <v>18</v>
      </c>
      <c r="X20" s="60">
        <v>8</v>
      </c>
      <c r="Y20" s="40">
        <f t="shared" si="7"/>
        <v>44.444444444444443</v>
      </c>
      <c r="Z20" s="39">
        <v>17</v>
      </c>
      <c r="AA20" s="60">
        <v>8</v>
      </c>
      <c r="AB20" s="40">
        <f t="shared" si="8"/>
        <v>47.058823529411768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31</v>
      </c>
      <c r="C21" s="39">
        <v>33</v>
      </c>
      <c r="D21" s="36">
        <f t="shared" si="0"/>
        <v>106.45161290322581</v>
      </c>
      <c r="E21" s="39">
        <v>20</v>
      </c>
      <c r="F21" s="39">
        <v>21</v>
      </c>
      <c r="G21" s="40">
        <f t="shared" si="1"/>
        <v>105</v>
      </c>
      <c r="H21" s="87">
        <v>4</v>
      </c>
      <c r="I21" s="87">
        <v>1</v>
      </c>
      <c r="J21" s="111">
        <f t="shared" si="2"/>
        <v>25</v>
      </c>
      <c r="K21" s="87">
        <v>0</v>
      </c>
      <c r="L21" s="87">
        <v>2</v>
      </c>
      <c r="M21" s="111" t="str">
        <f t="shared" si="3"/>
        <v>-</v>
      </c>
      <c r="N21" s="87">
        <v>0</v>
      </c>
      <c r="O21" s="87">
        <v>0</v>
      </c>
      <c r="P21" s="111" t="str">
        <f t="shared" si="4"/>
        <v>-</v>
      </c>
      <c r="Q21" s="39">
        <v>18</v>
      </c>
      <c r="R21" s="60">
        <v>19</v>
      </c>
      <c r="S21" s="40">
        <f t="shared" si="5"/>
        <v>105.55555555555556</v>
      </c>
      <c r="T21" s="39">
        <v>24</v>
      </c>
      <c r="U21" s="60">
        <v>9</v>
      </c>
      <c r="V21" s="40">
        <f t="shared" si="6"/>
        <v>37.5</v>
      </c>
      <c r="W21" s="39">
        <v>13</v>
      </c>
      <c r="X21" s="60">
        <v>9</v>
      </c>
      <c r="Y21" s="40">
        <f t="shared" si="7"/>
        <v>69.230769230769226</v>
      </c>
      <c r="Z21" s="39">
        <v>13</v>
      </c>
      <c r="AA21" s="60">
        <v>7</v>
      </c>
      <c r="AB21" s="40">
        <f t="shared" si="8"/>
        <v>53.846153846153847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25</v>
      </c>
      <c r="C22" s="39">
        <v>18</v>
      </c>
      <c r="D22" s="36">
        <f t="shared" si="0"/>
        <v>72</v>
      </c>
      <c r="E22" s="39">
        <v>23</v>
      </c>
      <c r="F22" s="39">
        <v>18</v>
      </c>
      <c r="G22" s="40">
        <f t="shared" si="1"/>
        <v>78.260869565217391</v>
      </c>
      <c r="H22" s="87">
        <v>8</v>
      </c>
      <c r="I22" s="87">
        <v>8</v>
      </c>
      <c r="J22" s="111">
        <f t="shared" si="2"/>
        <v>100</v>
      </c>
      <c r="K22" s="87">
        <v>3</v>
      </c>
      <c r="L22" s="87">
        <v>0</v>
      </c>
      <c r="M22" s="111">
        <f t="shared" si="3"/>
        <v>0</v>
      </c>
      <c r="N22" s="87">
        <v>0</v>
      </c>
      <c r="O22" s="87">
        <v>0</v>
      </c>
      <c r="P22" s="111" t="str">
        <f t="shared" si="4"/>
        <v>-</v>
      </c>
      <c r="Q22" s="39">
        <v>21</v>
      </c>
      <c r="R22" s="60">
        <v>14</v>
      </c>
      <c r="S22" s="40">
        <f t="shared" si="5"/>
        <v>66.666666666666671</v>
      </c>
      <c r="T22" s="39">
        <v>6</v>
      </c>
      <c r="U22" s="60">
        <v>4</v>
      </c>
      <c r="V22" s="40">
        <f t="shared" si="6"/>
        <v>66.666666666666671</v>
      </c>
      <c r="W22" s="39">
        <v>6</v>
      </c>
      <c r="X22" s="60">
        <v>4</v>
      </c>
      <c r="Y22" s="40">
        <f t="shared" si="7"/>
        <v>66.666666666666671</v>
      </c>
      <c r="Z22" s="39">
        <v>6</v>
      </c>
      <c r="AA22" s="60">
        <v>3</v>
      </c>
      <c r="AB22" s="40">
        <f t="shared" si="8"/>
        <v>50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125</v>
      </c>
      <c r="C23" s="39">
        <v>108</v>
      </c>
      <c r="D23" s="36">
        <f t="shared" si="0"/>
        <v>86.4</v>
      </c>
      <c r="E23" s="39">
        <v>85</v>
      </c>
      <c r="F23" s="39">
        <v>72</v>
      </c>
      <c r="G23" s="40">
        <f t="shared" si="1"/>
        <v>84.705882352941174</v>
      </c>
      <c r="H23" s="87">
        <v>10</v>
      </c>
      <c r="I23" s="87">
        <v>10</v>
      </c>
      <c r="J23" s="111">
        <f t="shared" si="2"/>
        <v>100</v>
      </c>
      <c r="K23" s="87">
        <v>3</v>
      </c>
      <c r="L23" s="87">
        <v>0</v>
      </c>
      <c r="M23" s="111">
        <f t="shared" si="3"/>
        <v>0</v>
      </c>
      <c r="N23" s="87">
        <v>2</v>
      </c>
      <c r="O23" s="87">
        <v>0</v>
      </c>
      <c r="P23" s="111">
        <f t="shared" si="4"/>
        <v>0</v>
      </c>
      <c r="Q23" s="39">
        <v>76</v>
      </c>
      <c r="R23" s="60">
        <v>64</v>
      </c>
      <c r="S23" s="40">
        <f t="shared" si="5"/>
        <v>84.21052631578948</v>
      </c>
      <c r="T23" s="39">
        <v>83</v>
      </c>
      <c r="U23" s="60">
        <v>20</v>
      </c>
      <c r="V23" s="40">
        <f t="shared" si="6"/>
        <v>24.096385542168676</v>
      </c>
      <c r="W23" s="39">
        <v>45</v>
      </c>
      <c r="X23" s="60">
        <v>20</v>
      </c>
      <c r="Y23" s="40">
        <f t="shared" si="7"/>
        <v>44.444444444444443</v>
      </c>
      <c r="Z23" s="39">
        <v>39</v>
      </c>
      <c r="AA23" s="60">
        <v>15</v>
      </c>
      <c r="AB23" s="40">
        <f t="shared" si="8"/>
        <v>38.46153846153846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80</v>
      </c>
      <c r="C24" s="39">
        <v>85</v>
      </c>
      <c r="D24" s="36">
        <f t="shared" si="0"/>
        <v>106.25</v>
      </c>
      <c r="E24" s="39">
        <v>78</v>
      </c>
      <c r="F24" s="39">
        <v>83</v>
      </c>
      <c r="G24" s="40">
        <f t="shared" si="1"/>
        <v>106.41025641025641</v>
      </c>
      <c r="H24" s="87">
        <v>11</v>
      </c>
      <c r="I24" s="87">
        <v>12</v>
      </c>
      <c r="J24" s="111">
        <f t="shared" si="2"/>
        <v>109.09090909090909</v>
      </c>
      <c r="K24" s="87">
        <v>4</v>
      </c>
      <c r="L24" s="87">
        <v>2</v>
      </c>
      <c r="M24" s="111">
        <f t="shared" si="3"/>
        <v>50</v>
      </c>
      <c r="N24" s="87">
        <v>0</v>
      </c>
      <c r="O24" s="87">
        <v>0</v>
      </c>
      <c r="P24" s="111" t="str">
        <f t="shared" si="4"/>
        <v>-</v>
      </c>
      <c r="Q24" s="39">
        <v>51</v>
      </c>
      <c r="R24" s="60">
        <v>79</v>
      </c>
      <c r="S24" s="40">
        <f t="shared" si="5"/>
        <v>154.90196078431373</v>
      </c>
      <c r="T24" s="39">
        <v>36</v>
      </c>
      <c r="U24" s="60">
        <v>37</v>
      </c>
      <c r="V24" s="40">
        <f t="shared" si="6"/>
        <v>102.77777777777777</v>
      </c>
      <c r="W24" s="39">
        <v>35</v>
      </c>
      <c r="X24" s="60">
        <v>35</v>
      </c>
      <c r="Y24" s="40">
        <f t="shared" si="7"/>
        <v>100</v>
      </c>
      <c r="Z24" s="39">
        <v>35</v>
      </c>
      <c r="AA24" s="60">
        <v>34</v>
      </c>
      <c r="AB24" s="40">
        <f t="shared" si="8"/>
        <v>97.142857142857139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22</v>
      </c>
      <c r="C25" s="39">
        <v>25</v>
      </c>
      <c r="D25" s="36">
        <f t="shared" si="0"/>
        <v>113.63636363636364</v>
      </c>
      <c r="E25" s="39">
        <v>15</v>
      </c>
      <c r="F25" s="39">
        <v>20</v>
      </c>
      <c r="G25" s="40">
        <f t="shared" si="1"/>
        <v>133.33333333333334</v>
      </c>
      <c r="H25" s="87">
        <v>5</v>
      </c>
      <c r="I25" s="87">
        <v>7</v>
      </c>
      <c r="J25" s="111">
        <f t="shared" si="2"/>
        <v>140</v>
      </c>
      <c r="K25" s="87">
        <v>3</v>
      </c>
      <c r="L25" s="87">
        <v>2</v>
      </c>
      <c r="M25" s="111">
        <f t="shared" si="3"/>
        <v>66.666666666666671</v>
      </c>
      <c r="N25" s="87">
        <v>0</v>
      </c>
      <c r="O25" s="87">
        <v>1</v>
      </c>
      <c r="P25" s="111" t="str">
        <f t="shared" si="4"/>
        <v>-</v>
      </c>
      <c r="Q25" s="39">
        <v>10</v>
      </c>
      <c r="R25" s="60">
        <v>17</v>
      </c>
      <c r="S25" s="40">
        <f t="shared" si="5"/>
        <v>170</v>
      </c>
      <c r="T25" s="39">
        <v>14</v>
      </c>
      <c r="U25" s="60">
        <v>6</v>
      </c>
      <c r="V25" s="40">
        <f t="shared" si="6"/>
        <v>42.857142857142854</v>
      </c>
      <c r="W25" s="39">
        <v>8</v>
      </c>
      <c r="X25" s="60">
        <v>6</v>
      </c>
      <c r="Y25" s="40">
        <f t="shared" si="7"/>
        <v>75</v>
      </c>
      <c r="Z25" s="39">
        <v>8</v>
      </c>
      <c r="AA25" s="60">
        <v>4</v>
      </c>
      <c r="AB25" s="40">
        <f t="shared" si="8"/>
        <v>50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48</v>
      </c>
      <c r="C26" s="39">
        <v>38</v>
      </c>
      <c r="D26" s="36">
        <f t="shared" si="0"/>
        <v>79.166666666666671</v>
      </c>
      <c r="E26" s="39">
        <v>43</v>
      </c>
      <c r="F26" s="39">
        <v>32</v>
      </c>
      <c r="G26" s="40">
        <f t="shared" si="1"/>
        <v>74.418604651162795</v>
      </c>
      <c r="H26" s="87">
        <v>9</v>
      </c>
      <c r="I26" s="87">
        <v>6</v>
      </c>
      <c r="J26" s="111">
        <f t="shared" si="2"/>
        <v>66.666666666666671</v>
      </c>
      <c r="K26" s="87">
        <v>1</v>
      </c>
      <c r="L26" s="87">
        <v>0</v>
      </c>
      <c r="M26" s="111">
        <f t="shared" si="3"/>
        <v>0</v>
      </c>
      <c r="N26" s="87">
        <v>2</v>
      </c>
      <c r="O26" s="87">
        <v>0</v>
      </c>
      <c r="P26" s="111">
        <f t="shared" si="4"/>
        <v>0</v>
      </c>
      <c r="Q26" s="39">
        <v>37</v>
      </c>
      <c r="R26" s="60">
        <v>25</v>
      </c>
      <c r="S26" s="40">
        <f t="shared" si="5"/>
        <v>67.567567567567565</v>
      </c>
      <c r="T26" s="39">
        <v>28</v>
      </c>
      <c r="U26" s="60">
        <v>13</v>
      </c>
      <c r="V26" s="40">
        <f t="shared" si="6"/>
        <v>46.428571428571431</v>
      </c>
      <c r="W26" s="39">
        <v>23</v>
      </c>
      <c r="X26" s="60">
        <v>13</v>
      </c>
      <c r="Y26" s="40">
        <f t="shared" si="7"/>
        <v>56.521739130434781</v>
      </c>
      <c r="Z26" s="39">
        <v>20</v>
      </c>
      <c r="AA26" s="60">
        <v>10</v>
      </c>
      <c r="AB26" s="40">
        <f t="shared" si="8"/>
        <v>50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47</v>
      </c>
      <c r="C27" s="39">
        <v>36</v>
      </c>
      <c r="D27" s="36">
        <f t="shared" si="0"/>
        <v>76.59574468085107</v>
      </c>
      <c r="E27" s="39">
        <v>45</v>
      </c>
      <c r="F27" s="39">
        <v>34</v>
      </c>
      <c r="G27" s="40">
        <f t="shared" si="1"/>
        <v>75.555555555555557</v>
      </c>
      <c r="H27" s="87">
        <v>8</v>
      </c>
      <c r="I27" s="87">
        <v>8</v>
      </c>
      <c r="J27" s="111">
        <f t="shared" si="2"/>
        <v>100</v>
      </c>
      <c r="K27" s="87">
        <v>1</v>
      </c>
      <c r="L27" s="87">
        <v>1</v>
      </c>
      <c r="M27" s="111">
        <f t="shared" si="3"/>
        <v>100</v>
      </c>
      <c r="N27" s="87">
        <v>0</v>
      </c>
      <c r="O27" s="87">
        <v>0</v>
      </c>
      <c r="P27" s="111" t="str">
        <f t="shared" si="4"/>
        <v>-</v>
      </c>
      <c r="Q27" s="39">
        <v>39</v>
      </c>
      <c r="R27" s="60">
        <v>30</v>
      </c>
      <c r="S27" s="40">
        <f t="shared" si="5"/>
        <v>76.92307692307692</v>
      </c>
      <c r="T27" s="39">
        <v>29</v>
      </c>
      <c r="U27" s="60">
        <v>9</v>
      </c>
      <c r="V27" s="40">
        <f t="shared" si="6"/>
        <v>31.03448275862069</v>
      </c>
      <c r="W27" s="39">
        <v>27</v>
      </c>
      <c r="X27" s="60">
        <v>8</v>
      </c>
      <c r="Y27" s="40">
        <f t="shared" si="7"/>
        <v>29.62962962962963</v>
      </c>
      <c r="Z27" s="39">
        <v>25</v>
      </c>
      <c r="AA27" s="60">
        <v>8</v>
      </c>
      <c r="AB27" s="40">
        <f t="shared" si="8"/>
        <v>32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17</v>
      </c>
      <c r="C28" s="39">
        <v>20</v>
      </c>
      <c r="D28" s="36">
        <f t="shared" si="0"/>
        <v>117.64705882352941</v>
      </c>
      <c r="E28" s="39">
        <v>17</v>
      </c>
      <c r="F28" s="39">
        <v>20</v>
      </c>
      <c r="G28" s="40">
        <f t="shared" si="1"/>
        <v>117.64705882352941</v>
      </c>
      <c r="H28" s="87">
        <v>3</v>
      </c>
      <c r="I28" s="87">
        <v>1</v>
      </c>
      <c r="J28" s="111">
        <f t="shared" si="2"/>
        <v>33.333333333333336</v>
      </c>
      <c r="K28" s="87">
        <v>2</v>
      </c>
      <c r="L28" s="87">
        <v>0</v>
      </c>
      <c r="M28" s="111">
        <f t="shared" si="3"/>
        <v>0</v>
      </c>
      <c r="N28" s="87">
        <v>0</v>
      </c>
      <c r="O28" s="87">
        <v>0</v>
      </c>
      <c r="P28" s="111" t="str">
        <f t="shared" si="4"/>
        <v>-</v>
      </c>
      <c r="Q28" s="39">
        <v>15</v>
      </c>
      <c r="R28" s="60">
        <v>20</v>
      </c>
      <c r="S28" s="40">
        <f t="shared" si="5"/>
        <v>133.33333333333334</v>
      </c>
      <c r="T28" s="39">
        <v>9</v>
      </c>
      <c r="U28" s="60">
        <v>10</v>
      </c>
      <c r="V28" s="40">
        <f t="shared" si="6"/>
        <v>111.11111111111111</v>
      </c>
      <c r="W28" s="39">
        <v>9</v>
      </c>
      <c r="X28" s="60">
        <v>10</v>
      </c>
      <c r="Y28" s="40">
        <f t="shared" si="7"/>
        <v>111.11111111111111</v>
      </c>
      <c r="Z28" s="39">
        <v>9</v>
      </c>
      <c r="AA28" s="60">
        <v>9</v>
      </c>
      <c r="AB28" s="40">
        <f t="shared" si="8"/>
        <v>100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78</v>
      </c>
      <c r="C29" s="39">
        <v>63</v>
      </c>
      <c r="D29" s="36">
        <f t="shared" si="0"/>
        <v>80.769230769230774</v>
      </c>
      <c r="E29" s="39">
        <v>43</v>
      </c>
      <c r="F29" s="39">
        <v>25</v>
      </c>
      <c r="G29" s="40">
        <f t="shared" si="1"/>
        <v>58.139534883720927</v>
      </c>
      <c r="H29" s="87">
        <v>6</v>
      </c>
      <c r="I29" s="87">
        <v>5</v>
      </c>
      <c r="J29" s="111">
        <f t="shared" si="2"/>
        <v>83.333333333333329</v>
      </c>
      <c r="K29" s="87">
        <v>4</v>
      </c>
      <c r="L29" s="87">
        <v>1</v>
      </c>
      <c r="M29" s="111">
        <f t="shared" si="3"/>
        <v>25</v>
      </c>
      <c r="N29" s="87">
        <v>0</v>
      </c>
      <c r="O29" s="87">
        <v>0</v>
      </c>
      <c r="P29" s="111" t="str">
        <f t="shared" si="4"/>
        <v>-</v>
      </c>
      <c r="Q29" s="39">
        <v>33</v>
      </c>
      <c r="R29" s="60">
        <v>19</v>
      </c>
      <c r="S29" s="40">
        <f t="shared" si="5"/>
        <v>57.575757575757578</v>
      </c>
      <c r="T29" s="39">
        <v>58</v>
      </c>
      <c r="U29" s="60">
        <v>9</v>
      </c>
      <c r="V29" s="40">
        <f t="shared" si="6"/>
        <v>15.517241379310345</v>
      </c>
      <c r="W29" s="39">
        <v>23</v>
      </c>
      <c r="X29" s="60">
        <v>7</v>
      </c>
      <c r="Y29" s="40">
        <f t="shared" si="7"/>
        <v>30.434782608695652</v>
      </c>
      <c r="Z29" s="39">
        <v>23</v>
      </c>
      <c r="AA29" s="60">
        <v>7</v>
      </c>
      <c r="AB29" s="40">
        <f t="shared" si="8"/>
        <v>30.434782608695652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35</v>
      </c>
      <c r="C30" s="39">
        <v>32</v>
      </c>
      <c r="D30" s="36">
        <f t="shared" si="0"/>
        <v>91.428571428571431</v>
      </c>
      <c r="E30" s="39">
        <v>32</v>
      </c>
      <c r="F30" s="39">
        <v>29</v>
      </c>
      <c r="G30" s="40">
        <f t="shared" si="1"/>
        <v>90.625</v>
      </c>
      <c r="H30" s="87">
        <v>9</v>
      </c>
      <c r="I30" s="87">
        <v>6</v>
      </c>
      <c r="J30" s="111">
        <f t="shared" si="2"/>
        <v>66.666666666666671</v>
      </c>
      <c r="K30" s="87">
        <v>3</v>
      </c>
      <c r="L30" s="87">
        <v>1</v>
      </c>
      <c r="M30" s="111">
        <f t="shared" si="3"/>
        <v>33.333333333333336</v>
      </c>
      <c r="N30" s="87">
        <v>0</v>
      </c>
      <c r="O30" s="87">
        <v>1</v>
      </c>
      <c r="P30" s="111" t="str">
        <f t="shared" si="4"/>
        <v>-</v>
      </c>
      <c r="Q30" s="39">
        <v>31</v>
      </c>
      <c r="R30" s="60">
        <v>26</v>
      </c>
      <c r="S30" s="40">
        <f t="shared" si="5"/>
        <v>83.870967741935488</v>
      </c>
      <c r="T30" s="39">
        <v>22</v>
      </c>
      <c r="U30" s="60">
        <v>9</v>
      </c>
      <c r="V30" s="40">
        <f t="shared" si="6"/>
        <v>40.909090909090907</v>
      </c>
      <c r="W30" s="39">
        <v>19</v>
      </c>
      <c r="X30" s="60">
        <v>9</v>
      </c>
      <c r="Y30" s="40">
        <f t="shared" si="7"/>
        <v>47.368421052631582</v>
      </c>
      <c r="Z30" s="39">
        <v>16</v>
      </c>
      <c r="AA30" s="60">
        <v>9</v>
      </c>
      <c r="AB30" s="40">
        <f t="shared" si="8"/>
        <v>56.25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35</v>
      </c>
      <c r="C31" s="39">
        <v>16</v>
      </c>
      <c r="D31" s="36">
        <f t="shared" si="0"/>
        <v>45.714285714285715</v>
      </c>
      <c r="E31" s="39">
        <v>27</v>
      </c>
      <c r="F31" s="39">
        <v>11</v>
      </c>
      <c r="G31" s="40">
        <f t="shared" si="1"/>
        <v>40.74074074074074</v>
      </c>
      <c r="H31" s="87">
        <v>4</v>
      </c>
      <c r="I31" s="87">
        <v>1</v>
      </c>
      <c r="J31" s="111">
        <f t="shared" si="2"/>
        <v>25</v>
      </c>
      <c r="K31" s="87">
        <v>1</v>
      </c>
      <c r="L31" s="87">
        <v>2</v>
      </c>
      <c r="M31" s="111">
        <f t="shared" si="3"/>
        <v>200</v>
      </c>
      <c r="N31" s="87">
        <v>0</v>
      </c>
      <c r="O31" s="87">
        <v>1</v>
      </c>
      <c r="P31" s="111" t="str">
        <f t="shared" si="4"/>
        <v>-</v>
      </c>
      <c r="Q31" s="39">
        <v>22</v>
      </c>
      <c r="R31" s="60">
        <v>10</v>
      </c>
      <c r="S31" s="40">
        <f t="shared" si="5"/>
        <v>45.454545454545453</v>
      </c>
      <c r="T31" s="39">
        <v>17</v>
      </c>
      <c r="U31" s="60">
        <v>5</v>
      </c>
      <c r="V31" s="40">
        <f t="shared" si="6"/>
        <v>29.411764705882351</v>
      </c>
      <c r="W31" s="39">
        <v>12</v>
      </c>
      <c r="X31" s="60">
        <v>5</v>
      </c>
      <c r="Y31" s="40">
        <f t="shared" si="7"/>
        <v>41.666666666666664</v>
      </c>
      <c r="Z31" s="39">
        <v>11</v>
      </c>
      <c r="AA31" s="60">
        <v>4</v>
      </c>
      <c r="AB31" s="40">
        <f t="shared" si="8"/>
        <v>36.363636363636367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41</v>
      </c>
      <c r="C32" s="39">
        <v>40</v>
      </c>
      <c r="D32" s="36">
        <f t="shared" si="0"/>
        <v>97.560975609756099</v>
      </c>
      <c r="E32" s="39">
        <v>24</v>
      </c>
      <c r="F32" s="39">
        <v>19</v>
      </c>
      <c r="G32" s="40">
        <f t="shared" si="1"/>
        <v>79.166666666666671</v>
      </c>
      <c r="H32" s="87">
        <v>2</v>
      </c>
      <c r="I32" s="87">
        <v>4</v>
      </c>
      <c r="J32" s="111">
        <f t="shared" si="2"/>
        <v>200</v>
      </c>
      <c r="K32" s="87">
        <v>1</v>
      </c>
      <c r="L32" s="87">
        <v>0</v>
      </c>
      <c r="M32" s="111">
        <f t="shared" si="3"/>
        <v>0</v>
      </c>
      <c r="N32" s="87">
        <v>0</v>
      </c>
      <c r="O32" s="87">
        <v>0</v>
      </c>
      <c r="P32" s="111" t="str">
        <f t="shared" si="4"/>
        <v>-</v>
      </c>
      <c r="Q32" s="39">
        <v>24</v>
      </c>
      <c r="R32" s="60">
        <v>16</v>
      </c>
      <c r="S32" s="40">
        <f t="shared" si="5"/>
        <v>66.666666666666671</v>
      </c>
      <c r="T32" s="39">
        <v>34</v>
      </c>
      <c r="U32" s="60">
        <v>5</v>
      </c>
      <c r="V32" s="40">
        <f t="shared" si="6"/>
        <v>14.705882352941176</v>
      </c>
      <c r="W32" s="39">
        <v>17</v>
      </c>
      <c r="X32" s="60">
        <v>4</v>
      </c>
      <c r="Y32" s="40">
        <f t="shared" si="7"/>
        <v>23.529411764705884</v>
      </c>
      <c r="Z32" s="39">
        <v>16</v>
      </c>
      <c r="AA32" s="60">
        <v>4</v>
      </c>
      <c r="AB32" s="40">
        <f t="shared" si="8"/>
        <v>25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44</v>
      </c>
      <c r="C33" s="39">
        <v>41</v>
      </c>
      <c r="D33" s="36">
        <f t="shared" si="0"/>
        <v>93.181818181818187</v>
      </c>
      <c r="E33" s="39">
        <v>43</v>
      </c>
      <c r="F33" s="39">
        <v>40</v>
      </c>
      <c r="G33" s="40">
        <f t="shared" si="1"/>
        <v>93.023255813953483</v>
      </c>
      <c r="H33" s="87">
        <v>3</v>
      </c>
      <c r="I33" s="87">
        <v>4</v>
      </c>
      <c r="J33" s="111">
        <f t="shared" si="2"/>
        <v>133.33333333333334</v>
      </c>
      <c r="K33" s="87">
        <v>1</v>
      </c>
      <c r="L33" s="87">
        <v>1</v>
      </c>
      <c r="M33" s="111">
        <f t="shared" si="3"/>
        <v>100</v>
      </c>
      <c r="N33" s="87">
        <v>2</v>
      </c>
      <c r="O33" s="87">
        <v>0</v>
      </c>
      <c r="P33" s="111">
        <f t="shared" si="4"/>
        <v>0</v>
      </c>
      <c r="Q33" s="39">
        <v>39</v>
      </c>
      <c r="R33" s="60">
        <v>33</v>
      </c>
      <c r="S33" s="40">
        <f t="shared" si="5"/>
        <v>84.615384615384613</v>
      </c>
      <c r="T33" s="39">
        <v>26</v>
      </c>
      <c r="U33" s="60">
        <v>14</v>
      </c>
      <c r="V33" s="40">
        <f t="shared" si="6"/>
        <v>53.846153846153847</v>
      </c>
      <c r="W33" s="39">
        <v>25</v>
      </c>
      <c r="X33" s="60">
        <v>14</v>
      </c>
      <c r="Y33" s="40">
        <f t="shared" si="7"/>
        <v>56</v>
      </c>
      <c r="Z33" s="39">
        <v>24</v>
      </c>
      <c r="AA33" s="60">
        <v>13</v>
      </c>
      <c r="AB33" s="40">
        <f t="shared" si="8"/>
        <v>54.166666666666664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31</v>
      </c>
      <c r="C34" s="39">
        <v>16</v>
      </c>
      <c r="D34" s="36">
        <f t="shared" si="0"/>
        <v>51.612903225806448</v>
      </c>
      <c r="E34" s="39">
        <v>29</v>
      </c>
      <c r="F34" s="39">
        <v>15</v>
      </c>
      <c r="G34" s="40">
        <f t="shared" si="1"/>
        <v>51.724137931034484</v>
      </c>
      <c r="H34" s="87">
        <v>3</v>
      </c>
      <c r="I34" s="87">
        <v>2</v>
      </c>
      <c r="J34" s="111">
        <f t="shared" si="2"/>
        <v>66.666666666666671</v>
      </c>
      <c r="K34" s="87">
        <v>2</v>
      </c>
      <c r="L34" s="87">
        <v>0</v>
      </c>
      <c r="M34" s="111">
        <f t="shared" si="3"/>
        <v>0</v>
      </c>
      <c r="N34" s="87">
        <v>0</v>
      </c>
      <c r="O34" s="87">
        <v>0</v>
      </c>
      <c r="P34" s="111" t="str">
        <f t="shared" si="4"/>
        <v>-</v>
      </c>
      <c r="Q34" s="39">
        <v>23</v>
      </c>
      <c r="R34" s="60">
        <v>13</v>
      </c>
      <c r="S34" s="40">
        <f t="shared" si="5"/>
        <v>56.521739130434781</v>
      </c>
      <c r="T34" s="39">
        <v>11</v>
      </c>
      <c r="U34" s="60">
        <v>3</v>
      </c>
      <c r="V34" s="40">
        <f t="shared" si="6"/>
        <v>27.272727272727273</v>
      </c>
      <c r="W34" s="39">
        <v>9</v>
      </c>
      <c r="X34" s="60">
        <v>3</v>
      </c>
      <c r="Y34" s="40">
        <f t="shared" si="7"/>
        <v>33.333333333333336</v>
      </c>
      <c r="Z34" s="39">
        <v>9</v>
      </c>
      <c r="AA34" s="60">
        <v>3</v>
      </c>
      <c r="AB34" s="40">
        <f t="shared" si="8"/>
        <v>33.333333333333336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48</v>
      </c>
      <c r="C35" s="39">
        <v>51</v>
      </c>
      <c r="D35" s="36">
        <f t="shared" si="0"/>
        <v>106.25</v>
      </c>
      <c r="E35" s="39">
        <v>48</v>
      </c>
      <c r="F35" s="39">
        <v>51</v>
      </c>
      <c r="G35" s="40">
        <f t="shared" si="1"/>
        <v>106.25</v>
      </c>
      <c r="H35" s="87">
        <v>8</v>
      </c>
      <c r="I35" s="87">
        <v>5</v>
      </c>
      <c r="J35" s="111">
        <f t="shared" si="2"/>
        <v>62.5</v>
      </c>
      <c r="K35" s="87">
        <v>1</v>
      </c>
      <c r="L35" s="87">
        <v>0</v>
      </c>
      <c r="M35" s="111">
        <f t="shared" si="3"/>
        <v>0</v>
      </c>
      <c r="N35" s="87">
        <v>0</v>
      </c>
      <c r="O35" s="87">
        <v>0</v>
      </c>
      <c r="P35" s="111" t="str">
        <f t="shared" si="4"/>
        <v>-</v>
      </c>
      <c r="Q35" s="39">
        <v>38</v>
      </c>
      <c r="R35" s="60">
        <v>38</v>
      </c>
      <c r="S35" s="40">
        <f t="shared" si="5"/>
        <v>100</v>
      </c>
      <c r="T35" s="39">
        <v>23</v>
      </c>
      <c r="U35" s="60">
        <v>9</v>
      </c>
      <c r="V35" s="40">
        <f t="shared" si="6"/>
        <v>39.130434782608695</v>
      </c>
      <c r="W35" s="39">
        <v>23</v>
      </c>
      <c r="X35" s="60">
        <v>9</v>
      </c>
      <c r="Y35" s="40">
        <f t="shared" si="7"/>
        <v>39.130434782608695</v>
      </c>
      <c r="Z35" s="39">
        <v>23</v>
      </c>
      <c r="AA35" s="60">
        <v>8</v>
      </c>
      <c r="AB35" s="40">
        <f t="shared" si="8"/>
        <v>34.782608695652172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0.109375" style="3" customWidth="1"/>
    <col min="2" max="2" width="18.88671875" style="3" customWidth="1"/>
    <col min="3" max="3" width="18.109375" style="3" customWidth="1"/>
    <col min="4" max="4" width="13.88671875" style="3" customWidth="1"/>
    <col min="5" max="5" width="13.109375" style="3" customWidth="1"/>
    <col min="6" max="16384" width="8" style="3"/>
  </cols>
  <sheetData>
    <row r="1" spans="1:9" ht="52.5" customHeight="1" x14ac:dyDescent="0.25">
      <c r="A1" s="130" t="s">
        <v>64</v>
      </c>
      <c r="B1" s="130"/>
      <c r="C1" s="130"/>
      <c r="D1" s="130"/>
      <c r="E1" s="130"/>
    </row>
    <row r="2" spans="1:9" ht="29.25" customHeight="1" x14ac:dyDescent="0.25">
      <c r="A2" s="151" t="s">
        <v>23</v>
      </c>
      <c r="B2" s="151"/>
      <c r="C2" s="151"/>
      <c r="D2" s="151"/>
      <c r="E2" s="151"/>
    </row>
    <row r="3" spans="1:9" s="4" customFormat="1" ht="23.25" customHeight="1" x14ac:dyDescent="0.3">
      <c r="A3" s="125" t="s">
        <v>0</v>
      </c>
      <c r="B3" s="131" t="s">
        <v>72</v>
      </c>
      <c r="C3" s="131" t="s">
        <v>73</v>
      </c>
      <c r="D3" s="148" t="s">
        <v>1</v>
      </c>
      <c r="E3" s="149"/>
    </row>
    <row r="4" spans="1:9" s="4" customFormat="1" ht="27.6" x14ac:dyDescent="0.3">
      <c r="A4" s="126"/>
      <c r="B4" s="132"/>
      <c r="C4" s="132"/>
      <c r="D4" s="5" t="s">
        <v>2</v>
      </c>
      <c r="E4" s="6" t="s">
        <v>26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27</v>
      </c>
      <c r="B6" s="80">
        <f>'8-ВПО-ЦЗ'!B7</f>
        <v>337</v>
      </c>
      <c r="C6" s="80">
        <f>'8-ВПО-ЦЗ'!C7</f>
        <v>346</v>
      </c>
      <c r="D6" s="11">
        <f>C6*100/B6</f>
        <v>102.6706231454006</v>
      </c>
      <c r="E6" s="75">
        <f>C6-B6</f>
        <v>9</v>
      </c>
      <c r="I6" s="13"/>
    </row>
    <row r="7" spans="1:9" s="4" customFormat="1" ht="29.25" customHeight="1" x14ac:dyDescent="0.3">
      <c r="A7" s="10" t="s">
        <v>28</v>
      </c>
      <c r="B7" s="80">
        <f>'8-ВПО-ЦЗ'!E7</f>
        <v>174</v>
      </c>
      <c r="C7" s="80">
        <f>'8-ВПО-ЦЗ'!F7</f>
        <v>179</v>
      </c>
      <c r="D7" s="11">
        <f t="shared" ref="D7:D11" si="0">C7*100/B7</f>
        <v>102.8735632183908</v>
      </c>
      <c r="E7" s="75">
        <f t="shared" ref="E7:E11" si="1">C7-B7</f>
        <v>5</v>
      </c>
      <c r="I7" s="13"/>
    </row>
    <row r="8" spans="1:9" s="4" customFormat="1" ht="48.75" customHeight="1" x14ac:dyDescent="0.3">
      <c r="A8" s="14" t="s">
        <v>29</v>
      </c>
      <c r="B8" s="80">
        <f>'8-ВПО-ЦЗ'!H7</f>
        <v>36</v>
      </c>
      <c r="C8" s="80">
        <f>'8-ВПО-ЦЗ'!I7</f>
        <v>42</v>
      </c>
      <c r="D8" s="11">
        <f t="shared" si="0"/>
        <v>116.66666666666667</v>
      </c>
      <c r="E8" s="75">
        <f t="shared" si="1"/>
        <v>6</v>
      </c>
      <c r="I8" s="13"/>
    </row>
    <row r="9" spans="1:9" s="4" customFormat="1" ht="34.5" customHeight="1" x14ac:dyDescent="0.3">
      <c r="A9" s="15" t="s">
        <v>30</v>
      </c>
      <c r="B9" s="80">
        <f>'8-ВПО-ЦЗ'!K7</f>
        <v>5</v>
      </c>
      <c r="C9" s="80">
        <f>'8-ВПО-ЦЗ'!L7</f>
        <v>12</v>
      </c>
      <c r="D9" s="11">
        <f t="shared" si="0"/>
        <v>240</v>
      </c>
      <c r="E9" s="75">
        <f t="shared" si="1"/>
        <v>7</v>
      </c>
      <c r="I9" s="13"/>
    </row>
    <row r="10" spans="1:9" s="4" customFormat="1" ht="48.75" customHeight="1" x14ac:dyDescent="0.3">
      <c r="A10" s="15" t="s">
        <v>20</v>
      </c>
      <c r="B10" s="80">
        <f>'8-ВПО-ЦЗ'!N7</f>
        <v>2</v>
      </c>
      <c r="C10" s="80">
        <f>'8-ВПО-ЦЗ'!O7</f>
        <v>1</v>
      </c>
      <c r="D10" s="11">
        <f t="shared" si="0"/>
        <v>50</v>
      </c>
      <c r="E10" s="75">
        <f t="shared" si="1"/>
        <v>-1</v>
      </c>
      <c r="I10" s="13"/>
    </row>
    <row r="11" spans="1:9" s="4" customFormat="1" ht="50.25" customHeight="1" x14ac:dyDescent="0.3">
      <c r="A11" s="15" t="s">
        <v>31</v>
      </c>
      <c r="B11" s="81">
        <f>'8-ВПО-ЦЗ'!Q7</f>
        <v>144</v>
      </c>
      <c r="C11" s="81">
        <f>'8-ВПО-ЦЗ'!R7</f>
        <v>132</v>
      </c>
      <c r="D11" s="11">
        <f t="shared" si="0"/>
        <v>91.666666666666671</v>
      </c>
      <c r="E11" s="75">
        <f t="shared" si="1"/>
        <v>-12</v>
      </c>
      <c r="I11" s="13"/>
    </row>
    <row r="12" spans="1:9" s="4" customFormat="1" ht="12.75" customHeight="1" x14ac:dyDescent="0.3">
      <c r="A12" s="121" t="s">
        <v>4</v>
      </c>
      <c r="B12" s="122"/>
      <c r="C12" s="122"/>
      <c r="D12" s="122"/>
      <c r="E12" s="122"/>
      <c r="I12" s="13"/>
    </row>
    <row r="13" spans="1:9" s="4" customFormat="1" ht="18" customHeight="1" x14ac:dyDescent="0.3">
      <c r="A13" s="123"/>
      <c r="B13" s="124"/>
      <c r="C13" s="124"/>
      <c r="D13" s="124"/>
      <c r="E13" s="124"/>
      <c r="I13" s="13"/>
    </row>
    <row r="14" spans="1:9" s="4" customFormat="1" ht="20.25" customHeight="1" x14ac:dyDescent="0.3">
      <c r="A14" s="125" t="s">
        <v>0</v>
      </c>
      <c r="B14" s="127" t="s">
        <v>74</v>
      </c>
      <c r="C14" s="127" t="s">
        <v>75</v>
      </c>
      <c r="D14" s="148" t="s">
        <v>1</v>
      </c>
      <c r="E14" s="149"/>
      <c r="I14" s="13"/>
    </row>
    <row r="15" spans="1:9" ht="35.4" customHeight="1" x14ac:dyDescent="0.25">
      <c r="A15" s="126"/>
      <c r="B15" s="127"/>
      <c r="C15" s="127"/>
      <c r="D15" s="21" t="s">
        <v>2</v>
      </c>
      <c r="E15" s="6" t="s">
        <v>26</v>
      </c>
      <c r="I15" s="13"/>
    </row>
    <row r="16" spans="1:9" ht="28.5" customHeight="1" x14ac:dyDescent="0.25">
      <c r="A16" s="10" t="s">
        <v>32</v>
      </c>
      <c r="B16" s="81">
        <f>'8-ВПО-ЦЗ'!T7</f>
        <v>241</v>
      </c>
      <c r="C16" s="81">
        <f>'8-ВПО-ЦЗ'!U7</f>
        <v>70</v>
      </c>
      <c r="D16" s="16">
        <f t="shared" ref="D16:D18" si="2">C16*100/B16</f>
        <v>29.045643153526971</v>
      </c>
      <c r="E16" s="75">
        <f t="shared" ref="E16:E18" si="3">C16-B16</f>
        <v>-171</v>
      </c>
      <c r="I16" s="13"/>
    </row>
    <row r="17" spans="1:9" ht="25.5" customHeight="1" x14ac:dyDescent="0.25">
      <c r="A17" s="1" t="s">
        <v>28</v>
      </c>
      <c r="B17" s="81">
        <f>'8-ВПО-ЦЗ'!W7</f>
        <v>93</v>
      </c>
      <c r="C17" s="81">
        <f>'8-ВПО-ЦЗ'!X7</f>
        <v>54</v>
      </c>
      <c r="D17" s="16">
        <f t="shared" si="2"/>
        <v>58.064516129032256</v>
      </c>
      <c r="E17" s="75">
        <f t="shared" si="3"/>
        <v>-39</v>
      </c>
      <c r="I17" s="13"/>
    </row>
    <row r="18" spans="1:9" ht="30.3" customHeight="1" x14ac:dyDescent="0.25">
      <c r="A18" s="1" t="s">
        <v>33</v>
      </c>
      <c r="B18" s="81">
        <f>'8-ВПО-ЦЗ'!Z7</f>
        <v>72</v>
      </c>
      <c r="C18" s="81">
        <f>'8-ВПО-ЦЗ'!AA7</f>
        <v>42</v>
      </c>
      <c r="D18" s="16">
        <f t="shared" si="2"/>
        <v>58.333333333333336</v>
      </c>
      <c r="E18" s="75">
        <f t="shared" si="3"/>
        <v>-30</v>
      </c>
      <c r="I18" s="13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E7" activePane="bottomRight" state="frozen"/>
      <selection activeCell="A4" sqref="A4:A6"/>
      <selection pane="topRight" activeCell="A4" sqref="A4:A6"/>
      <selection pane="bottomLeft" activeCell="A4" sqref="A4:A6"/>
      <selection pane="bottomRight" activeCell="AC17" sqref="AC17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41" t="s">
        <v>79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7"/>
      <c r="O1" s="27"/>
      <c r="P1" s="27"/>
      <c r="Q1" s="27"/>
      <c r="R1" s="27"/>
      <c r="S1" s="27"/>
      <c r="T1" s="27"/>
      <c r="U1" s="27"/>
      <c r="V1" s="27"/>
      <c r="W1" s="27"/>
      <c r="X1" s="137"/>
      <c r="Y1" s="13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42"/>
      <c r="Y2" s="142"/>
      <c r="Z2" s="136"/>
      <c r="AA2" s="136"/>
      <c r="AB2" s="59" t="s">
        <v>7</v>
      </c>
      <c r="AC2" s="59"/>
    </row>
    <row r="3" spans="1:32" s="32" customFormat="1" ht="67.650000000000006" customHeight="1" x14ac:dyDescent="0.3">
      <c r="A3" s="143"/>
      <c r="B3" s="133" t="s">
        <v>21</v>
      </c>
      <c r="C3" s="133"/>
      <c r="D3" s="133"/>
      <c r="E3" s="133" t="s">
        <v>22</v>
      </c>
      <c r="F3" s="133"/>
      <c r="G3" s="133"/>
      <c r="H3" s="133" t="s">
        <v>13</v>
      </c>
      <c r="I3" s="133"/>
      <c r="J3" s="133"/>
      <c r="K3" s="133" t="s">
        <v>9</v>
      </c>
      <c r="L3" s="133"/>
      <c r="M3" s="133"/>
      <c r="N3" s="133" t="s">
        <v>10</v>
      </c>
      <c r="O3" s="133"/>
      <c r="P3" s="133"/>
      <c r="Q3" s="138" t="s">
        <v>8</v>
      </c>
      <c r="R3" s="139"/>
      <c r="S3" s="140"/>
      <c r="T3" s="133" t="s">
        <v>16</v>
      </c>
      <c r="U3" s="133"/>
      <c r="V3" s="133"/>
      <c r="W3" s="133" t="s">
        <v>11</v>
      </c>
      <c r="X3" s="133"/>
      <c r="Y3" s="133"/>
      <c r="Z3" s="133" t="s">
        <v>12</v>
      </c>
      <c r="AA3" s="133"/>
      <c r="AB3" s="133"/>
    </row>
    <row r="4" spans="1:32" s="33" customFormat="1" ht="19.5" customHeight="1" x14ac:dyDescent="0.3">
      <c r="A4" s="143"/>
      <c r="B4" s="134" t="s">
        <v>15</v>
      </c>
      <c r="C4" s="134" t="s">
        <v>63</v>
      </c>
      <c r="D4" s="135" t="s">
        <v>2</v>
      </c>
      <c r="E4" s="134" t="s">
        <v>15</v>
      </c>
      <c r="F4" s="134" t="s">
        <v>63</v>
      </c>
      <c r="G4" s="135" t="s">
        <v>2</v>
      </c>
      <c r="H4" s="134" t="s">
        <v>15</v>
      </c>
      <c r="I4" s="134" t="s">
        <v>63</v>
      </c>
      <c r="J4" s="135" t="s">
        <v>2</v>
      </c>
      <c r="K4" s="134" t="s">
        <v>15</v>
      </c>
      <c r="L4" s="134" t="s">
        <v>63</v>
      </c>
      <c r="M4" s="135" t="s">
        <v>2</v>
      </c>
      <c r="N4" s="134" t="s">
        <v>15</v>
      </c>
      <c r="O4" s="134" t="s">
        <v>63</v>
      </c>
      <c r="P4" s="135" t="s">
        <v>2</v>
      </c>
      <c r="Q4" s="134" t="s">
        <v>15</v>
      </c>
      <c r="R4" s="134" t="s">
        <v>63</v>
      </c>
      <c r="S4" s="135" t="s">
        <v>2</v>
      </c>
      <c r="T4" s="134" t="s">
        <v>15</v>
      </c>
      <c r="U4" s="134" t="s">
        <v>63</v>
      </c>
      <c r="V4" s="135" t="s">
        <v>2</v>
      </c>
      <c r="W4" s="134" t="s">
        <v>15</v>
      </c>
      <c r="X4" s="134" t="s">
        <v>63</v>
      </c>
      <c r="Y4" s="135" t="s">
        <v>2</v>
      </c>
      <c r="Z4" s="134" t="s">
        <v>15</v>
      </c>
      <c r="AA4" s="134" t="s">
        <v>63</v>
      </c>
      <c r="AB4" s="135" t="s">
        <v>2</v>
      </c>
    </row>
    <row r="5" spans="1:32" s="33" customFormat="1" ht="15.75" customHeight="1" x14ac:dyDescent="0.3">
      <c r="A5" s="143"/>
      <c r="B5" s="134"/>
      <c r="C5" s="134"/>
      <c r="D5" s="135"/>
      <c r="E5" s="134"/>
      <c r="F5" s="134"/>
      <c r="G5" s="135"/>
      <c r="H5" s="134"/>
      <c r="I5" s="134"/>
      <c r="J5" s="135"/>
      <c r="K5" s="134"/>
      <c r="L5" s="134"/>
      <c r="M5" s="135"/>
      <c r="N5" s="134"/>
      <c r="O5" s="134"/>
      <c r="P5" s="135"/>
      <c r="Q5" s="134"/>
      <c r="R5" s="134"/>
      <c r="S5" s="135"/>
      <c r="T5" s="134"/>
      <c r="U5" s="134"/>
      <c r="V5" s="135"/>
      <c r="W5" s="134"/>
      <c r="X5" s="134"/>
      <c r="Y5" s="135"/>
      <c r="Z5" s="134"/>
      <c r="AA5" s="134"/>
      <c r="AB5" s="13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337</v>
      </c>
      <c r="C7" s="35">
        <f>SUM(C8:C35)</f>
        <v>346</v>
      </c>
      <c r="D7" s="36">
        <f>IF(ISERROR(C7*100/B7),"-",(C7*100/B7))</f>
        <v>102.6706231454006</v>
      </c>
      <c r="E7" s="35">
        <f>SUM(E8:E35)</f>
        <v>174</v>
      </c>
      <c r="F7" s="35">
        <f>SUM(F8:F35)</f>
        <v>179</v>
      </c>
      <c r="G7" s="36">
        <f>IF(ISERROR(F7*100/E7),"-",(F7*100/E7))</f>
        <v>102.8735632183908</v>
      </c>
      <c r="H7" s="35">
        <f>SUM(H8:H35)</f>
        <v>36</v>
      </c>
      <c r="I7" s="35">
        <f>SUM(I8:I35)</f>
        <v>42</v>
      </c>
      <c r="J7" s="36">
        <f>IF(ISERROR(I7*100/H7),"-",(I7*100/H7))</f>
        <v>116.66666666666667</v>
      </c>
      <c r="K7" s="35">
        <f>SUM(K8:K35)</f>
        <v>5</v>
      </c>
      <c r="L7" s="35">
        <f>SUM(L8:L35)</f>
        <v>12</v>
      </c>
      <c r="M7" s="36">
        <f>IF(ISERROR(L7*100/K7),"-",(L7*100/K7))</f>
        <v>240</v>
      </c>
      <c r="N7" s="35">
        <f>SUM(N8:N35)</f>
        <v>2</v>
      </c>
      <c r="O7" s="35">
        <f>SUM(O8:O35)</f>
        <v>1</v>
      </c>
      <c r="P7" s="36">
        <f>IF(ISERROR(O7*100/N7),"-",(O7*100/N7))</f>
        <v>50</v>
      </c>
      <c r="Q7" s="35">
        <f>SUM(Q8:Q35)</f>
        <v>144</v>
      </c>
      <c r="R7" s="35">
        <f>SUM(R8:R35)</f>
        <v>132</v>
      </c>
      <c r="S7" s="36">
        <f>IF(ISERROR(R7*100/Q7),"-",(R7*100/Q7))</f>
        <v>91.666666666666671</v>
      </c>
      <c r="T7" s="35">
        <f>SUM(T8:T35)</f>
        <v>241</v>
      </c>
      <c r="U7" s="35">
        <f>SUM(U8:U35)</f>
        <v>70</v>
      </c>
      <c r="V7" s="36">
        <f>IF(ISERROR(U7*100/T7),"-",(U7*100/T7))</f>
        <v>29.045643153526971</v>
      </c>
      <c r="W7" s="35">
        <f>SUM(W8:W35)</f>
        <v>93</v>
      </c>
      <c r="X7" s="35">
        <f>SUM(X8:X35)</f>
        <v>54</v>
      </c>
      <c r="Y7" s="36">
        <f>IF(ISERROR(X7*100/W7),"-",(X7*100/W7))</f>
        <v>58.064516129032256</v>
      </c>
      <c r="Z7" s="35">
        <f>SUM(Z8:Z35)</f>
        <v>72</v>
      </c>
      <c r="AA7" s="35">
        <f>SUM(AA8:AA35)</f>
        <v>42</v>
      </c>
      <c r="AB7" s="36">
        <f>IF(ISERROR(AA7*100/Z7),"-",(AA7*100/Z7))</f>
        <v>58.333333333333336</v>
      </c>
      <c r="AC7" s="37"/>
      <c r="AF7" s="42"/>
    </row>
    <row r="8" spans="1:32" s="42" customFormat="1" ht="16.95" customHeight="1" x14ac:dyDescent="0.25">
      <c r="A8" s="61" t="s">
        <v>35</v>
      </c>
      <c r="B8" s="39">
        <v>175</v>
      </c>
      <c r="C8" s="39">
        <v>211</v>
      </c>
      <c r="D8" s="36">
        <f>IF(ISERROR(C8*100/B8),"-",(C8*100/B8))</f>
        <v>120.57142857142857</v>
      </c>
      <c r="E8" s="39">
        <v>88</v>
      </c>
      <c r="F8" s="39">
        <v>112</v>
      </c>
      <c r="G8" s="40">
        <f>IF(ISERROR(F8*100/E8),"-",(F8*100/E8))</f>
        <v>127.27272727272727</v>
      </c>
      <c r="H8" s="39">
        <v>15</v>
      </c>
      <c r="I8" s="39">
        <v>21</v>
      </c>
      <c r="J8" s="40">
        <f>IF(ISERROR(I8*100/H8),"-",(I8*100/H8))</f>
        <v>140</v>
      </c>
      <c r="K8" s="39">
        <v>3</v>
      </c>
      <c r="L8" s="39">
        <v>7</v>
      </c>
      <c r="M8" s="40">
        <f>IF(ISERROR(L8*100/K8),"-",(L8*100/K8))</f>
        <v>233.33333333333334</v>
      </c>
      <c r="N8" s="39">
        <v>1</v>
      </c>
      <c r="O8" s="39">
        <v>1</v>
      </c>
      <c r="P8" s="40">
        <f>IF(ISERROR(O8*100/N8),"-",(O8*100/N8))</f>
        <v>100</v>
      </c>
      <c r="Q8" s="39">
        <v>69</v>
      </c>
      <c r="R8" s="60">
        <v>84</v>
      </c>
      <c r="S8" s="40">
        <f>IF(ISERROR(R8*100/Q8),"-",(R8*100/Q8))</f>
        <v>121.73913043478261</v>
      </c>
      <c r="T8" s="39">
        <v>139</v>
      </c>
      <c r="U8" s="60">
        <v>55</v>
      </c>
      <c r="V8" s="40">
        <f>IF(ISERROR(U8*100/T8),"-",(U8*100/T8))</f>
        <v>39.568345323741006</v>
      </c>
      <c r="W8" s="39">
        <v>52</v>
      </c>
      <c r="X8" s="60">
        <v>46</v>
      </c>
      <c r="Y8" s="40">
        <f>IF(ISERROR(X8*100/W8),"-",(X8*100/W8))</f>
        <v>88.461538461538467</v>
      </c>
      <c r="Z8" s="39">
        <v>44</v>
      </c>
      <c r="AA8" s="60">
        <v>35</v>
      </c>
      <c r="AB8" s="40">
        <f>IF(ISERROR(AA8*100/Z8),"-",(AA8*100/Z8))</f>
        <v>79.545454545454547</v>
      </c>
      <c r="AC8" s="37"/>
      <c r="AD8" s="41"/>
    </row>
    <row r="9" spans="1:32" s="43" customFormat="1" ht="16.95" customHeight="1" x14ac:dyDescent="0.25">
      <c r="A9" s="61" t="s">
        <v>36</v>
      </c>
      <c r="B9" s="39">
        <v>4</v>
      </c>
      <c r="C9" s="39">
        <v>6</v>
      </c>
      <c r="D9" s="36">
        <f t="shared" ref="D9:D35" si="0">IF(ISERROR(C9*100/B9),"-",(C9*100/B9))</f>
        <v>150</v>
      </c>
      <c r="E9" s="39">
        <v>2</v>
      </c>
      <c r="F9" s="39">
        <v>4</v>
      </c>
      <c r="G9" s="40">
        <f t="shared" ref="G9:G35" si="1">IF(ISERROR(F9*100/E9),"-",(F9*100/E9))</f>
        <v>200</v>
      </c>
      <c r="H9" s="39">
        <v>0</v>
      </c>
      <c r="I9" s="39">
        <v>2</v>
      </c>
      <c r="J9" s="40" t="str">
        <f t="shared" ref="J9:J35" si="2">IF(ISERROR(I9*100/H9),"-",(I9*100/H9))</f>
        <v>-</v>
      </c>
      <c r="K9" s="39">
        <v>0</v>
      </c>
      <c r="L9" s="39">
        <v>1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2</v>
      </c>
      <c r="R9" s="60">
        <v>2</v>
      </c>
      <c r="S9" s="40">
        <f t="shared" ref="S9:S35" si="5">IF(ISERROR(R9*100/Q9),"-",(R9*100/Q9))</f>
        <v>100</v>
      </c>
      <c r="T9" s="39">
        <v>2</v>
      </c>
      <c r="U9" s="60">
        <v>0</v>
      </c>
      <c r="V9" s="40">
        <f t="shared" ref="V9:V35" si="6">IF(ISERROR(U9*100/T9),"-",(U9*100/T9))</f>
        <v>0</v>
      </c>
      <c r="W9" s="39">
        <v>1</v>
      </c>
      <c r="X9" s="60">
        <v>0</v>
      </c>
      <c r="Y9" s="40">
        <f t="shared" ref="Y9:Y35" si="7">IF(ISERROR(X9*100/W9),"-",(X9*100/W9))</f>
        <v>0</v>
      </c>
      <c r="Z9" s="39">
        <v>0</v>
      </c>
      <c r="AA9" s="60">
        <v>0</v>
      </c>
      <c r="AB9" s="40" t="str">
        <f t="shared" ref="AB9:AB35" si="8">IF(ISERROR(AA9*100/Z9),"-",(AA9*100/Z9))</f>
        <v>-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2</v>
      </c>
      <c r="C10" s="39">
        <v>3</v>
      </c>
      <c r="D10" s="36">
        <f t="shared" si="0"/>
        <v>150</v>
      </c>
      <c r="E10" s="39">
        <v>1</v>
      </c>
      <c r="F10" s="39">
        <v>2</v>
      </c>
      <c r="G10" s="40">
        <f t="shared" si="1"/>
        <v>200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1</v>
      </c>
      <c r="R10" s="60">
        <v>2</v>
      </c>
      <c r="S10" s="40">
        <f t="shared" si="5"/>
        <v>200</v>
      </c>
      <c r="T10" s="39">
        <v>2</v>
      </c>
      <c r="U10" s="60">
        <v>0</v>
      </c>
      <c r="V10" s="40">
        <f t="shared" si="6"/>
        <v>0</v>
      </c>
      <c r="W10" s="39">
        <v>1</v>
      </c>
      <c r="X10" s="60">
        <v>0</v>
      </c>
      <c r="Y10" s="40">
        <f t="shared" si="7"/>
        <v>0</v>
      </c>
      <c r="Z10" s="39">
        <v>0</v>
      </c>
      <c r="AA10" s="60">
        <v>0</v>
      </c>
      <c r="AB10" s="40" t="str">
        <f t="shared" si="8"/>
        <v>-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1</v>
      </c>
      <c r="I11" s="39">
        <v>0</v>
      </c>
      <c r="J11" s="40">
        <f t="shared" si="2"/>
        <v>0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1</v>
      </c>
      <c r="R11" s="60">
        <v>0</v>
      </c>
      <c r="S11" s="40">
        <f t="shared" si="5"/>
        <v>0</v>
      </c>
      <c r="T11" s="39">
        <v>0</v>
      </c>
      <c r="U11" s="60">
        <v>0</v>
      </c>
      <c r="V11" s="40" t="str">
        <f t="shared" si="6"/>
        <v>-</v>
      </c>
      <c r="W11" s="39">
        <v>0</v>
      </c>
      <c r="X11" s="60">
        <v>0</v>
      </c>
      <c r="Y11" s="40" t="str">
        <f t="shared" si="7"/>
        <v>-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7</v>
      </c>
      <c r="C12" s="39">
        <v>5</v>
      </c>
      <c r="D12" s="36">
        <f t="shared" si="0"/>
        <v>71.428571428571431</v>
      </c>
      <c r="E12" s="39">
        <v>6</v>
      </c>
      <c r="F12" s="39">
        <v>3</v>
      </c>
      <c r="G12" s="40">
        <f t="shared" si="1"/>
        <v>50</v>
      </c>
      <c r="H12" s="39">
        <v>1</v>
      </c>
      <c r="I12" s="39">
        <v>1</v>
      </c>
      <c r="J12" s="40">
        <f t="shared" si="2"/>
        <v>100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tr">
        <f t="shared" si="4"/>
        <v>-</v>
      </c>
      <c r="Q12" s="39">
        <v>4</v>
      </c>
      <c r="R12" s="60">
        <v>2</v>
      </c>
      <c r="S12" s="40">
        <f t="shared" si="5"/>
        <v>50</v>
      </c>
      <c r="T12" s="39">
        <v>5</v>
      </c>
      <c r="U12" s="60">
        <v>2</v>
      </c>
      <c r="V12" s="40">
        <f t="shared" si="6"/>
        <v>40</v>
      </c>
      <c r="W12" s="39">
        <v>4</v>
      </c>
      <c r="X12" s="60">
        <v>0</v>
      </c>
      <c r="Y12" s="40">
        <f t="shared" si="7"/>
        <v>0</v>
      </c>
      <c r="Z12" s="39">
        <v>3</v>
      </c>
      <c r="AA12" s="60">
        <v>0</v>
      </c>
      <c r="AB12" s="40">
        <f t="shared" si="8"/>
        <v>0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1</v>
      </c>
      <c r="C13" s="39">
        <v>3</v>
      </c>
      <c r="D13" s="36">
        <f t="shared" si="0"/>
        <v>300</v>
      </c>
      <c r="E13" s="39">
        <v>0</v>
      </c>
      <c r="F13" s="39">
        <v>2</v>
      </c>
      <c r="G13" s="40" t="str">
        <f t="shared" si="1"/>
        <v>-</v>
      </c>
      <c r="H13" s="39">
        <v>0</v>
      </c>
      <c r="I13" s="39">
        <v>1</v>
      </c>
      <c r="J13" s="40" t="str">
        <f t="shared" si="2"/>
        <v>-</v>
      </c>
      <c r="K13" s="39">
        <v>0</v>
      </c>
      <c r="L13" s="39">
        <v>1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0</v>
      </c>
      <c r="R13" s="60">
        <v>2</v>
      </c>
      <c r="S13" s="40" t="str">
        <f t="shared" si="5"/>
        <v>-</v>
      </c>
      <c r="T13" s="39">
        <v>1</v>
      </c>
      <c r="U13" s="60">
        <v>1</v>
      </c>
      <c r="V13" s="40">
        <f t="shared" si="6"/>
        <v>100</v>
      </c>
      <c r="W13" s="39">
        <v>0</v>
      </c>
      <c r="X13" s="60">
        <v>0</v>
      </c>
      <c r="Y13" s="40" t="str">
        <f t="shared" si="7"/>
        <v>-</v>
      </c>
      <c r="Z13" s="39">
        <v>0</v>
      </c>
      <c r="AA13" s="60">
        <v>0</v>
      </c>
      <c r="AB13" s="40" t="str">
        <f t="shared" si="8"/>
        <v>-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11</v>
      </c>
      <c r="C14" s="39">
        <v>8</v>
      </c>
      <c r="D14" s="36">
        <f t="shared" si="0"/>
        <v>72.727272727272734</v>
      </c>
      <c r="E14" s="39">
        <v>10</v>
      </c>
      <c r="F14" s="39">
        <v>7</v>
      </c>
      <c r="G14" s="40">
        <f t="shared" si="1"/>
        <v>70</v>
      </c>
      <c r="H14" s="39">
        <v>0</v>
      </c>
      <c r="I14" s="39">
        <v>2</v>
      </c>
      <c r="J14" s="40" t="str">
        <f t="shared" si="2"/>
        <v>-</v>
      </c>
      <c r="K14" s="39">
        <v>0</v>
      </c>
      <c r="L14" s="39">
        <v>1</v>
      </c>
      <c r="M14" s="40" t="str">
        <f t="shared" si="3"/>
        <v>-</v>
      </c>
      <c r="N14" s="39">
        <v>1</v>
      </c>
      <c r="O14" s="39">
        <v>0</v>
      </c>
      <c r="P14" s="40">
        <f t="shared" si="4"/>
        <v>0</v>
      </c>
      <c r="Q14" s="39">
        <v>10</v>
      </c>
      <c r="R14" s="60">
        <v>7</v>
      </c>
      <c r="S14" s="40">
        <f t="shared" si="5"/>
        <v>70</v>
      </c>
      <c r="T14" s="39">
        <v>6</v>
      </c>
      <c r="U14" s="60">
        <v>0</v>
      </c>
      <c r="V14" s="40">
        <f t="shared" si="6"/>
        <v>0</v>
      </c>
      <c r="W14" s="39">
        <v>5</v>
      </c>
      <c r="X14" s="60">
        <v>0</v>
      </c>
      <c r="Y14" s="40">
        <f t="shared" si="7"/>
        <v>0</v>
      </c>
      <c r="Z14" s="39">
        <v>4</v>
      </c>
      <c r="AA14" s="60">
        <v>0</v>
      </c>
      <c r="AB14" s="40">
        <f t="shared" si="8"/>
        <v>0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36</v>
      </c>
      <c r="C15" s="39">
        <v>32</v>
      </c>
      <c r="D15" s="36">
        <f t="shared" si="0"/>
        <v>88.888888888888886</v>
      </c>
      <c r="E15" s="39">
        <v>12</v>
      </c>
      <c r="F15" s="39">
        <v>10</v>
      </c>
      <c r="G15" s="40">
        <f t="shared" si="1"/>
        <v>83.333333333333329</v>
      </c>
      <c r="H15" s="39">
        <v>4</v>
      </c>
      <c r="I15" s="39">
        <v>2</v>
      </c>
      <c r="J15" s="40">
        <f t="shared" si="2"/>
        <v>50</v>
      </c>
      <c r="K15" s="39">
        <v>0</v>
      </c>
      <c r="L15" s="39">
        <v>0</v>
      </c>
      <c r="M15" s="40" t="str">
        <f t="shared" si="3"/>
        <v>-</v>
      </c>
      <c r="N15" s="39">
        <v>0</v>
      </c>
      <c r="O15" s="39">
        <v>0</v>
      </c>
      <c r="P15" s="40" t="str">
        <f t="shared" si="4"/>
        <v>-</v>
      </c>
      <c r="Q15" s="39">
        <v>8</v>
      </c>
      <c r="R15" s="60">
        <v>7</v>
      </c>
      <c r="S15" s="40">
        <f t="shared" si="5"/>
        <v>87.5</v>
      </c>
      <c r="T15" s="39">
        <v>26</v>
      </c>
      <c r="U15" s="60">
        <v>1</v>
      </c>
      <c r="V15" s="40">
        <f t="shared" si="6"/>
        <v>3.8461538461538463</v>
      </c>
      <c r="W15" s="39">
        <v>5</v>
      </c>
      <c r="X15" s="60">
        <v>1</v>
      </c>
      <c r="Y15" s="40">
        <f t="shared" si="7"/>
        <v>20</v>
      </c>
      <c r="Z15" s="39">
        <v>5</v>
      </c>
      <c r="AA15" s="60">
        <v>1</v>
      </c>
      <c r="AB15" s="40">
        <f t="shared" si="8"/>
        <v>20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18</v>
      </c>
      <c r="C16" s="39">
        <v>12</v>
      </c>
      <c r="D16" s="36">
        <f t="shared" si="0"/>
        <v>66.666666666666671</v>
      </c>
      <c r="E16" s="39">
        <v>9</v>
      </c>
      <c r="F16" s="39">
        <v>6</v>
      </c>
      <c r="G16" s="40">
        <f t="shared" si="1"/>
        <v>66.666666666666671</v>
      </c>
      <c r="H16" s="39">
        <v>4</v>
      </c>
      <c r="I16" s="39">
        <v>4</v>
      </c>
      <c r="J16" s="40">
        <f t="shared" si="2"/>
        <v>100</v>
      </c>
      <c r="K16" s="39">
        <v>0</v>
      </c>
      <c r="L16" s="39">
        <v>0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9</v>
      </c>
      <c r="R16" s="60">
        <v>3</v>
      </c>
      <c r="S16" s="40">
        <f t="shared" si="5"/>
        <v>33.333333333333336</v>
      </c>
      <c r="T16" s="39">
        <v>12</v>
      </c>
      <c r="U16" s="60">
        <v>1</v>
      </c>
      <c r="V16" s="40">
        <f t="shared" si="6"/>
        <v>8.3333333333333339</v>
      </c>
      <c r="W16" s="39">
        <v>5</v>
      </c>
      <c r="X16" s="60">
        <v>1</v>
      </c>
      <c r="Y16" s="40">
        <f t="shared" si="7"/>
        <v>20</v>
      </c>
      <c r="Z16" s="39">
        <v>2</v>
      </c>
      <c r="AA16" s="60">
        <v>0</v>
      </c>
      <c r="AB16" s="40">
        <f t="shared" si="8"/>
        <v>0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10</v>
      </c>
      <c r="C17" s="39">
        <v>11</v>
      </c>
      <c r="D17" s="36">
        <f t="shared" si="0"/>
        <v>110</v>
      </c>
      <c r="E17" s="39">
        <v>2</v>
      </c>
      <c r="F17" s="39">
        <v>4</v>
      </c>
      <c r="G17" s="40">
        <f t="shared" si="1"/>
        <v>200</v>
      </c>
      <c r="H17" s="39">
        <v>1</v>
      </c>
      <c r="I17" s="39">
        <v>1</v>
      </c>
      <c r="J17" s="40">
        <f t="shared" si="2"/>
        <v>100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1</v>
      </c>
      <c r="R17" s="60">
        <v>2</v>
      </c>
      <c r="S17" s="40">
        <f t="shared" si="5"/>
        <v>200</v>
      </c>
      <c r="T17" s="39">
        <v>8</v>
      </c>
      <c r="U17" s="60">
        <v>1</v>
      </c>
      <c r="V17" s="40">
        <f t="shared" si="6"/>
        <v>12.5</v>
      </c>
      <c r="W17" s="39">
        <v>1</v>
      </c>
      <c r="X17" s="60">
        <v>0</v>
      </c>
      <c r="Y17" s="40">
        <f t="shared" si="7"/>
        <v>0</v>
      </c>
      <c r="Z17" s="39">
        <v>0</v>
      </c>
      <c r="AA17" s="60">
        <v>0</v>
      </c>
      <c r="AB17" s="40" t="str">
        <f t="shared" si="8"/>
        <v>-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11</v>
      </c>
      <c r="C18" s="39">
        <v>4</v>
      </c>
      <c r="D18" s="36">
        <f t="shared" si="0"/>
        <v>36.363636363636367</v>
      </c>
      <c r="E18" s="39">
        <v>4</v>
      </c>
      <c r="F18" s="39">
        <v>3</v>
      </c>
      <c r="G18" s="40">
        <f t="shared" si="1"/>
        <v>75</v>
      </c>
      <c r="H18" s="39">
        <v>0</v>
      </c>
      <c r="I18" s="39">
        <v>2</v>
      </c>
      <c r="J18" s="40" t="str">
        <f t="shared" si="2"/>
        <v>-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4</v>
      </c>
      <c r="R18" s="60">
        <v>2</v>
      </c>
      <c r="S18" s="40">
        <f t="shared" si="5"/>
        <v>50</v>
      </c>
      <c r="T18" s="39">
        <v>3</v>
      </c>
      <c r="U18" s="60">
        <v>0</v>
      </c>
      <c r="V18" s="40">
        <f t="shared" si="6"/>
        <v>0</v>
      </c>
      <c r="W18" s="39">
        <v>3</v>
      </c>
      <c r="X18" s="60">
        <v>0</v>
      </c>
      <c r="Y18" s="40">
        <f t="shared" si="7"/>
        <v>0</v>
      </c>
      <c r="Z18" s="39">
        <v>1</v>
      </c>
      <c r="AA18" s="60">
        <v>0</v>
      </c>
      <c r="AB18" s="40">
        <f t="shared" si="8"/>
        <v>0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5</v>
      </c>
      <c r="C19" s="39">
        <v>4</v>
      </c>
      <c r="D19" s="36">
        <f t="shared" si="0"/>
        <v>80</v>
      </c>
      <c r="E19" s="39">
        <v>3</v>
      </c>
      <c r="F19" s="39">
        <v>2</v>
      </c>
      <c r="G19" s="40">
        <f t="shared" si="1"/>
        <v>66.666666666666671</v>
      </c>
      <c r="H19" s="39">
        <v>2</v>
      </c>
      <c r="I19" s="39">
        <v>0</v>
      </c>
      <c r="J19" s="40">
        <f t="shared" si="2"/>
        <v>0</v>
      </c>
      <c r="K19" s="39">
        <v>0</v>
      </c>
      <c r="L19" s="39">
        <v>0</v>
      </c>
      <c r="M19" s="40" t="str">
        <f t="shared" si="3"/>
        <v>-</v>
      </c>
      <c r="N19" s="39">
        <v>0</v>
      </c>
      <c r="O19" s="39">
        <v>0</v>
      </c>
      <c r="P19" s="40" t="str">
        <f t="shared" si="4"/>
        <v>-</v>
      </c>
      <c r="Q19" s="39">
        <v>3</v>
      </c>
      <c r="R19" s="60">
        <v>1</v>
      </c>
      <c r="S19" s="40">
        <f t="shared" si="5"/>
        <v>33.333333333333336</v>
      </c>
      <c r="T19" s="39">
        <v>2</v>
      </c>
      <c r="U19" s="60">
        <v>3</v>
      </c>
      <c r="V19" s="40">
        <f t="shared" si="6"/>
        <v>150</v>
      </c>
      <c r="W19" s="39">
        <v>0</v>
      </c>
      <c r="X19" s="60">
        <v>1</v>
      </c>
      <c r="Y19" s="40" t="str">
        <f t="shared" si="7"/>
        <v>-</v>
      </c>
      <c r="Z19" s="39">
        <v>0</v>
      </c>
      <c r="AA19" s="60">
        <v>1</v>
      </c>
      <c r="AB19" s="40" t="str">
        <f t="shared" si="8"/>
        <v>-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5</v>
      </c>
      <c r="C20" s="39">
        <v>3</v>
      </c>
      <c r="D20" s="36">
        <f t="shared" si="0"/>
        <v>60</v>
      </c>
      <c r="E20" s="39">
        <v>3</v>
      </c>
      <c r="F20" s="39">
        <v>1</v>
      </c>
      <c r="G20" s="40">
        <f t="shared" si="1"/>
        <v>33.333333333333336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2</v>
      </c>
      <c r="R20" s="60">
        <v>0</v>
      </c>
      <c r="S20" s="40">
        <f t="shared" si="5"/>
        <v>0</v>
      </c>
      <c r="T20" s="39">
        <v>4</v>
      </c>
      <c r="U20" s="60">
        <v>0</v>
      </c>
      <c r="V20" s="40">
        <f t="shared" si="6"/>
        <v>0</v>
      </c>
      <c r="W20" s="39">
        <v>2</v>
      </c>
      <c r="X20" s="60">
        <v>0</v>
      </c>
      <c r="Y20" s="40">
        <f t="shared" si="7"/>
        <v>0</v>
      </c>
      <c r="Z20" s="39">
        <v>2</v>
      </c>
      <c r="AA20" s="60">
        <v>0</v>
      </c>
      <c r="AB20" s="40">
        <f t="shared" si="8"/>
        <v>0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4</v>
      </c>
      <c r="C21" s="39">
        <v>4</v>
      </c>
      <c r="D21" s="36">
        <f t="shared" si="0"/>
        <v>100</v>
      </c>
      <c r="E21" s="39">
        <v>2</v>
      </c>
      <c r="F21" s="39">
        <v>2</v>
      </c>
      <c r="G21" s="40">
        <f t="shared" si="1"/>
        <v>100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2</v>
      </c>
      <c r="R21" s="60">
        <v>1</v>
      </c>
      <c r="S21" s="40">
        <f t="shared" si="5"/>
        <v>50</v>
      </c>
      <c r="T21" s="39">
        <v>4</v>
      </c>
      <c r="U21" s="60">
        <v>0</v>
      </c>
      <c r="V21" s="40">
        <f t="shared" si="6"/>
        <v>0</v>
      </c>
      <c r="W21" s="39">
        <v>2</v>
      </c>
      <c r="X21" s="60">
        <v>0</v>
      </c>
      <c r="Y21" s="40">
        <f t="shared" si="7"/>
        <v>0</v>
      </c>
      <c r="Z21" s="39">
        <v>2</v>
      </c>
      <c r="AA21" s="60">
        <v>0</v>
      </c>
      <c r="AB21" s="40">
        <f t="shared" si="8"/>
        <v>0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3</v>
      </c>
      <c r="C22" s="39">
        <v>4</v>
      </c>
      <c r="D22" s="36">
        <f t="shared" si="0"/>
        <v>133.33333333333334</v>
      </c>
      <c r="E22" s="39">
        <v>3</v>
      </c>
      <c r="F22" s="39">
        <v>4</v>
      </c>
      <c r="G22" s="40">
        <f t="shared" si="1"/>
        <v>133.33333333333334</v>
      </c>
      <c r="H22" s="39">
        <v>1</v>
      </c>
      <c r="I22" s="39">
        <v>1</v>
      </c>
      <c r="J22" s="40">
        <f t="shared" si="2"/>
        <v>100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3</v>
      </c>
      <c r="R22" s="60">
        <v>4</v>
      </c>
      <c r="S22" s="40">
        <f t="shared" si="5"/>
        <v>133.33333333333334</v>
      </c>
      <c r="T22" s="39">
        <v>1</v>
      </c>
      <c r="U22" s="60">
        <v>3</v>
      </c>
      <c r="V22" s="40">
        <f t="shared" si="6"/>
        <v>300</v>
      </c>
      <c r="W22" s="39">
        <v>1</v>
      </c>
      <c r="X22" s="60">
        <v>3</v>
      </c>
      <c r="Y22" s="40">
        <f t="shared" si="7"/>
        <v>300</v>
      </c>
      <c r="Z22" s="39">
        <v>1</v>
      </c>
      <c r="AA22" s="60">
        <v>3</v>
      </c>
      <c r="AB22" s="40">
        <f t="shared" si="8"/>
        <v>300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5</v>
      </c>
      <c r="C23" s="39">
        <v>4</v>
      </c>
      <c r="D23" s="36">
        <f t="shared" si="0"/>
        <v>80</v>
      </c>
      <c r="E23" s="39">
        <v>4</v>
      </c>
      <c r="F23" s="39">
        <v>3</v>
      </c>
      <c r="G23" s="40">
        <f t="shared" si="1"/>
        <v>75</v>
      </c>
      <c r="H23" s="39">
        <v>0</v>
      </c>
      <c r="I23" s="39">
        <v>1</v>
      </c>
      <c r="J23" s="40" t="str">
        <f t="shared" si="2"/>
        <v>-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4</v>
      </c>
      <c r="R23" s="60">
        <v>2</v>
      </c>
      <c r="S23" s="40">
        <f t="shared" si="5"/>
        <v>50</v>
      </c>
      <c r="T23" s="39">
        <v>4</v>
      </c>
      <c r="U23" s="60">
        <v>0</v>
      </c>
      <c r="V23" s="40">
        <f t="shared" si="6"/>
        <v>0</v>
      </c>
      <c r="W23" s="39">
        <v>3</v>
      </c>
      <c r="X23" s="60">
        <v>0</v>
      </c>
      <c r="Y23" s="40">
        <f t="shared" si="7"/>
        <v>0</v>
      </c>
      <c r="Z23" s="39">
        <v>1</v>
      </c>
      <c r="AA23" s="60">
        <v>0</v>
      </c>
      <c r="AB23" s="40">
        <f t="shared" si="8"/>
        <v>0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5</v>
      </c>
      <c r="C24" s="39">
        <v>5</v>
      </c>
      <c r="D24" s="36">
        <f t="shared" si="0"/>
        <v>100</v>
      </c>
      <c r="E24" s="39">
        <v>5</v>
      </c>
      <c r="F24" s="39">
        <v>5</v>
      </c>
      <c r="G24" s="40">
        <f t="shared" si="1"/>
        <v>100</v>
      </c>
      <c r="H24" s="39">
        <v>2</v>
      </c>
      <c r="I24" s="39">
        <v>3</v>
      </c>
      <c r="J24" s="40">
        <f t="shared" si="2"/>
        <v>150</v>
      </c>
      <c r="K24" s="39">
        <v>0</v>
      </c>
      <c r="L24" s="39">
        <v>2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4</v>
      </c>
      <c r="R24" s="60">
        <v>5</v>
      </c>
      <c r="S24" s="40">
        <f t="shared" si="5"/>
        <v>125</v>
      </c>
      <c r="T24" s="39">
        <v>1</v>
      </c>
      <c r="U24" s="60">
        <v>1</v>
      </c>
      <c r="V24" s="40">
        <f t="shared" si="6"/>
        <v>100</v>
      </c>
      <c r="W24" s="39">
        <v>1</v>
      </c>
      <c r="X24" s="60">
        <v>1</v>
      </c>
      <c r="Y24" s="40">
        <f t="shared" si="7"/>
        <v>100</v>
      </c>
      <c r="Z24" s="39">
        <v>1</v>
      </c>
      <c r="AA24" s="60">
        <v>1</v>
      </c>
      <c r="AB24" s="40">
        <f t="shared" si="8"/>
        <v>100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</v>
      </c>
      <c r="C25" s="39">
        <v>2</v>
      </c>
      <c r="D25" s="36">
        <f t="shared" si="0"/>
        <v>100</v>
      </c>
      <c r="E25" s="39">
        <v>1</v>
      </c>
      <c r="F25" s="39">
        <v>0</v>
      </c>
      <c r="G25" s="40">
        <f t="shared" si="1"/>
        <v>0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1</v>
      </c>
      <c r="R25" s="60">
        <v>0</v>
      </c>
      <c r="S25" s="40">
        <f t="shared" si="5"/>
        <v>0</v>
      </c>
      <c r="T25" s="39">
        <v>1</v>
      </c>
      <c r="U25" s="60">
        <v>0</v>
      </c>
      <c r="V25" s="40">
        <f t="shared" si="6"/>
        <v>0</v>
      </c>
      <c r="W25" s="39">
        <v>0</v>
      </c>
      <c r="X25" s="60">
        <v>0</v>
      </c>
      <c r="Y25" s="40" t="str">
        <f t="shared" si="7"/>
        <v>-</v>
      </c>
      <c r="Z25" s="39">
        <v>0</v>
      </c>
      <c r="AA25" s="60">
        <v>0</v>
      </c>
      <c r="AB25" s="40" t="str">
        <f t="shared" si="8"/>
        <v>-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6</v>
      </c>
      <c r="C26" s="39">
        <v>4</v>
      </c>
      <c r="D26" s="36">
        <f t="shared" si="0"/>
        <v>66.666666666666671</v>
      </c>
      <c r="E26" s="39">
        <v>5</v>
      </c>
      <c r="F26" s="39">
        <v>3</v>
      </c>
      <c r="G26" s="40">
        <f t="shared" si="1"/>
        <v>60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4</v>
      </c>
      <c r="R26" s="60">
        <v>2</v>
      </c>
      <c r="S26" s="40">
        <f t="shared" si="5"/>
        <v>50</v>
      </c>
      <c r="T26" s="39">
        <v>3</v>
      </c>
      <c r="U26" s="60">
        <v>0</v>
      </c>
      <c r="V26" s="40">
        <f t="shared" si="6"/>
        <v>0</v>
      </c>
      <c r="W26" s="39">
        <v>2</v>
      </c>
      <c r="X26" s="60">
        <v>0</v>
      </c>
      <c r="Y26" s="40">
        <f t="shared" si="7"/>
        <v>0</v>
      </c>
      <c r="Z26" s="39">
        <v>2</v>
      </c>
      <c r="AA26" s="60">
        <v>0</v>
      </c>
      <c r="AB26" s="40">
        <f t="shared" si="8"/>
        <v>0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0</v>
      </c>
      <c r="C28" s="39">
        <v>0</v>
      </c>
      <c r="D28" s="36" t="str">
        <f t="shared" si="0"/>
        <v>-</v>
      </c>
      <c r="E28" s="39">
        <v>0</v>
      </c>
      <c r="F28" s="39">
        <v>0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0</v>
      </c>
      <c r="S28" s="40" t="str">
        <f t="shared" si="5"/>
        <v>-</v>
      </c>
      <c r="T28" s="39">
        <v>0</v>
      </c>
      <c r="U28" s="60">
        <v>0</v>
      </c>
      <c r="V28" s="40" t="str">
        <f t="shared" si="6"/>
        <v>-</v>
      </c>
      <c r="W28" s="39">
        <v>0</v>
      </c>
      <c r="X28" s="60">
        <v>0</v>
      </c>
      <c r="Y28" s="40" t="str">
        <f t="shared" si="7"/>
        <v>-</v>
      </c>
      <c r="Z28" s="39">
        <v>0</v>
      </c>
      <c r="AA28" s="60">
        <v>0</v>
      </c>
      <c r="AB28" s="40" t="str">
        <f t="shared" si="8"/>
        <v>-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14</v>
      </c>
      <c r="C29" s="39">
        <v>10</v>
      </c>
      <c r="D29" s="36">
        <f t="shared" si="0"/>
        <v>71.428571428571431</v>
      </c>
      <c r="E29" s="39">
        <v>7</v>
      </c>
      <c r="F29" s="39">
        <v>2</v>
      </c>
      <c r="G29" s="40">
        <f t="shared" si="1"/>
        <v>28.571428571428573</v>
      </c>
      <c r="H29" s="39">
        <v>2</v>
      </c>
      <c r="I29" s="39">
        <v>0</v>
      </c>
      <c r="J29" s="40">
        <f t="shared" si="2"/>
        <v>0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6</v>
      </c>
      <c r="R29" s="60">
        <v>1</v>
      </c>
      <c r="S29" s="40">
        <f t="shared" si="5"/>
        <v>16.666666666666668</v>
      </c>
      <c r="T29" s="39">
        <v>10</v>
      </c>
      <c r="U29" s="60">
        <v>0</v>
      </c>
      <c r="V29" s="40">
        <f t="shared" si="6"/>
        <v>0</v>
      </c>
      <c r="W29" s="39">
        <v>3</v>
      </c>
      <c r="X29" s="60">
        <v>0</v>
      </c>
      <c r="Y29" s="40">
        <f t="shared" si="7"/>
        <v>0</v>
      </c>
      <c r="Z29" s="39">
        <v>3</v>
      </c>
      <c r="AA29" s="60">
        <v>0</v>
      </c>
      <c r="AB29" s="40">
        <f t="shared" si="8"/>
        <v>0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1</v>
      </c>
      <c r="C30" s="39">
        <v>0</v>
      </c>
      <c r="D30" s="36">
        <f t="shared" si="0"/>
        <v>0</v>
      </c>
      <c r="E30" s="39">
        <v>1</v>
      </c>
      <c r="F30" s="39">
        <v>0</v>
      </c>
      <c r="G30" s="40">
        <f t="shared" si="1"/>
        <v>0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1</v>
      </c>
      <c r="R30" s="60">
        <v>0</v>
      </c>
      <c r="S30" s="40">
        <f t="shared" si="5"/>
        <v>0</v>
      </c>
      <c r="T30" s="39">
        <v>1</v>
      </c>
      <c r="U30" s="60">
        <v>0</v>
      </c>
      <c r="V30" s="40">
        <f t="shared" si="6"/>
        <v>0</v>
      </c>
      <c r="W30" s="39">
        <v>1</v>
      </c>
      <c r="X30" s="60">
        <v>0</v>
      </c>
      <c r="Y30" s="40">
        <f t="shared" si="7"/>
        <v>0</v>
      </c>
      <c r="Z30" s="39">
        <v>1</v>
      </c>
      <c r="AA30" s="60">
        <v>0</v>
      </c>
      <c r="AB30" s="40">
        <f t="shared" si="8"/>
        <v>0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1</v>
      </c>
      <c r="C31" s="39">
        <v>2</v>
      </c>
      <c r="D31" s="36">
        <f t="shared" si="0"/>
        <v>200</v>
      </c>
      <c r="E31" s="39">
        <v>0</v>
      </c>
      <c r="F31" s="39">
        <v>0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0</v>
      </c>
      <c r="S31" s="40" t="str">
        <f t="shared" si="5"/>
        <v>-</v>
      </c>
      <c r="T31" s="39">
        <v>1</v>
      </c>
      <c r="U31" s="60">
        <v>1</v>
      </c>
      <c r="V31" s="40">
        <f t="shared" si="6"/>
        <v>100</v>
      </c>
      <c r="W31" s="39">
        <v>0</v>
      </c>
      <c r="X31" s="60">
        <v>0</v>
      </c>
      <c r="Y31" s="40" t="str">
        <f t="shared" si="7"/>
        <v>-</v>
      </c>
      <c r="Z31" s="39">
        <v>0</v>
      </c>
      <c r="AA31" s="60">
        <v>0</v>
      </c>
      <c r="AB31" s="40" t="str">
        <f t="shared" si="8"/>
        <v>-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3</v>
      </c>
      <c r="C32" s="39">
        <v>6</v>
      </c>
      <c r="D32" s="36">
        <f t="shared" si="0"/>
        <v>200</v>
      </c>
      <c r="E32" s="39">
        <v>0</v>
      </c>
      <c r="F32" s="39">
        <v>3</v>
      </c>
      <c r="G32" s="40" t="str">
        <f t="shared" si="1"/>
        <v>-</v>
      </c>
      <c r="H32" s="39">
        <v>0</v>
      </c>
      <c r="I32" s="39">
        <v>1</v>
      </c>
      <c r="J32" s="40" t="str">
        <f t="shared" si="2"/>
        <v>-</v>
      </c>
      <c r="K32" s="39">
        <v>0</v>
      </c>
      <c r="L32" s="39">
        <v>0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0</v>
      </c>
      <c r="R32" s="60">
        <v>2</v>
      </c>
      <c r="S32" s="40" t="str">
        <f t="shared" si="5"/>
        <v>-</v>
      </c>
      <c r="T32" s="39">
        <v>3</v>
      </c>
      <c r="U32" s="60">
        <v>0</v>
      </c>
      <c r="V32" s="40">
        <f t="shared" si="6"/>
        <v>0</v>
      </c>
      <c r="W32" s="39">
        <v>0</v>
      </c>
      <c r="X32" s="60">
        <v>0</v>
      </c>
      <c r="Y32" s="40" t="str">
        <f t="shared" si="7"/>
        <v>-</v>
      </c>
      <c r="Z32" s="39">
        <v>0</v>
      </c>
      <c r="AA32" s="60">
        <v>0</v>
      </c>
      <c r="AB32" s="40" t="str">
        <f t="shared" si="8"/>
        <v>-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2</v>
      </c>
      <c r="C33" s="39">
        <v>1</v>
      </c>
      <c r="D33" s="36">
        <f t="shared" si="0"/>
        <v>50</v>
      </c>
      <c r="E33" s="39">
        <v>2</v>
      </c>
      <c r="F33" s="39">
        <v>1</v>
      </c>
      <c r="G33" s="40">
        <f t="shared" si="1"/>
        <v>50</v>
      </c>
      <c r="H33" s="39">
        <v>1</v>
      </c>
      <c r="I33" s="39">
        <v>0</v>
      </c>
      <c r="J33" s="40">
        <f t="shared" si="2"/>
        <v>0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2</v>
      </c>
      <c r="R33" s="60">
        <v>1</v>
      </c>
      <c r="S33" s="40">
        <f t="shared" si="5"/>
        <v>50</v>
      </c>
      <c r="T33" s="39">
        <v>1</v>
      </c>
      <c r="U33" s="60">
        <v>1</v>
      </c>
      <c r="V33" s="40">
        <f t="shared" si="6"/>
        <v>100</v>
      </c>
      <c r="W33" s="39">
        <v>1</v>
      </c>
      <c r="X33" s="60">
        <v>1</v>
      </c>
      <c r="Y33" s="40">
        <f t="shared" si="7"/>
        <v>100</v>
      </c>
      <c r="Z33" s="39">
        <v>0</v>
      </c>
      <c r="AA33" s="60">
        <v>1</v>
      </c>
      <c r="AB33" s="40" t="str">
        <f t="shared" si="8"/>
        <v>-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3</v>
      </c>
      <c r="C34" s="39">
        <v>1</v>
      </c>
      <c r="D34" s="36">
        <f t="shared" si="0"/>
        <v>33.333333333333336</v>
      </c>
      <c r="E34" s="39">
        <v>1</v>
      </c>
      <c r="F34" s="39">
        <v>0</v>
      </c>
      <c r="G34" s="40">
        <f t="shared" si="1"/>
        <v>0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1</v>
      </c>
      <c r="R34" s="60">
        <v>0</v>
      </c>
      <c r="S34" s="40">
        <f t="shared" si="5"/>
        <v>0</v>
      </c>
      <c r="T34" s="39">
        <v>1</v>
      </c>
      <c r="U34" s="60">
        <v>0</v>
      </c>
      <c r="V34" s="40">
        <f t="shared" si="6"/>
        <v>0</v>
      </c>
      <c r="W34" s="39">
        <v>0</v>
      </c>
      <c r="X34" s="60">
        <v>0</v>
      </c>
      <c r="Y34" s="40" t="str">
        <f t="shared" si="7"/>
        <v>-</v>
      </c>
      <c r="Z34" s="39">
        <v>0</v>
      </c>
      <c r="AA34" s="60">
        <v>0</v>
      </c>
      <c r="AB34" s="40" t="str">
        <f t="shared" si="8"/>
        <v>-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2</v>
      </c>
      <c r="R35" s="60">
        <v>0</v>
      </c>
      <c r="S35" s="40">
        <f t="shared" si="5"/>
        <v>0</v>
      </c>
      <c r="T35" s="39">
        <v>0</v>
      </c>
      <c r="U35" s="60">
        <v>0</v>
      </c>
      <c r="V35" s="40" t="str">
        <f t="shared" si="6"/>
        <v>-</v>
      </c>
      <c r="W35" s="39">
        <v>0</v>
      </c>
      <c r="X35" s="60">
        <v>0</v>
      </c>
      <c r="Y35" s="40" t="str">
        <f t="shared" si="7"/>
        <v>-</v>
      </c>
      <c r="Z35" s="39">
        <v>0</v>
      </c>
      <c r="AA35" s="60">
        <v>0</v>
      </c>
      <c r="AB35" s="40" t="str">
        <f t="shared" si="8"/>
        <v>-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topLeftCell="A4" zoomScale="80" zoomScaleNormal="70" zoomScaleSheetLayoutView="80" workbookViewId="0">
      <selection activeCell="B15" sqref="B15:C16"/>
    </sheetView>
  </sheetViews>
  <sheetFormatPr defaultColWidth="8" defaultRowHeight="13.2" x14ac:dyDescent="0.25"/>
  <cols>
    <col min="1" max="1" width="60.109375" style="3" customWidth="1"/>
    <col min="2" max="3" width="16.109375" style="3" customWidth="1"/>
    <col min="4" max="4" width="11" style="3" customWidth="1"/>
    <col min="5" max="5" width="11.6640625" style="3" customWidth="1"/>
    <col min="6" max="16384" width="8" style="3"/>
  </cols>
  <sheetData>
    <row r="1" spans="1:11" ht="27" customHeight="1" x14ac:dyDescent="0.25">
      <c r="A1" s="130" t="s">
        <v>65</v>
      </c>
      <c r="B1" s="130"/>
      <c r="C1" s="130"/>
      <c r="D1" s="130"/>
      <c r="E1" s="130"/>
    </row>
    <row r="2" spans="1:11" ht="23.25" customHeight="1" x14ac:dyDescent="0.25">
      <c r="A2" s="130" t="s">
        <v>24</v>
      </c>
      <c r="B2" s="130"/>
      <c r="C2" s="130"/>
      <c r="D2" s="130"/>
      <c r="E2" s="130"/>
    </row>
    <row r="3" spans="1:11" ht="6" customHeight="1" x14ac:dyDescent="0.25">
      <c r="A3" s="26"/>
    </row>
    <row r="4" spans="1:11" s="4" customFormat="1" ht="23.25" customHeight="1" x14ac:dyDescent="0.3">
      <c r="A4" s="127"/>
      <c r="B4" s="131" t="s">
        <v>72</v>
      </c>
      <c r="C4" s="131" t="s">
        <v>73</v>
      </c>
      <c r="D4" s="148" t="s">
        <v>1</v>
      </c>
      <c r="E4" s="149"/>
    </row>
    <row r="5" spans="1:11" s="4" customFormat="1" ht="32.25" customHeight="1" x14ac:dyDescent="0.3">
      <c r="A5" s="127"/>
      <c r="B5" s="132"/>
      <c r="C5" s="132"/>
      <c r="D5" s="5" t="s">
        <v>2</v>
      </c>
      <c r="E5" s="6" t="s">
        <v>26</v>
      </c>
    </row>
    <row r="6" spans="1:11" s="9" customFormat="1" ht="15.75" customHeight="1" x14ac:dyDescent="0.3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65" customHeight="1" x14ac:dyDescent="0.3">
      <c r="A7" s="10" t="s">
        <v>27</v>
      </c>
      <c r="B7" s="82">
        <f>'10-молодь-ЦЗ'!B7</f>
        <v>50683</v>
      </c>
      <c r="C7" s="82">
        <f>'10-молодь-ЦЗ'!C7</f>
        <v>48544</v>
      </c>
      <c r="D7" s="11">
        <f>C7*100/B7</f>
        <v>95.779649981256043</v>
      </c>
      <c r="E7" s="90">
        <f>C7-B7</f>
        <v>-2139</v>
      </c>
      <c r="K7" s="13"/>
    </row>
    <row r="8" spans="1:11" s="4" customFormat="1" ht="31.65" customHeight="1" x14ac:dyDescent="0.3">
      <c r="A8" s="10" t="s">
        <v>28</v>
      </c>
      <c r="B8" s="82">
        <f>'10-молодь-ЦЗ'!E7</f>
        <v>19294</v>
      </c>
      <c r="C8" s="82">
        <f>'10-молодь-ЦЗ'!F7</f>
        <v>20685</v>
      </c>
      <c r="D8" s="11">
        <f t="shared" ref="D8:D12" si="0">C8*100/B8</f>
        <v>107.20949517984866</v>
      </c>
      <c r="E8" s="90">
        <f t="shared" ref="E8:E12" si="1">C8-B8</f>
        <v>1391</v>
      </c>
      <c r="K8" s="13"/>
    </row>
    <row r="9" spans="1:11" s="4" customFormat="1" ht="54.75" customHeight="1" x14ac:dyDescent="0.3">
      <c r="A9" s="14" t="s">
        <v>29</v>
      </c>
      <c r="B9" s="82">
        <f>'10-молодь-ЦЗ'!H7</f>
        <v>5993</v>
      </c>
      <c r="C9" s="82">
        <f>'10-молодь-ЦЗ'!I7</f>
        <v>6027</v>
      </c>
      <c r="D9" s="11">
        <f t="shared" si="0"/>
        <v>100.56732854997497</v>
      </c>
      <c r="E9" s="90">
        <f t="shared" si="1"/>
        <v>34</v>
      </c>
      <c r="K9" s="13"/>
    </row>
    <row r="10" spans="1:11" s="4" customFormat="1" ht="35.4" customHeight="1" x14ac:dyDescent="0.3">
      <c r="A10" s="15" t="s">
        <v>30</v>
      </c>
      <c r="B10" s="82">
        <f>'10-молодь-ЦЗ'!K7</f>
        <v>1230</v>
      </c>
      <c r="C10" s="82">
        <f>'10-молодь-ЦЗ'!L7</f>
        <v>1084</v>
      </c>
      <c r="D10" s="12">
        <f t="shared" si="0"/>
        <v>88.130081300813004</v>
      </c>
      <c r="E10" s="90">
        <f t="shared" si="1"/>
        <v>-146</v>
      </c>
      <c r="K10" s="13"/>
    </row>
    <row r="11" spans="1:11" s="4" customFormat="1" ht="45.75" customHeight="1" x14ac:dyDescent="0.3">
      <c r="A11" s="15" t="s">
        <v>20</v>
      </c>
      <c r="B11" s="82">
        <f>'10-молодь-ЦЗ'!N7</f>
        <v>218</v>
      </c>
      <c r="C11" s="82">
        <f>'10-молодь-ЦЗ'!O7</f>
        <v>114</v>
      </c>
      <c r="D11" s="12">
        <f t="shared" si="0"/>
        <v>52.293577981651374</v>
      </c>
      <c r="E11" s="90">
        <f t="shared" si="1"/>
        <v>-104</v>
      </c>
      <c r="K11" s="13"/>
    </row>
    <row r="12" spans="1:11" s="4" customFormat="1" ht="55.5" customHeight="1" x14ac:dyDescent="0.3">
      <c r="A12" s="15" t="s">
        <v>31</v>
      </c>
      <c r="B12" s="82">
        <f>'10-молодь-ЦЗ'!Q7</f>
        <v>15166</v>
      </c>
      <c r="C12" s="82">
        <f>'10-молодь-ЦЗ'!R7</f>
        <v>15100</v>
      </c>
      <c r="D12" s="12">
        <f t="shared" si="0"/>
        <v>99.564816035869711</v>
      </c>
      <c r="E12" s="90">
        <f t="shared" si="1"/>
        <v>-66</v>
      </c>
      <c r="K12" s="13"/>
    </row>
    <row r="13" spans="1:11" s="4" customFormat="1" ht="12.75" customHeight="1" x14ac:dyDescent="0.3">
      <c r="A13" s="121" t="s">
        <v>4</v>
      </c>
      <c r="B13" s="122"/>
      <c r="C13" s="122"/>
      <c r="D13" s="122"/>
      <c r="E13" s="122"/>
      <c r="K13" s="13"/>
    </row>
    <row r="14" spans="1:11" s="4" customFormat="1" ht="15" customHeight="1" x14ac:dyDescent="0.3">
      <c r="A14" s="123"/>
      <c r="B14" s="124"/>
      <c r="C14" s="124"/>
      <c r="D14" s="124"/>
      <c r="E14" s="124"/>
      <c r="K14" s="13"/>
    </row>
    <row r="15" spans="1:11" s="4" customFormat="1" ht="20.25" customHeight="1" x14ac:dyDescent="0.3">
      <c r="A15" s="125" t="s">
        <v>0</v>
      </c>
      <c r="B15" s="127" t="s">
        <v>74</v>
      </c>
      <c r="C15" s="127" t="s">
        <v>75</v>
      </c>
      <c r="D15" s="148" t="s">
        <v>1</v>
      </c>
      <c r="E15" s="149"/>
      <c r="K15" s="13"/>
    </row>
    <row r="16" spans="1:11" ht="35.4" customHeight="1" x14ac:dyDescent="0.25">
      <c r="A16" s="126"/>
      <c r="B16" s="127"/>
      <c r="C16" s="127"/>
      <c r="D16" s="5" t="s">
        <v>2</v>
      </c>
      <c r="E16" s="6" t="s">
        <v>26</v>
      </c>
      <c r="K16" s="13"/>
    </row>
    <row r="17" spans="1:11" ht="21.3" customHeight="1" x14ac:dyDescent="0.25">
      <c r="A17" s="10" t="s">
        <v>32</v>
      </c>
      <c r="B17" s="82">
        <f>'10-молодь-ЦЗ'!T7</f>
        <v>37692</v>
      </c>
      <c r="C17" s="82">
        <f>'10-молодь-ЦЗ'!U7</f>
        <v>7926</v>
      </c>
      <c r="D17" s="17">
        <f t="shared" ref="D17:D19" si="2">C17*100/B17</f>
        <v>21.028334925183064</v>
      </c>
      <c r="E17" s="90">
        <f t="shared" ref="E17:E19" si="3">C17-B17</f>
        <v>-29766</v>
      </c>
      <c r="K17" s="13"/>
    </row>
    <row r="18" spans="1:11" ht="21.3" customHeight="1" x14ac:dyDescent="0.25">
      <c r="A18" s="1" t="s">
        <v>28</v>
      </c>
      <c r="B18" s="82">
        <f>'10-молодь-ЦЗ'!W7</f>
        <v>10900</v>
      </c>
      <c r="C18" s="82">
        <f>'10-молодь-ЦЗ'!X7</f>
        <v>5353</v>
      </c>
      <c r="D18" s="17">
        <f t="shared" si="2"/>
        <v>49.110091743119263</v>
      </c>
      <c r="E18" s="90">
        <f t="shared" si="3"/>
        <v>-5547</v>
      </c>
      <c r="K18" s="13"/>
    </row>
    <row r="19" spans="1:11" ht="21.3" customHeight="1" x14ac:dyDescent="0.25">
      <c r="A19" s="1" t="s">
        <v>33</v>
      </c>
      <c r="B19" s="82">
        <f>'10-молодь-ЦЗ'!Z7</f>
        <v>9452</v>
      </c>
      <c r="C19" s="82">
        <f>'10-молодь-ЦЗ'!AA7</f>
        <v>4314</v>
      </c>
      <c r="D19" s="17">
        <f t="shared" si="2"/>
        <v>45.641134151502328</v>
      </c>
      <c r="E19" s="90">
        <f t="shared" si="3"/>
        <v>-5138</v>
      </c>
      <c r="K19" s="1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stat8</cp:lastModifiedBy>
  <cp:lastPrinted>2021-09-14T13:44:53Z</cp:lastPrinted>
  <dcterms:created xsi:type="dcterms:W3CDTF">2020-12-10T10:35:03Z</dcterms:created>
  <dcterms:modified xsi:type="dcterms:W3CDTF">2021-09-14T13:50:56Z</dcterms:modified>
</cp:coreProperties>
</file>