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125" tabRatio="667" firstSheet="1" activeTab="1"/>
  </bookViews>
  <sheets>
    <sheet name="дати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!25" sheetId="16" state="hidden" r:id="rId16"/>
    <sheet name="!26" sheetId="17" state="hidden" r:id="rId17"/>
    <sheet name="24" sheetId="18" state="hidden" r:id="rId18"/>
    <sheet name="15" sheetId="19" r:id="rId19"/>
    <sheet name="!27" sheetId="20" state="hidden" r:id="rId20"/>
    <sheet name="!28" sheetId="21" state="hidden" r:id="rId21"/>
    <sheet name="16" sheetId="22" r:id="rId22"/>
    <sheet name="17" sheetId="23" r:id="rId23"/>
    <sheet name="31" sheetId="24" state="hidden" r:id="rId24"/>
    <sheet name="32" sheetId="25" state="hidden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5">#REF!</definedName>
    <definedName name="_firstRow" localSheetId="16">#REF!</definedName>
    <definedName name="_firstRow" localSheetId="10">#REF!</definedName>
    <definedName name="_firstRow" localSheetId="7">#REF!</definedName>
    <definedName name="_firstRow" localSheetId="9">#REF!</definedName>
    <definedName name="_firstRow">#REF!</definedName>
    <definedName name="_lastColumn" localSheetId="15">#REF!</definedName>
    <definedName name="_lastColumn" localSheetId="16">#REF!</definedName>
    <definedName name="_lastColumn" localSheetId="10">#REF!</definedName>
    <definedName name="_lastColumn" localSheetId="7">#REF!</definedName>
    <definedName name="_lastColumn" localSheetId="9">#REF!</definedName>
    <definedName name="_lastColumn">#REF!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5" hidden="1">'!25'!#REF!</definedName>
    <definedName name="ACwvu.форма7." localSheetId="16" hidden="1">'!26'!#REF!</definedName>
    <definedName name="ACwvu.форма7." localSheetId="4" hidden="1">'4'!#REF!</definedName>
    <definedName name="ACwvu.форма7." localSheetId="7" hidden="1">'7'!#REF!</definedName>
    <definedName name="date.e" localSheetId="15">'[1]Sheet1 (3)'!#REF!</definedName>
    <definedName name="date.e" localSheetId="16">'[1]Sheet1 (3)'!#REF!</definedName>
    <definedName name="date.e" localSheetId="10">'[1]Sheet1 (3)'!#REF!</definedName>
    <definedName name="date.e" localSheetId="4">'[1]Sheet1 (3)'!#REF!</definedName>
    <definedName name="date.e" localSheetId="7">'[1]Sheet1 (3)'!#REF!</definedName>
    <definedName name="date.e" localSheetId="9">'[1]Sheet1 (3)'!#REF!</definedName>
    <definedName name="date.e">'[1]Sheet1 (3)'!#REF!</definedName>
    <definedName name="date_b" localSheetId="15">#REF!</definedName>
    <definedName name="date_b" localSheetId="16">#REF!</definedName>
    <definedName name="date_b" localSheetId="10">#REF!</definedName>
    <definedName name="date_b" localSheetId="4">#REF!</definedName>
    <definedName name="date_b" localSheetId="7">#REF!</definedName>
    <definedName name="date_b" localSheetId="9">#REF!</definedName>
    <definedName name="date_b">#REF!</definedName>
    <definedName name="date_e" localSheetId="15">'[1]Sheet1 (2)'!#REF!</definedName>
    <definedName name="date_e" localSheetId="16">'[1]Sheet1 (2)'!#REF!</definedName>
    <definedName name="date_e" localSheetId="10">'[1]Sheet1 (2)'!#REF!</definedName>
    <definedName name="date_e" localSheetId="4">'[1]Sheet1 (2)'!#REF!</definedName>
    <definedName name="date_e" localSheetId="7">'[1]Sheet1 (2)'!#REF!</definedName>
    <definedName name="date_e" localSheetId="9">'[1]Sheet1 (2)'!#REF!</definedName>
    <definedName name="date_e">'[1]Sheet1 (2)'!#REF!</definedName>
    <definedName name="Excel_BuiltIn_Print_Area_1" localSheetId="15">#REF!</definedName>
    <definedName name="Excel_BuiltIn_Print_Area_1" localSheetId="16">#REF!</definedName>
    <definedName name="Excel_BuiltIn_Print_Area_1" localSheetId="10">#REF!</definedName>
    <definedName name="Excel_BuiltIn_Print_Area_1" localSheetId="4">#REF!</definedName>
    <definedName name="Excel_BuiltIn_Print_Area_1" localSheetId="7">#REF!</definedName>
    <definedName name="Excel_BuiltIn_Print_Area_1" localSheetId="9">#REF!</definedName>
    <definedName name="Excel_BuiltIn_Print_Area_1">#REF!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5">'[2]Sheet3'!$A$3</definedName>
    <definedName name="hjj" localSheetId="16">'[2]Sheet3'!$A$3</definedName>
    <definedName name="hjj" localSheetId="4">'[2]Sheet3'!$A$3</definedName>
    <definedName name="hjj" localSheetId="7">'[3]Sheet3'!$A$3</definedName>
    <definedName name="hjj">'[4]Sheet3'!$A$3</definedName>
    <definedName name="hl_0" localSheetId="15">#REF!</definedName>
    <definedName name="hl_0" localSheetId="16">#REF!</definedName>
    <definedName name="hl_0" localSheetId="10">#REF!</definedName>
    <definedName name="hl_0" localSheetId="4">#REF!</definedName>
    <definedName name="hl_0" localSheetId="7">#REF!</definedName>
    <definedName name="hl_0" localSheetId="9">#REF!</definedName>
    <definedName name="hl_0">#REF!</definedName>
    <definedName name="hn_0" localSheetId="15">#REF!</definedName>
    <definedName name="hn_0" localSheetId="16">#REF!</definedName>
    <definedName name="hn_0" localSheetId="10">#REF!</definedName>
    <definedName name="hn_0" localSheetId="7">#REF!</definedName>
    <definedName name="hn_0" localSheetId="9">#REF!</definedName>
    <definedName name="hn_0">#REF!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5">'[1]Sheet1 (2)'!#REF!</definedName>
    <definedName name="lcz" localSheetId="16">'[1]Sheet1 (2)'!#REF!</definedName>
    <definedName name="lcz" localSheetId="10">'[1]Sheet1 (2)'!#REF!</definedName>
    <definedName name="lcz" localSheetId="4">'[1]Sheet1 (2)'!#REF!</definedName>
    <definedName name="lcz" localSheetId="7">'[1]Sheet1 (2)'!#REF!</definedName>
    <definedName name="lcz" localSheetId="9">'[1]Sheet1 (2)'!#REF!</definedName>
    <definedName name="lcz">'[1]Sheet1 (2)'!#REF!</definedName>
    <definedName name="name_cz" localSheetId="15">#REF!</definedName>
    <definedName name="name_cz" localSheetId="16">#REF!</definedName>
    <definedName name="name_cz" localSheetId="10">#REF!</definedName>
    <definedName name="name_cz" localSheetId="4">#REF!</definedName>
    <definedName name="name_cz" localSheetId="7">#REF!</definedName>
    <definedName name="name_cz" localSheetId="9">#REF!</definedName>
    <definedName name="name_cz">#REF!</definedName>
    <definedName name="name_period" localSheetId="15">#REF!</definedName>
    <definedName name="name_period" localSheetId="16">#REF!</definedName>
    <definedName name="name_period" localSheetId="10">#REF!</definedName>
    <definedName name="name_period" localSheetId="4">#REF!</definedName>
    <definedName name="name_period" localSheetId="7">#REF!</definedName>
    <definedName name="name_period" localSheetId="9">#REF!</definedName>
    <definedName name="name_period">#REF!</definedName>
    <definedName name="pyear" localSheetId="15">#REF!</definedName>
    <definedName name="pyear" localSheetId="16">#REF!</definedName>
    <definedName name="pyear" localSheetId="10">#REF!</definedName>
    <definedName name="pyear" localSheetId="4">#REF!</definedName>
    <definedName name="pyear" localSheetId="7">#REF!</definedName>
    <definedName name="pyear" localSheetId="9">#REF!</definedName>
    <definedName name="pyear">#REF!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5" hidden="1">'!25'!#REF!</definedName>
    <definedName name="Swvu.форма7." localSheetId="16" hidden="1">'!26'!#REF!</definedName>
    <definedName name="Swvu.форма7." localSheetId="4" hidden="1">'4'!#REF!</definedName>
    <definedName name="Swvu.форма7." localSheetId="7" hidden="1">'7'!#REF!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5">'!25'!$A:$A</definedName>
    <definedName name="_xlnm.Print_Titles" localSheetId="16">'!26'!$A:$A</definedName>
    <definedName name="_xlnm.Print_Titles" localSheetId="10">'10'!$7:$7</definedName>
    <definedName name="_xlnm.Print_Titles" localSheetId="18">'15'!$A:$A</definedName>
    <definedName name="_xlnm.Print_Titles" localSheetId="21">'16'!$8:$8</definedName>
    <definedName name="_xlnm.Print_Titles" localSheetId="22">'17'!$8:$8</definedName>
    <definedName name="_xlnm.Print_Titles" localSheetId="4">'4'!$A:$A</definedName>
    <definedName name="_xlnm.Print_Titles" localSheetId="5">'5'!$7:$7</definedName>
    <definedName name="_xlnm.Print_Titles" localSheetId="6">'6'!$7:$7</definedName>
    <definedName name="_xlnm.Print_Titles" localSheetId="7">'7'!$A:$A</definedName>
    <definedName name="_xlnm.Print_Titles" localSheetId="9">'9'!$7:$7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5">'!25'!$A$1:$D$31</definedName>
    <definedName name="_xlnm.Print_Area" localSheetId="16">'!26'!$A$1:$D$15</definedName>
    <definedName name="_xlnm.Print_Area" localSheetId="1">'1'!$A$1:$F$14</definedName>
    <definedName name="_xlnm.Print_Area" localSheetId="10">'10'!$A$1:$G$146</definedName>
    <definedName name="_xlnm.Print_Area" localSheetId="18">'15'!$A$1:$BZ$17</definedName>
    <definedName name="_xlnm.Print_Area" localSheetId="24">'32'!$A$1:$D$16</definedName>
    <definedName name="_xlnm.Print_Area" localSheetId="4">'4'!$A$1:$C$15</definedName>
    <definedName name="_xlnm.Print_Area" localSheetId="6">'6'!$A$1:$H$148</definedName>
    <definedName name="_xlnm.Print_Area" localSheetId="7">'7'!$A$1:$G$15</definedName>
    <definedName name="_xlnm.Print_Area" localSheetId="8">'8'!$A$1:$I$16</definedName>
    <definedName name="_xlnm.Print_Area" localSheetId="9">'9'!$A$1:$H$57</definedName>
    <definedName name="олд" localSheetId="15">'[5]Sheet1 (3)'!#REF!</definedName>
    <definedName name="олд" localSheetId="16">'[5]Sheet1 (3)'!#REF!</definedName>
    <definedName name="олд" localSheetId="10">'[5]Sheet1 (3)'!#REF!</definedName>
    <definedName name="олд" localSheetId="4">'[5]Sheet1 (3)'!#REF!</definedName>
    <definedName name="олд" localSheetId="7">'[5]Sheet1 (3)'!#REF!</definedName>
    <definedName name="олд" localSheetId="9">'[5]Sheet1 (3)'!#REF!</definedName>
    <definedName name="олд">'[5]Sheet1 (3)'!#REF!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5">'[6]Sheet3'!$A$2</definedName>
    <definedName name="ц" localSheetId="16">'[6]Sheet3'!$A$2</definedName>
    <definedName name="ц" localSheetId="4">'[6]Sheet3'!$A$2</definedName>
    <definedName name="ц" localSheetId="7">'[7]Sheet3'!$A$2</definedName>
    <definedName name="ц">'[8]Sheet3'!$A$2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/>
</workbook>
</file>

<file path=xl/sharedStrings.xml><?xml version="1.0" encoding="utf-8"?>
<sst xmlns="http://schemas.openxmlformats.org/spreadsheetml/2006/main" count="1222" uniqueCount="462">
  <si>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</si>
  <si>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</si>
  <si>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</si>
  <si>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</si>
  <si>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</si>
  <si>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</si>
  <si>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</si>
  <si>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</si>
  <si>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</si>
  <si>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</si>
  <si>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</si>
  <si>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</si>
  <si>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Кількість вакансій,     одиниць</t>
  </si>
  <si>
    <t>Кількість безробітних, осіб</t>
  </si>
  <si>
    <t>-</t>
  </si>
  <si>
    <t>Кількість претендентів                              на 1 вакансію, осіб</t>
  </si>
  <si>
    <t xml:space="preserve">Кількість осіб, які мали статус безробітного </t>
  </si>
  <si>
    <t>Кількість вакансій та чисельність безробітних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</si>
  <si>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</si>
  <si>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</si>
  <si>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Кількість вакансій та чисельність безробітних за професійними групами</t>
  </si>
  <si>
    <t>%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</si>
  <si>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</si>
  <si>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</si>
  <si>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</si>
  <si>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</si>
  <si>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 + (-)</t>
  </si>
  <si>
    <t>(за видами економічноі діяльності)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</si>
  <si>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</si>
  <si>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</si>
  <si>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</si>
  <si>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</si>
  <si>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</si>
  <si>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</si>
  <si>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</si>
  <si>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</si>
  <si>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</si>
  <si>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</si>
  <si>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</si>
  <si>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</si>
  <si>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</si>
  <si>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</si>
  <si>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</si>
  <si>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</si>
  <si>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</si>
  <si>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</si>
  <si>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Львівська область</t>
  </si>
  <si>
    <t>Кількість вакансій, зареєстрованих в обласній службі зайнятості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</si>
  <si>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</si>
  <si>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</si>
  <si>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</si>
  <si>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</si>
  <si>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</si>
  <si>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</si>
  <si>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</si>
  <si>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</si>
  <si>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</si>
  <si>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</si>
  <si>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</si>
  <si>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</si>
  <si>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</si>
  <si>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</si>
  <si>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</si>
  <si>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</si>
  <si>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</si>
  <si>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</si>
  <si>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</si>
  <si>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</si>
  <si>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</si>
  <si>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</si>
  <si>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</si>
  <si>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</si>
  <si>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Виробництво паперу та паперових виробів</t>
  </si>
  <si>
    <t>Сільське, лісове та рибне господарство</t>
  </si>
  <si>
    <t>Професії, по яких кількість вакансій є найбільшою</t>
  </si>
  <si>
    <t>(ТОП-50)</t>
  </si>
  <si>
    <t>Назва професії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</si>
  <si>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</si>
  <si>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</si>
  <si>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</si>
  <si>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№</t>
  </si>
  <si>
    <t>А</t>
  </si>
  <si>
    <t xml:space="preserve"> слюсар-ремонтник</t>
  </si>
  <si>
    <t xml:space="preserve"> фахівець</t>
  </si>
  <si>
    <t xml:space="preserve"> касир торговельного залу</t>
  </si>
  <si>
    <t xml:space="preserve"> вихователь</t>
  </si>
  <si>
    <t xml:space="preserve"> адміністратор</t>
  </si>
  <si>
    <t xml:space="preserve"> бармен</t>
  </si>
  <si>
    <t xml:space="preserve"> прибиральник територій</t>
  </si>
  <si>
    <t xml:space="preserve"> пекар</t>
  </si>
  <si>
    <t xml:space="preserve"> (за розділами професій)</t>
  </si>
  <si>
    <t>Законодавці, вищі державні службовці, керівники, менеджери</t>
  </si>
  <si>
    <t xml:space="preserve"> завідувач складу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</si>
  <si>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</si>
  <si>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плодоовочівник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</si>
  <si>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</si>
  <si>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дорожній робітник.</t>
  </si>
  <si>
    <t>Найпростіші професії</t>
  </si>
  <si>
    <t xml:space="preserve"> бетоняр</t>
  </si>
  <si>
    <t xml:space="preserve"> столяр</t>
  </si>
  <si>
    <t>Професії, по яких чисельність безробітних є найбільшою</t>
  </si>
  <si>
    <t>Показники діяльності обласної служби зайнятості</t>
  </si>
  <si>
    <t>Показник</t>
  </si>
  <si>
    <t>зміна значення</t>
  </si>
  <si>
    <t>з них, мали статус безробітного, осіб</t>
  </si>
  <si>
    <t>Всього отримали роботу (у т.ч. до набуття статусу безробітного), осіб</t>
  </si>
  <si>
    <t>Працевлаштовано компенсацією витрат роботодавцю єдиного внеску, тис. осіб</t>
  </si>
  <si>
    <t>Проходили професійне навчання безробітні, осіб</t>
  </si>
  <si>
    <t xml:space="preserve">  з них, в ЦПТО,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</si>
  <si>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</si>
  <si>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</si>
  <si>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</si>
  <si>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</si>
  <si>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Станом на дату:</t>
  </si>
  <si>
    <t xml:space="preserve"> + (-)  осіб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</si>
  <si>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осіб</t>
    </r>
  </si>
  <si>
    <t>Середній розмір заробітної плати у вакансіях, грн.</t>
  </si>
  <si>
    <t>Продовження</t>
  </si>
  <si>
    <t>Закінчення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</si>
  <si>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</si>
  <si>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</si>
  <si>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</si>
  <si>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</si>
  <si>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</si>
  <si>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</si>
  <si>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</si>
  <si>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</si>
  <si>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</si>
  <si>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</si>
  <si>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отримують допомогу по безробіттю, осіб</t>
  </si>
  <si>
    <t>у порівнянні з минулим роком</t>
  </si>
  <si>
    <t>Усього</t>
  </si>
  <si>
    <t>Надання послуг Львівською обласною службою зайнятості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</si>
  <si>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</si>
  <si>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</si>
  <si>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</si>
  <si>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водій автотранспортних засобів</t>
  </si>
  <si>
    <t xml:space="preserve"> підсобний робітник</t>
  </si>
  <si>
    <t xml:space="preserve"> оператор котельні</t>
  </si>
  <si>
    <t xml:space="preserve"> продавець продовольчих товарів</t>
  </si>
  <si>
    <t xml:space="preserve"> кухар</t>
  </si>
  <si>
    <t xml:space="preserve"> тракторист</t>
  </si>
  <si>
    <t xml:space="preserve"> продавець непродовольчих товарів</t>
  </si>
  <si>
    <t xml:space="preserve"> бухгалтер</t>
  </si>
  <si>
    <t xml:space="preserve"> охоронник</t>
  </si>
  <si>
    <t xml:space="preserve"> прибиральник службових приміщень</t>
  </si>
  <si>
    <t xml:space="preserve"> сторож</t>
  </si>
  <si>
    <t xml:space="preserve"> швачка</t>
  </si>
  <si>
    <t xml:space="preserve"> вантажник</t>
  </si>
  <si>
    <t xml:space="preserve"> укладальник-пакувальник</t>
  </si>
  <si>
    <t xml:space="preserve"> менеджер (управитель) із збуту</t>
  </si>
  <si>
    <t xml:space="preserve"> кухонний робітник</t>
  </si>
  <si>
    <t xml:space="preserve"> директор (начальник, інший керівник) підприємства</t>
  </si>
  <si>
    <t xml:space="preserve"> головний бухгалтер</t>
  </si>
  <si>
    <t xml:space="preserve"> економіст</t>
  </si>
  <si>
    <t xml:space="preserve"> офіціант</t>
  </si>
  <si>
    <t xml:space="preserve"> оператор заправних станцій</t>
  </si>
  <si>
    <t xml:space="preserve"> робітник з благоустрою</t>
  </si>
  <si>
    <t xml:space="preserve"> заступник директора</t>
  </si>
  <si>
    <t xml:space="preserve"> експедитор</t>
  </si>
  <si>
    <t xml:space="preserve"> касир (на підприємстві, в установі, організації)</t>
  </si>
  <si>
    <t xml:space="preserve"> секретар</t>
  </si>
  <si>
    <t xml:space="preserve"> діловод</t>
  </si>
  <si>
    <t xml:space="preserve"> покоївка</t>
  </si>
  <si>
    <t xml:space="preserve"> перукар (перукар - модельєр)</t>
  </si>
  <si>
    <t xml:space="preserve"> соціальний робітник</t>
  </si>
  <si>
    <t xml:space="preserve"> верстатник деревообробних верстатів</t>
  </si>
  <si>
    <t xml:space="preserve"> водій навантажувача</t>
  </si>
  <si>
    <t xml:space="preserve"> двірник</t>
  </si>
  <si>
    <t xml:space="preserve"> прибиральник виробничих приміщень</t>
  </si>
  <si>
    <t xml:space="preserve"> мийник посуду</t>
  </si>
  <si>
    <t xml:space="preserve"> монтер кабельного виробництва</t>
  </si>
  <si>
    <t xml:space="preserve"> виробник морозива</t>
  </si>
  <si>
    <t xml:space="preserve"> виконавець робіт</t>
  </si>
  <si>
    <t xml:space="preserve"> стрілець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</si>
  <si>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</si>
  <si>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</si>
  <si>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</si>
  <si>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</si>
  <si>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</si>
  <si>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</si>
  <si>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</si>
  <si>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</si>
  <si>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</si>
  <si>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Будівництво житлових і нежитлових будівель</t>
  </si>
  <si>
    <t>Вантажний автомобільний транспорт</t>
  </si>
  <si>
    <t xml:space="preserve">Загальна середня освіта </t>
  </si>
  <si>
    <t>Лісопильне та стругальне виробництво</t>
  </si>
  <si>
    <t>Дошкільна освіта</t>
  </si>
  <si>
    <t>з них, за професійними групами:</t>
  </si>
  <si>
    <t>Охоплено профорієнтаційними послугами, осіб</t>
  </si>
  <si>
    <t xml:space="preserve">  з них, безробітних,  осіб</t>
  </si>
  <si>
    <t>Кількість безробітних на одну вакансію, особи</t>
  </si>
  <si>
    <t>1</t>
  </si>
  <si>
    <t>Виробництво інших меблів</t>
  </si>
  <si>
    <t>Назва виду діяльності</t>
  </si>
  <si>
    <t xml:space="preserve"> бібліотекар</t>
  </si>
  <si>
    <t xml:space="preserve"> представник торговельний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</si>
  <si>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</si>
  <si>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</si>
  <si>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</si>
  <si>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</si>
  <si>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</si>
  <si>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r>
      <t xml:space="preserve"> Найбільша чисельність працевлаштованих </t>
    </r>
    <r>
      <rPr>
        <b/>
        <u val="single"/>
        <sz val="16"/>
        <rFont val="Times New Roman"/>
        <family val="1"/>
      </rPr>
      <t>безробітних жінок</t>
    </r>
    <r>
      <rPr>
        <b/>
        <sz val="16"/>
        <rFont val="Times New Roman"/>
        <family val="1"/>
      </rPr>
      <t xml:space="preserve"> за видами економічної діяльності підприємств, на які вони працевлаштовані</t>
    </r>
  </si>
  <si>
    <t>Професії, по яких чисельність безробітних чоловіків                                     є найбільшою</t>
  </si>
  <si>
    <t xml:space="preserve"> оператор автоматичних та напівавтоматичнихліній верстатів та установок</t>
  </si>
  <si>
    <t xml:space="preserve"> слюсар-сантехнік</t>
  </si>
  <si>
    <t xml:space="preserve"> кондитер</t>
  </si>
  <si>
    <t xml:space="preserve"> керівник гуртка</t>
  </si>
  <si>
    <t xml:space="preserve"> завідувач господарства</t>
  </si>
  <si>
    <t xml:space="preserve"> юрисконсульт</t>
  </si>
  <si>
    <t xml:space="preserve"> електрик дільниці</t>
  </si>
  <si>
    <t xml:space="preserve"> оператор поштового зв'язку</t>
  </si>
  <si>
    <t xml:space="preserve"> овочівник</t>
  </si>
  <si>
    <t xml:space="preserve"> робітник фермерського господарства</t>
  </si>
  <si>
    <t xml:space="preserve"> менеджер (управитель) з постачання</t>
  </si>
  <si>
    <t xml:space="preserve"> керуючий магазином</t>
  </si>
  <si>
    <t xml:space="preserve"> інспектор з кадрів</t>
  </si>
  <si>
    <t xml:space="preserve"> механік</t>
  </si>
  <si>
    <t xml:space="preserve"> фельдшер</t>
  </si>
  <si>
    <t xml:space="preserve"> касир (в банку)</t>
  </si>
  <si>
    <t xml:space="preserve"> контролер-касир</t>
  </si>
  <si>
    <t xml:space="preserve"> помічник вихователя</t>
  </si>
  <si>
    <t xml:space="preserve"> контролер якості</t>
  </si>
  <si>
    <t xml:space="preserve"> робітник зеленого будівництва</t>
  </si>
  <si>
    <t xml:space="preserve"> оператор машинного доїння</t>
  </si>
  <si>
    <t xml:space="preserve"> укладальник пиломатеріалів, деталей та виробів з деревини</t>
  </si>
  <si>
    <t xml:space="preserve"> майстер</t>
  </si>
  <si>
    <t xml:space="preserve"> оператор верстатів з програмним керуванням</t>
  </si>
  <si>
    <r>
      <t>Працевлаштовано безробітних</t>
    </r>
    <r>
      <rPr>
        <i/>
        <sz val="14"/>
        <rFont val="Times New Roman"/>
        <family val="1"/>
      </rPr>
      <t xml:space="preserve">, </t>
    </r>
    <r>
      <rPr>
        <b/>
        <sz val="14"/>
        <rFont val="Times New Roman"/>
        <family val="1"/>
      </rPr>
      <t>осіб</t>
    </r>
  </si>
  <si>
    <r>
      <t xml:space="preserve">Професії, по яких чисельність безробітних </t>
    </r>
    <r>
      <rPr>
        <b/>
        <u val="single"/>
        <sz val="16"/>
        <rFont val="Times New Roman"/>
        <family val="1"/>
      </rPr>
      <t>жінок</t>
    </r>
    <r>
      <rPr>
        <b/>
        <sz val="16"/>
        <rFont val="Times New Roman"/>
        <family val="1"/>
      </rPr>
      <t xml:space="preserve"> є найбільшою</t>
    </r>
  </si>
  <si>
    <t xml:space="preserve"> гірник підземний</t>
  </si>
  <si>
    <t xml:space="preserve"> реєстратор медичний</t>
  </si>
  <si>
    <t xml:space="preserve"> машиніст (кочегар) котельної</t>
  </si>
  <si>
    <t xml:space="preserve"> токар</t>
  </si>
  <si>
    <t>Професії, по яких чисельність безробітних жінок                                                                              є найбільшою</t>
  </si>
  <si>
    <t>Професійно-технічна освіта</t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</si>
  <si>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</si>
  <si>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</si>
  <si>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начальник відділу поштового зв'язку</t>
  </si>
  <si>
    <t xml:space="preserve">Професії, по яких кількість вакансій є найбільшою </t>
  </si>
  <si>
    <r>
      <t xml:space="preserve"> Найбільша чисельність працевлаштованих безробітних </t>
    </r>
    <r>
      <rPr>
        <b/>
        <u val="single"/>
        <sz val="16"/>
        <rFont val="Times New Roman"/>
        <family val="1"/>
      </rPr>
      <t>чоловіків</t>
    </r>
    <r>
      <rPr>
        <b/>
        <sz val="16"/>
        <rFont val="Times New Roman"/>
        <family val="1"/>
      </rPr>
      <t xml:space="preserve"> за видами економічної діяльності підприємств, на які вони працевлаштовані</t>
    </r>
  </si>
  <si>
    <t xml:space="preserve"> прасувальник</t>
  </si>
  <si>
    <r>
      <t xml:space="preserve">Професії, по яких чисельність безробітних </t>
    </r>
    <r>
      <rPr>
        <b/>
        <u val="single"/>
        <sz val="16"/>
        <rFont val="Times New Roman"/>
        <family val="1"/>
      </rPr>
      <t>чоловікі</t>
    </r>
    <r>
      <rPr>
        <b/>
        <sz val="16"/>
        <rFont val="Times New Roman"/>
        <family val="1"/>
      </rPr>
      <t>в                                                            є найбільшою</t>
    </r>
  </si>
  <si>
    <t>Виробництво паперу та картону</t>
  </si>
  <si>
    <t xml:space="preserve"> слюсар з механоскладальних робіт</t>
  </si>
  <si>
    <t xml:space="preserve"> оббивальник меблів</t>
  </si>
  <si>
    <t>Лісозаготівлі</t>
  </si>
  <si>
    <t xml:space="preserve"> садчик</t>
  </si>
  <si>
    <t xml:space="preserve"> майстер виробничого навчання</t>
  </si>
  <si>
    <t xml:space="preserve"> грибовод</t>
  </si>
  <si>
    <t xml:space="preserve"> контролер енергонагляду</t>
  </si>
  <si>
    <t xml:space="preserve"> машиніст крана (кранівник)</t>
  </si>
  <si>
    <t xml:space="preserve"> командир взводу</t>
  </si>
  <si>
    <t>з них, мають статус безробітного  на кінець періоду, осіб</t>
  </si>
  <si>
    <t>2023 р.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</si>
  <si>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</si>
  <si>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</si>
  <si>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</si>
  <si>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</si>
  <si>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</si>
  <si>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</si>
  <si>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</si>
  <si>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r>
      <t>Всього отримували послуги,  осіб</t>
    </r>
    <r>
      <rPr>
        <b/>
        <sz val="16"/>
        <rFont val="Times New Roman"/>
        <family val="1"/>
      </rPr>
      <t xml:space="preserve"> </t>
    </r>
  </si>
  <si>
    <t>Всього отримували послуги,осіб</t>
  </si>
  <si>
    <t>ЧЕРВОНОГРАДСЬКА                                                         філія ЛОЦЗ</t>
  </si>
  <si>
    <t>Кількість вакансій на кінець періоду, одиниць  за формою 3-ПН</t>
  </si>
  <si>
    <t>Дистиляція, ректифікація та змішування спиртних напоїв</t>
  </si>
  <si>
    <t xml:space="preserve"> продавець-консультант</t>
  </si>
  <si>
    <t xml:space="preserve"> інспектор (пенітенціарна система)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</si>
  <si>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</si>
  <si>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</si>
  <si>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слюсар з ремонту колісних транспортних засобів</t>
  </si>
  <si>
    <t xml:space="preserve"> електрогазозварник </t>
  </si>
  <si>
    <t xml:space="preserve"> спеціаліст державної служби (місцевого самоврядування)</t>
  </si>
  <si>
    <t xml:space="preserve"> менеджер (управитель)</t>
  </si>
  <si>
    <t xml:space="preserve"> фармацевт</t>
  </si>
  <si>
    <t xml:space="preserve"> практичний психолог</t>
  </si>
  <si>
    <t xml:space="preserve"> вихователь закладу дошкільної освіти</t>
  </si>
  <si>
    <t xml:space="preserve"> юрист</t>
  </si>
  <si>
    <t xml:space="preserve"> асистент вчителя</t>
  </si>
  <si>
    <t xml:space="preserve"> листоноша (поштар)</t>
  </si>
  <si>
    <t xml:space="preserve"> службовець на складі (комірник)</t>
  </si>
  <si>
    <t xml:space="preserve"> адміністратор (господар) залу</t>
  </si>
  <si>
    <t xml:space="preserve"> обліковець</t>
  </si>
  <si>
    <t xml:space="preserve"> оператор комп'ютерного набору</t>
  </si>
  <si>
    <t xml:space="preserve"> молодша медична сестра (молодший медичний брат) з догляду за хворими</t>
  </si>
  <si>
    <t xml:space="preserve"> оператор птахофабрик та механізованих ферм</t>
  </si>
  <si>
    <t xml:space="preserve"> робітник на лісокультурних (лісогосподарських) роботах</t>
  </si>
  <si>
    <t xml:space="preserve"> менеджер (управитель) з персоналу</t>
  </si>
  <si>
    <t xml:space="preserve"> вчитель початкових класів закладу загальної середньої освіти</t>
  </si>
  <si>
    <t xml:space="preserve"> хімік</t>
  </si>
  <si>
    <t xml:space="preserve"> фахівець з питань зайнятості (хедхантер)</t>
  </si>
  <si>
    <t xml:space="preserve"> помічник члена комісії</t>
  </si>
  <si>
    <t xml:space="preserve"> технік-технолог</t>
  </si>
  <si>
    <t xml:space="preserve"> касир-операціоніст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</si>
  <si>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</si>
  <si>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</si>
  <si>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маляр</t>
  </si>
  <si>
    <t xml:space="preserve"> робітник з комплексного обслуговування й ремонту будинків</t>
  </si>
  <si>
    <t xml:space="preserve"> кравець</t>
  </si>
  <si>
    <t xml:space="preserve"> інспектор </t>
  </si>
  <si>
    <t xml:space="preserve"> інспектор прикордонної служби</t>
  </si>
  <si>
    <t xml:space="preserve"> сапер (розмінування)</t>
  </si>
  <si>
    <t xml:space="preserve"> опалювач</t>
  </si>
  <si>
    <t>Виробництво готових кормів для домашніх тварин</t>
  </si>
  <si>
    <t xml:space="preserve"> заступник начальника відділу</t>
  </si>
  <si>
    <t xml:space="preserve"> психолог</t>
  </si>
  <si>
    <t xml:space="preserve"> комплектувальник товарів</t>
  </si>
  <si>
    <t xml:space="preserve"> садівник</t>
  </si>
  <si>
    <t xml:space="preserve"> соціальний працівник</t>
  </si>
  <si>
    <t xml:space="preserve"> диспетчер</t>
  </si>
  <si>
    <t xml:space="preserve"> оператор виробничої дільниці</t>
  </si>
  <si>
    <t xml:space="preserve"> інженер з комп'ютерних систем</t>
  </si>
  <si>
    <t xml:space="preserve"> лісоруб</t>
  </si>
  <si>
    <t xml:space="preserve"> поліцейський (за спеціалізаціями)</t>
  </si>
  <si>
    <t xml:space="preserve"> інкасатор-водій автотранспортних засобів</t>
  </si>
  <si>
    <t xml:space="preserve"> радіотелефоніст</t>
  </si>
  <si>
    <t>Технічне обслуговування та ремонт автотранспортних засобів</t>
  </si>
  <si>
    <t xml:space="preserve"> шеф-кухар</t>
  </si>
  <si>
    <t xml:space="preserve"> начальник відділення</t>
  </si>
  <si>
    <t xml:space="preserve"> приймальник товарів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</si>
  <si>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</si>
  <si>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інженер</t>
  </si>
  <si>
    <t xml:space="preserve">   </t>
  </si>
  <si>
    <t>2 вакансії на 1 особу</t>
  </si>
  <si>
    <t>Всього вакансій                  на кінець періоду,                      одиниць</t>
  </si>
  <si>
    <t>за формою 3-ПН,                      одиниць</t>
  </si>
  <si>
    <t>з інших джерел, одиниць</t>
  </si>
  <si>
    <t>у тому числі</t>
  </si>
  <si>
    <t>Чисельність претендентів
на 1 вакансію, 
осіб</t>
  </si>
  <si>
    <t>Всього вакансій на кінець звітного періоду, одиниць</t>
  </si>
  <si>
    <r>
      <rPr>
        <i/>
        <sz val="14"/>
        <rFont val="Times New Roman"/>
        <family val="1"/>
      </rPr>
      <t xml:space="preserve">у тому числі: </t>
    </r>
    <r>
      <rPr>
        <sz val="14"/>
        <rFont val="Times New Roman"/>
        <family val="1"/>
      </rPr>
      <t xml:space="preserve"> за формою 3-ПН, одиниць</t>
    </r>
  </si>
  <si>
    <t>х</t>
  </si>
  <si>
    <r>
      <rPr>
        <sz val="14"/>
        <color indexed="9"/>
        <rFont val="Times New Roman"/>
        <family val="1"/>
      </rPr>
      <t xml:space="preserve">у тому числі:     </t>
    </r>
    <r>
      <rPr>
        <sz val="14"/>
        <rFont val="Times New Roman"/>
        <family val="1"/>
      </rPr>
      <t>з інших джерел, одиниць</t>
    </r>
  </si>
  <si>
    <t xml:space="preserve"> бариста</t>
  </si>
  <si>
    <t xml:space="preserve"> дояр</t>
  </si>
  <si>
    <t xml:space="preserve"> монтер колії</t>
  </si>
  <si>
    <t>2 вакансії                          на 1 особу</t>
  </si>
  <si>
    <t>4 вакансії                            на 1 особу</t>
  </si>
  <si>
    <t>3 вакансії                            на 1 особу</t>
  </si>
  <si>
    <t>3 вакансії                          на 1 особу</t>
  </si>
  <si>
    <t xml:space="preserve"> начальник відділення зв'язку</t>
  </si>
  <si>
    <t xml:space="preserve"> асистент вихователя закладу дошкільної освіти</t>
  </si>
  <si>
    <t xml:space="preserve"> зашивальник м'якої тари</t>
  </si>
  <si>
    <t>10 вакансій на 1 особу</t>
  </si>
  <si>
    <t>8 вакансій на 1 особу</t>
  </si>
  <si>
    <t>4 вакансії  на 1 особу</t>
  </si>
  <si>
    <t>6 вакансій на 1 особу</t>
  </si>
  <si>
    <t>5 вакансій  на 1 особу</t>
  </si>
  <si>
    <t>7 вакансій  на 1 особу</t>
  </si>
  <si>
    <t>3 вакансії  на 1 особу</t>
  </si>
  <si>
    <t>12 вакансій на 1 особу</t>
  </si>
  <si>
    <t xml:space="preserve"> робітник з догляду за тваринами</t>
  </si>
  <si>
    <t xml:space="preserve"> складач поїздів</t>
  </si>
  <si>
    <t xml:space="preserve"> снайпер</t>
  </si>
  <si>
    <t>7 вакансій на 1 особу</t>
  </si>
  <si>
    <t>11 вакансій  на 1 особу</t>
  </si>
  <si>
    <t>8 вакансій                      на 1 особу</t>
  </si>
  <si>
    <t>4 вакансії                          на 1 особу</t>
  </si>
  <si>
    <t>6 вакансій  на 1 особу</t>
  </si>
  <si>
    <t>2 вакансії  на 1 особу</t>
  </si>
  <si>
    <t>13 вакансій на 1 особу</t>
  </si>
  <si>
    <t>18 вакансій на 1 особу</t>
  </si>
  <si>
    <t>9 вакансій  на 1 особу</t>
  </si>
  <si>
    <t xml:space="preserve"> фахівець з публічних закупівель</t>
  </si>
  <si>
    <t xml:space="preserve"> товарознавець</t>
  </si>
  <si>
    <t xml:space="preserve"> електрослюсар підземний</t>
  </si>
  <si>
    <t>Здійснено направлень безробітних для участі у суспільно корисних роботах, осіб</t>
  </si>
  <si>
    <t>Здійснено направлень безробітних для участі у суспільно корисних роботах</t>
  </si>
  <si>
    <t xml:space="preserve"> головний державний інспектор</t>
  </si>
  <si>
    <t xml:space="preserve"> гартівник морозива</t>
  </si>
  <si>
    <t xml:space="preserve"> хмеляр</t>
  </si>
  <si>
    <t xml:space="preserve"> штукатур</t>
  </si>
  <si>
    <t xml:space="preserve"> сестра медична</t>
  </si>
  <si>
    <t xml:space="preserve"> молодша медична сестра (санітарка, санітарка-прибиральниця, санітарка-буфетниця та ін.)</t>
  </si>
  <si>
    <t>Роздрібна торгівля в неспеціалізованих магазинах переважно продуктами харчування, напоями та тютюновими виробами</t>
  </si>
  <si>
    <t>2024 р.</t>
  </si>
  <si>
    <t xml:space="preserve"> директор відділення</t>
  </si>
  <si>
    <t xml:space="preserve"> електрик цеху</t>
  </si>
  <si>
    <t xml:space="preserve"> черговий по залізничній станції</t>
  </si>
  <si>
    <t xml:space="preserve"> машиніст із прання та ремонту спецодягу</t>
  </si>
  <si>
    <t>січень 2023 року</t>
  </si>
  <si>
    <t>січень 2024 року</t>
  </si>
  <si>
    <t>станом на                     1 лютого</t>
  </si>
  <si>
    <t>станом на 1 лютого 2024 року</t>
  </si>
  <si>
    <t>у січні 2023 - 2024 рр.</t>
  </si>
  <si>
    <t>на 01.02. 2023</t>
  </si>
  <si>
    <t>на 01.02. 2024</t>
  </si>
  <si>
    <t>є найбільшою у січні 2024 року</t>
  </si>
  <si>
    <r>
      <t xml:space="preserve">Професії, по яких кількість працевлаштованих </t>
    </r>
    <r>
      <rPr>
        <b/>
        <u val="single"/>
        <sz val="16"/>
        <rFont val="Times New Roman"/>
        <family val="1"/>
      </rPr>
      <t>безробітних жінок</t>
    </r>
    <r>
      <rPr>
        <b/>
        <sz val="16"/>
        <rFont val="Times New Roman"/>
        <family val="1"/>
      </rPr>
      <t xml:space="preserve"> є найбільшою у січні 2024 року</t>
    </r>
  </si>
  <si>
    <r>
      <t xml:space="preserve">Професії, по яких кількість працевлаштованих </t>
    </r>
    <r>
      <rPr>
        <b/>
        <u val="single"/>
        <sz val="16"/>
        <rFont val="Times New Roman"/>
        <family val="1"/>
      </rPr>
      <t>безробітних чоловіків</t>
    </r>
    <r>
      <rPr>
        <b/>
        <sz val="16"/>
        <rFont val="Times New Roman"/>
        <family val="1"/>
      </rPr>
      <t xml:space="preserve"> є найбільшою у січні 2024 року</t>
    </r>
  </si>
  <si>
    <t>(ТОП-10)</t>
  </si>
  <si>
    <t xml:space="preserve"> електромонтер з експлуатації розподільних мереж</t>
  </si>
  <si>
    <t xml:space="preserve"> головний державний фінансовий інспектор у районі (місті)</t>
  </si>
  <si>
    <t xml:space="preserve"> ерготерапевт</t>
  </si>
  <si>
    <t xml:space="preserve"> фізичний терапевт</t>
  </si>
  <si>
    <t xml:space="preserve"> керівник музичний</t>
  </si>
  <si>
    <t xml:space="preserve"> агент комерційний</t>
  </si>
  <si>
    <t xml:space="preserve"> логопед</t>
  </si>
  <si>
    <t xml:space="preserve"> оператор електронно-комунікаційних послуг</t>
  </si>
  <si>
    <t xml:space="preserve"> виробник харчових напівфабрикатів</t>
  </si>
  <si>
    <t xml:space="preserve"> гартівник</t>
  </si>
  <si>
    <t xml:space="preserve"> машиніст підземних установок</t>
  </si>
  <si>
    <t xml:space="preserve"> мийник-прибиральник рухомого складу</t>
  </si>
  <si>
    <t xml:space="preserve"> укладальник хлібобулочних виробів</t>
  </si>
  <si>
    <t xml:space="preserve"> менеджер (управитель) у сфері надання інформації</t>
  </si>
  <si>
    <t xml:space="preserve"> менеджер (управитель) з адміністративної діяльності</t>
  </si>
  <si>
    <t xml:space="preserve"> викладач (методи навчання)</t>
  </si>
  <si>
    <t xml:space="preserve"> консультант</t>
  </si>
  <si>
    <t xml:space="preserve"> технолог</t>
  </si>
  <si>
    <t xml:space="preserve"> інструктор виробничого навчання</t>
  </si>
  <si>
    <t xml:space="preserve"> офіс-адміністратор</t>
  </si>
  <si>
    <t xml:space="preserve"> навідник (кулеметник) бронетранспортера</t>
  </si>
  <si>
    <t xml:space="preserve"> контролер водопровідного господарства</t>
  </si>
  <si>
    <t xml:space="preserve"> машиніст мийних машин</t>
  </si>
  <si>
    <t xml:space="preserve"> варник харчової сировини та продуктів</t>
  </si>
  <si>
    <t xml:space="preserve"> апаратник процесу бродіння</t>
  </si>
  <si>
    <t xml:space="preserve"> молодша медична сестра з догляду за хворими</t>
  </si>
  <si>
    <t xml:space="preserve"> менеджер (управитель) з туризму</t>
  </si>
  <si>
    <t xml:space="preserve"> менеджер (управитель) в роздрібній торгівлі продовольчими товарами</t>
  </si>
  <si>
    <t xml:space="preserve"> сестра медична поліклініки</t>
  </si>
  <si>
    <t xml:space="preserve"> молодша медична сестра(санітарка, санітарка-прибиральниця, санітарка-буфетниця та ін.)</t>
  </si>
  <si>
    <t xml:space="preserve"> механік-водій (водій) бронетранспортера</t>
  </si>
  <si>
    <t xml:space="preserve"> слюсар з експлуатації та ремонту газового устаткування</t>
  </si>
  <si>
    <t xml:space="preserve"> начальник охорони (пожежної, сторожової та ін.)</t>
  </si>
  <si>
    <t xml:space="preserve"> технік</t>
  </si>
  <si>
    <t>(ТОП-20)</t>
  </si>
  <si>
    <t xml:space="preserve"> сортувальник виробів, сировини та матеріалів</t>
  </si>
  <si>
    <t xml:space="preserve"> оператор мийної установки</t>
  </si>
  <si>
    <t>135</t>
  </si>
  <si>
    <t>321</t>
  </si>
  <si>
    <t>3</t>
  </si>
  <si>
    <t>43</t>
  </si>
  <si>
    <t>5</t>
  </si>
  <si>
    <t>10</t>
  </si>
  <si>
    <t>112</t>
  </si>
  <si>
    <t>137</t>
  </si>
  <si>
    <t>4</t>
  </si>
  <si>
    <t>46</t>
  </si>
  <si>
    <t>6</t>
  </si>
  <si>
    <t>52</t>
  </si>
  <si>
    <t>15</t>
  </si>
  <si>
    <t>18</t>
  </si>
  <si>
    <t>2 вак. на 1 особу</t>
  </si>
  <si>
    <t>5 вак. на 1 особу</t>
  </si>
  <si>
    <t>3 вак. на 1 особу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</si>
  <si>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</si>
  <si>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оператор автоматичних та напівавтоматичних ліній верстатів та установок</t>
  </si>
  <si>
    <t xml:space="preserve"> інженер-електронік</t>
  </si>
  <si>
    <t xml:space="preserve"> оператор станційного технологічного центруоброблення поїзної інформації та перевіз- них докуме</t>
  </si>
  <si>
    <t xml:space="preserve"> машиніст екскаватора</t>
  </si>
  <si>
    <t xml:space="preserve"> фрезерувальник</t>
  </si>
  <si>
    <t>+14,3р.</t>
  </si>
  <si>
    <t>+11,5р.</t>
  </si>
  <si>
    <t>+8,7р.</t>
  </si>
  <si>
    <t>+15р.</t>
  </si>
  <si>
    <t>+4,5р.</t>
  </si>
  <si>
    <t>Кількість укомплектованих вакансій, одиниць</t>
  </si>
  <si>
    <t>Рівеь укомплектовання вакансій, %</t>
  </si>
  <si>
    <t>за формою 3-ПН</t>
  </si>
  <si>
    <t>з інших джерел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</si>
</sst>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грн.&quot;;\-#,##0&quot;грн.&quot;"/>
    <numFmt numFmtId="175" formatCode="#,##0&quot;грн.&quot;;[Red]\-#,##0&quot;грн.&quot;"/>
    <numFmt numFmtId="176" formatCode="#,##0.00&quot;грн.&quot;;\-#,##0.00&quot;грн.&quot;"/>
    <numFmt numFmtId="177" formatCode="#,##0.00&quot;грн.&quot;;[Red]\-#,##0.00&quot;грн.&quot;"/>
    <numFmt numFmtId="178" formatCode="_-* #,##0&quot;грн.&quot;_-;\-* #,##0&quot;грн.&quot;_-;_-* &quot;-&quot;&quot;грн.&quot;_-;_-@_-"/>
    <numFmt numFmtId="179" formatCode="_-* #,##0_г_р_н_._-;\-* #,##0_г_р_н_._-;_-* &quot;-&quot;_г_р_н_._-;_-@_-"/>
    <numFmt numFmtId="180" formatCode="_-* #,##0.00&quot;грн.&quot;_-;\-* #,##0.00&quot;грн.&quot;_-;_-* &quot;-&quot;??&quot;грн.&quot;_-;_-@_-"/>
    <numFmt numFmtId="181" formatCode="_-* #,##0.00_г_р_н_._-;\-* #,##0.00_г_р_н_._-;_-* &quot;-&quot;??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0.0"/>
    <numFmt numFmtId="200" formatCode="##0"/>
    <numFmt numFmtId="201" formatCode="dd\.mm\.yyyy"/>
    <numFmt numFmtId="202" formatCode="_(* #,##0.00_);_(* \(#,##0.00\);_(* &quot;-&quot;??_);_(@_)"/>
    <numFmt numFmtId="203" formatCode="0.000"/>
    <numFmt numFmtId="204" formatCode="#,##0;[Red]#,##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  <numFmt numFmtId="209" formatCode="0.0000"/>
    <numFmt numFmtId="210" formatCode="\X"/>
    <numFmt numFmtId="211" formatCode="\+#0;\-#0"/>
    <numFmt numFmtId="212" formatCode="0.0%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0.00000000"/>
    <numFmt numFmtId="219" formatCode="0.0000000"/>
    <numFmt numFmtId="220" formatCode="0.000000"/>
    <numFmt numFmtId="221" formatCode="0.0000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8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i/>
      <sz val="12"/>
      <name val="Times New Roman Cyr"/>
      <family val="1"/>
    </font>
    <font>
      <b/>
      <u val="single"/>
      <sz val="16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sz val="14"/>
      <color indexed="9"/>
      <name val="Times New Roman"/>
      <family val="1"/>
    </font>
    <font>
      <b/>
      <i/>
      <sz val="20"/>
      <name val="Times New Roman"/>
      <family val="1"/>
    </font>
    <font>
      <sz val="18"/>
      <name val="Times New Roman Cyr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4"/>
      <color indexed="56"/>
      <name val="Times New Roman"/>
      <family val="1"/>
    </font>
    <font>
      <sz val="11"/>
      <color indexed="22"/>
      <name val="Calibri"/>
      <family val="2"/>
    </font>
    <font>
      <sz val="10"/>
      <color indexed="26"/>
      <name val="Times New Roman Cyr"/>
      <family val="1"/>
    </font>
    <font>
      <b/>
      <sz val="12"/>
      <color indexed="26"/>
      <name val="Times New Roman Cyr"/>
      <family val="1"/>
    </font>
    <font>
      <sz val="8"/>
      <color indexed="26"/>
      <name val="Times New Roman Cyr"/>
      <family val="1"/>
    </font>
    <font>
      <b/>
      <sz val="14"/>
      <name val="Calibri"/>
      <family val="2"/>
    </font>
    <font>
      <b/>
      <sz val="14"/>
      <color indexed="22"/>
      <name val="Calibri"/>
      <family val="2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sz val="11"/>
      <color theme="0" tint="-0.1499900072813034"/>
      <name val="Calibri"/>
      <family val="2"/>
    </font>
    <font>
      <sz val="10"/>
      <color theme="2"/>
      <name val="Times New Roman Cyr"/>
      <family val="1"/>
    </font>
    <font>
      <b/>
      <sz val="12"/>
      <color theme="2"/>
      <name val="Times New Roman Cyr"/>
      <family val="1"/>
    </font>
    <font>
      <sz val="8"/>
      <color theme="2"/>
      <name val="Times New Roman Cyr"/>
      <family val="1"/>
    </font>
    <font>
      <b/>
      <sz val="14"/>
      <color theme="0" tint="-0.1499900072813034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thin"/>
      <top/>
      <bottom style="hair"/>
    </border>
    <border>
      <left style="medium"/>
      <right style="medium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 style="medium"/>
      <right style="thin"/>
      <top style="hair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39" borderId="0" applyNumberFormat="0" applyBorder="0" applyAlignment="0" applyProtection="0"/>
    <xf numFmtId="0" fontId="9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2" fillId="12" borderId="1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20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25" borderId="1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3" borderId="12" applyNumberFormat="0" applyFont="0" applyAlignment="0" applyProtection="0"/>
    <xf numFmtId="0" fontId="28" fillId="19" borderId="12" applyNumberFormat="0" applyAlignment="0" applyProtection="0"/>
    <xf numFmtId="0" fontId="1" fillId="13" borderId="12" applyNumberFormat="0" applyFont="0" applyAlignment="0" applyProtection="0"/>
    <xf numFmtId="0" fontId="4" fillId="13" borderId="12" applyNumberFormat="0" applyFont="0" applyAlignment="0" applyProtection="0"/>
    <xf numFmtId="0" fontId="29" fillId="24" borderId="13" applyNumberFormat="0" applyAlignment="0" applyProtection="0"/>
    <xf numFmtId="0" fontId="29" fillId="28" borderId="13" applyNumberFormat="0" applyAlignment="0" applyProtection="0"/>
    <xf numFmtId="0" fontId="29" fillId="24" borderId="13" applyNumberFormat="0" applyAlignment="0" applyProtection="0"/>
    <xf numFmtId="0" fontId="29" fillId="12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201" fontId="8" fillId="0" borderId="0" applyFont="0" applyFill="0" applyBorder="0" applyProtection="0">
      <alignment/>
    </xf>
    <xf numFmtId="201" fontId="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9" fontId="0" fillId="0" borderId="0" applyFont="0" applyFill="0" applyBorder="0" applyAlignment="0" applyProtection="0"/>
    <xf numFmtId="0" fontId="29" fillId="24" borderId="13" applyNumberFormat="0" applyAlignment="0" applyProtection="0"/>
    <xf numFmtId="0" fontId="29" fillId="28" borderId="13" applyNumberFormat="0" applyAlignment="0" applyProtection="0"/>
    <xf numFmtId="0" fontId="29" fillId="28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00" fillId="0" borderId="15" applyNumberFormat="0" applyFill="0" applyAlignment="0" applyProtection="0"/>
    <xf numFmtId="0" fontId="18" fillId="0" borderId="5" applyNumberFormat="0" applyFill="0" applyAlignment="0" applyProtection="0"/>
    <xf numFmtId="0" fontId="35" fillId="0" borderId="16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01" fillId="0" borderId="17" applyNumberFormat="0" applyFill="0" applyAlignment="0" applyProtection="0"/>
    <xf numFmtId="0" fontId="20" fillId="0" borderId="7" applyNumberFormat="0" applyFill="0" applyAlignment="0" applyProtection="0"/>
    <xf numFmtId="0" fontId="36" fillId="0" borderId="1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02" fillId="0" borderId="19" applyNumberFormat="0" applyFill="0" applyAlignment="0" applyProtection="0"/>
    <xf numFmtId="0" fontId="22" fillId="0" borderId="9" applyNumberFormat="0" applyFill="0" applyAlignment="0" applyProtection="0"/>
    <xf numFmtId="0" fontId="37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2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2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06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21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13" borderId="12" applyNumberFormat="0" applyFont="0" applyAlignment="0" applyProtection="0"/>
    <xf numFmtId="0" fontId="28" fillId="19" borderId="12" applyNumberFormat="0" applyAlignment="0" applyProtection="0"/>
    <xf numFmtId="0" fontId="38" fillId="19" borderId="12" applyNumberFormat="0" applyAlignment="0" applyProtection="0"/>
    <xf numFmtId="0" fontId="4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4" fillId="13" borderId="12" applyNumberFormat="0" applyFont="0" applyAlignment="0" applyProtection="0"/>
    <xf numFmtId="0" fontId="38" fillId="19" borderId="12" applyNumberFormat="0" applyAlignment="0" applyProtection="0"/>
    <xf numFmtId="0" fontId="4" fillId="13" borderId="12" applyNumberFormat="0" applyFont="0" applyAlignment="0" applyProtection="0"/>
    <xf numFmtId="0" fontId="29" fillId="24" borderId="13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</cellStyleXfs>
  <cellXfs count="619">
    <xf numFmtId="0" fontId="0" fillId="0" borderId="0" xfId="0" applyFont="1" applyAlignment="1">
      <alignment/>
    </xf>
    <xf numFmtId="0" fontId="6" fillId="0" borderId="0" xfId="561" applyFont="1" applyFill="1">
      <alignment/>
      <protection/>
    </xf>
    <xf numFmtId="0" fontId="41" fillId="0" borderId="0" xfId="561" applyFont="1" applyFill="1" applyBorder="1" applyAlignment="1">
      <alignment horizontal="center"/>
      <protection/>
    </xf>
    <xf numFmtId="0" fontId="41" fillId="0" borderId="0" xfId="561" applyFont="1" applyFill="1">
      <alignment/>
      <protection/>
    </xf>
    <xf numFmtId="0" fontId="41" fillId="0" borderId="0" xfId="561" applyFont="1" applyFill="1" applyAlignment="1">
      <alignment vertical="center"/>
      <protection/>
    </xf>
    <xf numFmtId="0" fontId="5" fillId="0" borderId="0" xfId="561" applyFont="1" applyFill="1">
      <alignment/>
      <protection/>
    </xf>
    <xf numFmtId="0" fontId="5" fillId="0" borderId="0" xfId="561" applyFont="1" applyFill="1" applyAlignment="1">
      <alignment wrapText="1"/>
      <protection/>
    </xf>
    <xf numFmtId="199" fontId="5" fillId="0" borderId="0" xfId="561" applyNumberFormat="1" applyFont="1" applyFill="1">
      <alignment/>
      <protection/>
    </xf>
    <xf numFmtId="0" fontId="5" fillId="0" borderId="0" xfId="561" applyFont="1" applyFill="1" applyAlignment="1">
      <alignment vertical="center"/>
      <protection/>
    </xf>
    <xf numFmtId="3" fontId="47" fillId="0" borderId="0" xfId="561" applyNumberFormat="1" applyFont="1" applyFill="1" applyAlignment="1">
      <alignment horizontal="center" vertical="center"/>
      <protection/>
    </xf>
    <xf numFmtId="3" fontId="46" fillId="0" borderId="3" xfId="561" applyNumberFormat="1" applyFont="1" applyFill="1" applyBorder="1" applyAlignment="1">
      <alignment horizontal="center" vertical="center" wrapText="1"/>
      <protection/>
    </xf>
    <xf numFmtId="3" fontId="5" fillId="0" borderId="0" xfId="561" applyNumberFormat="1" applyFont="1" applyFill="1">
      <alignment/>
      <protection/>
    </xf>
    <xf numFmtId="3" fontId="41" fillId="0" borderId="0" xfId="561" applyNumberFormat="1" applyFont="1" applyFill="1">
      <alignment/>
      <protection/>
    </xf>
    <xf numFmtId="3" fontId="41" fillId="0" borderId="0" xfId="561" applyNumberFormat="1" applyFont="1" applyFill="1" applyAlignment="1">
      <alignment vertical="center"/>
      <protection/>
    </xf>
    <xf numFmtId="0" fontId="5" fillId="0" borderId="0" xfId="561" applyFont="1" applyFill="1">
      <alignment/>
      <protection/>
    </xf>
    <xf numFmtId="3" fontId="46" fillId="0" borderId="0" xfId="561" applyNumberFormat="1" applyFont="1" applyFill="1" applyAlignment="1">
      <alignment vertical="center"/>
      <protection/>
    </xf>
    <xf numFmtId="0" fontId="45" fillId="0" borderId="0" xfId="561" applyFont="1" applyFill="1" applyAlignment="1">
      <alignment horizontal="center"/>
      <protection/>
    </xf>
    <xf numFmtId="0" fontId="3" fillId="0" borderId="3" xfId="561" applyFont="1" applyFill="1" applyBorder="1" applyAlignment="1">
      <alignment horizontal="left" vertical="center" wrapText="1"/>
      <protection/>
    </xf>
    <xf numFmtId="0" fontId="39" fillId="0" borderId="3" xfId="561" applyFont="1" applyFill="1" applyBorder="1" applyAlignment="1">
      <alignment horizontal="center" vertical="center" wrapText="1"/>
      <protection/>
    </xf>
    <xf numFmtId="0" fontId="48" fillId="0" borderId="3" xfId="559" applyFont="1" applyBorder="1" applyAlignment="1">
      <alignment vertical="center" wrapText="1"/>
      <protection/>
    </xf>
    <xf numFmtId="0" fontId="46" fillId="0" borderId="0" xfId="561" applyFont="1" applyFill="1" applyAlignment="1">
      <alignment vertical="center"/>
      <protection/>
    </xf>
    <xf numFmtId="0" fontId="39" fillId="0" borderId="22" xfId="561" applyFont="1" applyFill="1" applyBorder="1" applyAlignment="1">
      <alignment horizontal="center" vertical="center" wrapText="1"/>
      <protection/>
    </xf>
    <xf numFmtId="3" fontId="39" fillId="0" borderId="22" xfId="561" applyNumberFormat="1" applyFont="1" applyFill="1" applyBorder="1" applyAlignment="1">
      <alignment horizontal="center" vertical="center"/>
      <protection/>
    </xf>
    <xf numFmtId="3" fontId="39" fillId="0" borderId="22" xfId="561" applyNumberFormat="1" applyFont="1" applyFill="1" applyBorder="1" applyAlignment="1">
      <alignment horizontal="center" vertical="center"/>
      <protection/>
    </xf>
    <xf numFmtId="0" fontId="2" fillId="0" borderId="0" xfId="560" applyFont="1" applyAlignment="1">
      <alignment vertical="top"/>
      <protection/>
    </xf>
    <xf numFmtId="0" fontId="55" fillId="0" borderId="0" xfId="547" applyFont="1" applyAlignment="1">
      <alignment vertical="top"/>
      <protection/>
    </xf>
    <xf numFmtId="0" fontId="51" fillId="0" borderId="0" xfId="560" applyFont="1" applyFill="1" applyAlignment="1">
      <alignment horizontal="center" vertical="top" wrapText="1"/>
      <protection/>
    </xf>
    <xf numFmtId="0" fontId="2" fillId="0" borderId="0" xfId="560" applyFont="1" applyFill="1" applyAlignment="1">
      <alignment vertical="top"/>
      <protection/>
    </xf>
    <xf numFmtId="0" fontId="55" fillId="0" borderId="0" xfId="560" applyFont="1" applyFill="1" applyAlignment="1">
      <alignment horizontal="right" vertical="center"/>
      <protection/>
    </xf>
    <xf numFmtId="0" fontId="52" fillId="0" borderId="3" xfId="560" applyFont="1" applyBorder="1" applyAlignment="1">
      <alignment horizontal="center" vertical="center" wrapText="1"/>
      <protection/>
    </xf>
    <xf numFmtId="0" fontId="52" fillId="0" borderId="0" xfId="560" applyFont="1" applyFill="1" applyAlignment="1">
      <alignment horizontal="center" vertical="top" wrapText="1"/>
      <protection/>
    </xf>
    <xf numFmtId="0" fontId="53" fillId="0" borderId="3" xfId="560" applyFont="1" applyFill="1" applyBorder="1" applyAlignment="1">
      <alignment horizontal="center" vertical="center" wrapText="1"/>
      <protection/>
    </xf>
    <xf numFmtId="0" fontId="2" fillId="0" borderId="0" xfId="560" applyFont="1" applyAlignment="1">
      <alignment vertical="center"/>
      <protection/>
    </xf>
    <xf numFmtId="199" fontId="48" fillId="0" borderId="0" xfId="560" applyNumberFormat="1" applyFont="1" applyAlignment="1">
      <alignment horizontal="center" vertical="center"/>
      <protection/>
    </xf>
    <xf numFmtId="3" fontId="2" fillId="0" borderId="0" xfId="560" applyNumberFormat="1" applyFont="1" applyAlignment="1">
      <alignment vertical="center"/>
      <protection/>
    </xf>
    <xf numFmtId="0" fontId="48" fillId="0" borderId="0" xfId="560" applyFont="1" applyAlignment="1">
      <alignment horizontal="center" vertical="center"/>
      <protection/>
    </xf>
    <xf numFmtId="198" fontId="2" fillId="0" borderId="0" xfId="560" applyNumberFormat="1" applyFont="1" applyAlignment="1">
      <alignment vertical="center"/>
      <protection/>
    </xf>
    <xf numFmtId="3" fontId="48" fillId="0" borderId="0" xfId="560" applyNumberFormat="1" applyFont="1" applyAlignment="1">
      <alignment horizontal="center" vertical="center"/>
      <protection/>
    </xf>
    <xf numFmtId="0" fontId="2" fillId="0" borderId="0" xfId="560" applyFont="1">
      <alignment/>
      <protection/>
    </xf>
    <xf numFmtId="0" fontId="54" fillId="0" borderId="0" xfId="560" applyFont="1" applyFill="1" applyAlignment="1">
      <alignment vertical="top"/>
      <protection/>
    </xf>
    <xf numFmtId="0" fontId="53" fillId="0" borderId="0" xfId="560" applyFont="1" applyFill="1" applyAlignment="1">
      <alignment horizontal="center" vertical="top" wrapText="1"/>
      <protection/>
    </xf>
    <xf numFmtId="0" fontId="48" fillId="0" borderId="0" xfId="560" applyFont="1" applyFill="1" applyAlignment="1">
      <alignment vertical="top"/>
      <protection/>
    </xf>
    <xf numFmtId="0" fontId="53" fillId="0" borderId="3" xfId="560" applyFont="1" applyBorder="1" applyAlignment="1">
      <alignment horizontal="center" vertical="center" wrapText="1"/>
      <protection/>
    </xf>
    <xf numFmtId="0" fontId="48" fillId="0" borderId="0" xfId="560" applyFont="1" applyAlignment="1">
      <alignment vertical="center"/>
      <protection/>
    </xf>
    <xf numFmtId="0" fontId="53" fillId="0" borderId="23" xfId="560" applyFont="1" applyBorder="1" applyAlignment="1">
      <alignment horizontal="center" vertical="center"/>
      <protection/>
    </xf>
    <xf numFmtId="198" fontId="48" fillId="0" borderId="0" xfId="560" applyNumberFormat="1" applyFont="1" applyAlignment="1">
      <alignment vertical="center"/>
      <protection/>
    </xf>
    <xf numFmtId="3" fontId="48" fillId="0" borderId="0" xfId="560" applyNumberFormat="1" applyFont="1" applyAlignment="1">
      <alignment vertical="center"/>
      <protection/>
    </xf>
    <xf numFmtId="0" fontId="48" fillId="0" borderId="3" xfId="558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560" applyFont="1">
      <alignment/>
      <protection/>
    </xf>
    <xf numFmtId="1" fontId="48" fillId="0" borderId="0" xfId="560" applyNumberFormat="1" applyFont="1" applyAlignment="1">
      <alignment horizontal="center" vertical="center"/>
      <protection/>
    </xf>
    <xf numFmtId="0" fontId="53" fillId="0" borderId="24" xfId="560" applyFont="1" applyFill="1" applyBorder="1" applyAlignment="1">
      <alignment horizontal="center" vertical="center" wrapText="1"/>
      <protection/>
    </xf>
    <xf numFmtId="0" fontId="53" fillId="0" borderId="25" xfId="560" applyFont="1" applyBorder="1" applyAlignment="1">
      <alignment horizontal="center" vertical="center"/>
      <protection/>
    </xf>
    <xf numFmtId="0" fontId="48" fillId="0" borderId="26" xfId="558" applyNumberFormat="1" applyFont="1" applyFill="1" applyBorder="1" applyAlignment="1" applyProtection="1">
      <alignment horizontal="left" vertical="center" wrapText="1"/>
      <protection locked="0"/>
    </xf>
    <xf numFmtId="0" fontId="48" fillId="0" borderId="27" xfId="558" applyNumberFormat="1" applyFont="1" applyFill="1" applyBorder="1" applyAlignment="1" applyProtection="1">
      <alignment horizontal="left" vertical="center" wrapText="1"/>
      <protection locked="0"/>
    </xf>
    <xf numFmtId="3" fontId="60" fillId="0" borderId="3" xfId="482" applyNumberFormat="1" applyFont="1" applyFill="1" applyBorder="1" applyAlignment="1">
      <alignment horizontal="center" vertical="center" wrapText="1"/>
      <protection/>
    </xf>
    <xf numFmtId="0" fontId="61" fillId="0" borderId="0" xfId="537" applyFont="1" applyFill="1">
      <alignment/>
      <protection/>
    </xf>
    <xf numFmtId="2" fontId="61" fillId="0" borderId="0" xfId="537" applyNumberFormat="1" applyFont="1" applyAlignment="1">
      <alignment wrapText="1"/>
      <protection/>
    </xf>
    <xf numFmtId="0" fontId="61" fillId="0" borderId="0" xfId="537" applyFont="1">
      <alignment/>
      <protection/>
    </xf>
    <xf numFmtId="0" fontId="56" fillId="0" borderId="0" xfId="537" applyFont="1">
      <alignment/>
      <protection/>
    </xf>
    <xf numFmtId="0" fontId="64" fillId="0" borderId="3" xfId="537" applyFont="1" applyFill="1" applyBorder="1" applyAlignment="1">
      <alignment horizontal="center"/>
      <protection/>
    </xf>
    <xf numFmtId="2" fontId="64" fillId="0" borderId="3" xfId="537" applyNumberFormat="1" applyFont="1" applyBorder="1" applyAlignment="1">
      <alignment horizontal="center" vertical="center" wrapText="1"/>
      <protection/>
    </xf>
    <xf numFmtId="0" fontId="64" fillId="0" borderId="3" xfId="537" applyFont="1" applyBorder="1" applyAlignment="1">
      <alignment horizontal="center" vertical="center" wrapText="1"/>
      <protection/>
    </xf>
    <xf numFmtId="0" fontId="63" fillId="0" borderId="0" xfId="537" applyFont="1">
      <alignment/>
      <protection/>
    </xf>
    <xf numFmtId="0" fontId="64" fillId="0" borderId="0" xfId="537" applyFont="1">
      <alignment/>
      <protection/>
    </xf>
    <xf numFmtId="0" fontId="2" fillId="0" borderId="0" xfId="537" applyFont="1">
      <alignment/>
      <protection/>
    </xf>
    <xf numFmtId="3" fontId="2" fillId="0" borderId="0" xfId="537" applyNumberFormat="1" applyFont="1">
      <alignment/>
      <protection/>
    </xf>
    <xf numFmtId="3" fontId="64" fillId="0" borderId="0" xfId="537" applyNumberFormat="1" applyFont="1">
      <alignment/>
      <protection/>
    </xf>
    <xf numFmtId="0" fontId="2" fillId="0" borderId="3" xfId="537" applyFont="1" applyBorder="1" applyAlignment="1">
      <alignment horizontal="center" vertical="center" wrapText="1"/>
      <protection/>
    </xf>
    <xf numFmtId="3" fontId="2" fillId="0" borderId="3" xfId="537" applyNumberFormat="1" applyFont="1" applyBorder="1" applyAlignment="1">
      <alignment horizontal="center" vertical="center" wrapText="1"/>
      <protection/>
    </xf>
    <xf numFmtId="3" fontId="61" fillId="0" borderId="0" xfId="537" applyNumberFormat="1" applyFont="1">
      <alignment/>
      <protection/>
    </xf>
    <xf numFmtId="2" fontId="61" fillId="0" borderId="3" xfId="537" applyNumberFormat="1" applyFont="1" applyBorder="1" applyAlignment="1">
      <alignment horizontal="center" vertical="center" wrapText="1"/>
      <protection/>
    </xf>
    <xf numFmtId="2" fontId="63" fillId="0" borderId="3" xfId="537" applyNumberFormat="1" applyFont="1" applyBorder="1" applyAlignment="1">
      <alignment horizontal="center" vertical="center" wrapText="1"/>
      <protection/>
    </xf>
    <xf numFmtId="0" fontId="61" fillId="0" borderId="27" xfId="552" applyFont="1" applyFill="1" applyBorder="1" applyAlignment="1">
      <alignment horizontal="center" vertical="center"/>
      <protection/>
    </xf>
    <xf numFmtId="0" fontId="61" fillId="0" borderId="28" xfId="552" applyFont="1" applyFill="1" applyBorder="1" applyAlignment="1">
      <alignment horizontal="center" vertical="center" wrapText="1"/>
      <protection/>
    </xf>
    <xf numFmtId="0" fontId="53" fillId="0" borderId="29" xfId="552" applyFont="1" applyFill="1" applyBorder="1" applyAlignment="1">
      <alignment horizontal="left" vertical="center" wrapText="1"/>
      <protection/>
    </xf>
    <xf numFmtId="3" fontId="53" fillId="0" borderId="30" xfId="552" applyNumberFormat="1" applyFont="1" applyFill="1" applyBorder="1" applyAlignment="1">
      <alignment horizontal="center" vertical="center" wrapText="1"/>
      <protection/>
    </xf>
    <xf numFmtId="198" fontId="53" fillId="0" borderId="31" xfId="552" applyNumberFormat="1" applyFont="1" applyFill="1" applyBorder="1" applyAlignment="1">
      <alignment horizontal="center" vertical="center"/>
      <protection/>
    </xf>
    <xf numFmtId="0" fontId="53" fillId="0" borderId="32" xfId="552" applyFont="1" applyBorder="1" applyAlignment="1">
      <alignment vertical="center" wrapText="1"/>
      <protection/>
    </xf>
    <xf numFmtId="3" fontId="53" fillId="0" borderId="33" xfId="552" applyNumberFormat="1" applyFont="1" applyFill="1" applyBorder="1" applyAlignment="1">
      <alignment horizontal="center" vertical="center" wrapText="1"/>
      <protection/>
    </xf>
    <xf numFmtId="3" fontId="53" fillId="0" borderId="34" xfId="552" applyNumberFormat="1" applyFont="1" applyFill="1" applyBorder="1" applyAlignment="1">
      <alignment horizontal="center" vertical="center" wrapText="1"/>
      <protection/>
    </xf>
    <xf numFmtId="198" fontId="53" fillId="0" borderId="35" xfId="552" applyNumberFormat="1" applyFont="1" applyFill="1" applyBorder="1" applyAlignment="1">
      <alignment horizontal="center" vertical="center"/>
      <protection/>
    </xf>
    <xf numFmtId="211" fontId="53" fillId="50" borderId="24" xfId="480" applyNumberFormat="1" applyFont="1" applyFill="1" applyBorder="1" applyAlignment="1">
      <alignment horizontal="center" vertical="center"/>
      <protection/>
    </xf>
    <xf numFmtId="0" fontId="53" fillId="0" borderId="36" xfId="552" applyFont="1" applyBorder="1" applyAlignment="1">
      <alignment vertical="center" wrapText="1"/>
      <protection/>
    </xf>
    <xf numFmtId="3" fontId="53" fillId="0" borderId="37" xfId="552" applyNumberFormat="1" applyFont="1" applyFill="1" applyBorder="1" applyAlignment="1">
      <alignment horizontal="center" vertical="center" wrapText="1"/>
      <protection/>
    </xf>
    <xf numFmtId="3" fontId="53" fillId="0" borderId="38" xfId="554" applyNumberFormat="1" applyFont="1" applyFill="1" applyBorder="1" applyAlignment="1">
      <alignment horizontal="center" vertical="center" wrapText="1"/>
      <protection/>
    </xf>
    <xf numFmtId="198" fontId="53" fillId="0" borderId="26" xfId="552" applyNumberFormat="1" applyFont="1" applyFill="1" applyBorder="1" applyAlignment="1">
      <alignment horizontal="center" vertical="center"/>
      <protection/>
    </xf>
    <xf numFmtId="3" fontId="67" fillId="0" borderId="39" xfId="552" applyNumberFormat="1" applyFont="1" applyFill="1" applyBorder="1" applyAlignment="1">
      <alignment horizontal="center" vertical="center" wrapText="1"/>
      <protection/>
    </xf>
    <xf numFmtId="3" fontId="67" fillId="0" borderId="40" xfId="552" applyNumberFormat="1" applyFont="1" applyFill="1" applyBorder="1" applyAlignment="1">
      <alignment horizontal="center" vertical="center" wrapText="1"/>
      <protection/>
    </xf>
    <xf numFmtId="198" fontId="67" fillId="0" borderId="25" xfId="552" applyNumberFormat="1" applyFont="1" applyFill="1" applyBorder="1" applyAlignment="1">
      <alignment horizontal="center" vertical="center"/>
      <protection/>
    </xf>
    <xf numFmtId="3" fontId="68" fillId="0" borderId="41" xfId="552" applyNumberFormat="1" applyFont="1" applyFill="1" applyBorder="1" applyAlignment="1">
      <alignment horizontal="center" vertical="center" wrapText="1"/>
      <protection/>
    </xf>
    <xf numFmtId="3" fontId="68" fillId="0" borderId="42" xfId="552" applyNumberFormat="1" applyFont="1" applyFill="1" applyBorder="1" applyAlignment="1">
      <alignment horizontal="center" vertical="center" wrapText="1"/>
      <protection/>
    </xf>
    <xf numFmtId="0" fontId="53" fillId="0" borderId="43" xfId="552" applyFont="1" applyBorder="1" applyAlignment="1">
      <alignment vertical="center" wrapText="1"/>
      <protection/>
    </xf>
    <xf numFmtId="3" fontId="53" fillId="0" borderId="44" xfId="552" applyNumberFormat="1" applyFont="1" applyFill="1" applyBorder="1" applyAlignment="1">
      <alignment horizontal="center" vertical="center" wrapText="1"/>
      <protection/>
    </xf>
    <xf numFmtId="3" fontId="53" fillId="0" borderId="45" xfId="552" applyNumberFormat="1" applyFont="1" applyFill="1" applyBorder="1" applyAlignment="1">
      <alignment horizontal="center" vertical="center" wrapText="1"/>
      <protection/>
    </xf>
    <xf numFmtId="198" fontId="53" fillId="0" borderId="46" xfId="552" applyNumberFormat="1" applyFont="1" applyFill="1" applyBorder="1" applyAlignment="1">
      <alignment horizontal="center" vertical="center"/>
      <protection/>
    </xf>
    <xf numFmtId="0" fontId="53" fillId="0" borderId="36" xfId="552" applyFont="1" applyFill="1" applyBorder="1" applyAlignment="1">
      <alignment vertical="center" wrapText="1"/>
      <protection/>
    </xf>
    <xf numFmtId="3" fontId="53" fillId="50" borderId="38" xfId="552" applyNumberFormat="1" applyFont="1" applyFill="1" applyBorder="1" applyAlignment="1">
      <alignment horizontal="center" vertical="center" wrapText="1"/>
      <protection/>
    </xf>
    <xf numFmtId="0" fontId="53" fillId="0" borderId="43" xfId="552" applyFont="1" applyFill="1" applyBorder="1" applyAlignment="1">
      <alignment vertical="center" wrapText="1"/>
      <protection/>
    </xf>
    <xf numFmtId="3" fontId="53" fillId="0" borderId="38" xfId="552" applyNumberFormat="1" applyFont="1" applyFill="1" applyBorder="1" applyAlignment="1">
      <alignment horizontal="center" vertical="center" wrapText="1"/>
      <protection/>
    </xf>
    <xf numFmtId="198" fontId="53" fillId="0" borderId="47" xfId="552" applyNumberFormat="1" applyFont="1" applyFill="1" applyBorder="1" applyAlignment="1">
      <alignment horizontal="center" vertical="center"/>
      <protection/>
    </xf>
    <xf numFmtId="0" fontId="53" fillId="50" borderId="43" xfId="552" applyFont="1" applyFill="1" applyBorder="1" applyAlignment="1">
      <alignment vertical="center" wrapText="1"/>
      <protection/>
    </xf>
    <xf numFmtId="198" fontId="53" fillId="50" borderId="47" xfId="552" applyNumberFormat="1" applyFont="1" applyFill="1" applyBorder="1" applyAlignment="1">
      <alignment horizontal="center" vertical="center"/>
      <protection/>
    </xf>
    <xf numFmtId="199" fontId="53" fillId="0" borderId="24" xfId="550" applyNumberFormat="1" applyFont="1" applyFill="1" applyBorder="1" applyAlignment="1">
      <alignment horizontal="center" vertical="center"/>
      <protection/>
    </xf>
    <xf numFmtId="0" fontId="2" fillId="0" borderId="0" xfId="552" applyFont="1">
      <alignment/>
      <protection/>
    </xf>
    <xf numFmtId="0" fontId="2" fillId="0" borderId="0" xfId="552" applyFont="1" applyFill="1">
      <alignment/>
      <protection/>
    </xf>
    <xf numFmtId="0" fontId="70" fillId="0" borderId="0" xfId="552" applyFont="1" applyAlignment="1">
      <alignment/>
      <protection/>
    </xf>
    <xf numFmtId="0" fontId="2" fillId="0" borderId="0" xfId="552" applyFont="1" applyBorder="1">
      <alignment/>
      <protection/>
    </xf>
    <xf numFmtId="0" fontId="2" fillId="0" borderId="0" xfId="552" applyFont="1" applyAlignment="1">
      <alignment horizontal="center"/>
      <protection/>
    </xf>
    <xf numFmtId="1" fontId="53" fillId="50" borderId="0" xfId="558" applyNumberFormat="1" applyFont="1" applyFill="1" applyProtection="1">
      <alignment/>
      <protection locked="0"/>
    </xf>
    <xf numFmtId="199" fontId="72" fillId="50" borderId="0" xfId="558" applyNumberFormat="1" applyFont="1" applyFill="1" applyBorder="1" applyAlignment="1" applyProtection="1">
      <alignment horizontal="center"/>
      <protection locked="0"/>
    </xf>
    <xf numFmtId="1" fontId="2" fillId="50" borderId="0" xfId="558" applyNumberFormat="1" applyFont="1" applyFill="1" applyProtection="1">
      <alignment/>
      <protection locked="0"/>
    </xf>
    <xf numFmtId="1" fontId="72" fillId="50" borderId="0" xfId="558" applyNumberFormat="1" applyFont="1" applyFill="1" applyBorder="1" applyAlignment="1" applyProtection="1">
      <alignment horizontal="center"/>
      <protection locked="0"/>
    </xf>
    <xf numFmtId="1" fontId="64" fillId="50" borderId="0" xfId="558" applyNumberFormat="1" applyFont="1" applyFill="1" applyAlignment="1" applyProtection="1">
      <alignment horizontal="right"/>
      <protection locked="0"/>
    </xf>
    <xf numFmtId="1" fontId="2" fillId="50" borderId="0" xfId="558" applyNumberFormat="1" applyFont="1" applyFill="1" applyBorder="1" applyProtection="1">
      <alignment/>
      <protection locked="0"/>
    </xf>
    <xf numFmtId="1" fontId="54" fillId="50" borderId="0" xfId="558" applyNumberFormat="1" applyFont="1" applyFill="1" applyProtection="1">
      <alignment/>
      <protection locked="0"/>
    </xf>
    <xf numFmtId="1" fontId="71" fillId="50" borderId="0" xfId="558" applyNumberFormat="1" applyFont="1" applyFill="1" applyAlignment="1" applyProtection="1">
      <alignment/>
      <protection locked="0"/>
    </xf>
    <xf numFmtId="1" fontId="52" fillId="50" borderId="0" xfId="558" applyNumberFormat="1" applyFont="1" applyFill="1" applyAlignment="1" applyProtection="1">
      <alignment horizontal="center"/>
      <protection locked="0"/>
    </xf>
    <xf numFmtId="1" fontId="2" fillId="50" borderId="0" xfId="558" applyNumberFormat="1" applyFont="1" applyFill="1" applyAlignment="1" applyProtection="1">
      <alignment/>
      <protection locked="0"/>
    </xf>
    <xf numFmtId="0" fontId="48" fillId="0" borderId="0" xfId="537" applyFont="1">
      <alignment/>
      <protection/>
    </xf>
    <xf numFmtId="2" fontId="61" fillId="0" borderId="48" xfId="537" applyNumberFormat="1" applyFont="1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0" fontId="41" fillId="0" borderId="0" xfId="561" applyFont="1" applyFill="1" applyBorder="1" applyAlignment="1">
      <alignment horizontal="center" vertical="center"/>
      <protection/>
    </xf>
    <xf numFmtId="0" fontId="50" fillId="0" borderId="0" xfId="561" applyFont="1" applyFill="1" applyBorder="1" applyAlignment="1">
      <alignment horizontal="right" vertical="center"/>
      <protection/>
    </xf>
    <xf numFmtId="1" fontId="3" fillId="0" borderId="3" xfId="482" applyNumberFormat="1" applyFont="1" applyFill="1" applyBorder="1" applyAlignment="1">
      <alignment horizontal="center" vertical="center" wrapText="1"/>
      <protection/>
    </xf>
    <xf numFmtId="198" fontId="73" fillId="0" borderId="3" xfId="561" applyNumberFormat="1" applyFont="1" applyFill="1" applyBorder="1" applyAlignment="1">
      <alignment horizontal="center" vertical="center"/>
      <protection/>
    </xf>
    <xf numFmtId="198" fontId="73" fillId="0" borderId="3" xfId="561" applyNumberFormat="1" applyFont="1" applyFill="1" applyBorder="1" applyAlignment="1">
      <alignment horizontal="center" vertical="center"/>
      <protection/>
    </xf>
    <xf numFmtId="3" fontId="6" fillId="0" borderId="23" xfId="561" applyNumberFormat="1" applyFont="1" applyFill="1" applyBorder="1" applyAlignment="1">
      <alignment horizontal="center" vertical="center"/>
      <protection/>
    </xf>
    <xf numFmtId="198" fontId="73" fillId="0" borderId="23" xfId="561" applyNumberFormat="1" applyFont="1" applyFill="1" applyBorder="1" applyAlignment="1">
      <alignment horizontal="center" vertical="center"/>
      <protection/>
    </xf>
    <xf numFmtId="198" fontId="73" fillId="0" borderId="23" xfId="561" applyNumberFormat="1" applyFont="1" applyFill="1" applyBorder="1" applyAlignment="1">
      <alignment horizontal="center" vertical="center"/>
      <protection/>
    </xf>
    <xf numFmtId="198" fontId="50" fillId="0" borderId="22" xfId="561" applyNumberFormat="1" applyFont="1" applyFill="1" applyBorder="1" applyAlignment="1">
      <alignment horizontal="center" vertical="center"/>
      <protection/>
    </xf>
    <xf numFmtId="198" fontId="50" fillId="0" borderId="3" xfId="561" applyNumberFormat="1" applyFont="1" applyFill="1" applyBorder="1" applyAlignment="1">
      <alignment horizontal="center" vertical="center"/>
      <protection/>
    </xf>
    <xf numFmtId="0" fontId="5" fillId="0" borderId="0" xfId="561" applyFont="1" applyFill="1" applyAlignment="1">
      <alignment horizontal="center" vertical="center" wrapText="1"/>
      <protection/>
    </xf>
    <xf numFmtId="3" fontId="5" fillId="0" borderId="0" xfId="561" applyNumberFormat="1" applyFont="1" applyFill="1" applyAlignment="1">
      <alignment horizontal="center" vertical="center" wrapText="1"/>
      <protection/>
    </xf>
    <xf numFmtId="0" fontId="5" fillId="0" borderId="0" xfId="561" applyFont="1" applyFill="1" applyAlignment="1">
      <alignment horizontal="center" vertical="center"/>
      <protection/>
    </xf>
    <xf numFmtId="0" fontId="107" fillId="0" borderId="49" xfId="486" applyFont="1" applyFill="1" applyBorder="1" applyAlignment="1">
      <alignment vertical="center" wrapText="1"/>
      <protection/>
    </xf>
    <xf numFmtId="0" fontId="107" fillId="0" borderId="36" xfId="486" applyFont="1" applyFill="1" applyBorder="1" applyAlignment="1">
      <alignment vertical="center" wrapText="1"/>
      <protection/>
    </xf>
    <xf numFmtId="0" fontId="61" fillId="0" borderId="50" xfId="537" applyFont="1" applyFill="1" applyBorder="1" applyAlignment="1">
      <alignment horizontal="center"/>
      <protection/>
    </xf>
    <xf numFmtId="2" fontId="51" fillId="51" borderId="51" xfId="537" applyNumberFormat="1" applyFont="1" applyFill="1" applyBorder="1" applyAlignment="1">
      <alignment wrapText="1"/>
      <protection/>
    </xf>
    <xf numFmtId="0" fontId="53" fillId="0" borderId="49" xfId="552" applyFont="1" applyBorder="1" applyAlignment="1">
      <alignment vertical="center" wrapText="1"/>
      <protection/>
    </xf>
    <xf numFmtId="3" fontId="53" fillId="0" borderId="52" xfId="552" applyNumberFormat="1" applyFont="1" applyFill="1" applyBorder="1" applyAlignment="1">
      <alignment horizontal="center" vertical="center" wrapText="1"/>
      <protection/>
    </xf>
    <xf numFmtId="3" fontId="53" fillId="0" borderId="53" xfId="552" applyNumberFormat="1" applyFont="1" applyFill="1" applyBorder="1" applyAlignment="1">
      <alignment horizontal="center" vertical="center" wrapText="1"/>
      <protection/>
    </xf>
    <xf numFmtId="198" fontId="53" fillId="0" borderId="27" xfId="552" applyNumberFormat="1" applyFont="1" applyFill="1" applyBorder="1" applyAlignment="1">
      <alignment horizontal="center" vertical="center"/>
      <protection/>
    </xf>
    <xf numFmtId="211" fontId="53" fillId="50" borderId="28" xfId="480" applyNumberFormat="1" applyFont="1" applyFill="1" applyBorder="1" applyAlignment="1">
      <alignment horizontal="center" vertical="center"/>
      <protection/>
    </xf>
    <xf numFmtId="0" fontId="53" fillId="0" borderId="54" xfId="552" applyFont="1" applyBorder="1" applyAlignment="1">
      <alignment horizontal="left" vertical="center" wrapText="1"/>
      <protection/>
    </xf>
    <xf numFmtId="211" fontId="53" fillId="50" borderId="55" xfId="480" applyNumberFormat="1" applyFont="1" applyFill="1" applyBorder="1" applyAlignment="1">
      <alignment horizontal="center" vertical="center"/>
      <protection/>
    </xf>
    <xf numFmtId="0" fontId="68" fillId="0" borderId="43" xfId="552" applyFont="1" applyBorder="1" applyAlignment="1">
      <alignment horizontal="left" vertical="center" wrapText="1" indent="2"/>
      <protection/>
    </xf>
    <xf numFmtId="0" fontId="41" fillId="0" borderId="23" xfId="561" applyFont="1" applyFill="1" applyBorder="1" applyAlignment="1">
      <alignment wrapText="1"/>
      <protection/>
    </xf>
    <xf numFmtId="0" fontId="41" fillId="0" borderId="22" xfId="561" applyFont="1" applyFill="1" applyBorder="1" applyAlignment="1">
      <alignment wrapText="1"/>
      <protection/>
    </xf>
    <xf numFmtId="199" fontId="53" fillId="0" borderId="37" xfId="552" applyNumberFormat="1" applyFont="1" applyFill="1" applyBorder="1" applyAlignment="1">
      <alignment horizontal="center" vertical="center"/>
      <protection/>
    </xf>
    <xf numFmtId="199" fontId="53" fillId="0" borderId="37" xfId="550" applyNumberFormat="1" applyFont="1" applyFill="1" applyBorder="1" applyAlignment="1">
      <alignment horizontal="center" vertical="center"/>
      <protection/>
    </xf>
    <xf numFmtId="3" fontId="53" fillId="0" borderId="26" xfId="552" applyNumberFormat="1" applyFont="1" applyFill="1" applyBorder="1" applyAlignment="1">
      <alignment horizontal="center" vertical="center" wrapText="1"/>
      <protection/>
    </xf>
    <xf numFmtId="3" fontId="53" fillId="0" borderId="24" xfId="552" applyNumberFormat="1" applyFont="1" applyFill="1" applyBorder="1" applyAlignment="1">
      <alignment horizontal="center" vertical="center" wrapText="1"/>
      <protection/>
    </xf>
    <xf numFmtId="3" fontId="53" fillId="0" borderId="26" xfId="550" applyNumberFormat="1" applyFont="1" applyFill="1" applyBorder="1" applyAlignment="1">
      <alignment horizontal="center" vertical="center" wrapText="1"/>
      <protection/>
    </xf>
    <xf numFmtId="3" fontId="53" fillId="0" borderId="24" xfId="550" applyNumberFormat="1" applyFont="1" applyFill="1" applyBorder="1" applyAlignment="1">
      <alignment horizontal="center" vertical="center" wrapText="1"/>
      <protection/>
    </xf>
    <xf numFmtId="3" fontId="53" fillId="0" borderId="56" xfId="550" applyNumberFormat="1" applyFont="1" applyFill="1" applyBorder="1" applyAlignment="1">
      <alignment horizontal="center" vertical="center" wrapText="1"/>
      <protection/>
    </xf>
    <xf numFmtId="3" fontId="53" fillId="0" borderId="57" xfId="550" applyNumberFormat="1" applyFont="1" applyFill="1" applyBorder="1" applyAlignment="1">
      <alignment horizontal="center" vertical="center" wrapText="1"/>
      <protection/>
    </xf>
    <xf numFmtId="3" fontId="53" fillId="50" borderId="45" xfId="552" applyNumberFormat="1" applyFont="1" applyFill="1" applyBorder="1" applyAlignment="1">
      <alignment horizontal="center" vertical="center" wrapText="1"/>
      <protection/>
    </xf>
    <xf numFmtId="3" fontId="61" fillId="50" borderId="3" xfId="482" applyNumberFormat="1" applyFont="1" applyFill="1" applyBorder="1" applyAlignment="1">
      <alignment horizontal="center" vertical="center" wrapText="1"/>
      <protection/>
    </xf>
    <xf numFmtId="3" fontId="53" fillId="0" borderId="3" xfId="547" applyNumberFormat="1" applyFont="1" applyBorder="1" applyAlignment="1">
      <alignment horizontal="center" vertical="center"/>
      <protection/>
    </xf>
    <xf numFmtId="199" fontId="53" fillId="50" borderId="3" xfId="547" applyNumberFormat="1" applyFont="1" applyFill="1" applyBorder="1" applyAlignment="1">
      <alignment horizontal="center" vertical="center"/>
      <protection/>
    </xf>
    <xf numFmtId="211" fontId="53" fillId="50" borderId="3" xfId="480" applyNumberFormat="1" applyFont="1" applyFill="1" applyBorder="1" applyAlignment="1">
      <alignment horizontal="center" vertical="center"/>
      <protection/>
    </xf>
    <xf numFmtId="3" fontId="48" fillId="0" borderId="3" xfId="547" applyNumberFormat="1" applyFont="1" applyBorder="1" applyAlignment="1">
      <alignment horizontal="center" vertical="center"/>
      <protection/>
    </xf>
    <xf numFmtId="199" fontId="48" fillId="50" borderId="3" xfId="547" applyNumberFormat="1" applyFont="1" applyFill="1" applyBorder="1" applyAlignment="1">
      <alignment horizontal="center" vertical="center"/>
      <protection/>
    </xf>
    <xf numFmtId="211" fontId="48" fillId="50" borderId="3" xfId="480" applyNumberFormat="1" applyFont="1" applyFill="1" applyBorder="1" applyAlignment="1">
      <alignment horizontal="center" vertical="center"/>
      <protection/>
    </xf>
    <xf numFmtId="3" fontId="48" fillId="0" borderId="3" xfId="547" applyNumberFormat="1" applyFont="1" applyFill="1" applyBorder="1" applyAlignment="1">
      <alignment horizontal="center" vertical="center"/>
      <protection/>
    </xf>
    <xf numFmtId="3" fontId="53" fillId="0" borderId="23" xfId="547" applyNumberFormat="1" applyFont="1" applyBorder="1" applyAlignment="1">
      <alignment horizontal="center" vertical="center"/>
      <protection/>
    </xf>
    <xf numFmtId="211" fontId="48" fillId="50" borderId="24" xfId="480" applyNumberFormat="1" applyFont="1" applyFill="1" applyBorder="1" applyAlignment="1">
      <alignment horizontal="center" vertical="center"/>
      <protection/>
    </xf>
    <xf numFmtId="3" fontId="48" fillId="0" borderId="58" xfId="547" applyNumberFormat="1" applyFont="1" applyBorder="1" applyAlignment="1">
      <alignment horizontal="center" vertical="center"/>
      <protection/>
    </xf>
    <xf numFmtId="211" fontId="48" fillId="50" borderId="28" xfId="480" applyNumberFormat="1" applyFont="1" applyFill="1" applyBorder="1" applyAlignment="1">
      <alignment horizontal="center" vertical="center"/>
      <protection/>
    </xf>
    <xf numFmtId="3" fontId="46" fillId="0" borderId="3" xfId="561" applyNumberFormat="1" applyFont="1" applyFill="1" applyBorder="1" applyAlignment="1">
      <alignment horizontal="center" vertical="center"/>
      <protection/>
    </xf>
    <xf numFmtId="1" fontId="39" fillId="0" borderId="3" xfId="482" applyNumberFormat="1" applyFont="1" applyFill="1" applyBorder="1" applyAlignment="1">
      <alignment horizontal="center" vertical="center" wrapText="1"/>
      <protection/>
    </xf>
    <xf numFmtId="3" fontId="6" fillId="0" borderId="3" xfId="561" applyNumberFormat="1" applyFont="1" applyFill="1" applyBorder="1" applyAlignment="1">
      <alignment horizontal="center" vertical="center"/>
      <protection/>
    </xf>
    <xf numFmtId="198" fontId="56" fillId="0" borderId="3" xfId="482" applyNumberFormat="1" applyFont="1" applyFill="1" applyBorder="1" applyAlignment="1">
      <alignment horizontal="center" vertical="center" wrapText="1"/>
      <protection/>
    </xf>
    <xf numFmtId="199" fontId="48" fillId="50" borderId="58" xfId="547" applyNumberFormat="1" applyFont="1" applyFill="1" applyBorder="1" applyAlignment="1">
      <alignment horizontal="center" vertical="center"/>
      <protection/>
    </xf>
    <xf numFmtId="1" fontId="71" fillId="50" borderId="0" xfId="558" applyNumberFormat="1" applyFont="1" applyFill="1" applyBorder="1" applyAlignment="1" applyProtection="1">
      <alignment/>
      <protection locked="0"/>
    </xf>
    <xf numFmtId="1" fontId="51" fillId="50" borderId="0" xfId="558" applyNumberFormat="1" applyFont="1" applyFill="1" applyBorder="1" applyAlignment="1" applyProtection="1">
      <alignment/>
      <protection locked="0"/>
    </xf>
    <xf numFmtId="0" fontId="61" fillId="0" borderId="59" xfId="537" applyFont="1" applyFill="1" applyBorder="1" applyAlignment="1">
      <alignment horizontal="center"/>
      <protection/>
    </xf>
    <xf numFmtId="2" fontId="61" fillId="0" borderId="60" xfId="537" applyNumberFormat="1" applyFont="1" applyBorder="1" applyAlignment="1">
      <alignment horizontal="center" vertical="center" wrapText="1"/>
      <protection/>
    </xf>
    <xf numFmtId="0" fontId="63" fillId="0" borderId="60" xfId="537" applyFont="1" applyBorder="1" applyAlignment="1">
      <alignment horizontal="center" vertical="center" wrapText="1"/>
      <protection/>
    </xf>
    <xf numFmtId="0" fontId="63" fillId="0" borderId="61" xfId="537" applyNumberFormat="1" applyFont="1" applyBorder="1" applyAlignment="1">
      <alignment horizontal="center" vertical="center" wrapText="1"/>
      <protection/>
    </xf>
    <xf numFmtId="0" fontId="108" fillId="0" borderId="0" xfId="537" applyFont="1">
      <alignment/>
      <protection/>
    </xf>
    <xf numFmtId="0" fontId="108" fillId="0" borderId="0" xfId="537" applyFont="1" applyAlignment="1">
      <alignment/>
      <protection/>
    </xf>
    <xf numFmtId="3" fontId="108" fillId="0" borderId="0" xfId="537" applyNumberFormat="1" applyFont="1">
      <alignment/>
      <protection/>
    </xf>
    <xf numFmtId="1" fontId="48" fillId="50" borderId="23" xfId="558" applyNumberFormat="1" applyFont="1" applyFill="1" applyBorder="1" applyAlignment="1" applyProtection="1">
      <alignment vertical="center" wrapText="1"/>
      <protection/>
    </xf>
    <xf numFmtId="0" fontId="61" fillId="0" borderId="0" xfId="537" applyFont="1" applyAlignment="1">
      <alignment/>
      <protection/>
    </xf>
    <xf numFmtId="0" fontId="63" fillId="0" borderId="3" xfId="537" applyNumberFormat="1" applyFont="1" applyBorder="1" applyAlignment="1">
      <alignment horizontal="center" vertical="center" wrapText="1"/>
      <protection/>
    </xf>
    <xf numFmtId="0" fontId="63" fillId="0" borderId="3" xfId="537" applyFont="1" applyBorder="1" applyAlignment="1">
      <alignment horizontal="center" vertical="center" wrapText="1"/>
      <protection/>
    </xf>
    <xf numFmtId="0" fontId="53" fillId="0" borderId="43" xfId="552" applyFont="1" applyFill="1" applyBorder="1" applyAlignment="1">
      <alignment horizontal="left" vertical="center" wrapText="1"/>
      <protection/>
    </xf>
    <xf numFmtId="3" fontId="53" fillId="0" borderId="62" xfId="554" applyNumberFormat="1" applyFont="1" applyFill="1" applyBorder="1" applyAlignment="1">
      <alignment horizontal="center" vertical="center" wrapText="1"/>
      <protection/>
    </xf>
    <xf numFmtId="199" fontId="53" fillId="0" borderId="44" xfId="552" applyNumberFormat="1" applyFont="1" applyFill="1" applyBorder="1" applyAlignment="1">
      <alignment horizontal="center" vertical="center"/>
      <protection/>
    </xf>
    <xf numFmtId="211" fontId="53" fillId="50" borderId="62" xfId="480" applyNumberFormat="1" applyFont="1" applyFill="1" applyBorder="1" applyAlignment="1">
      <alignment horizontal="center" vertical="center"/>
      <protection/>
    </xf>
    <xf numFmtId="0" fontId="61" fillId="0" borderId="52" xfId="552" applyFont="1" applyFill="1" applyBorder="1" applyAlignment="1">
      <alignment horizontal="center" vertical="center"/>
      <protection/>
    </xf>
    <xf numFmtId="3" fontId="2" fillId="0" borderId="37" xfId="537" applyNumberFormat="1" applyFont="1" applyBorder="1" applyAlignment="1">
      <alignment horizontal="center" vertical="center" wrapText="1"/>
      <protection/>
    </xf>
    <xf numFmtId="0" fontId="64" fillId="0" borderId="37" xfId="537" applyFont="1" applyBorder="1" applyAlignment="1">
      <alignment horizontal="center" vertical="center" wrapText="1"/>
      <protection/>
    </xf>
    <xf numFmtId="1" fontId="39" fillId="0" borderId="37" xfId="482" applyNumberFormat="1" applyFont="1" applyFill="1" applyBorder="1" applyAlignment="1">
      <alignment horizontal="center" vertical="center" wrapText="1"/>
      <protection/>
    </xf>
    <xf numFmtId="199" fontId="39" fillId="50" borderId="3" xfId="561" applyNumberFormat="1" applyFont="1" applyFill="1" applyBorder="1" applyAlignment="1">
      <alignment horizontal="center" vertical="center" wrapText="1"/>
      <protection/>
    </xf>
    <xf numFmtId="3" fontId="39" fillId="0" borderId="22" xfId="482" applyNumberFormat="1" applyFont="1" applyFill="1" applyBorder="1" applyAlignment="1">
      <alignment horizontal="center" vertical="center" wrapText="1"/>
      <protection/>
    </xf>
    <xf numFmtId="199" fontId="39" fillId="50" borderId="22" xfId="561" applyNumberFormat="1" applyFont="1" applyFill="1" applyBorder="1" applyAlignment="1">
      <alignment horizontal="center" vertical="center" wrapText="1"/>
      <protection/>
    </xf>
    <xf numFmtId="3" fontId="39" fillId="0" borderId="44" xfId="482" applyNumberFormat="1" applyFont="1" applyFill="1" applyBorder="1" applyAlignment="1">
      <alignment horizontal="center" vertical="center" wrapText="1"/>
      <protection/>
    </xf>
    <xf numFmtId="0" fontId="39" fillId="0" borderId="23" xfId="561" applyFont="1" applyFill="1" applyBorder="1" applyAlignment="1">
      <alignment horizontal="center" vertical="center"/>
      <protection/>
    </xf>
    <xf numFmtId="0" fontId="40" fillId="0" borderId="23" xfId="561" applyFont="1" applyFill="1" applyBorder="1" applyAlignment="1">
      <alignment horizontal="center" vertical="center" wrapText="1"/>
      <protection/>
    </xf>
    <xf numFmtId="0" fontId="49" fillId="0" borderId="22" xfId="559" applyFont="1" applyFill="1" applyBorder="1" applyAlignment="1">
      <alignment vertical="center" wrapText="1"/>
      <protection/>
    </xf>
    <xf numFmtId="0" fontId="49" fillId="0" borderId="3" xfId="559" applyFont="1" applyFill="1" applyBorder="1" applyAlignment="1">
      <alignment vertical="center" wrapText="1"/>
      <protection/>
    </xf>
    <xf numFmtId="0" fontId="61" fillId="0" borderId="3" xfId="537" applyFont="1" applyFill="1" applyBorder="1" applyAlignment="1">
      <alignment horizontal="center"/>
      <protection/>
    </xf>
    <xf numFmtId="3" fontId="39" fillId="0" borderId="3" xfId="561" applyNumberFormat="1" applyFont="1" applyFill="1" applyBorder="1" applyAlignment="1">
      <alignment horizontal="center" vertical="center"/>
      <protection/>
    </xf>
    <xf numFmtId="0" fontId="48" fillId="0" borderId="0" xfId="537" applyFont="1" applyFill="1">
      <alignment/>
      <protection/>
    </xf>
    <xf numFmtId="0" fontId="61" fillId="0" borderId="3" xfId="537" applyFont="1" applyBorder="1" applyAlignment="1">
      <alignment horizontal="center" vertical="center" wrapText="1"/>
      <protection/>
    </xf>
    <xf numFmtId="2" fontId="61" fillId="0" borderId="3" xfId="537" applyNumberFormat="1" applyFont="1" applyFill="1" applyBorder="1" applyAlignment="1">
      <alignment horizontal="center" vertical="center" wrapText="1"/>
      <protection/>
    </xf>
    <xf numFmtId="0" fontId="63" fillId="0" borderId="3" xfId="537" applyFont="1" applyFill="1" applyBorder="1" applyAlignment="1">
      <alignment horizontal="center" vertical="center" wrapText="1"/>
      <protection/>
    </xf>
    <xf numFmtId="0" fontId="63" fillId="0" borderId="3" xfId="537" applyNumberFormat="1" applyFont="1" applyFill="1" applyBorder="1" applyAlignment="1">
      <alignment horizontal="center" vertical="center" wrapText="1"/>
      <protection/>
    </xf>
    <xf numFmtId="0" fontId="63" fillId="0" borderId="0" xfId="537" applyFont="1" applyFill="1">
      <alignment/>
      <protection/>
    </xf>
    <xf numFmtId="0" fontId="61" fillId="0" borderId="0" xfId="537" applyFont="1" applyAlignment="1">
      <alignment vertical="center"/>
      <protection/>
    </xf>
    <xf numFmtId="3" fontId="103" fillId="0" borderId="3" xfId="547" applyNumberFormat="1" applyFont="1" applyBorder="1" applyAlignment="1">
      <alignment horizontal="center" vertical="center"/>
      <protection/>
    </xf>
    <xf numFmtId="3" fontId="103" fillId="0" borderId="58" xfId="547" applyNumberFormat="1" applyFont="1" applyBorder="1" applyAlignment="1">
      <alignment horizontal="center" vertical="center"/>
      <protection/>
    </xf>
    <xf numFmtId="2" fontId="61" fillId="0" borderId="0" xfId="537" applyNumberFormat="1" applyFont="1" applyFill="1" applyAlignment="1">
      <alignment wrapText="1"/>
      <protection/>
    </xf>
    <xf numFmtId="3" fontId="53" fillId="50" borderId="37" xfId="552" applyNumberFormat="1" applyFont="1" applyFill="1" applyBorder="1" applyAlignment="1">
      <alignment horizontal="center" vertical="center" wrapText="1"/>
      <protection/>
    </xf>
    <xf numFmtId="3" fontId="3" fillId="0" borderId="22" xfId="561" applyNumberFormat="1" applyFont="1" applyFill="1" applyBorder="1" applyAlignment="1">
      <alignment horizontal="center" vertical="center"/>
      <protection/>
    </xf>
    <xf numFmtId="0" fontId="5" fillId="50" borderId="0" xfId="561" applyFont="1" applyFill="1" applyAlignment="1">
      <alignment horizontal="center" vertical="center" wrapText="1"/>
      <protection/>
    </xf>
    <xf numFmtId="0" fontId="53" fillId="0" borderId="26" xfId="560" applyFont="1" applyBorder="1" applyAlignment="1">
      <alignment horizontal="center" vertical="center"/>
      <protection/>
    </xf>
    <xf numFmtId="1" fontId="54" fillId="50" borderId="47" xfId="558" applyNumberFormat="1" applyFont="1" applyFill="1" applyBorder="1" applyAlignment="1" applyProtection="1">
      <alignment vertical="center" wrapText="1"/>
      <protection locked="0"/>
    </xf>
    <xf numFmtId="1" fontId="54" fillId="50" borderId="63" xfId="558" applyNumberFormat="1" applyFont="1" applyFill="1" applyBorder="1" applyAlignment="1" applyProtection="1">
      <alignment vertical="center" wrapText="1"/>
      <protection locked="0"/>
    </xf>
    <xf numFmtId="1" fontId="54" fillId="50" borderId="64" xfId="558" applyNumberFormat="1" applyFont="1" applyFill="1" applyBorder="1" applyAlignment="1" applyProtection="1">
      <alignment vertical="center" wrapText="1"/>
      <protection locked="0"/>
    </xf>
    <xf numFmtId="0" fontId="61" fillId="0" borderId="0" xfId="552" applyFont="1" applyBorder="1" applyAlignment="1">
      <alignment wrapText="1"/>
      <protection/>
    </xf>
    <xf numFmtId="1" fontId="48" fillId="50" borderId="25" xfId="558" applyNumberFormat="1" applyFont="1" applyFill="1" applyBorder="1" applyAlignment="1" applyProtection="1">
      <alignment vertical="center" wrapText="1"/>
      <protection/>
    </xf>
    <xf numFmtId="1" fontId="48" fillId="50" borderId="55" xfId="558" applyNumberFormat="1" applyFont="1" applyFill="1" applyBorder="1" applyAlignment="1" applyProtection="1">
      <alignment vertical="center" wrapText="1"/>
      <protection/>
    </xf>
    <xf numFmtId="1" fontId="56" fillId="50" borderId="0" xfId="558" applyNumberFormat="1" applyFont="1" applyFill="1" applyBorder="1" applyAlignment="1" applyProtection="1">
      <alignment/>
      <protection locked="0"/>
    </xf>
    <xf numFmtId="3" fontId="48" fillId="0" borderId="46" xfId="558" applyNumberFormat="1" applyFont="1" applyFill="1" applyBorder="1" applyAlignment="1" applyProtection="1">
      <alignment horizontal="center" vertical="center"/>
      <protection locked="0"/>
    </xf>
    <xf numFmtId="3" fontId="48" fillId="0" borderId="22" xfId="558" applyNumberFormat="1" applyFont="1" applyFill="1" applyBorder="1" applyAlignment="1" applyProtection="1">
      <alignment horizontal="center" vertical="center"/>
      <protection locked="0"/>
    </xf>
    <xf numFmtId="198" fontId="48" fillId="0" borderId="22" xfId="558" applyNumberFormat="1" applyFont="1" applyFill="1" applyBorder="1" applyAlignment="1" applyProtection="1">
      <alignment horizontal="center" vertical="center"/>
      <protection locked="0"/>
    </xf>
    <xf numFmtId="3" fontId="48" fillId="0" borderId="26" xfId="558" applyNumberFormat="1" applyFont="1" applyFill="1" applyBorder="1" applyAlignment="1" applyProtection="1">
      <alignment horizontal="center" vertical="center"/>
      <protection locked="0"/>
    </xf>
    <xf numFmtId="3" fontId="48" fillId="0" borderId="3" xfId="558" applyNumberFormat="1" applyFont="1" applyFill="1" applyBorder="1" applyAlignment="1" applyProtection="1">
      <alignment horizontal="center" vertical="center"/>
      <protection locked="0"/>
    </xf>
    <xf numFmtId="198" fontId="48" fillId="0" borderId="3" xfId="558" applyNumberFormat="1" applyFont="1" applyFill="1" applyBorder="1" applyAlignment="1" applyProtection="1">
      <alignment horizontal="center" vertical="center"/>
      <protection locked="0"/>
    </xf>
    <xf numFmtId="3" fontId="48" fillId="0" borderId="27" xfId="558" applyNumberFormat="1" applyFont="1" applyFill="1" applyBorder="1" applyAlignment="1" applyProtection="1">
      <alignment horizontal="center" vertical="center"/>
      <protection locked="0"/>
    </xf>
    <xf numFmtId="3" fontId="48" fillId="0" borderId="58" xfId="558" applyNumberFormat="1" applyFont="1" applyFill="1" applyBorder="1" applyAlignment="1" applyProtection="1">
      <alignment horizontal="center" vertical="center"/>
      <protection locked="0"/>
    </xf>
    <xf numFmtId="3" fontId="48" fillId="0" borderId="28" xfId="558" applyNumberFormat="1" applyFont="1" applyFill="1" applyBorder="1" applyAlignment="1" applyProtection="1">
      <alignment horizontal="center" vertical="center"/>
      <protection locked="0"/>
    </xf>
    <xf numFmtId="3" fontId="53" fillId="50" borderId="65" xfId="552" applyNumberFormat="1" applyFont="1" applyFill="1" applyBorder="1" applyAlignment="1">
      <alignment horizontal="center" vertical="center" wrapText="1"/>
      <protection/>
    </xf>
    <xf numFmtId="3" fontId="53" fillId="50" borderId="46" xfId="554" applyNumberFormat="1" applyFont="1" applyFill="1" applyBorder="1" applyAlignment="1">
      <alignment horizontal="center" vertical="center" wrapText="1"/>
      <protection/>
    </xf>
    <xf numFmtId="49" fontId="68" fillId="0" borderId="66" xfId="552" applyNumberFormat="1" applyFont="1" applyFill="1" applyBorder="1" applyAlignment="1">
      <alignment horizontal="center" vertical="center"/>
      <protection/>
    </xf>
    <xf numFmtId="0" fontId="61" fillId="0" borderId="0" xfId="537" applyFont="1" applyAlignment="1">
      <alignment horizontal="center" vertical="center"/>
      <protection/>
    </xf>
    <xf numFmtId="0" fontId="61" fillId="0" borderId="0" xfId="537" applyFont="1" applyAlignment="1">
      <alignment wrapText="1"/>
      <protection/>
    </xf>
    <xf numFmtId="0" fontId="63" fillId="0" borderId="48" xfId="537" applyFont="1" applyBorder="1" applyAlignment="1">
      <alignment horizontal="center" vertical="center" wrapText="1"/>
      <protection/>
    </xf>
    <xf numFmtId="0" fontId="63" fillId="0" borderId="67" xfId="537" applyNumberFormat="1" applyFont="1" applyBorder="1" applyAlignment="1">
      <alignment horizontal="center" vertical="center" wrapText="1"/>
      <protection/>
    </xf>
    <xf numFmtId="0" fontId="61" fillId="0" borderId="0" xfId="552" applyFont="1" applyBorder="1" applyAlignment="1">
      <alignment horizontal="left" wrapText="1"/>
      <protection/>
    </xf>
    <xf numFmtId="3" fontId="62" fillId="0" borderId="3" xfId="561" applyNumberFormat="1" applyFont="1" applyFill="1" applyBorder="1" applyAlignment="1">
      <alignment horizontal="center" vertical="center" wrapText="1"/>
      <protection/>
    </xf>
    <xf numFmtId="1" fontId="46" fillId="0" borderId="0" xfId="561" applyNumberFormat="1" applyFont="1" applyFill="1" applyAlignment="1">
      <alignment vertical="center"/>
      <protection/>
    </xf>
    <xf numFmtId="0" fontId="53" fillId="0" borderId="36" xfId="550" applyFont="1" applyFill="1" applyBorder="1" applyAlignment="1">
      <alignment horizontal="left" vertical="center" wrapText="1"/>
      <protection/>
    </xf>
    <xf numFmtId="0" fontId="48" fillId="0" borderId="36" xfId="550" applyFont="1" applyFill="1" applyBorder="1" applyAlignment="1">
      <alignment horizontal="left" vertical="center" wrapText="1"/>
      <protection/>
    </xf>
    <xf numFmtId="0" fontId="48" fillId="0" borderId="36" xfId="550" applyFont="1" applyFill="1" applyBorder="1" applyAlignment="1">
      <alignment vertical="center" wrapText="1"/>
      <protection/>
    </xf>
    <xf numFmtId="0" fontId="61" fillId="0" borderId="46" xfId="537" applyFont="1" applyFill="1" applyBorder="1" applyAlignment="1">
      <alignment horizontal="center" vertical="center"/>
      <protection/>
    </xf>
    <xf numFmtId="0" fontId="61" fillId="0" borderId="26" xfId="537" applyFont="1" applyFill="1" applyBorder="1" applyAlignment="1">
      <alignment horizontal="center" vertical="center"/>
      <protection/>
    </xf>
    <xf numFmtId="0" fontId="61" fillId="0" borderId="3" xfId="537" applyFont="1" applyFill="1" applyBorder="1" applyAlignment="1">
      <alignment horizontal="center" vertical="center"/>
      <protection/>
    </xf>
    <xf numFmtId="0" fontId="61" fillId="0" borderId="25" xfId="537" applyFont="1" applyFill="1" applyBorder="1" applyAlignment="1">
      <alignment horizontal="center" vertical="center"/>
      <protection/>
    </xf>
    <xf numFmtId="0" fontId="2" fillId="0" borderId="0" xfId="537" applyFont="1" applyAlignment="1">
      <alignment horizontal="center"/>
      <protection/>
    </xf>
    <xf numFmtId="1" fontId="72" fillId="50" borderId="0" xfId="558" applyNumberFormat="1" applyFont="1" applyFill="1" applyAlignment="1" applyProtection="1">
      <alignment horizontal="center"/>
      <protection locked="0"/>
    </xf>
    <xf numFmtId="1" fontId="46" fillId="0" borderId="0" xfId="561" applyNumberFormat="1" applyFont="1" applyFill="1" applyAlignment="1">
      <alignment vertical="center"/>
      <protection/>
    </xf>
    <xf numFmtId="1" fontId="78" fillId="50" borderId="0" xfId="558" applyNumberFormat="1" applyFont="1" applyFill="1" applyAlignment="1" applyProtection="1">
      <alignment/>
      <protection locked="0"/>
    </xf>
    <xf numFmtId="0" fontId="87" fillId="0" borderId="0" xfId="0" applyFont="1" applyAlignment="1">
      <alignment/>
    </xf>
    <xf numFmtId="199" fontId="53" fillId="0" borderId="48" xfId="558" applyNumberFormat="1" applyFont="1" applyFill="1" applyBorder="1" applyAlignment="1" applyProtection="1">
      <alignment horizontal="center" vertical="center"/>
      <protection locked="0"/>
    </xf>
    <xf numFmtId="199" fontId="88" fillId="0" borderId="0" xfId="0" applyNumberFormat="1" applyFont="1" applyAlignment="1">
      <alignment/>
    </xf>
    <xf numFmtId="198" fontId="48" fillId="50" borderId="22" xfId="558" applyNumberFormat="1" applyFont="1" applyFill="1" applyBorder="1" applyAlignment="1" applyProtection="1">
      <alignment horizontal="center" vertical="center"/>
      <protection locked="0"/>
    </xf>
    <xf numFmtId="211" fontId="48" fillId="50" borderId="62" xfId="480" applyNumberFormat="1" applyFont="1" applyFill="1" applyBorder="1" applyAlignment="1">
      <alignment horizontal="center" vertical="center"/>
      <protection/>
    </xf>
    <xf numFmtId="3" fontId="48" fillId="0" borderId="62" xfId="558" applyNumberFormat="1" applyFont="1" applyFill="1" applyBorder="1" applyAlignment="1" applyProtection="1">
      <alignment horizontal="center" vertical="center"/>
      <protection locked="0"/>
    </xf>
    <xf numFmtId="3" fontId="48" fillId="0" borderId="44" xfId="558" applyNumberFormat="1" applyFont="1" applyFill="1" applyBorder="1" applyAlignment="1" applyProtection="1">
      <alignment horizontal="center" vertical="center"/>
      <protection locked="0"/>
    </xf>
    <xf numFmtId="199" fontId="48" fillId="0" borderId="22" xfId="558" applyNumberFormat="1" applyFont="1" applyFill="1" applyBorder="1" applyAlignment="1" applyProtection="1">
      <alignment horizontal="center" vertical="center"/>
      <protection locked="0"/>
    </xf>
    <xf numFmtId="3" fontId="48" fillId="50" borderId="47" xfId="558" applyNumberFormat="1" applyFont="1" applyFill="1" applyBorder="1" applyAlignment="1" applyProtection="1">
      <alignment horizontal="center" vertical="center"/>
      <protection locked="0"/>
    </xf>
    <xf numFmtId="3" fontId="48" fillId="50" borderId="22" xfId="558" applyNumberFormat="1" applyFont="1" applyFill="1" applyBorder="1" applyAlignment="1" applyProtection="1">
      <alignment horizontal="center" vertical="center"/>
      <protection locked="0"/>
    </xf>
    <xf numFmtId="199" fontId="48" fillId="0" borderId="3" xfId="558" applyNumberFormat="1" applyFont="1" applyFill="1" applyBorder="1" applyAlignment="1" applyProtection="1">
      <alignment horizontal="center" vertical="center"/>
      <protection locked="0"/>
    </xf>
    <xf numFmtId="3" fontId="48" fillId="0" borderId="47" xfId="558" applyNumberFormat="1" applyFont="1" applyFill="1" applyBorder="1" applyAlignment="1" applyProtection="1">
      <alignment horizontal="center" vertical="center"/>
      <protection locked="0"/>
    </xf>
    <xf numFmtId="1" fontId="84" fillId="0" borderId="0" xfId="0" applyNumberFormat="1" applyFont="1" applyAlignment="1">
      <alignment/>
    </xf>
    <xf numFmtId="198" fontId="48" fillId="50" borderId="3" xfId="558" applyNumberFormat="1" applyFont="1" applyFill="1" applyBorder="1" applyAlignment="1" applyProtection="1">
      <alignment horizontal="center" vertical="center"/>
      <protection locked="0"/>
    </xf>
    <xf numFmtId="3" fontId="48" fillId="0" borderId="24" xfId="558" applyNumberFormat="1" applyFont="1" applyFill="1" applyBorder="1" applyAlignment="1" applyProtection="1">
      <alignment horizontal="center" vertical="center"/>
      <protection locked="0"/>
    </xf>
    <xf numFmtId="3" fontId="48" fillId="0" borderId="37" xfId="558" applyNumberFormat="1" applyFont="1" applyFill="1" applyBorder="1" applyAlignment="1" applyProtection="1">
      <alignment horizontal="center" vertical="center"/>
      <protection locked="0"/>
    </xf>
    <xf numFmtId="3" fontId="48" fillId="50" borderId="63" xfId="558" applyNumberFormat="1" applyFont="1" applyFill="1" applyBorder="1" applyAlignment="1" applyProtection="1">
      <alignment horizontal="center" vertical="center"/>
      <protection locked="0"/>
    </xf>
    <xf numFmtId="3" fontId="48" fillId="50" borderId="3" xfId="558" applyNumberFormat="1" applyFont="1" applyFill="1" applyBorder="1" applyAlignment="1" applyProtection="1">
      <alignment horizontal="center" vertical="center"/>
      <protection locked="0"/>
    </xf>
    <xf numFmtId="3" fontId="48" fillId="0" borderId="63" xfId="558" applyNumberFormat="1" applyFont="1" applyFill="1" applyBorder="1" applyAlignment="1" applyProtection="1">
      <alignment horizontal="center" vertical="center"/>
      <protection locked="0"/>
    </xf>
    <xf numFmtId="49" fontId="48" fillId="0" borderId="3" xfId="558" applyNumberFormat="1" applyFont="1" applyFill="1" applyBorder="1" applyAlignment="1" applyProtection="1">
      <alignment horizontal="center" vertical="center"/>
      <protection locked="0"/>
    </xf>
    <xf numFmtId="198" fontId="48" fillId="50" borderId="58" xfId="558" applyNumberFormat="1" applyFont="1" applyFill="1" applyBorder="1" applyAlignment="1" applyProtection="1">
      <alignment horizontal="center" vertical="center"/>
      <protection locked="0"/>
    </xf>
    <xf numFmtId="49" fontId="48" fillId="0" borderId="58" xfId="558" applyNumberFormat="1" applyFont="1" applyFill="1" applyBorder="1" applyAlignment="1" applyProtection="1">
      <alignment horizontal="center" vertical="center"/>
      <protection locked="0"/>
    </xf>
    <xf numFmtId="3" fontId="48" fillId="0" borderId="52" xfId="558" applyNumberFormat="1" applyFont="1" applyFill="1" applyBorder="1" applyAlignment="1" applyProtection="1">
      <alignment horizontal="center" vertical="center"/>
      <protection locked="0"/>
    </xf>
    <xf numFmtId="199" fontId="48" fillId="0" borderId="58" xfId="558" applyNumberFormat="1" applyFont="1" applyFill="1" applyBorder="1" applyAlignment="1" applyProtection="1">
      <alignment horizontal="center" vertical="center"/>
      <protection locked="0"/>
    </xf>
    <xf numFmtId="3" fontId="48" fillId="50" borderId="27" xfId="558" applyNumberFormat="1" applyFont="1" applyFill="1" applyBorder="1" applyAlignment="1" applyProtection="1">
      <alignment horizontal="center" vertical="center"/>
      <protection locked="0"/>
    </xf>
    <xf numFmtId="3" fontId="48" fillId="50" borderId="58" xfId="558" applyNumberFormat="1" applyFont="1" applyFill="1" applyBorder="1" applyAlignment="1" applyProtection="1">
      <alignment horizontal="center" vertical="center"/>
      <protection locked="0"/>
    </xf>
    <xf numFmtId="3" fontId="48" fillId="0" borderId="64" xfId="558" applyNumberFormat="1" applyFont="1" applyFill="1" applyBorder="1" applyAlignment="1" applyProtection="1">
      <alignment horizontal="center" vertical="center"/>
      <protection locked="0"/>
    </xf>
    <xf numFmtId="199" fontId="2" fillId="50" borderId="0" xfId="558" applyNumberFormat="1" applyFont="1" applyFill="1" applyBorder="1" applyProtection="1">
      <alignment/>
      <protection locked="0"/>
    </xf>
    <xf numFmtId="3" fontId="2" fillId="50" borderId="0" xfId="558" applyNumberFormat="1" applyFont="1" applyFill="1" applyBorder="1" applyProtection="1">
      <alignment/>
      <protection locked="0"/>
    </xf>
    <xf numFmtId="3" fontId="48" fillId="0" borderId="37" xfId="482" applyNumberFormat="1" applyFont="1" applyBorder="1" applyAlignment="1" applyProtection="1">
      <alignment horizontal="center" vertical="center"/>
      <protection locked="0"/>
    </xf>
    <xf numFmtId="3" fontId="3" fillId="50" borderId="22" xfId="561" applyNumberFormat="1" applyFont="1" applyFill="1" applyBorder="1" applyAlignment="1">
      <alignment horizontal="center" vertical="center"/>
      <protection/>
    </xf>
    <xf numFmtId="3" fontId="3" fillId="50" borderId="22" xfId="561" applyNumberFormat="1" applyFont="1" applyFill="1" applyBorder="1" applyAlignment="1">
      <alignment horizontal="center" vertical="center"/>
      <protection/>
    </xf>
    <xf numFmtId="3" fontId="3" fillId="50" borderId="3" xfId="561" applyNumberFormat="1" applyFont="1" applyFill="1" applyBorder="1" applyAlignment="1">
      <alignment horizontal="center" vertical="center"/>
      <protection/>
    </xf>
    <xf numFmtId="3" fontId="3" fillId="50" borderId="3" xfId="561" applyNumberFormat="1" applyFont="1" applyFill="1" applyBorder="1" applyAlignment="1">
      <alignment horizontal="center" vertical="center"/>
      <protection/>
    </xf>
    <xf numFmtId="3" fontId="109" fillId="50" borderId="44" xfId="552" applyNumberFormat="1" applyFont="1" applyFill="1" applyBorder="1" applyAlignment="1">
      <alignment horizontal="center" vertical="center" wrapText="1"/>
      <protection/>
    </xf>
    <xf numFmtId="3" fontId="39" fillId="0" borderId="22" xfId="561" applyNumberFormat="1" applyFont="1" applyFill="1" applyBorder="1" applyAlignment="1">
      <alignment horizontal="center" vertical="center" wrapText="1"/>
      <protection/>
    </xf>
    <xf numFmtId="3" fontId="39" fillId="0" borderId="3" xfId="561" applyNumberFormat="1" applyFont="1" applyFill="1" applyBorder="1" applyAlignment="1">
      <alignment horizontal="center" vertical="center"/>
      <protection/>
    </xf>
    <xf numFmtId="49" fontId="62" fillId="0" borderId="3" xfId="561" applyNumberFormat="1" applyFont="1" applyFill="1" applyBorder="1" applyAlignment="1">
      <alignment horizontal="center" vertical="center" wrapText="1"/>
      <protection/>
    </xf>
    <xf numFmtId="3" fontId="39" fillId="0" borderId="3" xfId="561" applyNumberFormat="1" applyFont="1" applyFill="1" applyBorder="1" applyAlignment="1">
      <alignment horizontal="center" vertical="center" wrapText="1"/>
      <protection/>
    </xf>
    <xf numFmtId="1" fontId="79" fillId="0" borderId="0" xfId="561" applyNumberFormat="1" applyFont="1" applyFill="1" applyAlignment="1">
      <alignment vertical="center"/>
      <protection/>
    </xf>
    <xf numFmtId="1" fontId="110" fillId="0" borderId="0" xfId="0" applyNumberFormat="1" applyFont="1" applyAlignment="1">
      <alignment/>
    </xf>
    <xf numFmtId="0" fontId="66" fillId="0" borderId="0" xfId="552" applyFont="1" applyFill="1" applyBorder="1" applyAlignment="1">
      <alignment vertical="top" wrapText="1"/>
      <protection/>
    </xf>
    <xf numFmtId="0" fontId="111" fillId="0" borderId="0" xfId="561" applyFont="1" applyFill="1">
      <alignment/>
      <protection/>
    </xf>
    <xf numFmtId="0" fontId="112" fillId="0" borderId="0" xfId="561" applyFont="1" applyFill="1">
      <alignment/>
      <protection/>
    </xf>
    <xf numFmtId="0" fontId="113" fillId="0" borderId="0" xfId="561" applyFont="1" applyFill="1">
      <alignment/>
      <protection/>
    </xf>
    <xf numFmtId="1" fontId="113" fillId="0" borderId="0" xfId="561" applyNumberFormat="1" applyFont="1" applyFill="1" applyAlignment="1">
      <alignment vertical="center"/>
      <protection/>
    </xf>
    <xf numFmtId="3" fontId="48" fillId="0" borderId="43" xfId="558" applyNumberFormat="1" applyFont="1" applyFill="1" applyBorder="1" applyAlignment="1" applyProtection="1">
      <alignment horizontal="center" vertical="center"/>
      <protection locked="0"/>
    </xf>
    <xf numFmtId="3" fontId="48" fillId="0" borderId="36" xfId="558" applyNumberFormat="1" applyFont="1" applyFill="1" applyBorder="1" applyAlignment="1" applyProtection="1">
      <alignment horizontal="center" vertical="center"/>
      <protection locked="0"/>
    </xf>
    <xf numFmtId="3" fontId="48" fillId="0" borderId="68" xfId="558" applyNumberFormat="1" applyFont="1" applyFill="1" applyBorder="1" applyAlignment="1" applyProtection="1">
      <alignment horizontal="center" vertical="center"/>
      <protection locked="0"/>
    </xf>
    <xf numFmtId="199" fontId="53" fillId="50" borderId="48" xfId="558" applyNumberFormat="1" applyFont="1" applyFill="1" applyBorder="1" applyAlignment="1" applyProtection="1">
      <alignment horizontal="center" vertical="center"/>
      <protection locked="0"/>
    </xf>
    <xf numFmtId="1" fontId="53" fillId="0" borderId="48" xfId="558" applyNumberFormat="1" applyFont="1" applyFill="1" applyBorder="1" applyAlignment="1" applyProtection="1">
      <alignment horizontal="center" vertical="center"/>
      <protection locked="0"/>
    </xf>
    <xf numFmtId="1" fontId="53" fillId="50" borderId="67" xfId="480" applyNumberFormat="1" applyFont="1" applyFill="1" applyBorder="1" applyAlignment="1">
      <alignment horizontal="center" vertical="center"/>
      <protection/>
    </xf>
    <xf numFmtId="1" fontId="53" fillId="0" borderId="67" xfId="558" applyNumberFormat="1" applyFont="1" applyFill="1" applyBorder="1" applyAlignment="1" applyProtection="1">
      <alignment horizontal="center" vertical="center"/>
      <protection locked="0"/>
    </xf>
    <xf numFmtId="3" fontId="53" fillId="50" borderId="44" xfId="552" applyNumberFormat="1" applyFont="1" applyFill="1" applyBorder="1" applyAlignment="1">
      <alignment horizontal="center" vertical="center" wrapText="1"/>
      <protection/>
    </xf>
    <xf numFmtId="3" fontId="53" fillId="0" borderId="50" xfId="558" applyNumberFormat="1" applyFont="1" applyFill="1" applyBorder="1" applyAlignment="1" applyProtection="1">
      <alignment horizontal="center" vertical="center"/>
      <protection locked="0"/>
    </xf>
    <xf numFmtId="3" fontId="53" fillId="0" borderId="48" xfId="558" applyNumberFormat="1" applyFont="1" applyFill="1" applyBorder="1" applyAlignment="1" applyProtection="1">
      <alignment horizontal="center" vertical="center"/>
      <protection locked="0"/>
    </xf>
    <xf numFmtId="3" fontId="53" fillId="0" borderId="69" xfId="558" applyNumberFormat="1" applyFont="1" applyFill="1" applyBorder="1" applyAlignment="1" applyProtection="1">
      <alignment horizontal="center" vertical="center"/>
      <protection locked="0"/>
    </xf>
    <xf numFmtId="1" fontId="53" fillId="50" borderId="67" xfId="558" applyNumberFormat="1" applyFont="1" applyFill="1" applyBorder="1" applyAlignment="1" applyProtection="1">
      <alignment horizontal="center" vertical="center" wrapText="1"/>
      <protection locked="0"/>
    </xf>
    <xf numFmtId="3" fontId="53" fillId="50" borderId="22" xfId="558" applyNumberFormat="1" applyFont="1" applyFill="1" applyBorder="1" applyAlignment="1" applyProtection="1">
      <alignment horizontal="center" vertical="center"/>
      <protection locked="0"/>
    </xf>
    <xf numFmtId="3" fontId="53" fillId="50" borderId="3" xfId="558" applyNumberFormat="1" applyFont="1" applyFill="1" applyBorder="1" applyAlignment="1" applyProtection="1">
      <alignment horizontal="center" vertical="center"/>
      <protection locked="0"/>
    </xf>
    <xf numFmtId="198" fontId="53" fillId="50" borderId="3" xfId="558" applyNumberFormat="1" applyFont="1" applyFill="1" applyBorder="1" applyAlignment="1" applyProtection="1">
      <alignment horizontal="center" vertical="center" wrapText="1"/>
      <protection locked="0"/>
    </xf>
    <xf numFmtId="0" fontId="61" fillId="0" borderId="22" xfId="537" applyFont="1" applyFill="1" applyBorder="1" applyAlignment="1">
      <alignment horizontal="center" vertical="center"/>
      <protection/>
    </xf>
    <xf numFmtId="0" fontId="61" fillId="0" borderId="39" xfId="537" applyFont="1" applyFill="1" applyBorder="1" applyAlignment="1">
      <alignment horizontal="center" vertical="center"/>
      <protection/>
    </xf>
    <xf numFmtId="1" fontId="94" fillId="0" borderId="0" xfId="0" applyNumberFormat="1" applyFont="1" applyAlignment="1">
      <alignment/>
    </xf>
    <xf numFmtId="49" fontId="53" fillId="0" borderId="48" xfId="558" applyNumberFormat="1" applyFont="1" applyBorder="1" applyAlignment="1" applyProtection="1">
      <alignment horizontal="center" vertical="center"/>
      <protection locked="0"/>
    </xf>
    <xf numFmtId="1" fontId="114" fillId="0" borderId="0" xfId="0" applyNumberFormat="1" applyFont="1" applyAlignment="1">
      <alignment/>
    </xf>
    <xf numFmtId="211" fontId="53" fillId="50" borderId="67" xfId="480" applyNumberFormat="1" applyFont="1" applyFill="1" applyBorder="1" applyAlignment="1">
      <alignment horizontal="center" vertical="center"/>
      <protection/>
    </xf>
    <xf numFmtId="0" fontId="61" fillId="0" borderId="39" xfId="537" applyFont="1" applyFill="1" applyBorder="1" applyAlignment="1">
      <alignment vertical="center"/>
      <protection/>
    </xf>
    <xf numFmtId="0" fontId="115" fillId="0" borderId="0" xfId="0" applyFont="1" applyAlignment="1">
      <alignment/>
    </xf>
    <xf numFmtId="1" fontId="48" fillId="0" borderId="22" xfId="558" applyNumberFormat="1" applyFont="1" applyFill="1" applyBorder="1" applyAlignment="1" applyProtection="1">
      <alignment horizontal="center" vertical="center"/>
      <protection locked="0"/>
    </xf>
    <xf numFmtId="1" fontId="48" fillId="0" borderId="3" xfId="558" applyNumberFormat="1" applyFont="1" applyFill="1" applyBorder="1" applyAlignment="1" applyProtection="1">
      <alignment horizontal="center" vertical="center"/>
      <protection locked="0"/>
    </xf>
    <xf numFmtId="1" fontId="48" fillId="0" borderId="58" xfId="558" applyNumberFormat="1" applyFont="1" applyFill="1" applyBorder="1" applyAlignment="1" applyProtection="1">
      <alignment horizontal="center" vertical="center"/>
      <protection locked="0"/>
    </xf>
    <xf numFmtId="1" fontId="72" fillId="50" borderId="0" xfId="558" applyNumberFormat="1" applyFont="1" applyFill="1" applyAlignment="1" applyProtection="1">
      <alignment horizontal="center"/>
      <protection locked="0"/>
    </xf>
    <xf numFmtId="2" fontId="108" fillId="50" borderId="3" xfId="537" applyNumberFormat="1" applyFont="1" applyFill="1" applyBorder="1" applyAlignment="1">
      <alignment horizontal="left" vertical="center" wrapText="1"/>
      <protection/>
    </xf>
    <xf numFmtId="3" fontId="116" fillId="50" borderId="3" xfId="537" applyNumberFormat="1" applyFont="1" applyFill="1" applyBorder="1" applyAlignment="1">
      <alignment horizontal="center" vertical="center" wrapText="1"/>
      <protection/>
    </xf>
    <xf numFmtId="212" fontId="116" fillId="0" borderId="2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61" fillId="0" borderId="22" xfId="537" applyNumberFormat="1" applyFont="1" applyFill="1" applyBorder="1" applyAlignment="1">
      <alignment horizontal="left" vertical="center" wrapText="1"/>
      <protection/>
    </xf>
    <xf numFmtId="3" fontId="61" fillId="0" borderId="22" xfId="537" applyNumberFormat="1" applyFont="1" applyFill="1" applyBorder="1" applyAlignment="1">
      <alignment horizontal="center" vertical="center" wrapText="1"/>
      <protection/>
    </xf>
    <xf numFmtId="211" fontId="61" fillId="50" borderId="22" xfId="480" applyNumberFormat="1" applyFont="1" applyFill="1" applyBorder="1" applyAlignment="1">
      <alignment horizontal="center" vertical="center"/>
      <protection/>
    </xf>
    <xf numFmtId="3" fontId="61" fillId="0" borderId="44" xfId="537" applyNumberFormat="1" applyFont="1" applyFill="1" applyBorder="1" applyAlignment="1">
      <alignment horizontal="center" vertical="center" wrapText="1"/>
      <protection/>
    </xf>
    <xf numFmtId="2" fontId="61" fillId="0" borderId="3" xfId="537" applyNumberFormat="1" applyFont="1" applyFill="1" applyBorder="1" applyAlignment="1">
      <alignment horizontal="left" vertical="center" wrapText="1"/>
      <protection/>
    </xf>
    <xf numFmtId="3" fontId="61" fillId="0" borderId="3" xfId="537" applyNumberFormat="1" applyFont="1" applyFill="1" applyBorder="1" applyAlignment="1">
      <alignment horizontal="center" vertical="center" wrapText="1"/>
      <protection/>
    </xf>
    <xf numFmtId="211" fontId="61" fillId="50" borderId="3" xfId="480" applyNumberFormat="1" applyFont="1" applyFill="1" applyBorder="1" applyAlignment="1">
      <alignment horizontal="center" vertical="center"/>
      <protection/>
    </xf>
    <xf numFmtId="3" fontId="61" fillId="0" borderId="37" xfId="537" applyNumberFormat="1" applyFont="1" applyFill="1" applyBorder="1" applyAlignment="1">
      <alignment horizontal="center" vertical="center" wrapText="1"/>
      <protection/>
    </xf>
    <xf numFmtId="2" fontId="61" fillId="0" borderId="3" xfId="537" applyNumberFormat="1" applyFont="1" applyFill="1" applyBorder="1" applyAlignment="1">
      <alignment horizontal="left" wrapText="1"/>
      <protection/>
    </xf>
    <xf numFmtId="3" fontId="61" fillId="0" borderId="3" xfId="537" applyNumberFormat="1" applyFont="1" applyFill="1" applyBorder="1" applyAlignment="1">
      <alignment horizontal="center" vertical="center"/>
      <protection/>
    </xf>
    <xf numFmtId="3" fontId="61" fillId="0" borderId="37" xfId="537" applyNumberFormat="1" applyFont="1" applyFill="1" applyBorder="1" applyAlignment="1">
      <alignment horizontal="center" vertical="center"/>
      <protection/>
    </xf>
    <xf numFmtId="2" fontId="61" fillId="0" borderId="3" xfId="537" applyNumberFormat="1" applyFont="1" applyFill="1" applyBorder="1" applyAlignment="1">
      <alignment vertical="center" wrapText="1"/>
      <protection/>
    </xf>
    <xf numFmtId="2" fontId="65" fillId="0" borderId="3" xfId="537" applyNumberFormat="1" applyFont="1" applyFill="1" applyBorder="1" applyAlignment="1">
      <alignment horizontal="left" vertical="center" wrapText="1"/>
      <protection/>
    </xf>
    <xf numFmtId="2" fontId="61" fillId="0" borderId="3" xfId="537" applyNumberFormat="1" applyFont="1" applyFill="1" applyBorder="1" applyAlignment="1">
      <alignment wrapText="1"/>
      <protection/>
    </xf>
    <xf numFmtId="0" fontId="61" fillId="0" borderId="3" xfId="537" applyFont="1" applyFill="1" applyBorder="1" applyAlignment="1">
      <alignment horizontal="left" vertical="center" wrapText="1"/>
      <protection/>
    </xf>
    <xf numFmtId="211" fontId="56" fillId="50" borderId="3" xfId="480" applyNumberFormat="1" applyFont="1" applyFill="1" applyBorder="1" applyAlignment="1">
      <alignment horizontal="center" vertical="center"/>
      <protection/>
    </xf>
    <xf numFmtId="3" fontId="61" fillId="0" borderId="37" xfId="537" applyNumberFormat="1" applyFont="1" applyBorder="1" applyAlignment="1">
      <alignment horizontal="center" vertical="center" wrapText="1"/>
      <protection/>
    </xf>
    <xf numFmtId="3" fontId="61" fillId="0" borderId="3" xfId="537" applyNumberFormat="1" applyFont="1" applyBorder="1" applyAlignment="1">
      <alignment horizontal="center" vertical="center" wrapText="1"/>
      <protection/>
    </xf>
    <xf numFmtId="0" fontId="61" fillId="0" borderId="3" xfId="537" applyFont="1" applyBorder="1" applyAlignment="1">
      <alignment horizontal="left" vertical="center" wrapText="1"/>
      <protection/>
    </xf>
    <xf numFmtId="0" fontId="61" fillId="0" borderId="3" xfId="537" applyFont="1" applyFill="1" applyBorder="1" applyAlignment="1">
      <alignment vertical="center" wrapText="1"/>
      <protection/>
    </xf>
    <xf numFmtId="0" fontId="61" fillId="0" borderId="3" xfId="537" applyFont="1" applyBorder="1" applyAlignment="1">
      <alignment vertical="center" wrapText="1"/>
      <protection/>
    </xf>
    <xf numFmtId="3" fontId="61" fillId="50" borderId="3" xfId="537" applyNumberFormat="1" applyFont="1" applyFill="1" applyBorder="1" applyAlignment="1">
      <alignment horizontal="center" vertical="center" wrapText="1"/>
      <protection/>
    </xf>
    <xf numFmtId="0" fontId="61" fillId="0" borderId="3" xfId="537" applyFont="1" applyFill="1" applyBorder="1" applyAlignment="1">
      <alignment horizontal="center" vertical="center" wrapText="1"/>
      <protection/>
    </xf>
    <xf numFmtId="0" fontId="65" fillId="0" borderId="3" xfId="537" applyFont="1" applyFill="1" applyBorder="1" applyAlignment="1">
      <alignment horizontal="left" vertical="center" wrapText="1"/>
      <protection/>
    </xf>
    <xf numFmtId="2" fontId="48" fillId="0" borderId="3" xfId="537" applyNumberFormat="1" applyFont="1" applyFill="1" applyBorder="1" applyAlignment="1">
      <alignment horizontal="left" wrapText="1"/>
      <protection/>
    </xf>
    <xf numFmtId="3" fontId="48" fillId="0" borderId="3" xfId="537" applyNumberFormat="1" applyFont="1" applyFill="1" applyBorder="1" applyAlignment="1">
      <alignment horizontal="center" vertical="center" wrapText="1"/>
      <protection/>
    </xf>
    <xf numFmtId="2" fontId="48" fillId="0" borderId="3" xfId="537" applyNumberFormat="1" applyFont="1" applyFill="1" applyBorder="1" applyAlignment="1">
      <alignment horizontal="left" vertical="center" wrapText="1"/>
      <protection/>
    </xf>
    <xf numFmtId="49" fontId="61" fillId="0" borderId="3" xfId="537" applyNumberFormat="1" applyFont="1" applyFill="1" applyBorder="1" applyAlignment="1">
      <alignment horizontal="center" vertical="center" wrapText="1"/>
      <protection/>
    </xf>
    <xf numFmtId="0" fontId="61" fillId="0" borderId="3" xfId="537" applyFont="1" applyFill="1" applyBorder="1" applyAlignment="1">
      <alignment horizontal="left" wrapText="1"/>
      <protection/>
    </xf>
    <xf numFmtId="2" fontId="48" fillId="50" borderId="3" xfId="537" applyNumberFormat="1" applyFont="1" applyFill="1" applyBorder="1" applyAlignment="1">
      <alignment horizontal="left" vertical="center" wrapText="1"/>
      <protection/>
    </xf>
    <xf numFmtId="3" fontId="48" fillId="50" borderId="3" xfId="537" applyNumberFormat="1" applyFont="1" applyFill="1" applyBorder="1" applyAlignment="1">
      <alignment horizontal="center" vertical="center" wrapText="1"/>
      <protection/>
    </xf>
    <xf numFmtId="212" fontId="48" fillId="0" borderId="3" xfId="0" applyNumberFormat="1" applyFont="1" applyFill="1" applyBorder="1" applyAlignment="1">
      <alignment horizontal="center" vertical="center"/>
    </xf>
    <xf numFmtId="3" fontId="109" fillId="50" borderId="45" xfId="552" applyNumberFormat="1" applyFont="1" applyFill="1" applyBorder="1" applyAlignment="1">
      <alignment horizontal="center" vertical="center" wrapText="1"/>
      <protection/>
    </xf>
    <xf numFmtId="1" fontId="51" fillId="50" borderId="70" xfId="558" applyNumberFormat="1" applyFont="1" applyFill="1" applyBorder="1" applyAlignment="1" applyProtection="1">
      <alignment horizontal="center" vertical="center"/>
      <protection locked="0"/>
    </xf>
    <xf numFmtId="2" fontId="61" fillId="50" borderId="3" xfId="537" applyNumberFormat="1" applyFont="1" applyFill="1" applyBorder="1" applyAlignment="1">
      <alignment horizontal="left" vertical="center" wrapText="1"/>
      <protection/>
    </xf>
    <xf numFmtId="212" fontId="48" fillId="0" borderId="24" xfId="0" applyNumberFormat="1" applyFont="1" applyFill="1" applyBorder="1" applyAlignment="1">
      <alignment horizontal="center" vertical="center"/>
    </xf>
    <xf numFmtId="2" fontId="61" fillId="50" borderId="22" xfId="537" applyNumberFormat="1" applyFont="1" applyFill="1" applyBorder="1" applyAlignment="1">
      <alignment horizontal="left" vertical="center" wrapText="1"/>
      <protection/>
    </xf>
    <xf numFmtId="3" fontId="48" fillId="50" borderId="22" xfId="537" applyNumberFormat="1" applyFont="1" applyFill="1" applyBorder="1" applyAlignment="1">
      <alignment horizontal="center" vertical="center" wrapText="1"/>
      <protection/>
    </xf>
    <xf numFmtId="212" fontId="48" fillId="0" borderId="62" xfId="0" applyNumberFormat="1" applyFont="1" applyFill="1" applyBorder="1" applyAlignment="1">
      <alignment horizontal="center" vertical="center"/>
    </xf>
    <xf numFmtId="0" fontId="61" fillId="0" borderId="23" xfId="537" applyFont="1" applyFill="1" applyBorder="1" applyAlignment="1">
      <alignment horizontal="center" vertical="center"/>
      <protection/>
    </xf>
    <xf numFmtId="1" fontId="72" fillId="50" borderId="0" xfId="558" applyNumberFormat="1" applyFont="1" applyFill="1" applyAlignment="1" applyProtection="1">
      <alignment horizontal="center"/>
      <protection locked="0"/>
    </xf>
    <xf numFmtId="0" fontId="51" fillId="0" borderId="0" xfId="560" applyFont="1" applyFill="1" applyAlignment="1">
      <alignment horizontal="center" vertical="top" wrapText="1"/>
      <protection/>
    </xf>
    <xf numFmtId="0" fontId="56" fillId="0" borderId="0" xfId="560" applyFont="1" applyFill="1" applyAlignment="1">
      <alignment horizontal="center" vertical="top" wrapText="1"/>
      <protection/>
    </xf>
    <xf numFmtId="0" fontId="51" fillId="0" borderId="71" xfId="560" applyFont="1" applyFill="1" applyBorder="1" applyAlignment="1">
      <alignment horizontal="center" vertical="top" wrapText="1"/>
      <protection/>
    </xf>
    <xf numFmtId="0" fontId="51" fillId="0" borderId="26" xfId="560" applyFont="1" applyFill="1" applyBorder="1" applyAlignment="1">
      <alignment horizontal="center" vertical="top" wrapText="1"/>
      <protection/>
    </xf>
    <xf numFmtId="0" fontId="52" fillId="0" borderId="60" xfId="560" applyFont="1" applyBorder="1" applyAlignment="1">
      <alignment horizontal="center" vertical="center" wrapText="1"/>
      <protection/>
    </xf>
    <xf numFmtId="0" fontId="52" fillId="0" borderId="3" xfId="560" applyFont="1" applyBorder="1" applyAlignment="1">
      <alignment horizontal="center" vertical="center" wrapText="1"/>
      <protection/>
    </xf>
    <xf numFmtId="0" fontId="52" fillId="0" borderId="72" xfId="560" applyFont="1" applyBorder="1" applyAlignment="1">
      <alignment horizontal="center" vertical="center" wrapText="1"/>
      <protection/>
    </xf>
    <xf numFmtId="0" fontId="52" fillId="0" borderId="73" xfId="560" applyFont="1" applyBorder="1" applyAlignment="1">
      <alignment horizontal="center" vertical="center" wrapText="1"/>
      <protection/>
    </xf>
    <xf numFmtId="0" fontId="52" fillId="0" borderId="0" xfId="560" applyFont="1" applyFill="1" applyAlignment="1">
      <alignment horizontal="center" vertical="center" wrapText="1"/>
      <protection/>
    </xf>
    <xf numFmtId="0" fontId="57" fillId="0" borderId="0" xfId="560" applyFont="1" applyFill="1" applyAlignment="1">
      <alignment horizontal="center" vertical="center" wrapText="1"/>
      <protection/>
    </xf>
    <xf numFmtId="0" fontId="58" fillId="0" borderId="0" xfId="560" applyFont="1" applyFill="1" applyAlignment="1">
      <alignment horizontal="center" vertical="top" wrapText="1"/>
      <protection/>
    </xf>
    <xf numFmtId="0" fontId="53" fillId="0" borderId="3" xfId="560" applyFont="1" applyFill="1" applyBorder="1" applyAlignment="1">
      <alignment horizontal="center" vertical="top" wrapText="1"/>
      <protection/>
    </xf>
    <xf numFmtId="0" fontId="53" fillId="0" borderId="3" xfId="560" applyFont="1" applyBorder="1" applyAlignment="1">
      <alignment horizontal="center" vertical="center" wrapText="1"/>
      <protection/>
    </xf>
    <xf numFmtId="0" fontId="53" fillId="0" borderId="38" xfId="560" applyFont="1" applyBorder="1" applyAlignment="1">
      <alignment horizontal="center" vertical="center" wrapText="1"/>
      <protection/>
    </xf>
    <xf numFmtId="0" fontId="53" fillId="0" borderId="37" xfId="560" applyFont="1" applyBorder="1" applyAlignment="1">
      <alignment horizontal="center" vertical="center" wrapText="1"/>
      <protection/>
    </xf>
    <xf numFmtId="0" fontId="53" fillId="0" borderId="71" xfId="560" applyFont="1" applyFill="1" applyBorder="1" applyAlignment="1">
      <alignment horizontal="center" vertical="top" wrapText="1"/>
      <protection/>
    </xf>
    <xf numFmtId="0" fontId="53" fillId="0" borderId="26" xfId="560" applyFont="1" applyFill="1" applyBorder="1" applyAlignment="1">
      <alignment horizontal="center" vertical="top" wrapText="1"/>
      <protection/>
    </xf>
    <xf numFmtId="2" fontId="53" fillId="0" borderId="60" xfId="560" applyNumberFormat="1" applyFont="1" applyBorder="1" applyAlignment="1">
      <alignment horizontal="center" vertical="center" wrapText="1"/>
      <protection/>
    </xf>
    <xf numFmtId="2" fontId="53" fillId="0" borderId="3" xfId="560" applyNumberFormat="1" applyFont="1" applyBorder="1" applyAlignment="1">
      <alignment horizontal="center" vertical="center" wrapText="1"/>
      <protection/>
    </xf>
    <xf numFmtId="0" fontId="53" fillId="0" borderId="72" xfId="560" applyFont="1" applyBorder="1" applyAlignment="1">
      <alignment horizontal="center" vertical="center" wrapText="1"/>
      <protection/>
    </xf>
    <xf numFmtId="0" fontId="53" fillId="0" borderId="73" xfId="560" applyFont="1" applyBorder="1" applyAlignment="1">
      <alignment horizontal="center" vertical="center" wrapText="1"/>
      <protection/>
    </xf>
    <xf numFmtId="0" fontId="44" fillId="0" borderId="0" xfId="561" applyFont="1" applyFill="1" applyAlignment="1">
      <alignment horizontal="center" wrapText="1"/>
      <protection/>
    </xf>
    <xf numFmtId="0" fontId="45" fillId="0" borderId="0" xfId="561" applyFont="1" applyFill="1" applyAlignment="1">
      <alignment horizontal="center"/>
      <protection/>
    </xf>
    <xf numFmtId="1" fontId="44" fillId="0" borderId="23" xfId="482" applyNumberFormat="1" applyFont="1" applyFill="1" applyBorder="1" applyAlignment="1">
      <alignment horizontal="center" vertical="center" wrapText="1"/>
      <protection/>
    </xf>
    <xf numFmtId="1" fontId="44" fillId="0" borderId="22" xfId="482" applyNumberFormat="1" applyFont="1" applyFill="1" applyBorder="1" applyAlignment="1">
      <alignment horizontal="center" vertical="center" wrapText="1"/>
      <protection/>
    </xf>
    <xf numFmtId="0" fontId="65" fillId="0" borderId="3" xfId="537" applyFont="1" applyBorder="1" applyAlignment="1">
      <alignment horizontal="center" vertical="center" wrapText="1"/>
      <protection/>
    </xf>
    <xf numFmtId="0" fontId="52" fillId="0" borderId="0" xfId="537" applyFont="1" applyAlignment="1">
      <alignment horizontal="center" vertical="center" wrapText="1"/>
      <protection/>
    </xf>
    <xf numFmtId="2" fontId="51" fillId="51" borderId="0" xfId="537" applyNumberFormat="1" applyFont="1" applyFill="1" applyBorder="1" applyAlignment="1">
      <alignment horizontal="center" wrapText="1"/>
      <protection/>
    </xf>
    <xf numFmtId="0" fontId="61" fillId="0" borderId="3" xfId="537" applyFont="1" applyFill="1" applyBorder="1" applyAlignment="1">
      <alignment horizontal="center"/>
      <protection/>
    </xf>
    <xf numFmtId="2" fontId="61" fillId="0" borderId="3" xfId="537" applyNumberFormat="1" applyFont="1" applyBorder="1" applyAlignment="1">
      <alignment horizontal="center" vertical="center" wrapText="1"/>
      <protection/>
    </xf>
    <xf numFmtId="2" fontId="63" fillId="0" borderId="3" xfId="537" applyNumberFormat="1" applyFont="1" applyBorder="1" applyAlignment="1">
      <alignment horizontal="center" vertical="center" wrapText="1"/>
      <protection/>
    </xf>
    <xf numFmtId="0" fontId="53" fillId="52" borderId="38" xfId="537" applyFont="1" applyFill="1" applyBorder="1" applyAlignment="1">
      <alignment horizontal="center" vertical="center" wrapText="1"/>
      <protection/>
    </xf>
    <xf numFmtId="0" fontId="53" fillId="52" borderId="74" xfId="537" applyFont="1" applyFill="1" applyBorder="1" applyAlignment="1">
      <alignment horizontal="center" vertical="center" wrapText="1"/>
      <protection/>
    </xf>
    <xf numFmtId="0" fontId="53" fillId="52" borderId="37" xfId="537" applyFont="1" applyFill="1" applyBorder="1" applyAlignment="1">
      <alignment horizontal="center" vertical="center" wrapText="1"/>
      <protection/>
    </xf>
    <xf numFmtId="0" fontId="51" fillId="0" borderId="0" xfId="537" applyFont="1" applyAlignment="1">
      <alignment horizontal="center" vertical="center" wrapText="1"/>
      <protection/>
    </xf>
    <xf numFmtId="0" fontId="57" fillId="0" borderId="0" xfId="537" applyFont="1" applyAlignment="1">
      <alignment horizontal="center" vertical="center" wrapText="1"/>
      <protection/>
    </xf>
    <xf numFmtId="2" fontId="63" fillId="0" borderId="38" xfId="537" applyNumberFormat="1" applyFont="1" applyBorder="1" applyAlignment="1">
      <alignment horizontal="center" vertical="center" wrapText="1"/>
      <protection/>
    </xf>
    <xf numFmtId="2" fontId="63" fillId="0" borderId="74" xfId="537" applyNumberFormat="1" applyFont="1" applyBorder="1" applyAlignment="1">
      <alignment horizontal="center" vertical="center" wrapText="1"/>
      <protection/>
    </xf>
    <xf numFmtId="2" fontId="63" fillId="0" borderId="37" xfId="537" applyNumberFormat="1" applyFont="1" applyBorder="1" applyAlignment="1">
      <alignment horizontal="center" vertical="center" wrapText="1"/>
      <protection/>
    </xf>
    <xf numFmtId="0" fontId="65" fillId="0" borderId="37" xfId="537" applyFont="1" applyBorder="1" applyAlignment="1">
      <alignment horizontal="center" vertical="center" wrapText="1"/>
      <protection/>
    </xf>
    <xf numFmtId="0" fontId="44" fillId="0" borderId="0" xfId="561" applyFont="1" applyFill="1" applyAlignment="1">
      <alignment horizontal="center"/>
      <protection/>
    </xf>
    <xf numFmtId="0" fontId="43" fillId="0" borderId="0" xfId="561" applyFont="1" applyFill="1" applyAlignment="1">
      <alignment horizontal="center"/>
      <protection/>
    </xf>
    <xf numFmtId="0" fontId="6" fillId="0" borderId="23" xfId="561" applyFont="1" applyFill="1" applyBorder="1" applyAlignment="1">
      <alignment horizontal="center" vertical="center" wrapText="1"/>
      <protection/>
    </xf>
    <xf numFmtId="0" fontId="6" fillId="0" borderId="22" xfId="561" applyFont="1" applyFill="1" applyBorder="1" applyAlignment="1">
      <alignment horizontal="center" vertical="center" wrapText="1"/>
      <protection/>
    </xf>
    <xf numFmtId="1" fontId="39" fillId="0" borderId="75" xfId="482" applyNumberFormat="1" applyFont="1" applyBorder="1" applyAlignment="1">
      <alignment horizontal="center" vertical="center" wrapText="1"/>
      <protection/>
    </xf>
    <xf numFmtId="1" fontId="39" fillId="0" borderId="39" xfId="482" applyNumberFormat="1" applyFont="1" applyBorder="1" applyAlignment="1">
      <alignment horizontal="center" vertical="center" wrapText="1"/>
      <protection/>
    </xf>
    <xf numFmtId="1" fontId="39" fillId="0" borderId="23" xfId="482" applyNumberFormat="1" applyFont="1" applyFill="1" applyBorder="1" applyAlignment="1">
      <alignment horizontal="center" vertical="center" wrapText="1"/>
      <protection/>
    </xf>
    <xf numFmtId="1" fontId="39" fillId="0" borderId="22" xfId="482" applyNumberFormat="1" applyFont="1" applyFill="1" applyBorder="1" applyAlignment="1">
      <alignment horizontal="center" vertical="center" wrapText="1"/>
      <protection/>
    </xf>
    <xf numFmtId="1" fontId="39" fillId="0" borderId="40" xfId="482" applyNumberFormat="1" applyFont="1" applyFill="1" applyBorder="1" applyAlignment="1">
      <alignment horizontal="center" vertical="center" wrapText="1"/>
      <protection/>
    </xf>
    <xf numFmtId="1" fontId="39" fillId="0" borderId="45" xfId="482" applyNumberFormat="1" applyFont="1" applyFill="1" applyBorder="1" applyAlignment="1">
      <alignment horizontal="center" vertical="center" wrapText="1"/>
      <protection/>
    </xf>
    <xf numFmtId="0" fontId="39" fillId="0" borderId="3" xfId="561" applyFont="1" applyFill="1" applyBorder="1" applyAlignment="1">
      <alignment horizontal="center" vertical="center"/>
      <protection/>
    </xf>
    <xf numFmtId="2" fontId="39" fillId="0" borderId="38" xfId="561" applyNumberFormat="1" applyFont="1" applyFill="1" applyBorder="1" applyAlignment="1">
      <alignment horizontal="center" vertical="center"/>
      <protection/>
    </xf>
    <xf numFmtId="0" fontId="39" fillId="0" borderId="74" xfId="561" applyFont="1" applyFill="1" applyBorder="1" applyAlignment="1">
      <alignment horizontal="center" vertical="center"/>
      <protection/>
    </xf>
    <xf numFmtId="0" fontId="39" fillId="0" borderId="37" xfId="561" applyFont="1" applyFill="1" applyBorder="1" applyAlignment="1">
      <alignment horizontal="center" vertical="center"/>
      <protection/>
    </xf>
    <xf numFmtId="0" fontId="39" fillId="0" borderId="38" xfId="561" applyFont="1" applyFill="1" applyBorder="1" applyAlignment="1">
      <alignment horizontal="center" vertical="center" wrapText="1"/>
      <protection/>
    </xf>
    <xf numFmtId="0" fontId="39" fillId="0" borderId="74" xfId="561" applyFont="1" applyFill="1" applyBorder="1" applyAlignment="1">
      <alignment horizontal="center" vertical="center" wrapText="1"/>
      <protection/>
    </xf>
    <xf numFmtId="0" fontId="39" fillId="0" borderId="37" xfId="561" applyFont="1" applyFill="1" applyBorder="1" applyAlignment="1">
      <alignment horizontal="center" vertical="center" wrapText="1"/>
      <protection/>
    </xf>
    <xf numFmtId="0" fontId="61" fillId="0" borderId="23" xfId="537" applyFont="1" applyFill="1" applyBorder="1" applyAlignment="1">
      <alignment horizontal="center"/>
      <protection/>
    </xf>
    <xf numFmtId="0" fontId="61" fillId="0" borderId="76" xfId="537" applyFont="1" applyFill="1" applyBorder="1" applyAlignment="1">
      <alignment horizontal="center"/>
      <protection/>
    </xf>
    <xf numFmtId="0" fontId="61" fillId="0" borderId="22" xfId="537" applyFont="1" applyFill="1" applyBorder="1" applyAlignment="1">
      <alignment horizontal="center"/>
      <protection/>
    </xf>
    <xf numFmtId="0" fontId="63" fillId="0" borderId="3" xfId="537" applyNumberFormat="1" applyFont="1" applyBorder="1" applyAlignment="1">
      <alignment horizontal="center" vertical="center" wrapText="1"/>
      <protection/>
    </xf>
    <xf numFmtId="2" fontId="53" fillId="0" borderId="3" xfId="537" applyNumberFormat="1" applyFont="1" applyBorder="1" applyAlignment="1">
      <alignment horizontal="center" vertical="center" wrapText="1"/>
      <protection/>
    </xf>
    <xf numFmtId="0" fontId="53" fillId="0" borderId="3" xfId="537" applyNumberFormat="1" applyFont="1" applyBorder="1" applyAlignment="1">
      <alignment horizontal="center" vertical="center" wrapText="1"/>
      <protection/>
    </xf>
    <xf numFmtId="2" fontId="51" fillId="51" borderId="51" xfId="537" applyNumberFormat="1" applyFont="1" applyFill="1" applyBorder="1" applyAlignment="1">
      <alignment horizontal="center" wrapText="1"/>
      <protection/>
    </xf>
    <xf numFmtId="0" fontId="61" fillId="0" borderId="3" xfId="537" applyFont="1" applyFill="1" applyBorder="1" applyAlignment="1">
      <alignment horizontal="center" vertical="center"/>
      <protection/>
    </xf>
    <xf numFmtId="0" fontId="53" fillId="52" borderId="3" xfId="537" applyFont="1" applyFill="1" applyBorder="1" applyAlignment="1">
      <alignment horizontal="center" vertical="center" wrapText="1"/>
      <protection/>
    </xf>
    <xf numFmtId="0" fontId="42" fillId="0" borderId="0" xfId="561" applyFont="1" applyFill="1" applyAlignment="1">
      <alignment horizontal="center" wrapText="1"/>
      <protection/>
    </xf>
    <xf numFmtId="0" fontId="40" fillId="0" borderId="0" xfId="561" applyFont="1" applyFill="1" applyAlignment="1">
      <alignment horizontal="center"/>
      <protection/>
    </xf>
    <xf numFmtId="0" fontId="59" fillId="0" borderId="23" xfId="561" applyFont="1" applyFill="1" applyBorder="1" applyAlignment="1">
      <alignment horizontal="center" vertical="center" wrapText="1"/>
      <protection/>
    </xf>
    <xf numFmtId="0" fontId="59" fillId="0" borderId="77" xfId="561" applyFont="1" applyFill="1" applyBorder="1" applyAlignment="1">
      <alignment horizontal="center" vertical="center" wrapText="1"/>
      <protection/>
    </xf>
    <xf numFmtId="2" fontId="46" fillId="0" borderId="3" xfId="561" applyNumberFormat="1" applyFont="1" applyFill="1" applyBorder="1" applyAlignment="1">
      <alignment horizontal="center" vertical="center" wrapText="1"/>
      <protection/>
    </xf>
    <xf numFmtId="2" fontId="46" fillId="0" borderId="78" xfId="561" applyNumberFormat="1" applyFont="1" applyFill="1" applyBorder="1" applyAlignment="1">
      <alignment horizontal="center" vertical="center" wrapText="1"/>
      <protection/>
    </xf>
    <xf numFmtId="0" fontId="46" fillId="0" borderId="3" xfId="561" applyFont="1" applyFill="1" applyBorder="1" applyAlignment="1">
      <alignment horizontal="center" vertical="center" wrapText="1"/>
      <protection/>
    </xf>
    <xf numFmtId="0" fontId="46" fillId="0" borderId="78" xfId="561" applyFont="1" applyFill="1" applyBorder="1" applyAlignment="1">
      <alignment horizontal="center" vertical="center" wrapText="1"/>
      <protection/>
    </xf>
    <xf numFmtId="14" fontId="3" fillId="0" borderId="3" xfId="482" applyNumberFormat="1" applyFont="1" applyFill="1" applyBorder="1" applyAlignment="1">
      <alignment horizontal="center" vertical="center" wrapText="1"/>
      <protection/>
    </xf>
    <xf numFmtId="14" fontId="3" fillId="0" borderId="78" xfId="482" applyNumberFormat="1" applyFont="1" applyFill="1" applyBorder="1" applyAlignment="1">
      <alignment horizontal="center" vertical="center" wrapText="1"/>
      <protection/>
    </xf>
    <xf numFmtId="0" fontId="41" fillId="0" borderId="3" xfId="561" applyFont="1" applyFill="1" applyBorder="1" applyAlignment="1">
      <alignment horizontal="center"/>
      <protection/>
    </xf>
    <xf numFmtId="0" fontId="47" fillId="0" borderId="3" xfId="561" applyFont="1" applyFill="1" applyBorder="1" applyAlignment="1">
      <alignment horizontal="center" vertical="center" wrapText="1"/>
      <protection/>
    </xf>
    <xf numFmtId="0" fontId="109" fillId="0" borderId="61" xfId="554" applyFont="1" applyFill="1" applyBorder="1" applyAlignment="1">
      <alignment horizontal="center" vertical="center" wrapText="1"/>
      <protection/>
    </xf>
    <xf numFmtId="0" fontId="109" fillId="0" borderId="28" xfId="554" applyFont="1" applyFill="1" applyBorder="1" applyAlignment="1">
      <alignment horizontal="center" vertical="center" wrapText="1"/>
      <protection/>
    </xf>
    <xf numFmtId="0" fontId="48" fillId="0" borderId="79" xfId="552" applyFont="1" applyFill="1" applyBorder="1" applyAlignment="1">
      <alignment horizontal="center" vertical="center"/>
      <protection/>
    </xf>
    <xf numFmtId="0" fontId="48" fillId="0" borderId="73" xfId="552" applyFont="1" applyFill="1" applyBorder="1" applyAlignment="1">
      <alignment horizontal="center" vertical="center"/>
      <protection/>
    </xf>
    <xf numFmtId="211" fontId="53" fillId="50" borderId="80" xfId="480" applyNumberFormat="1" applyFont="1" applyFill="1" applyBorder="1" applyAlignment="1">
      <alignment horizontal="center" vertical="center"/>
      <protection/>
    </xf>
    <xf numFmtId="211" fontId="53" fillId="50" borderId="81" xfId="480" applyNumberFormat="1" applyFont="1" applyFill="1" applyBorder="1" applyAlignment="1">
      <alignment horizontal="center" vertical="center"/>
      <protection/>
    </xf>
    <xf numFmtId="0" fontId="65" fillId="0" borderId="82" xfId="552" applyFont="1" applyBorder="1" applyAlignment="1">
      <alignment horizontal="left" wrapText="1"/>
      <protection/>
    </xf>
    <xf numFmtId="0" fontId="66" fillId="0" borderId="0" xfId="552" applyFont="1" applyAlignment="1">
      <alignment horizontal="center"/>
      <protection/>
    </xf>
    <xf numFmtId="0" fontId="66" fillId="0" borderId="0" xfId="552" applyFont="1" applyFill="1" applyBorder="1" applyAlignment="1">
      <alignment horizontal="center" vertical="top" wrapText="1"/>
      <protection/>
    </xf>
    <xf numFmtId="0" fontId="52" fillId="0" borderId="83" xfId="552" applyFont="1" applyFill="1" applyBorder="1" applyAlignment="1">
      <alignment horizontal="center" vertical="center" wrapText="1"/>
      <protection/>
    </xf>
    <xf numFmtId="0" fontId="52" fillId="0" borderId="68" xfId="552" applyFont="1" applyFill="1" applyBorder="1" applyAlignment="1">
      <alignment horizontal="center" vertical="center" wrapText="1"/>
      <protection/>
    </xf>
    <xf numFmtId="49" fontId="52" fillId="0" borderId="84" xfId="552" applyNumberFormat="1" applyFont="1" applyFill="1" applyBorder="1" applyAlignment="1">
      <alignment horizontal="center" vertical="center" wrapText="1"/>
      <protection/>
    </xf>
    <xf numFmtId="49" fontId="52" fillId="0" borderId="52" xfId="552" applyNumberFormat="1" applyFont="1" applyFill="1" applyBorder="1" applyAlignment="1">
      <alignment horizontal="center" vertical="center" wrapText="1"/>
      <protection/>
    </xf>
    <xf numFmtId="0" fontId="61" fillId="0" borderId="71" xfId="552" applyFont="1" applyFill="1" applyBorder="1" applyAlignment="1">
      <alignment horizontal="center" vertical="center"/>
      <protection/>
    </xf>
    <xf numFmtId="0" fontId="61" fillId="0" borderId="61" xfId="552" applyFont="1" applyFill="1" applyBorder="1" applyAlignment="1">
      <alignment horizontal="center" vertical="center"/>
      <protection/>
    </xf>
    <xf numFmtId="0" fontId="69" fillId="0" borderId="30" xfId="552" applyFont="1" applyFill="1" applyBorder="1" applyAlignment="1">
      <alignment horizontal="center" vertical="center" wrapText="1"/>
      <protection/>
    </xf>
    <xf numFmtId="0" fontId="69" fillId="0" borderId="0" xfId="552" applyFont="1" applyFill="1" applyBorder="1" applyAlignment="1">
      <alignment horizontal="center" vertical="center" wrapText="1"/>
      <protection/>
    </xf>
    <xf numFmtId="0" fontId="69" fillId="0" borderId="65" xfId="552" applyFont="1" applyFill="1" applyBorder="1" applyAlignment="1">
      <alignment horizontal="center" vertical="center" wrapText="1"/>
      <protection/>
    </xf>
    <xf numFmtId="0" fontId="109" fillId="0" borderId="71" xfId="554" applyFont="1" applyFill="1" applyBorder="1" applyAlignment="1">
      <alignment horizontal="center" vertical="center" wrapText="1"/>
      <protection/>
    </xf>
    <xf numFmtId="0" fontId="109" fillId="0" borderId="27" xfId="554" applyFont="1" applyFill="1" applyBorder="1" applyAlignment="1">
      <alignment horizontal="center" vertical="center" wrapText="1"/>
      <protection/>
    </xf>
    <xf numFmtId="1" fontId="61" fillId="50" borderId="0" xfId="558" applyNumberFormat="1" applyFont="1" applyFill="1" applyBorder="1" applyAlignment="1" applyProtection="1">
      <alignment horizontal="left" vertical="center" wrapText="1"/>
      <protection locked="0"/>
    </xf>
    <xf numFmtId="1" fontId="71" fillId="50" borderId="0" xfId="558" applyNumberFormat="1" applyFont="1" applyFill="1" applyAlignment="1" applyProtection="1">
      <alignment horizontal="center"/>
      <protection locked="0"/>
    </xf>
    <xf numFmtId="1" fontId="63" fillId="50" borderId="3" xfId="558" applyNumberFormat="1" applyFont="1" applyFill="1" applyBorder="1" applyAlignment="1" applyProtection="1">
      <alignment horizontal="center" vertical="center" wrapText="1"/>
      <protection/>
    </xf>
    <xf numFmtId="1" fontId="63" fillId="50" borderId="24" xfId="558" applyNumberFormat="1" applyFont="1" applyFill="1" applyBorder="1" applyAlignment="1" applyProtection="1">
      <alignment horizontal="center" vertical="center" wrapText="1"/>
      <protection/>
    </xf>
    <xf numFmtId="1" fontId="53" fillId="50" borderId="26" xfId="558" applyNumberFormat="1" applyFont="1" applyFill="1" applyBorder="1" applyAlignment="1" applyProtection="1">
      <alignment horizontal="center" vertical="center" wrapText="1"/>
      <protection/>
    </xf>
    <xf numFmtId="1" fontId="53" fillId="50" borderId="27" xfId="558" applyNumberFormat="1" applyFont="1" applyFill="1" applyBorder="1" applyAlignment="1" applyProtection="1">
      <alignment horizontal="center" vertical="center" wrapText="1"/>
      <protection/>
    </xf>
    <xf numFmtId="1" fontId="53" fillId="50" borderId="23" xfId="558" applyNumberFormat="1" applyFont="1" applyFill="1" applyBorder="1" applyAlignment="1" applyProtection="1">
      <alignment horizontal="center" vertical="center" wrapText="1"/>
      <protection/>
    </xf>
    <xf numFmtId="1" fontId="53" fillId="50" borderId="85" xfId="558" applyNumberFormat="1" applyFont="1" applyFill="1" applyBorder="1" applyAlignment="1" applyProtection="1">
      <alignment horizontal="center" vertical="center" wrapText="1"/>
      <protection/>
    </xf>
    <xf numFmtId="1" fontId="71" fillId="50" borderId="0" xfId="558" applyNumberFormat="1" applyFont="1" applyFill="1" applyBorder="1" applyAlignment="1" applyProtection="1">
      <alignment horizontal="center" vertical="top"/>
      <protection locked="0"/>
    </xf>
    <xf numFmtId="1" fontId="56" fillId="50" borderId="0" xfId="558" applyNumberFormat="1" applyFont="1" applyFill="1" applyBorder="1" applyAlignment="1" applyProtection="1">
      <alignment horizontal="right"/>
      <protection locked="0"/>
    </xf>
    <xf numFmtId="1" fontId="72" fillId="50" borderId="0" xfId="558" applyNumberFormat="1" applyFont="1" applyFill="1" applyAlignment="1" applyProtection="1">
      <alignment horizontal="center"/>
      <protection locked="0"/>
    </xf>
    <xf numFmtId="1" fontId="48" fillId="50" borderId="86" xfId="558" applyNumberFormat="1" applyFont="1" applyFill="1" applyBorder="1" applyAlignment="1" applyProtection="1">
      <alignment horizontal="center" vertical="center" wrapText="1"/>
      <protection/>
    </xf>
    <xf numFmtId="1" fontId="48" fillId="50" borderId="87" xfId="558" applyNumberFormat="1" applyFont="1" applyFill="1" applyBorder="1" applyAlignment="1" applyProtection="1">
      <alignment horizontal="center" vertical="center" wrapText="1"/>
      <protection/>
    </xf>
    <xf numFmtId="1" fontId="54" fillId="50" borderId="88" xfId="558" applyNumberFormat="1" applyFont="1" applyFill="1" applyBorder="1" applyAlignment="1" applyProtection="1">
      <alignment horizontal="center" vertical="center" wrapText="1"/>
      <protection/>
    </xf>
    <xf numFmtId="1" fontId="54" fillId="50" borderId="89" xfId="558" applyNumberFormat="1" applyFont="1" applyFill="1" applyBorder="1" applyAlignment="1" applyProtection="1">
      <alignment horizontal="center" vertical="center" wrapText="1"/>
      <protection/>
    </xf>
    <xf numFmtId="1" fontId="54" fillId="50" borderId="47" xfId="558" applyNumberFormat="1" applyFont="1" applyFill="1" applyBorder="1" applyAlignment="1" applyProtection="1">
      <alignment horizontal="center" vertical="center" wrapText="1"/>
      <protection/>
    </xf>
    <xf numFmtId="1" fontId="53" fillId="50" borderId="3" xfId="558" applyNumberFormat="1" applyFont="1" applyFill="1" applyBorder="1" applyAlignment="1" applyProtection="1">
      <alignment horizontal="center" vertical="center" wrapText="1"/>
      <protection/>
    </xf>
    <xf numFmtId="1" fontId="53" fillId="50" borderId="24" xfId="558" applyNumberFormat="1" applyFont="1" applyFill="1" applyBorder="1" applyAlignment="1" applyProtection="1">
      <alignment horizontal="center" vertical="center" wrapText="1"/>
      <protection/>
    </xf>
    <xf numFmtId="1" fontId="2" fillId="50" borderId="88" xfId="558" applyNumberFormat="1" applyFont="1" applyFill="1" applyBorder="1" applyAlignment="1" applyProtection="1">
      <alignment horizontal="center"/>
      <protection/>
    </xf>
    <xf numFmtId="1" fontId="2" fillId="50" borderId="89" xfId="558" applyNumberFormat="1" applyFont="1" applyFill="1" applyBorder="1" applyAlignment="1" applyProtection="1">
      <alignment horizontal="center"/>
      <protection/>
    </xf>
    <xf numFmtId="1" fontId="2" fillId="50" borderId="90" xfId="558" applyNumberFormat="1" applyFont="1" applyFill="1" applyBorder="1" applyAlignment="1" applyProtection="1">
      <alignment horizontal="center"/>
      <protection/>
    </xf>
    <xf numFmtId="1" fontId="53" fillId="50" borderId="38" xfId="558" applyNumberFormat="1" applyFont="1" applyFill="1" applyBorder="1" applyAlignment="1" applyProtection="1">
      <alignment horizontal="center" vertical="center" wrapText="1"/>
      <protection/>
    </xf>
    <xf numFmtId="1" fontId="53" fillId="50" borderId="91" xfId="558" applyNumberFormat="1" applyFont="1" applyFill="1" applyBorder="1" applyAlignment="1" applyProtection="1">
      <alignment horizontal="center" vertical="center" wrapText="1"/>
      <protection/>
    </xf>
    <xf numFmtId="1" fontId="53" fillId="50" borderId="37" xfId="558" applyNumberFormat="1" applyFont="1" applyFill="1" applyBorder="1" applyAlignment="1" applyProtection="1">
      <alignment horizontal="center" vertical="center" wrapText="1"/>
      <protection/>
    </xf>
    <xf numFmtId="1" fontId="53" fillId="50" borderId="52" xfId="558" applyNumberFormat="1" applyFont="1" applyFill="1" applyBorder="1" applyAlignment="1" applyProtection="1">
      <alignment horizontal="center" vertical="center" wrapText="1"/>
      <protection/>
    </xf>
    <xf numFmtId="1" fontId="54" fillId="50" borderId="25" xfId="558" applyNumberFormat="1" applyFont="1" applyFill="1" applyBorder="1" applyAlignment="1" applyProtection="1">
      <alignment horizontal="center" vertical="center" wrapText="1"/>
      <protection/>
    </xf>
    <xf numFmtId="1" fontId="54" fillId="50" borderId="92" xfId="558" applyNumberFormat="1" applyFont="1" applyFill="1" applyBorder="1" applyAlignment="1" applyProtection="1">
      <alignment horizontal="center" vertical="center" wrapText="1"/>
      <protection/>
    </xf>
    <xf numFmtId="1" fontId="54" fillId="50" borderId="46" xfId="558" applyNumberFormat="1" applyFont="1" applyFill="1" applyBorder="1" applyAlignment="1" applyProtection="1">
      <alignment horizontal="center" vertical="center" wrapText="1"/>
      <protection/>
    </xf>
    <xf numFmtId="1" fontId="48" fillId="50" borderId="93" xfId="558" applyNumberFormat="1" applyFont="1" applyFill="1" applyBorder="1" applyAlignment="1" applyProtection="1">
      <alignment horizontal="center" vertical="center" wrapText="1"/>
      <protection/>
    </xf>
    <xf numFmtId="1" fontId="53" fillId="50" borderId="90" xfId="558" applyNumberFormat="1" applyFont="1" applyFill="1" applyBorder="1" applyAlignment="1" applyProtection="1">
      <alignment horizontal="center" vertical="center" wrapText="1"/>
      <protection/>
    </xf>
    <xf numFmtId="1" fontId="53" fillId="50" borderId="94" xfId="558" applyNumberFormat="1" applyFont="1" applyFill="1" applyBorder="1" applyAlignment="1" applyProtection="1">
      <alignment horizontal="center" vertical="center" wrapText="1"/>
      <protection/>
    </xf>
    <xf numFmtId="1" fontId="53" fillId="50" borderId="95" xfId="558" applyNumberFormat="1" applyFont="1" applyFill="1" applyBorder="1" applyAlignment="1" applyProtection="1">
      <alignment horizontal="center" vertical="center" wrapText="1"/>
      <protection/>
    </xf>
    <xf numFmtId="1" fontId="63" fillId="50" borderId="40" xfId="558" applyNumberFormat="1" applyFont="1" applyFill="1" applyBorder="1" applyAlignment="1" applyProtection="1">
      <alignment horizontal="center" vertical="center" wrapText="1"/>
      <protection/>
    </xf>
    <xf numFmtId="1" fontId="63" fillId="50" borderId="93" xfId="558" applyNumberFormat="1" applyFont="1" applyFill="1" applyBorder="1" applyAlignment="1" applyProtection="1">
      <alignment horizontal="center" vertical="center" wrapText="1"/>
      <protection/>
    </xf>
    <xf numFmtId="1" fontId="53" fillId="50" borderId="28" xfId="558" applyNumberFormat="1" applyFont="1" applyFill="1" applyBorder="1" applyAlignment="1" applyProtection="1">
      <alignment horizontal="center" vertical="center" wrapText="1"/>
      <protection/>
    </xf>
    <xf numFmtId="1" fontId="56" fillId="50" borderId="94" xfId="558" applyNumberFormat="1" applyFont="1" applyFill="1" applyBorder="1" applyAlignment="1" applyProtection="1">
      <alignment horizontal="right"/>
      <protection locked="0"/>
    </xf>
    <xf numFmtId="1" fontId="58" fillId="50" borderId="96" xfId="558" applyNumberFormat="1" applyFont="1" applyFill="1" applyBorder="1" applyAlignment="1" applyProtection="1">
      <alignment horizontal="center" vertical="center" wrapText="1"/>
      <protection/>
    </xf>
    <xf numFmtId="1" fontId="58" fillId="50" borderId="73" xfId="558" applyNumberFormat="1" applyFont="1" applyFill="1" applyBorder="1" applyAlignment="1" applyProtection="1">
      <alignment horizontal="center" vertical="center" wrapText="1"/>
      <protection/>
    </xf>
    <xf numFmtId="0" fontId="61" fillId="0" borderId="0" xfId="552" applyFont="1" applyBorder="1" applyAlignment="1">
      <alignment horizontal="left" wrapText="1"/>
      <protection/>
    </xf>
    <xf numFmtId="0" fontId="61" fillId="0" borderId="25" xfId="537" applyFont="1" applyFill="1" applyBorder="1" applyAlignment="1">
      <alignment horizontal="center" vertical="center"/>
      <protection/>
    </xf>
    <xf numFmtId="0" fontId="61" fillId="0" borderId="92" xfId="537" applyFont="1" applyFill="1" applyBorder="1" applyAlignment="1">
      <alignment horizontal="center" vertical="center"/>
      <protection/>
    </xf>
    <xf numFmtId="0" fontId="61" fillId="0" borderId="46" xfId="537" applyFont="1" applyFill="1" applyBorder="1" applyAlignment="1">
      <alignment horizontal="center" vertical="center"/>
      <protection/>
    </xf>
    <xf numFmtId="0" fontId="52" fillId="0" borderId="0" xfId="537" applyFont="1" applyFill="1" applyAlignment="1">
      <alignment horizontal="center" vertical="center" wrapText="1"/>
      <protection/>
    </xf>
    <xf numFmtId="0" fontId="61" fillId="0" borderId="3" xfId="537" applyFont="1" applyBorder="1" applyAlignment="1">
      <alignment horizontal="center" vertical="center" wrapText="1"/>
      <protection/>
    </xf>
    <xf numFmtId="2" fontId="48" fillId="0" borderId="3" xfId="537" applyNumberFormat="1" applyFont="1" applyBorder="1" applyAlignment="1">
      <alignment horizontal="center" vertical="center" wrapText="1"/>
      <protection/>
    </xf>
    <xf numFmtId="0" fontId="63" fillId="0" borderId="3" xfId="537" applyFont="1" applyBorder="1" applyAlignment="1">
      <alignment horizontal="center" vertical="center" wrapText="1"/>
      <protection/>
    </xf>
    <xf numFmtId="1" fontId="61" fillId="50" borderId="50" xfId="558" applyNumberFormat="1" applyFont="1" applyFill="1" applyBorder="1" applyAlignment="1" applyProtection="1">
      <alignment horizontal="center" vertical="center"/>
      <protection/>
    </xf>
    <xf numFmtId="0" fontId="61" fillId="50" borderId="0" xfId="552" applyFont="1" applyFill="1" applyBorder="1" applyAlignment="1">
      <alignment wrapText="1"/>
      <protection/>
    </xf>
    <xf numFmtId="1" fontId="53" fillId="50" borderId="25" xfId="558" applyNumberFormat="1" applyFont="1" applyFill="1" applyBorder="1" applyAlignment="1" applyProtection="1">
      <alignment horizontal="center" vertical="center" wrapText="1"/>
      <protection/>
    </xf>
    <xf numFmtId="1" fontId="53" fillId="50" borderId="76" xfId="558" applyNumberFormat="1" applyFont="1" applyFill="1" applyBorder="1" applyAlignment="1" applyProtection="1">
      <alignment horizontal="center" vertical="center" wrapText="1"/>
      <protection/>
    </xf>
    <xf numFmtId="1" fontId="53" fillId="50" borderId="39" xfId="558" applyNumberFormat="1" applyFont="1" applyFill="1" applyBorder="1" applyAlignment="1" applyProtection="1">
      <alignment horizontal="center" vertical="center" wrapText="1"/>
      <protection/>
    </xf>
    <xf numFmtId="1" fontId="53" fillId="50" borderId="55" xfId="558" applyNumberFormat="1" applyFont="1" applyFill="1" applyBorder="1" applyAlignment="1" applyProtection="1">
      <alignment horizontal="center" vertical="center" wrapText="1"/>
      <protection/>
    </xf>
    <xf numFmtId="1" fontId="53" fillId="50" borderId="57" xfId="558" applyNumberFormat="1" applyFont="1" applyFill="1" applyBorder="1" applyAlignment="1" applyProtection="1">
      <alignment horizontal="center" vertical="center" wrapText="1"/>
      <protection/>
    </xf>
    <xf numFmtId="1" fontId="53" fillId="50" borderId="40" xfId="558" applyNumberFormat="1" applyFont="1" applyFill="1" applyBorder="1" applyAlignment="1" applyProtection="1">
      <alignment horizontal="center" vertical="center" wrapText="1"/>
      <protection/>
    </xf>
    <xf numFmtId="1" fontId="53" fillId="50" borderId="97" xfId="558" applyNumberFormat="1" applyFont="1" applyFill="1" applyBorder="1" applyAlignment="1" applyProtection="1">
      <alignment horizontal="center" vertical="center" wrapText="1"/>
      <protection/>
    </xf>
    <xf numFmtId="1" fontId="53" fillId="50" borderId="93" xfId="558" applyNumberFormat="1" applyFont="1" applyFill="1" applyBorder="1" applyAlignment="1" applyProtection="1">
      <alignment horizontal="center" vertical="center" wrapText="1"/>
      <protection/>
    </xf>
    <xf numFmtId="1" fontId="52" fillId="50" borderId="23" xfId="558" applyNumberFormat="1" applyFont="1" applyFill="1" applyBorder="1" applyAlignment="1" applyProtection="1">
      <alignment horizontal="center" vertical="center" wrapText="1"/>
      <protection/>
    </xf>
    <xf numFmtId="1" fontId="52" fillId="50" borderId="85" xfId="558" applyNumberFormat="1" applyFont="1" applyFill="1" applyBorder="1" applyAlignment="1" applyProtection="1">
      <alignment horizontal="center" vertical="center" wrapText="1"/>
      <protection/>
    </xf>
    <xf numFmtId="1" fontId="52" fillId="50" borderId="55" xfId="558" applyNumberFormat="1" applyFont="1" applyFill="1" applyBorder="1" applyAlignment="1" applyProtection="1">
      <alignment horizontal="center" vertical="center" wrapText="1"/>
      <protection/>
    </xf>
    <xf numFmtId="1" fontId="52" fillId="50" borderId="57" xfId="558" applyNumberFormat="1" applyFont="1" applyFill="1" applyBorder="1" applyAlignment="1" applyProtection="1">
      <alignment horizontal="center" vertical="center" wrapText="1"/>
      <protection/>
    </xf>
    <xf numFmtId="1" fontId="53" fillId="50" borderId="54" xfId="558" applyNumberFormat="1" applyFont="1" applyFill="1" applyBorder="1" applyAlignment="1" applyProtection="1">
      <alignment horizontal="center" vertical="center" wrapText="1"/>
      <protection/>
    </xf>
    <xf numFmtId="1" fontId="53" fillId="50" borderId="49" xfId="558" applyNumberFormat="1" applyFont="1" applyFill="1" applyBorder="1" applyAlignment="1" applyProtection="1">
      <alignment horizontal="center" vertical="center" wrapText="1"/>
      <protection/>
    </xf>
    <xf numFmtId="1" fontId="53" fillId="50" borderId="98" xfId="558" applyNumberFormat="1" applyFont="1" applyFill="1" applyBorder="1" applyAlignment="1" applyProtection="1">
      <alignment horizontal="center" vertical="center" wrapText="1"/>
      <protection/>
    </xf>
    <xf numFmtId="1" fontId="53" fillId="50" borderId="75" xfId="558" applyNumberFormat="1" applyFont="1" applyFill="1" applyBorder="1" applyAlignment="1" applyProtection="1">
      <alignment horizontal="center" vertical="center" wrapText="1"/>
      <protection/>
    </xf>
    <xf numFmtId="1" fontId="61" fillId="50" borderId="70" xfId="558" applyNumberFormat="1" applyFont="1" applyFill="1" applyBorder="1" applyAlignment="1" applyProtection="1">
      <alignment horizontal="center" vertical="center"/>
      <protection/>
    </xf>
    <xf numFmtId="1" fontId="61" fillId="50" borderId="48" xfId="558" applyNumberFormat="1" applyFont="1" applyFill="1" applyBorder="1" applyAlignment="1" applyProtection="1">
      <alignment horizontal="center" vertical="center"/>
      <protection/>
    </xf>
    <xf numFmtId="1" fontId="61" fillId="50" borderId="67" xfId="558" applyNumberFormat="1" applyFont="1" applyFill="1" applyBorder="1" applyAlignment="1" applyProtection="1">
      <alignment horizontal="center" vertical="center"/>
      <protection/>
    </xf>
    <xf numFmtId="1" fontId="61" fillId="50" borderId="99" xfId="558" applyNumberFormat="1" applyFont="1" applyFill="1" applyBorder="1" applyAlignment="1" applyProtection="1">
      <alignment horizontal="center" vertical="center"/>
      <protection/>
    </xf>
    <xf numFmtId="1" fontId="61" fillId="50" borderId="100" xfId="558" applyNumberFormat="1" applyFont="1" applyFill="1" applyBorder="1" applyAlignment="1" applyProtection="1">
      <alignment horizontal="center" vertical="center"/>
      <protection/>
    </xf>
    <xf numFmtId="1" fontId="61" fillId="50" borderId="69" xfId="558" applyNumberFormat="1" applyFont="1" applyFill="1" applyBorder="1" applyAlignment="1" applyProtection="1">
      <alignment horizontal="center" vertical="center"/>
      <protection/>
    </xf>
    <xf numFmtId="0" fontId="87" fillId="50" borderId="0" xfId="0" applyFont="1" applyFill="1" applyAlignment="1">
      <alignment vertical="center"/>
    </xf>
    <xf numFmtId="49" fontId="48" fillId="0" borderId="22" xfId="558" applyNumberFormat="1" applyFont="1" applyBorder="1" applyAlignment="1" applyProtection="1">
      <alignment horizontal="center" vertical="center"/>
      <protection locked="0"/>
    </xf>
    <xf numFmtId="49" fontId="48" fillId="0" borderId="3" xfId="558" applyNumberFormat="1" applyFont="1" applyBorder="1" applyAlignment="1" applyProtection="1">
      <alignment horizontal="center" vertical="center"/>
      <protection locked="0"/>
    </xf>
    <xf numFmtId="1" fontId="54" fillId="50" borderId="82" xfId="558" applyNumberFormat="1" applyFont="1" applyFill="1" applyBorder="1" applyAlignment="1" applyProtection="1">
      <alignment horizontal="center" vertical="center" wrapText="1"/>
      <protection/>
    </xf>
    <xf numFmtId="1" fontId="54" fillId="50" borderId="101" xfId="558" applyNumberFormat="1" applyFont="1" applyFill="1" applyBorder="1" applyAlignment="1" applyProtection="1">
      <alignment horizontal="center" vertical="center" wrapText="1"/>
      <protection/>
    </xf>
    <xf numFmtId="1" fontId="54" fillId="50" borderId="51" xfId="558" applyNumberFormat="1" applyFont="1" applyFill="1" applyBorder="1" applyAlignment="1" applyProtection="1">
      <alignment horizontal="center" vertical="center" wrapText="1"/>
      <protection/>
    </xf>
    <xf numFmtId="1" fontId="54" fillId="50" borderId="87" xfId="558" applyNumberFormat="1" applyFont="1" applyFill="1" applyBorder="1" applyAlignment="1" applyProtection="1">
      <alignment horizontal="center" vertical="center" wrapText="1"/>
      <protection/>
    </xf>
    <xf numFmtId="1" fontId="54" fillId="50" borderId="71" xfId="558" applyNumberFormat="1" applyFont="1" applyFill="1" applyBorder="1" applyAlignment="1" applyProtection="1">
      <alignment horizontal="center" vertical="center" wrapText="1"/>
      <protection/>
    </xf>
    <xf numFmtId="1" fontId="54" fillId="50" borderId="60" xfId="558" applyNumberFormat="1" applyFont="1" applyFill="1" applyBorder="1" applyAlignment="1" applyProtection="1">
      <alignment horizontal="center" vertical="center" wrapText="1"/>
      <protection/>
    </xf>
    <xf numFmtId="1" fontId="54" fillId="50" borderId="61" xfId="558" applyNumberFormat="1" applyFont="1" applyFill="1" applyBorder="1" applyAlignment="1" applyProtection="1">
      <alignment horizontal="center" vertical="center" wrapText="1"/>
      <protection/>
    </xf>
    <xf numFmtId="1" fontId="54" fillId="50" borderId="26" xfId="558" applyNumberFormat="1" applyFont="1" applyFill="1" applyBorder="1" applyAlignment="1" applyProtection="1">
      <alignment horizontal="center" vertical="center" wrapText="1"/>
      <protection/>
    </xf>
    <xf numFmtId="1" fontId="54" fillId="50" borderId="3" xfId="558" applyNumberFormat="1" applyFont="1" applyFill="1" applyBorder="1" applyAlignment="1" applyProtection="1">
      <alignment horizontal="center" vertical="center" wrapText="1"/>
      <protection/>
    </xf>
    <xf numFmtId="1" fontId="54" fillId="50" borderId="24" xfId="558" applyNumberFormat="1" applyFont="1" applyFill="1" applyBorder="1" applyAlignment="1" applyProtection="1">
      <alignment horizontal="center" vertical="center" wrapText="1"/>
      <protection/>
    </xf>
    <xf numFmtId="1" fontId="54" fillId="50" borderId="23" xfId="558" applyNumberFormat="1" applyFont="1" applyFill="1" applyBorder="1" applyAlignment="1" applyProtection="1">
      <alignment horizontal="center" vertical="center" wrapText="1"/>
      <protection/>
    </xf>
    <xf numFmtId="1" fontId="54" fillId="50" borderId="55" xfId="558" applyNumberFormat="1" applyFont="1" applyFill="1" applyBorder="1" applyAlignment="1" applyProtection="1">
      <alignment horizontal="center" vertical="center" wrapText="1"/>
      <protection/>
    </xf>
    <xf numFmtId="1" fontId="54" fillId="50" borderId="0" xfId="558" applyNumberFormat="1" applyFont="1" applyFill="1" applyBorder="1" applyAlignment="1" applyProtection="1">
      <alignment horizontal="center" vertical="center" wrapText="1"/>
      <protection/>
    </xf>
    <xf numFmtId="1" fontId="54" fillId="50" borderId="86" xfId="558" applyNumberFormat="1" applyFont="1" applyFill="1" applyBorder="1" applyAlignment="1" applyProtection="1">
      <alignment horizontal="center" vertical="center" wrapText="1"/>
      <protection/>
    </xf>
    <xf numFmtId="1" fontId="54" fillId="50" borderId="102" xfId="558" applyNumberFormat="1" applyFont="1" applyFill="1" applyBorder="1" applyAlignment="1" applyProtection="1">
      <alignment horizontal="center" vertical="center" wrapText="1"/>
      <protection/>
    </xf>
    <xf numFmtId="1" fontId="54" fillId="50" borderId="29" xfId="558" applyNumberFormat="1" applyFont="1" applyFill="1" applyBorder="1" applyAlignment="1" applyProtection="1">
      <alignment horizontal="center" vertical="center" wrapText="1"/>
      <protection/>
    </xf>
    <xf numFmtId="1" fontId="54" fillId="50" borderId="43" xfId="558" applyNumberFormat="1" applyFont="1" applyFill="1" applyBorder="1" applyAlignment="1" applyProtection="1">
      <alignment horizontal="center" vertical="center" wrapText="1"/>
      <protection/>
    </xf>
    <xf numFmtId="1" fontId="98" fillId="50" borderId="88" xfId="558" applyNumberFormat="1" applyFont="1" applyFill="1" applyBorder="1" applyAlignment="1" applyProtection="1">
      <alignment horizontal="center" vertical="center" wrapText="1"/>
      <protection/>
    </xf>
    <xf numFmtId="1" fontId="98" fillId="50" borderId="89" xfId="558" applyNumberFormat="1" applyFont="1" applyFill="1" applyBorder="1" applyAlignment="1" applyProtection="1">
      <alignment horizontal="center" vertical="center" wrapText="1"/>
      <protection/>
    </xf>
    <xf numFmtId="1" fontId="98" fillId="50" borderId="47" xfId="558" applyNumberFormat="1" applyFont="1" applyFill="1" applyBorder="1" applyAlignment="1" applyProtection="1">
      <alignment horizontal="center" vertical="center" wrapText="1"/>
      <protection/>
    </xf>
    <xf numFmtId="1" fontId="54" fillId="50" borderId="73" xfId="558" applyNumberFormat="1" applyFont="1" applyFill="1" applyBorder="1" applyAlignment="1" applyProtection="1">
      <alignment horizontal="center" vertical="center" wrapText="1"/>
      <protection/>
    </xf>
    <xf numFmtId="1" fontId="54" fillId="50" borderId="91" xfId="558" applyNumberFormat="1" applyFont="1" applyFill="1" applyBorder="1" applyAlignment="1" applyProtection="1">
      <alignment horizontal="center" vertical="center" wrapText="1"/>
      <protection/>
    </xf>
    <xf numFmtId="1" fontId="53" fillId="0" borderId="50" xfId="558" applyNumberFormat="1" applyFont="1" applyFill="1" applyBorder="1" applyAlignment="1" applyProtection="1">
      <alignment horizontal="center" vertical="center"/>
      <protection locked="0"/>
    </xf>
    <xf numFmtId="1" fontId="48" fillId="0" borderId="46" xfId="558" applyNumberFormat="1" applyFont="1" applyFill="1" applyBorder="1" applyAlignment="1" applyProtection="1">
      <alignment horizontal="center" vertical="center"/>
      <protection locked="0"/>
    </xf>
    <xf numFmtId="1" fontId="48" fillId="0" borderId="26" xfId="558" applyNumberFormat="1" applyFont="1" applyFill="1" applyBorder="1" applyAlignment="1" applyProtection="1">
      <alignment horizontal="center" vertical="center"/>
      <protection locked="0"/>
    </xf>
    <xf numFmtId="1" fontId="48" fillId="0" borderId="27" xfId="558" applyNumberFormat="1" applyFont="1" applyFill="1" applyBorder="1" applyAlignment="1" applyProtection="1">
      <alignment horizontal="center" vertical="center"/>
      <protection locked="0"/>
    </xf>
    <xf numFmtId="211" fontId="53" fillId="50" borderId="57" xfId="480" applyNumberFormat="1" applyFont="1" applyFill="1" applyBorder="1" applyAlignment="1">
      <alignment horizontal="center" vertical="center"/>
      <protection/>
    </xf>
    <xf numFmtId="1" fontId="54" fillId="50" borderId="82" xfId="558" applyNumberFormat="1" applyFont="1" applyFill="1" applyBorder="1" applyAlignment="1">
      <alignment horizontal="center" vertical="center" wrapText="1"/>
      <protection/>
    </xf>
    <xf numFmtId="1" fontId="54" fillId="50" borderId="101" xfId="558" applyNumberFormat="1" applyFont="1" applyFill="1" applyBorder="1" applyAlignment="1">
      <alignment horizontal="center" vertical="center" wrapText="1"/>
      <protection/>
    </xf>
    <xf numFmtId="1" fontId="54" fillId="50" borderId="88" xfId="558" applyNumberFormat="1" applyFont="1" applyFill="1" applyBorder="1" applyAlignment="1">
      <alignment horizontal="center" vertical="center" wrapText="1"/>
      <protection/>
    </xf>
    <xf numFmtId="1" fontId="54" fillId="50" borderId="94" xfId="558" applyNumberFormat="1" applyFont="1" applyFill="1" applyBorder="1" applyAlignment="1">
      <alignment horizontal="center" vertical="center" wrapText="1"/>
      <protection/>
    </xf>
    <xf numFmtId="1" fontId="54" fillId="50" borderId="95" xfId="558" applyNumberFormat="1" applyFont="1" applyFill="1" applyBorder="1" applyAlignment="1">
      <alignment horizontal="center" vertical="center" wrapText="1"/>
      <protection/>
    </xf>
    <xf numFmtId="1" fontId="54" fillId="50" borderId="90" xfId="558" applyNumberFormat="1" applyFont="1" applyFill="1" applyBorder="1" applyAlignment="1">
      <alignment horizontal="center" vertical="center" wrapText="1"/>
      <protection/>
    </xf>
    <xf numFmtId="1" fontId="53" fillId="50" borderId="101" xfId="558" applyNumberFormat="1" applyFont="1" applyFill="1" applyBorder="1" applyAlignment="1">
      <alignment horizontal="center" vertical="center" wrapText="1"/>
      <protection/>
    </xf>
    <xf numFmtId="1" fontId="63" fillId="50" borderId="89" xfId="558" applyNumberFormat="1" applyFont="1" applyFill="1" applyBorder="1" applyAlignment="1">
      <alignment horizontal="center" vertical="center" wrapText="1"/>
      <protection/>
    </xf>
    <xf numFmtId="1" fontId="63" fillId="50" borderId="30" xfId="558" applyNumberFormat="1" applyFont="1" applyFill="1" applyBorder="1" applyAlignment="1">
      <alignment horizontal="center" vertical="center" wrapText="1"/>
      <protection/>
    </xf>
    <xf numFmtId="1" fontId="53" fillId="50" borderId="102" xfId="558" applyNumberFormat="1" applyFont="1" applyFill="1" applyBorder="1" applyAlignment="1">
      <alignment horizontal="center" vertical="center" wrapText="1"/>
      <protection/>
    </xf>
    <xf numFmtId="1" fontId="53" fillId="50" borderId="86" xfId="558" applyNumberFormat="1" applyFont="1" applyFill="1" applyBorder="1" applyAlignment="1">
      <alignment horizontal="center" vertical="center" wrapText="1"/>
      <protection/>
    </xf>
    <xf numFmtId="1" fontId="63" fillId="50" borderId="90" xfId="558" applyNumberFormat="1" applyFont="1" applyFill="1" applyBorder="1" applyAlignment="1">
      <alignment horizontal="center" vertical="center" wrapText="1"/>
      <protection/>
    </xf>
    <xf numFmtId="1" fontId="63" fillId="50" borderId="97" xfId="558" applyNumberFormat="1" applyFont="1" applyFill="1" applyBorder="1" applyAlignment="1">
      <alignment horizontal="center" vertical="center" wrapText="1"/>
      <protection/>
    </xf>
    <xf numFmtId="1" fontId="53" fillId="50" borderId="29" xfId="558" applyNumberFormat="1" applyFont="1" applyFill="1" applyBorder="1" applyAlignment="1">
      <alignment horizontal="center" vertical="center" wrapText="1"/>
      <protection/>
    </xf>
    <xf numFmtId="1" fontId="53" fillId="50" borderId="89" xfId="558" applyNumberFormat="1" applyFont="1" applyFill="1" applyBorder="1" applyAlignment="1">
      <alignment horizontal="center" vertical="center" wrapText="1"/>
      <protection/>
    </xf>
    <xf numFmtId="1" fontId="53" fillId="50" borderId="0" xfId="558" applyNumberFormat="1" applyFont="1" applyFill="1" applyAlignment="1">
      <alignment horizontal="center" vertical="center" wrapText="1"/>
      <protection/>
    </xf>
    <xf numFmtId="1" fontId="53" fillId="50" borderId="95" xfId="558" applyNumberFormat="1" applyFont="1" applyFill="1" applyBorder="1" applyAlignment="1">
      <alignment horizontal="center" vertical="center" wrapText="1"/>
      <protection/>
    </xf>
    <xf numFmtId="1" fontId="53" fillId="50" borderId="90" xfId="558" applyNumberFormat="1" applyFont="1" applyFill="1" applyBorder="1" applyAlignment="1">
      <alignment horizontal="center" vertical="center" wrapText="1"/>
      <protection/>
    </xf>
    <xf numFmtId="1" fontId="53" fillId="50" borderId="94" xfId="558" applyNumberFormat="1" applyFont="1" applyFill="1" applyBorder="1" applyAlignment="1">
      <alignment horizontal="center" vertical="center" wrapText="1"/>
      <protection/>
    </xf>
    <xf numFmtId="1" fontId="53" fillId="50" borderId="49" xfId="558" applyNumberFormat="1" applyFont="1" applyFill="1" applyBorder="1" applyAlignment="1">
      <alignment horizontal="center" vertical="center" wrapText="1"/>
      <protection/>
    </xf>
    <xf numFmtId="1" fontId="53" fillId="50" borderId="103" xfId="558" applyNumberFormat="1" applyFont="1" applyFill="1" applyBorder="1" applyAlignment="1" applyProtection="1">
      <alignment horizontal="center" vertical="center"/>
      <protection locked="0"/>
    </xf>
    <xf numFmtId="1" fontId="53" fillId="50" borderId="50" xfId="558" applyNumberFormat="1" applyFont="1" applyFill="1" applyBorder="1" applyAlignment="1" applyProtection="1">
      <alignment horizontal="center" vertical="center"/>
      <protection locked="0"/>
    </xf>
    <xf numFmtId="1" fontId="97" fillId="50" borderId="99" xfId="558" applyNumberFormat="1" applyFont="1" applyFill="1" applyBorder="1" applyAlignment="1" applyProtection="1">
      <alignment horizontal="center" vertical="center"/>
      <protection locked="0"/>
    </xf>
    <xf numFmtId="1" fontId="97" fillId="50" borderId="100" xfId="558" applyNumberFormat="1" applyFont="1" applyFill="1" applyBorder="1" applyAlignment="1" applyProtection="1">
      <alignment horizontal="center" vertical="center"/>
      <protection locked="0"/>
    </xf>
    <xf numFmtId="1" fontId="53" fillId="50" borderId="69" xfId="558" applyNumberFormat="1" applyFont="1" applyFill="1" applyBorder="1" applyAlignment="1" applyProtection="1">
      <alignment horizontal="center" vertical="center"/>
      <protection locked="0"/>
    </xf>
    <xf numFmtId="199" fontId="53" fillId="50" borderId="69" xfId="558" applyNumberFormat="1" applyFont="1" applyFill="1" applyBorder="1" applyAlignment="1" applyProtection="1">
      <alignment horizontal="center" vertical="center"/>
      <protection locked="0"/>
    </xf>
    <xf numFmtId="199" fontId="53" fillId="50" borderId="50" xfId="558" applyNumberFormat="1" applyFont="1" applyFill="1" applyBorder="1" applyAlignment="1" applyProtection="1">
      <alignment horizontal="center" vertical="center"/>
      <protection locked="0"/>
    </xf>
    <xf numFmtId="199" fontId="97" fillId="50" borderId="48" xfId="558" applyNumberFormat="1" applyFont="1" applyFill="1" applyBorder="1" applyAlignment="1" applyProtection="1">
      <alignment horizontal="center" vertical="center"/>
      <protection locked="0"/>
    </xf>
    <xf numFmtId="199" fontId="97" fillId="50" borderId="67" xfId="558" applyNumberFormat="1" applyFont="1" applyFill="1" applyBorder="1" applyAlignment="1" applyProtection="1">
      <alignment horizontal="center" vertical="center"/>
      <protection locked="0"/>
    </xf>
    <xf numFmtId="1" fontId="48" fillId="50" borderId="87" xfId="558" applyNumberFormat="1" applyFont="1" applyFill="1" applyBorder="1" applyAlignment="1" applyProtection="1">
      <alignment horizontal="center" vertical="center"/>
      <protection locked="0"/>
    </xf>
    <xf numFmtId="1" fontId="48" fillId="50" borderId="46" xfId="558" applyNumberFormat="1" applyFont="1" applyFill="1" applyBorder="1" applyAlignment="1" applyProtection="1">
      <alignment horizontal="center" vertical="center"/>
      <protection locked="0"/>
    </xf>
    <xf numFmtId="1" fontId="55" fillId="50" borderId="22" xfId="558" applyNumberFormat="1" applyFont="1" applyFill="1" applyBorder="1" applyAlignment="1" applyProtection="1">
      <alignment horizontal="center" vertical="center"/>
      <protection locked="0"/>
    </xf>
    <xf numFmtId="1" fontId="55" fillId="50" borderId="45" xfId="558" applyNumberFormat="1" applyFont="1" applyFill="1" applyBorder="1" applyAlignment="1" applyProtection="1">
      <alignment horizontal="center" vertical="center"/>
      <protection locked="0"/>
    </xf>
    <xf numFmtId="1" fontId="48" fillId="50" borderId="43" xfId="558" applyNumberFormat="1" applyFont="1" applyFill="1" applyBorder="1" applyAlignment="1" applyProtection="1">
      <alignment horizontal="center" vertical="center"/>
      <protection locked="0"/>
    </xf>
    <xf numFmtId="199" fontId="48" fillId="50" borderId="43" xfId="558" applyNumberFormat="1" applyFont="1" applyFill="1" applyBorder="1" applyAlignment="1" applyProtection="1">
      <alignment horizontal="center" vertical="center"/>
      <protection locked="0"/>
    </xf>
    <xf numFmtId="199" fontId="48" fillId="50" borderId="46" xfId="558" applyNumberFormat="1" applyFont="1" applyFill="1" applyBorder="1" applyAlignment="1" applyProtection="1">
      <alignment horizontal="center" vertical="center"/>
      <protection locked="0"/>
    </xf>
    <xf numFmtId="199" fontId="55" fillId="50" borderId="22" xfId="558" applyNumberFormat="1" applyFont="1" applyFill="1" applyBorder="1" applyAlignment="1" applyProtection="1">
      <alignment horizontal="center" vertical="center"/>
      <protection locked="0"/>
    </xf>
    <xf numFmtId="199" fontId="55" fillId="50" borderId="45" xfId="558" applyNumberFormat="1" applyFont="1" applyFill="1" applyBorder="1" applyAlignment="1" applyProtection="1">
      <alignment horizontal="center" vertical="center"/>
      <protection locked="0"/>
    </xf>
    <xf numFmtId="1" fontId="48" fillId="50" borderId="95" xfId="558" applyNumberFormat="1" applyFont="1" applyFill="1" applyBorder="1" applyAlignment="1" applyProtection="1">
      <alignment horizontal="center" vertical="center"/>
      <protection locked="0"/>
    </xf>
    <xf numFmtId="1" fontId="48" fillId="50" borderId="56" xfId="558" applyNumberFormat="1" applyFont="1" applyFill="1" applyBorder="1" applyAlignment="1" applyProtection="1">
      <alignment horizontal="center" vertical="center"/>
      <protection locked="0"/>
    </xf>
    <xf numFmtId="1" fontId="55" fillId="50" borderId="85" xfId="558" applyNumberFormat="1" applyFont="1" applyFill="1" applyBorder="1" applyAlignment="1" applyProtection="1">
      <alignment horizontal="center" vertical="center"/>
      <protection locked="0"/>
    </xf>
    <xf numFmtId="1" fontId="55" fillId="50" borderId="97" xfId="558" applyNumberFormat="1" applyFont="1" applyFill="1" applyBorder="1" applyAlignment="1" applyProtection="1">
      <alignment horizontal="center" vertical="center"/>
      <protection locked="0"/>
    </xf>
    <xf numFmtId="1" fontId="48" fillId="50" borderId="49" xfId="558" applyNumberFormat="1" applyFont="1" applyFill="1" applyBorder="1" applyAlignment="1" applyProtection="1">
      <alignment horizontal="center" vertical="center"/>
      <protection locked="0"/>
    </xf>
    <xf numFmtId="199" fontId="48" fillId="50" borderId="49" xfId="558" applyNumberFormat="1" applyFont="1" applyFill="1" applyBorder="1" applyAlignment="1" applyProtection="1">
      <alignment horizontal="center" vertical="center"/>
      <protection locked="0"/>
    </xf>
    <xf numFmtId="199" fontId="48" fillId="50" borderId="56" xfId="558" applyNumberFormat="1" applyFont="1" applyFill="1" applyBorder="1" applyAlignment="1" applyProtection="1">
      <alignment horizontal="center" vertical="center"/>
      <protection locked="0"/>
    </xf>
    <xf numFmtId="199" fontId="55" fillId="50" borderId="85" xfId="558" applyNumberFormat="1" applyFont="1" applyFill="1" applyBorder="1" applyAlignment="1" applyProtection="1">
      <alignment horizontal="center" vertical="center"/>
      <protection locked="0"/>
    </xf>
    <xf numFmtId="199" fontId="55" fillId="50" borderId="97" xfId="558" applyNumberFormat="1" applyFont="1" applyFill="1" applyBorder="1" applyAlignment="1" applyProtection="1">
      <alignment horizontal="center" vertical="center"/>
      <protection locked="0"/>
    </xf>
  </cellXfs>
  <cellStyles count="60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Percent" xfId="439"/>
    <cellStyle name="Вывод" xfId="440"/>
    <cellStyle name="Вывод 2" xfId="441"/>
    <cellStyle name="Вывод 2 2" xfId="442"/>
    <cellStyle name="Вывод 3" xfId="443"/>
    <cellStyle name="Вывод 4" xfId="444"/>
    <cellStyle name="Вывод 5" xfId="445"/>
    <cellStyle name="Вычисление" xfId="446"/>
    <cellStyle name="Вычисление 2" xfId="447"/>
    <cellStyle name="Вычисление 2 2" xfId="448"/>
    <cellStyle name="Вычисление 3" xfId="449"/>
    <cellStyle name="Вычисление 4" xfId="450"/>
    <cellStyle name="Вычисление 5" xfId="451"/>
    <cellStyle name="Гиперссылка 2" xfId="452"/>
    <cellStyle name="Гиперссылка 3" xfId="453"/>
    <cellStyle name="Hyperlink" xfId="454"/>
    <cellStyle name="Currency" xfId="455"/>
    <cellStyle name="Currency [0]" xfId="456"/>
    <cellStyle name="Грошовий 2" xfId="457"/>
    <cellStyle name="Добре" xfId="458"/>
    <cellStyle name="Добре 2" xfId="459"/>
    <cellStyle name="Заголовок 1" xfId="460"/>
    <cellStyle name="Заголовок 1 2" xfId="461"/>
    <cellStyle name="Заголовок 1 3" xfId="462"/>
    <cellStyle name="Заголовок 1 4" xfId="463"/>
    <cellStyle name="Заголовок 1 5" xfId="464"/>
    <cellStyle name="Заголовок 2" xfId="465"/>
    <cellStyle name="Заголовок 2 2" xfId="466"/>
    <cellStyle name="Заголовок 2 3" xfId="467"/>
    <cellStyle name="Заголовок 2 4" xfId="468"/>
    <cellStyle name="Заголовок 2 5" xfId="469"/>
    <cellStyle name="Заголовок 3" xfId="470"/>
    <cellStyle name="Заголовок 3 2" xfId="471"/>
    <cellStyle name="Заголовок 3 3" xfId="472"/>
    <cellStyle name="Заголовок 3 4" xfId="473"/>
    <cellStyle name="Заголовок 3 5" xfId="474"/>
    <cellStyle name="Заголовок 4" xfId="475"/>
    <cellStyle name="Заголовок 4 2" xfId="476"/>
    <cellStyle name="Заголовок 4 3" xfId="477"/>
    <cellStyle name="Заголовок 4 4" xfId="478"/>
    <cellStyle name="Заголовок 4 5" xfId="479"/>
    <cellStyle name="Звичайний 2" xfId="480"/>
    <cellStyle name="Звичайний 2 2" xfId="481"/>
    <cellStyle name="Звичайний 2 3" xfId="482"/>
    <cellStyle name="Звичайний 2_8.Блок_3 (1 ч)" xfId="483"/>
    <cellStyle name="Звичайний 3" xfId="484"/>
    <cellStyle name="Звичайний 3 2" xfId="485"/>
    <cellStyle name="Звичайний 3 2 2" xfId="486"/>
    <cellStyle name="Звичайний 4" xfId="487"/>
    <cellStyle name="Звичайний 4 2" xfId="488"/>
    <cellStyle name="Звичайний 5" xfId="489"/>
    <cellStyle name="Звичайний 5 2" xfId="490"/>
    <cellStyle name="Звичайний 5 3" xfId="491"/>
    <cellStyle name="Звичайний 6" xfId="492"/>
    <cellStyle name="Звичайний 7" xfId="493"/>
    <cellStyle name="Звичайний 8" xfId="494"/>
    <cellStyle name="Звичайний 9" xfId="495"/>
    <cellStyle name="Зв'язана клітинка" xfId="496"/>
    <cellStyle name="Зв'язана клітинка 2" xfId="497"/>
    <cellStyle name="Итог" xfId="498"/>
    <cellStyle name="Итог 2" xfId="499"/>
    <cellStyle name="Итог 3" xfId="500"/>
    <cellStyle name="Итог 4" xfId="501"/>
    <cellStyle name="Итог 5" xfId="502"/>
    <cellStyle name="Контрольна клітинка" xfId="503"/>
    <cellStyle name="Контрольна клітинка 2" xfId="504"/>
    <cellStyle name="Контрольная ячейка" xfId="505"/>
    <cellStyle name="Контрольная ячейка 2" xfId="506"/>
    <cellStyle name="Контрольная ячейка 2 2" xfId="507"/>
    <cellStyle name="Контрольная ячейка 3" xfId="508"/>
    <cellStyle name="Контрольная ячейка 4" xfId="509"/>
    <cellStyle name="Контрольная ячейка 5" xfId="510"/>
    <cellStyle name="Назва" xfId="511"/>
    <cellStyle name="Назва 2" xfId="512"/>
    <cellStyle name="Название" xfId="513"/>
    <cellStyle name="Название 2" xfId="514"/>
    <cellStyle name="Название 3" xfId="515"/>
    <cellStyle name="Название 4" xfId="516"/>
    <cellStyle name="Название 5" xfId="517"/>
    <cellStyle name="Нейтральный" xfId="518"/>
    <cellStyle name="Нейтральный 2" xfId="519"/>
    <cellStyle name="Нейтральный 2 2" xfId="520"/>
    <cellStyle name="Нейтральный 3" xfId="521"/>
    <cellStyle name="Нейтральный 4" xfId="522"/>
    <cellStyle name="Нейтральный 5" xfId="523"/>
    <cellStyle name="Обчислення" xfId="524"/>
    <cellStyle name="Обчислення 2" xfId="525"/>
    <cellStyle name="Обчислення_П_1" xfId="526"/>
    <cellStyle name="Обычный 10" xfId="527"/>
    <cellStyle name="Обычный 11" xfId="528"/>
    <cellStyle name="Обычный 12" xfId="529"/>
    <cellStyle name="Обычный 13" xfId="530"/>
    <cellStyle name="Обычный 13 2" xfId="531"/>
    <cellStyle name="Обычный 13 3" xfId="532"/>
    <cellStyle name="Обычный 13 3 2" xfId="533"/>
    <cellStyle name="Обычный 14" xfId="534"/>
    <cellStyle name="Обычный 15" xfId="535"/>
    <cellStyle name="Обычный 16" xfId="536"/>
    <cellStyle name="Обычный 2" xfId="537"/>
    <cellStyle name="Обычный 2 2" xfId="538"/>
    <cellStyle name="Обычный 2 2 2" xfId="539"/>
    <cellStyle name="Обычный 2 3" xfId="540"/>
    <cellStyle name="Обычный 2 3 2" xfId="541"/>
    <cellStyle name="Обычный 2 3 3" xfId="542"/>
    <cellStyle name="Обычный 2 4" xfId="543"/>
    <cellStyle name="Обычный 3" xfId="544"/>
    <cellStyle name="Обычный 3 2" xfId="545"/>
    <cellStyle name="Обычный 3 3" xfId="546"/>
    <cellStyle name="Обычный 4" xfId="547"/>
    <cellStyle name="Обычный 4 2" xfId="548"/>
    <cellStyle name="Обычный 5" xfId="549"/>
    <cellStyle name="Обычный 5 2" xfId="550"/>
    <cellStyle name="Обычный 5 3" xfId="551"/>
    <cellStyle name="Обычный 6" xfId="552"/>
    <cellStyle name="Обычный 6 2" xfId="553"/>
    <cellStyle name="Обычный 6 3" xfId="554"/>
    <cellStyle name="Обычный 7" xfId="555"/>
    <cellStyle name="Обычный 8" xfId="556"/>
    <cellStyle name="Обычный 9" xfId="557"/>
    <cellStyle name="Обычный_06" xfId="558"/>
    <cellStyle name="Обычный_09_Професійний склад" xfId="559"/>
    <cellStyle name="Обычный_27.08.2013" xfId="560"/>
    <cellStyle name="Обычный_Форма7Н" xfId="561"/>
    <cellStyle name="Followed Hyperlink" xfId="562"/>
    <cellStyle name="Підсумок" xfId="563"/>
    <cellStyle name="Підсумок 2" xfId="564"/>
    <cellStyle name="Підсумок_П_1" xfId="565"/>
    <cellStyle name="Плохой" xfId="566"/>
    <cellStyle name="Плохой 2" xfId="567"/>
    <cellStyle name="Плохой 2 2" xfId="568"/>
    <cellStyle name="Плохой 3" xfId="569"/>
    <cellStyle name="Плохой 4" xfId="570"/>
    <cellStyle name="Плохой 5" xfId="571"/>
    <cellStyle name="Поганий" xfId="572"/>
    <cellStyle name="Поганий 2" xfId="573"/>
    <cellStyle name="Пояснение" xfId="574"/>
    <cellStyle name="Пояснение 2" xfId="575"/>
    <cellStyle name="Пояснение 3" xfId="576"/>
    <cellStyle name="Пояснение 4" xfId="577"/>
    <cellStyle name="Пояснение 5" xfId="578"/>
    <cellStyle name="Примечание" xfId="579"/>
    <cellStyle name="Примечание 2" xfId="580"/>
    <cellStyle name="Примечание 2 2" xfId="581"/>
    <cellStyle name="Примечание 3" xfId="582"/>
    <cellStyle name="Примечание 4" xfId="583"/>
    <cellStyle name="Примечание 5" xfId="584"/>
    <cellStyle name="Примітка" xfId="585"/>
    <cellStyle name="Примітка 2" xfId="586"/>
    <cellStyle name="Примітка_П_1" xfId="587"/>
    <cellStyle name="Результат" xfId="588"/>
    <cellStyle name="Связанная ячейка" xfId="589"/>
    <cellStyle name="Связанная ячейка 2" xfId="590"/>
    <cellStyle name="Связанная ячейка 3" xfId="591"/>
    <cellStyle name="Связанная ячейка 4" xfId="592"/>
    <cellStyle name="Связанная ячейка 5" xfId="593"/>
    <cellStyle name="Середній" xfId="594"/>
    <cellStyle name="Середній 2" xfId="595"/>
    <cellStyle name="Стиль 1" xfId="596"/>
    <cellStyle name="Стиль 1 2" xfId="597"/>
    <cellStyle name="Текст попередження" xfId="598"/>
    <cellStyle name="Текст попередження 2" xfId="599"/>
    <cellStyle name="Текст пояснення" xfId="600"/>
    <cellStyle name="Текст пояснення 2" xfId="601"/>
    <cellStyle name="Текст предупреждения" xfId="602"/>
    <cellStyle name="Текст предупреждения 2" xfId="603"/>
    <cellStyle name="Текст предупреждения 3" xfId="604"/>
    <cellStyle name="Текст предупреждения 4" xfId="605"/>
    <cellStyle name="Текст предупреждения 5" xfId="606"/>
    <cellStyle name="Тысячи [0]_Анализ" xfId="607"/>
    <cellStyle name="Тысячи_Анализ" xfId="608"/>
    <cellStyle name="ФинᎰнсовый_Лист1 (3)_1" xfId="609"/>
    <cellStyle name="Comma" xfId="610"/>
    <cellStyle name="Comma [0]" xfId="611"/>
    <cellStyle name="Хороший" xfId="612"/>
    <cellStyle name="Хороший 2" xfId="613"/>
    <cellStyle name="Хороший 2 2" xfId="614"/>
    <cellStyle name="Хороший 3" xfId="6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20%20&#1088;&#1110;&#1082;\&#1058;&#1054;&#1055;&#1080;\&#1042;&#1040;&#1050;%20&#1041;&#1077;&#1079;&#1088;%20&#1055;&#1088;&#1072;&#1094;_(&#1042;&#1045;&#1044;_&#1055;&#1088;&#1086;&#1084;&#1080;&#1089;&#1083;_&#1075;&#1088;&#1055;&#1088;&#1086;&#1092;)\&#1055;&#1086;&#1087;&#1080;&#1090;%20&#1087;&#1088;&#1086;&#1087;&#1086;&#1079;%20(&#1082;&#1072;&#1082;%20&#1085;&#1072;%20&#1055;&#1086;&#1088;&#1090;&#1072;&#1083;)_06_2020_&#1080;&#1079;&#1084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1 "/>
      <sheetName val="4"/>
      <sheetName val="4 (2)"/>
      <sheetName val="5"/>
      <sheetName val="6"/>
      <sheetName val="6 (2)"/>
      <sheetName val="7"/>
      <sheetName val="8"/>
      <sheetName val="8 (2)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E16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67.421875" style="0" customWidth="1"/>
  </cols>
  <sheetData>
    <row r="5" ht="15">
      <c r="A5" t="s">
        <v>382</v>
      </c>
    </row>
    <row r="6" ht="15">
      <c r="A6" t="s">
        <v>383</v>
      </c>
    </row>
    <row r="8" ht="15">
      <c r="A8" t="s">
        <v>384</v>
      </c>
    </row>
    <row r="9" ht="15">
      <c r="A9" t="s">
        <v>385</v>
      </c>
    </row>
    <row r="12" spans="1:5" ht="30">
      <c r="A12" s="297" t="s">
        <v>386</v>
      </c>
      <c r="B12" s="297"/>
      <c r="C12" s="297"/>
      <c r="D12" s="297"/>
      <c r="E12" s="297"/>
    </row>
    <row r="15" ht="15">
      <c r="A15" t="s">
        <v>387</v>
      </c>
    </row>
    <row r="16" ht="15">
      <c r="A16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98" zoomScaleSheetLayoutView="98" zoomScalePageLayoutView="0" workbookViewId="0" topLeftCell="A1">
      <selection activeCell="B4" sqref="B4:B6"/>
    </sheetView>
  </sheetViews>
  <sheetFormatPr defaultColWidth="9.00390625" defaultRowHeight="15"/>
  <cols>
    <col min="1" max="1" width="3.8515625" style="55" customWidth="1"/>
    <col min="2" max="2" width="34.8515625" style="56" customWidth="1"/>
    <col min="3" max="3" width="12.8515625" style="57" customWidth="1"/>
    <col min="4" max="4" width="9.421875" style="57" customWidth="1"/>
    <col min="5" max="5" width="13.00390625" style="58" customWidth="1"/>
    <col min="6" max="6" width="12.421875" style="57" customWidth="1"/>
    <col min="7" max="7" width="10.00390625" style="57" customWidth="1"/>
    <col min="8" max="8" width="11.421875" style="58" customWidth="1"/>
    <col min="9" max="16384" width="9.00390625" style="120" customWidth="1"/>
  </cols>
  <sheetData>
    <row r="1" spans="1:8" s="57" customFormat="1" ht="20.25" customHeight="1">
      <c r="A1" s="55"/>
      <c r="B1" s="400" t="s">
        <v>100</v>
      </c>
      <c r="C1" s="400"/>
      <c r="D1" s="400"/>
      <c r="E1" s="400"/>
      <c r="F1" s="400"/>
      <c r="G1" s="400"/>
      <c r="H1" s="400"/>
    </row>
    <row r="2" spans="1:8" s="57" customFormat="1" ht="20.25" customHeight="1">
      <c r="A2" s="55"/>
      <c r="B2" s="400" t="s">
        <v>75</v>
      </c>
      <c r="C2" s="400"/>
      <c r="D2" s="400"/>
      <c r="E2" s="400"/>
      <c r="F2" s="400"/>
      <c r="G2" s="400"/>
      <c r="H2" s="400"/>
    </row>
    <row r="3" spans="1:8" s="57" customFormat="1" ht="22.5" customHeight="1">
      <c r="A3" s="401" t="s">
        <v>46</v>
      </c>
      <c r="B3" s="401"/>
      <c r="C3" s="401"/>
      <c r="D3" s="401"/>
      <c r="E3" s="401"/>
      <c r="F3" s="401"/>
      <c r="G3" s="401"/>
      <c r="H3" s="401"/>
    </row>
    <row r="4" spans="1:8" s="62" customFormat="1" ht="33" customHeight="1">
      <c r="A4" s="431"/>
      <c r="B4" s="403" t="s">
        <v>76</v>
      </c>
      <c r="C4" s="404" t="str">
        <f>5!C4:E4</f>
        <v>січень 2024 року</v>
      </c>
      <c r="D4" s="404"/>
      <c r="E4" s="404"/>
      <c r="F4" s="404" t="str">
        <f>5!F4:H4</f>
        <v>станом на 1 лютого 2024 року</v>
      </c>
      <c r="G4" s="434"/>
      <c r="H4" s="434"/>
    </row>
    <row r="5" spans="1:8" s="57" customFormat="1" ht="15" customHeight="1">
      <c r="A5" s="432"/>
      <c r="B5" s="403"/>
      <c r="C5" s="399" t="s">
        <v>78</v>
      </c>
      <c r="D5" s="399" t="s">
        <v>77</v>
      </c>
      <c r="E5" s="399" t="s">
        <v>79</v>
      </c>
      <c r="F5" s="399" t="s">
        <v>78</v>
      </c>
      <c r="G5" s="399" t="s">
        <v>77</v>
      </c>
      <c r="H5" s="399" t="s">
        <v>79</v>
      </c>
    </row>
    <row r="6" spans="1:8" s="57" customFormat="1" ht="51" customHeight="1">
      <c r="A6" s="433"/>
      <c r="B6" s="403"/>
      <c r="C6" s="399"/>
      <c r="D6" s="399"/>
      <c r="E6" s="399"/>
      <c r="F6" s="399"/>
      <c r="G6" s="399"/>
      <c r="H6" s="399"/>
    </row>
    <row r="7" spans="1:8" s="63" customFormat="1" ht="12.75">
      <c r="A7" s="59" t="s">
        <v>80</v>
      </c>
      <c r="B7" s="60" t="s">
        <v>81</v>
      </c>
      <c r="C7" s="61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</row>
    <row r="8" spans="1:8" s="57" customFormat="1" ht="15.75">
      <c r="A8" s="250">
        <v>1</v>
      </c>
      <c r="B8" s="337" t="s">
        <v>139</v>
      </c>
      <c r="C8" s="338">
        <v>260</v>
      </c>
      <c r="D8" s="338">
        <v>270</v>
      </c>
      <c r="E8" s="339">
        <f>D8-C8</f>
        <v>10</v>
      </c>
      <c r="F8" s="338">
        <v>177</v>
      </c>
      <c r="G8" s="338">
        <v>174</v>
      </c>
      <c r="H8" s="339">
        <f>G8-F8</f>
        <v>-3</v>
      </c>
    </row>
    <row r="9" spans="1:8" s="57" customFormat="1" ht="31.5">
      <c r="A9" s="250">
        <v>2</v>
      </c>
      <c r="B9" s="337" t="s">
        <v>142</v>
      </c>
      <c r="C9" s="338">
        <v>147</v>
      </c>
      <c r="D9" s="338">
        <v>72</v>
      </c>
      <c r="E9" s="339">
        <f aca="true" t="shared" si="0" ref="E9:E57">D9-C9</f>
        <v>-75</v>
      </c>
      <c r="F9" s="338">
        <v>100</v>
      </c>
      <c r="G9" s="338">
        <v>40</v>
      </c>
      <c r="H9" s="339">
        <f aca="true" t="shared" si="1" ref="H9:H57">G9-F9</f>
        <v>-60</v>
      </c>
    </row>
    <row r="10" spans="1:8" s="57" customFormat="1" ht="15.75">
      <c r="A10" s="250">
        <v>3</v>
      </c>
      <c r="B10" s="337" t="s">
        <v>268</v>
      </c>
      <c r="C10" s="338">
        <v>145</v>
      </c>
      <c r="D10" s="338">
        <v>174</v>
      </c>
      <c r="E10" s="339">
        <f t="shared" si="0"/>
        <v>29</v>
      </c>
      <c r="F10" s="338">
        <v>104</v>
      </c>
      <c r="G10" s="338">
        <v>108</v>
      </c>
      <c r="H10" s="339">
        <f t="shared" si="1"/>
        <v>4</v>
      </c>
    </row>
    <row r="11" spans="1:8" s="184" customFormat="1" ht="15.75">
      <c r="A11" s="250">
        <v>4</v>
      </c>
      <c r="B11" s="337" t="s">
        <v>140</v>
      </c>
      <c r="C11" s="338">
        <v>120</v>
      </c>
      <c r="D11" s="338">
        <v>426</v>
      </c>
      <c r="E11" s="339">
        <f t="shared" si="0"/>
        <v>306</v>
      </c>
      <c r="F11" s="338">
        <v>86</v>
      </c>
      <c r="G11" s="338">
        <v>306</v>
      </c>
      <c r="H11" s="339">
        <f t="shared" si="1"/>
        <v>220</v>
      </c>
    </row>
    <row r="12" spans="1:8" s="184" customFormat="1" ht="15.75">
      <c r="A12" s="250">
        <v>5</v>
      </c>
      <c r="B12" s="337" t="s">
        <v>174</v>
      </c>
      <c r="C12" s="338">
        <v>117</v>
      </c>
      <c r="D12" s="338">
        <v>19</v>
      </c>
      <c r="E12" s="339">
        <f t="shared" si="0"/>
        <v>-98</v>
      </c>
      <c r="F12" s="338">
        <v>90</v>
      </c>
      <c r="G12" s="338">
        <v>9</v>
      </c>
      <c r="H12" s="339">
        <f t="shared" si="1"/>
        <v>-81</v>
      </c>
    </row>
    <row r="13" spans="1:8" s="184" customFormat="1" ht="15.75">
      <c r="A13" s="250">
        <v>6</v>
      </c>
      <c r="B13" s="337" t="s">
        <v>171</v>
      </c>
      <c r="C13" s="338">
        <v>101</v>
      </c>
      <c r="D13" s="338">
        <v>38</v>
      </c>
      <c r="E13" s="339">
        <f t="shared" si="0"/>
        <v>-63</v>
      </c>
      <c r="F13" s="338">
        <v>72</v>
      </c>
      <c r="G13" s="338">
        <v>28</v>
      </c>
      <c r="H13" s="339">
        <f t="shared" si="1"/>
        <v>-44</v>
      </c>
    </row>
    <row r="14" spans="1:8" s="184" customFormat="1" ht="15.75">
      <c r="A14" s="250">
        <v>7</v>
      </c>
      <c r="B14" s="337" t="s">
        <v>143</v>
      </c>
      <c r="C14" s="338">
        <v>95</v>
      </c>
      <c r="D14" s="338">
        <v>131</v>
      </c>
      <c r="E14" s="339">
        <f t="shared" si="0"/>
        <v>36</v>
      </c>
      <c r="F14" s="338">
        <v>76</v>
      </c>
      <c r="G14" s="338">
        <v>89</v>
      </c>
      <c r="H14" s="339">
        <f t="shared" si="1"/>
        <v>13</v>
      </c>
    </row>
    <row r="15" spans="1:8" s="184" customFormat="1" ht="31.5">
      <c r="A15" s="250">
        <v>8</v>
      </c>
      <c r="B15" s="337" t="s">
        <v>145</v>
      </c>
      <c r="C15" s="338">
        <v>95</v>
      </c>
      <c r="D15" s="338">
        <v>139</v>
      </c>
      <c r="E15" s="339">
        <f t="shared" si="0"/>
        <v>44</v>
      </c>
      <c r="F15" s="338">
        <v>69</v>
      </c>
      <c r="G15" s="338">
        <v>60</v>
      </c>
      <c r="H15" s="339">
        <f t="shared" si="1"/>
        <v>-9</v>
      </c>
    </row>
    <row r="16" spans="1:8" s="184" customFormat="1" ht="15.75">
      <c r="A16" s="250">
        <v>9</v>
      </c>
      <c r="B16" s="337" t="s">
        <v>136</v>
      </c>
      <c r="C16" s="338">
        <v>86</v>
      </c>
      <c r="D16" s="338">
        <v>517</v>
      </c>
      <c r="E16" s="339">
        <f t="shared" si="0"/>
        <v>431</v>
      </c>
      <c r="F16" s="338">
        <v>54</v>
      </c>
      <c r="G16" s="338">
        <v>377</v>
      </c>
      <c r="H16" s="339">
        <f t="shared" si="1"/>
        <v>323</v>
      </c>
    </row>
    <row r="17" spans="1:8" s="184" customFormat="1" ht="110.25">
      <c r="A17" s="250">
        <v>10</v>
      </c>
      <c r="B17" s="337" t="s">
        <v>322</v>
      </c>
      <c r="C17" s="338">
        <v>84</v>
      </c>
      <c r="D17" s="338">
        <v>60</v>
      </c>
      <c r="E17" s="339">
        <f t="shared" si="0"/>
        <v>-24</v>
      </c>
      <c r="F17" s="338">
        <v>64</v>
      </c>
      <c r="G17" s="338">
        <v>30</v>
      </c>
      <c r="H17" s="339">
        <f t="shared" si="1"/>
        <v>-34</v>
      </c>
    </row>
    <row r="18" spans="1:8" s="184" customFormat="1" ht="15.75">
      <c r="A18" s="250">
        <v>11</v>
      </c>
      <c r="B18" s="337" t="s">
        <v>147</v>
      </c>
      <c r="C18" s="338">
        <v>71</v>
      </c>
      <c r="D18" s="338">
        <v>562</v>
      </c>
      <c r="E18" s="339">
        <f t="shared" si="0"/>
        <v>491</v>
      </c>
      <c r="F18" s="338">
        <v>45</v>
      </c>
      <c r="G18" s="338">
        <v>379</v>
      </c>
      <c r="H18" s="339">
        <f t="shared" si="1"/>
        <v>334</v>
      </c>
    </row>
    <row r="19" spans="1:8" s="184" customFormat="1" ht="15.75">
      <c r="A19" s="250">
        <v>12</v>
      </c>
      <c r="B19" s="337" t="s">
        <v>281</v>
      </c>
      <c r="C19" s="338">
        <v>68</v>
      </c>
      <c r="D19" s="338">
        <v>74</v>
      </c>
      <c r="E19" s="339">
        <f t="shared" si="0"/>
        <v>6</v>
      </c>
      <c r="F19" s="338">
        <v>48</v>
      </c>
      <c r="G19" s="338">
        <v>69</v>
      </c>
      <c r="H19" s="339">
        <f t="shared" si="1"/>
        <v>21</v>
      </c>
    </row>
    <row r="20" spans="1:8" s="184" customFormat="1" ht="15.75">
      <c r="A20" s="250">
        <v>13</v>
      </c>
      <c r="B20" s="337" t="s">
        <v>271</v>
      </c>
      <c r="C20" s="338">
        <v>61</v>
      </c>
      <c r="D20" s="338">
        <v>69</v>
      </c>
      <c r="E20" s="339">
        <f t="shared" si="0"/>
        <v>8</v>
      </c>
      <c r="F20" s="338">
        <v>43</v>
      </c>
      <c r="G20" s="338">
        <v>47</v>
      </c>
      <c r="H20" s="339">
        <f t="shared" si="1"/>
        <v>4</v>
      </c>
    </row>
    <row r="21" spans="1:8" s="184" customFormat="1" ht="15.75">
      <c r="A21" s="250">
        <v>14</v>
      </c>
      <c r="B21" s="337" t="s">
        <v>86</v>
      </c>
      <c r="C21" s="338">
        <v>61</v>
      </c>
      <c r="D21" s="338">
        <v>72</v>
      </c>
      <c r="E21" s="339">
        <f t="shared" si="0"/>
        <v>11</v>
      </c>
      <c r="F21" s="338">
        <v>49</v>
      </c>
      <c r="G21" s="338">
        <v>41</v>
      </c>
      <c r="H21" s="339">
        <f t="shared" si="1"/>
        <v>-8</v>
      </c>
    </row>
    <row r="22" spans="1:8" s="184" customFormat="1" ht="15.75">
      <c r="A22" s="250">
        <v>15</v>
      </c>
      <c r="B22" s="337" t="s">
        <v>137</v>
      </c>
      <c r="C22" s="338">
        <v>61</v>
      </c>
      <c r="D22" s="338">
        <v>259</v>
      </c>
      <c r="E22" s="339">
        <f t="shared" si="0"/>
        <v>198</v>
      </c>
      <c r="F22" s="338">
        <v>47</v>
      </c>
      <c r="G22" s="338">
        <v>159</v>
      </c>
      <c r="H22" s="339">
        <f t="shared" si="1"/>
        <v>112</v>
      </c>
    </row>
    <row r="23" spans="1:8" s="184" customFormat="1" ht="31.5">
      <c r="A23" s="250">
        <v>16</v>
      </c>
      <c r="B23" s="337" t="s">
        <v>274</v>
      </c>
      <c r="C23" s="338">
        <v>57</v>
      </c>
      <c r="D23" s="338">
        <v>24</v>
      </c>
      <c r="E23" s="339">
        <f t="shared" si="0"/>
        <v>-33</v>
      </c>
      <c r="F23" s="338">
        <v>35</v>
      </c>
      <c r="G23" s="338">
        <v>16</v>
      </c>
      <c r="H23" s="339">
        <f t="shared" si="1"/>
        <v>-19</v>
      </c>
    </row>
    <row r="24" spans="1:8" s="184" customFormat="1" ht="15.75">
      <c r="A24" s="250">
        <v>17</v>
      </c>
      <c r="B24" s="337" t="s">
        <v>172</v>
      </c>
      <c r="C24" s="338">
        <v>57</v>
      </c>
      <c r="D24" s="338">
        <v>84</v>
      </c>
      <c r="E24" s="339">
        <f t="shared" si="0"/>
        <v>27</v>
      </c>
      <c r="F24" s="338">
        <v>52</v>
      </c>
      <c r="G24" s="338">
        <v>80</v>
      </c>
      <c r="H24" s="339">
        <f t="shared" si="1"/>
        <v>28</v>
      </c>
    </row>
    <row r="25" spans="1:8" s="184" customFormat="1" ht="15.75">
      <c r="A25" s="250">
        <v>18</v>
      </c>
      <c r="B25" s="337" t="s">
        <v>150</v>
      </c>
      <c r="C25" s="338">
        <v>55</v>
      </c>
      <c r="D25" s="338">
        <v>70</v>
      </c>
      <c r="E25" s="339">
        <f t="shared" si="0"/>
        <v>15</v>
      </c>
      <c r="F25" s="338">
        <v>47</v>
      </c>
      <c r="G25" s="338">
        <v>45</v>
      </c>
      <c r="H25" s="339">
        <f t="shared" si="1"/>
        <v>-2</v>
      </c>
    </row>
    <row r="26" spans="1:8" s="184" customFormat="1" ht="15.75">
      <c r="A26" s="250">
        <v>19</v>
      </c>
      <c r="B26" s="337" t="s">
        <v>149</v>
      </c>
      <c r="C26" s="338">
        <v>49</v>
      </c>
      <c r="D26" s="338">
        <v>127</v>
      </c>
      <c r="E26" s="339">
        <f t="shared" si="0"/>
        <v>78</v>
      </c>
      <c r="F26" s="338">
        <v>27</v>
      </c>
      <c r="G26" s="338">
        <v>77</v>
      </c>
      <c r="H26" s="339">
        <f t="shared" si="1"/>
        <v>50</v>
      </c>
    </row>
    <row r="27" spans="1:8" s="184" customFormat="1" ht="15.75">
      <c r="A27" s="250">
        <v>20</v>
      </c>
      <c r="B27" s="337" t="s">
        <v>84</v>
      </c>
      <c r="C27" s="338">
        <v>48</v>
      </c>
      <c r="D27" s="338">
        <v>189</v>
      </c>
      <c r="E27" s="339">
        <f t="shared" si="0"/>
        <v>141</v>
      </c>
      <c r="F27" s="338">
        <v>30</v>
      </c>
      <c r="G27" s="338">
        <v>161</v>
      </c>
      <c r="H27" s="339">
        <f t="shared" si="1"/>
        <v>131</v>
      </c>
    </row>
    <row r="28" spans="1:8" s="184" customFormat="1" ht="15.75">
      <c r="A28" s="250">
        <v>21</v>
      </c>
      <c r="B28" s="337" t="s">
        <v>156</v>
      </c>
      <c r="C28" s="338">
        <v>46</v>
      </c>
      <c r="D28" s="338">
        <v>15</v>
      </c>
      <c r="E28" s="339">
        <f t="shared" si="0"/>
        <v>-31</v>
      </c>
      <c r="F28" s="338">
        <v>31</v>
      </c>
      <c r="G28" s="338">
        <v>14</v>
      </c>
      <c r="H28" s="339">
        <f t="shared" si="1"/>
        <v>-17</v>
      </c>
    </row>
    <row r="29" spans="1:8" s="184" customFormat="1" ht="31.5">
      <c r="A29" s="250">
        <v>22</v>
      </c>
      <c r="B29" s="337" t="s">
        <v>270</v>
      </c>
      <c r="C29" s="338">
        <v>45</v>
      </c>
      <c r="D29" s="338">
        <v>51</v>
      </c>
      <c r="E29" s="339">
        <f t="shared" si="0"/>
        <v>6</v>
      </c>
      <c r="F29" s="338">
        <v>27</v>
      </c>
      <c r="G29" s="338">
        <v>29</v>
      </c>
      <c r="H29" s="339">
        <f t="shared" si="1"/>
        <v>2</v>
      </c>
    </row>
    <row r="30" spans="1:8" s="184" customFormat="1" ht="15.75">
      <c r="A30" s="250">
        <v>23</v>
      </c>
      <c r="B30" s="337" t="s">
        <v>154</v>
      </c>
      <c r="C30" s="338">
        <v>44</v>
      </c>
      <c r="D30" s="338">
        <v>20</v>
      </c>
      <c r="E30" s="339">
        <f t="shared" si="0"/>
        <v>-24</v>
      </c>
      <c r="F30" s="338">
        <v>26</v>
      </c>
      <c r="G30" s="338">
        <v>16</v>
      </c>
      <c r="H30" s="339">
        <f t="shared" si="1"/>
        <v>-10</v>
      </c>
    </row>
    <row r="31" spans="1:8" s="184" customFormat="1" ht="15.75">
      <c r="A31" s="250">
        <v>24</v>
      </c>
      <c r="B31" s="337" t="s">
        <v>83</v>
      </c>
      <c r="C31" s="338">
        <v>39</v>
      </c>
      <c r="D31" s="338">
        <v>257</v>
      </c>
      <c r="E31" s="339">
        <f t="shared" si="0"/>
        <v>218</v>
      </c>
      <c r="F31" s="338">
        <v>32</v>
      </c>
      <c r="G31" s="338">
        <v>250</v>
      </c>
      <c r="H31" s="339">
        <f t="shared" si="1"/>
        <v>218</v>
      </c>
    </row>
    <row r="32" spans="1:8" s="184" customFormat="1" ht="15.75">
      <c r="A32" s="250">
        <v>25</v>
      </c>
      <c r="B32" s="337" t="s">
        <v>144</v>
      </c>
      <c r="C32" s="338">
        <v>38</v>
      </c>
      <c r="D32" s="338">
        <v>43</v>
      </c>
      <c r="E32" s="339">
        <f t="shared" si="0"/>
        <v>5</v>
      </c>
      <c r="F32" s="338">
        <v>26</v>
      </c>
      <c r="G32" s="338">
        <v>14</v>
      </c>
      <c r="H32" s="339">
        <f t="shared" si="1"/>
        <v>-12</v>
      </c>
    </row>
    <row r="33" spans="1:8" s="184" customFormat="1" ht="31.5">
      <c r="A33" s="250">
        <v>26</v>
      </c>
      <c r="B33" s="337" t="s">
        <v>288</v>
      </c>
      <c r="C33" s="338">
        <v>37</v>
      </c>
      <c r="D33" s="338">
        <v>2</v>
      </c>
      <c r="E33" s="339">
        <f t="shared" si="0"/>
        <v>-35</v>
      </c>
      <c r="F33" s="338">
        <v>28</v>
      </c>
      <c r="G33" s="338">
        <v>1</v>
      </c>
      <c r="H33" s="339">
        <f t="shared" si="1"/>
        <v>-27</v>
      </c>
    </row>
    <row r="34" spans="1:8" s="184" customFormat="1" ht="15.75">
      <c r="A34" s="250">
        <v>27</v>
      </c>
      <c r="B34" s="337" t="s">
        <v>87</v>
      </c>
      <c r="C34" s="338">
        <v>35</v>
      </c>
      <c r="D34" s="338">
        <v>84</v>
      </c>
      <c r="E34" s="339">
        <f t="shared" si="0"/>
        <v>49</v>
      </c>
      <c r="F34" s="338">
        <v>20</v>
      </c>
      <c r="G34" s="338">
        <v>64</v>
      </c>
      <c r="H34" s="339">
        <f t="shared" si="1"/>
        <v>44</v>
      </c>
    </row>
    <row r="35" spans="1:8" s="184" customFormat="1" ht="15.75">
      <c r="A35" s="250">
        <v>28</v>
      </c>
      <c r="B35" s="337" t="s">
        <v>155</v>
      </c>
      <c r="C35" s="338">
        <v>32</v>
      </c>
      <c r="D35" s="338">
        <v>152</v>
      </c>
      <c r="E35" s="339">
        <f t="shared" si="0"/>
        <v>120</v>
      </c>
      <c r="F35" s="338">
        <v>21</v>
      </c>
      <c r="G35" s="338">
        <v>114</v>
      </c>
      <c r="H35" s="339">
        <f t="shared" si="1"/>
        <v>93</v>
      </c>
    </row>
    <row r="36" spans="1:8" s="184" customFormat="1" ht="15.75">
      <c r="A36" s="250">
        <v>29</v>
      </c>
      <c r="B36" s="337" t="s">
        <v>293</v>
      </c>
      <c r="C36" s="338">
        <v>30</v>
      </c>
      <c r="D36" s="338">
        <v>0</v>
      </c>
      <c r="E36" s="339">
        <f t="shared" si="0"/>
        <v>-30</v>
      </c>
      <c r="F36" s="338">
        <v>17</v>
      </c>
      <c r="G36" s="338">
        <v>0</v>
      </c>
      <c r="H36" s="339">
        <f t="shared" si="1"/>
        <v>-17</v>
      </c>
    </row>
    <row r="37" spans="1:8" s="184" customFormat="1" ht="15.75">
      <c r="A37" s="250">
        <v>30</v>
      </c>
      <c r="B37" s="337" t="s">
        <v>146</v>
      </c>
      <c r="C37" s="338">
        <v>30</v>
      </c>
      <c r="D37" s="338">
        <v>24</v>
      </c>
      <c r="E37" s="339">
        <f t="shared" si="0"/>
        <v>-6</v>
      </c>
      <c r="F37" s="338">
        <v>19</v>
      </c>
      <c r="G37" s="338">
        <v>6</v>
      </c>
      <c r="H37" s="339">
        <f t="shared" si="1"/>
        <v>-13</v>
      </c>
    </row>
    <row r="38" spans="1:8" s="184" customFormat="1" ht="15.75">
      <c r="A38" s="250">
        <v>31</v>
      </c>
      <c r="B38" s="337" t="s">
        <v>164</v>
      </c>
      <c r="C38" s="338">
        <v>29</v>
      </c>
      <c r="D38" s="338">
        <v>14</v>
      </c>
      <c r="E38" s="339">
        <f t="shared" si="0"/>
        <v>-15</v>
      </c>
      <c r="F38" s="338">
        <v>20</v>
      </c>
      <c r="G38" s="338">
        <v>13</v>
      </c>
      <c r="H38" s="339">
        <f t="shared" si="1"/>
        <v>-7</v>
      </c>
    </row>
    <row r="39" spans="1:8" s="184" customFormat="1" ht="15.75">
      <c r="A39" s="250">
        <v>32</v>
      </c>
      <c r="B39" s="337" t="s">
        <v>282</v>
      </c>
      <c r="C39" s="338">
        <v>28</v>
      </c>
      <c r="D39" s="338">
        <v>66</v>
      </c>
      <c r="E39" s="339">
        <f t="shared" si="0"/>
        <v>38</v>
      </c>
      <c r="F39" s="338">
        <v>18</v>
      </c>
      <c r="G39" s="338">
        <v>51</v>
      </c>
      <c r="H39" s="339">
        <f t="shared" si="1"/>
        <v>33</v>
      </c>
    </row>
    <row r="40" spans="1:8" s="184" customFormat="1" ht="15.75">
      <c r="A40" s="250">
        <v>33</v>
      </c>
      <c r="B40" s="337" t="s">
        <v>89</v>
      </c>
      <c r="C40" s="338">
        <v>26</v>
      </c>
      <c r="D40" s="338">
        <v>131</v>
      </c>
      <c r="E40" s="339">
        <f t="shared" si="0"/>
        <v>105</v>
      </c>
      <c r="F40" s="338">
        <v>21</v>
      </c>
      <c r="G40" s="338">
        <v>91</v>
      </c>
      <c r="H40" s="339">
        <f t="shared" si="1"/>
        <v>70</v>
      </c>
    </row>
    <row r="41" spans="1:8" s="184" customFormat="1" ht="15.75">
      <c r="A41" s="250">
        <v>34</v>
      </c>
      <c r="B41" s="337" t="s">
        <v>151</v>
      </c>
      <c r="C41" s="338">
        <v>26</v>
      </c>
      <c r="D41" s="338">
        <v>62</v>
      </c>
      <c r="E41" s="339">
        <f t="shared" si="0"/>
        <v>36</v>
      </c>
      <c r="F41" s="338">
        <v>18</v>
      </c>
      <c r="G41" s="338">
        <v>42</v>
      </c>
      <c r="H41" s="339">
        <f t="shared" si="1"/>
        <v>24</v>
      </c>
    </row>
    <row r="42" spans="1:8" s="184" customFormat="1" ht="15.75">
      <c r="A42" s="250">
        <v>35</v>
      </c>
      <c r="B42" s="337" t="s">
        <v>162</v>
      </c>
      <c r="C42" s="338">
        <v>25</v>
      </c>
      <c r="D42" s="338">
        <v>14</v>
      </c>
      <c r="E42" s="339">
        <f t="shared" si="0"/>
        <v>-11</v>
      </c>
      <c r="F42" s="338">
        <v>20</v>
      </c>
      <c r="G42" s="338">
        <v>7</v>
      </c>
      <c r="H42" s="339">
        <f t="shared" si="1"/>
        <v>-13</v>
      </c>
    </row>
    <row r="43" spans="1:8" s="184" customFormat="1" ht="15.75">
      <c r="A43" s="250">
        <v>36</v>
      </c>
      <c r="B43" s="337" t="s">
        <v>222</v>
      </c>
      <c r="C43" s="338">
        <v>25</v>
      </c>
      <c r="D43" s="338">
        <v>35</v>
      </c>
      <c r="E43" s="339">
        <f t="shared" si="0"/>
        <v>10</v>
      </c>
      <c r="F43" s="338">
        <v>18</v>
      </c>
      <c r="G43" s="338">
        <v>24</v>
      </c>
      <c r="H43" s="339">
        <f t="shared" si="1"/>
        <v>6</v>
      </c>
    </row>
    <row r="44" spans="1:8" s="57" customFormat="1" ht="31.5">
      <c r="A44" s="250">
        <v>37</v>
      </c>
      <c r="B44" s="341" t="s">
        <v>290</v>
      </c>
      <c r="C44" s="342">
        <v>24</v>
      </c>
      <c r="D44" s="342">
        <v>5</v>
      </c>
      <c r="E44" s="339">
        <f t="shared" si="0"/>
        <v>-19</v>
      </c>
      <c r="F44" s="342">
        <v>15</v>
      </c>
      <c r="G44" s="342">
        <v>3</v>
      </c>
      <c r="H44" s="339">
        <f t="shared" si="1"/>
        <v>-12</v>
      </c>
    </row>
    <row r="45" spans="1:8" s="57" customFormat="1" ht="15.75">
      <c r="A45" s="250">
        <v>38</v>
      </c>
      <c r="B45" s="344" t="s">
        <v>94</v>
      </c>
      <c r="C45" s="342">
        <v>24</v>
      </c>
      <c r="D45" s="342">
        <v>0</v>
      </c>
      <c r="E45" s="339">
        <f t="shared" si="0"/>
        <v>-24</v>
      </c>
      <c r="F45" s="342">
        <v>23</v>
      </c>
      <c r="G45" s="342">
        <v>0</v>
      </c>
      <c r="H45" s="339">
        <f t="shared" si="1"/>
        <v>-23</v>
      </c>
    </row>
    <row r="46" spans="1:8" s="57" customFormat="1" ht="15.75">
      <c r="A46" s="250">
        <v>39</v>
      </c>
      <c r="B46" s="337" t="s">
        <v>85</v>
      </c>
      <c r="C46" s="342">
        <v>23</v>
      </c>
      <c r="D46" s="342">
        <v>68</v>
      </c>
      <c r="E46" s="339">
        <f t="shared" si="0"/>
        <v>45</v>
      </c>
      <c r="F46" s="342">
        <v>13</v>
      </c>
      <c r="G46" s="342">
        <v>53</v>
      </c>
      <c r="H46" s="339">
        <f t="shared" si="1"/>
        <v>40</v>
      </c>
    </row>
    <row r="47" spans="1:8" s="57" customFormat="1" ht="31.5">
      <c r="A47" s="250">
        <v>40</v>
      </c>
      <c r="B47" s="337" t="s">
        <v>169</v>
      </c>
      <c r="C47" s="342">
        <v>23</v>
      </c>
      <c r="D47" s="342">
        <v>33</v>
      </c>
      <c r="E47" s="339">
        <f t="shared" si="0"/>
        <v>10</v>
      </c>
      <c r="F47" s="342">
        <v>16</v>
      </c>
      <c r="G47" s="342">
        <v>28</v>
      </c>
      <c r="H47" s="339">
        <f t="shared" si="1"/>
        <v>12</v>
      </c>
    </row>
    <row r="48" spans="1:8" s="57" customFormat="1" ht="15.75">
      <c r="A48" s="250">
        <v>41</v>
      </c>
      <c r="B48" s="337" t="s">
        <v>275</v>
      </c>
      <c r="C48" s="342">
        <v>21</v>
      </c>
      <c r="D48" s="342">
        <v>41</v>
      </c>
      <c r="E48" s="339">
        <f t="shared" si="0"/>
        <v>20</v>
      </c>
      <c r="F48" s="342">
        <v>17</v>
      </c>
      <c r="G48" s="342">
        <v>8</v>
      </c>
      <c r="H48" s="339">
        <f t="shared" si="1"/>
        <v>-9</v>
      </c>
    </row>
    <row r="49" spans="1:8" s="57" customFormat="1" ht="15.75">
      <c r="A49" s="250">
        <v>42</v>
      </c>
      <c r="B49" s="337" t="s">
        <v>279</v>
      </c>
      <c r="C49" s="342">
        <v>21</v>
      </c>
      <c r="D49" s="342">
        <v>12</v>
      </c>
      <c r="E49" s="339">
        <f t="shared" si="0"/>
        <v>-9</v>
      </c>
      <c r="F49" s="342">
        <v>15</v>
      </c>
      <c r="G49" s="342">
        <v>8</v>
      </c>
      <c r="H49" s="339">
        <f t="shared" si="1"/>
        <v>-7</v>
      </c>
    </row>
    <row r="50" spans="1:8" s="57" customFormat="1" ht="15.75">
      <c r="A50" s="250">
        <v>43</v>
      </c>
      <c r="B50" s="346" t="s">
        <v>165</v>
      </c>
      <c r="C50" s="342">
        <v>21</v>
      </c>
      <c r="D50" s="342">
        <v>11</v>
      </c>
      <c r="E50" s="339">
        <f t="shared" si="0"/>
        <v>-10</v>
      </c>
      <c r="F50" s="342">
        <v>16</v>
      </c>
      <c r="G50" s="342">
        <v>4</v>
      </c>
      <c r="H50" s="339">
        <f t="shared" si="1"/>
        <v>-12</v>
      </c>
    </row>
    <row r="51" spans="1:8" s="184" customFormat="1" ht="15.75">
      <c r="A51" s="250">
        <v>44</v>
      </c>
      <c r="B51" s="337" t="s">
        <v>216</v>
      </c>
      <c r="C51" s="338">
        <v>20</v>
      </c>
      <c r="D51" s="338">
        <v>14</v>
      </c>
      <c r="E51" s="339">
        <f t="shared" si="0"/>
        <v>-6</v>
      </c>
      <c r="F51" s="338">
        <v>17</v>
      </c>
      <c r="G51" s="338">
        <v>11</v>
      </c>
      <c r="H51" s="339">
        <f t="shared" si="1"/>
        <v>-6</v>
      </c>
    </row>
    <row r="52" spans="1:8" s="184" customFormat="1" ht="15.75">
      <c r="A52" s="250">
        <v>45</v>
      </c>
      <c r="B52" s="337" t="s">
        <v>198</v>
      </c>
      <c r="C52" s="338">
        <v>18</v>
      </c>
      <c r="D52" s="338">
        <v>0</v>
      </c>
      <c r="E52" s="339">
        <f t="shared" si="0"/>
        <v>-18</v>
      </c>
      <c r="F52" s="338">
        <v>12</v>
      </c>
      <c r="G52" s="338">
        <v>0</v>
      </c>
      <c r="H52" s="339">
        <f t="shared" si="1"/>
        <v>-12</v>
      </c>
    </row>
    <row r="53" spans="1:8" s="57" customFormat="1" ht="15.75">
      <c r="A53" s="250">
        <v>46</v>
      </c>
      <c r="B53" s="346" t="s">
        <v>153</v>
      </c>
      <c r="C53" s="342">
        <v>18</v>
      </c>
      <c r="D53" s="342">
        <v>25</v>
      </c>
      <c r="E53" s="339">
        <f t="shared" si="0"/>
        <v>7</v>
      </c>
      <c r="F53" s="342">
        <v>11</v>
      </c>
      <c r="G53" s="342">
        <v>20</v>
      </c>
      <c r="H53" s="339">
        <f t="shared" si="1"/>
        <v>9</v>
      </c>
    </row>
    <row r="54" spans="1:8" s="184" customFormat="1" ht="15.75">
      <c r="A54" s="250">
        <v>47</v>
      </c>
      <c r="B54" s="337" t="s">
        <v>284</v>
      </c>
      <c r="C54" s="338">
        <v>18</v>
      </c>
      <c r="D54" s="338">
        <v>9</v>
      </c>
      <c r="E54" s="339">
        <f t="shared" si="0"/>
        <v>-9</v>
      </c>
      <c r="F54" s="338">
        <v>14</v>
      </c>
      <c r="G54" s="338">
        <v>5</v>
      </c>
      <c r="H54" s="339">
        <f t="shared" si="1"/>
        <v>-9</v>
      </c>
    </row>
    <row r="55" spans="1:8" s="57" customFormat="1" ht="15.75">
      <c r="A55" s="250">
        <v>48</v>
      </c>
      <c r="B55" s="346" t="s">
        <v>157</v>
      </c>
      <c r="C55" s="342">
        <v>18</v>
      </c>
      <c r="D55" s="342">
        <v>12</v>
      </c>
      <c r="E55" s="339">
        <f t="shared" si="0"/>
        <v>-6</v>
      </c>
      <c r="F55" s="342">
        <v>15</v>
      </c>
      <c r="G55" s="342">
        <v>5</v>
      </c>
      <c r="H55" s="339">
        <f t="shared" si="1"/>
        <v>-10</v>
      </c>
    </row>
    <row r="56" spans="1:8" s="57" customFormat="1" ht="15.75">
      <c r="A56" s="250">
        <v>49</v>
      </c>
      <c r="B56" s="346" t="s">
        <v>310</v>
      </c>
      <c r="C56" s="342">
        <v>17</v>
      </c>
      <c r="D56" s="342">
        <v>3</v>
      </c>
      <c r="E56" s="339">
        <f t="shared" si="0"/>
        <v>-14</v>
      </c>
      <c r="F56" s="342">
        <v>12</v>
      </c>
      <c r="G56" s="342">
        <v>2</v>
      </c>
      <c r="H56" s="339">
        <f t="shared" si="1"/>
        <v>-10</v>
      </c>
    </row>
    <row r="57" spans="1:8" s="57" customFormat="1" ht="15.75">
      <c r="A57" s="250">
        <v>50</v>
      </c>
      <c r="B57" s="344" t="s">
        <v>163</v>
      </c>
      <c r="C57" s="342">
        <v>17</v>
      </c>
      <c r="D57" s="342">
        <v>37</v>
      </c>
      <c r="E57" s="339">
        <f t="shared" si="0"/>
        <v>20</v>
      </c>
      <c r="F57" s="342">
        <v>10</v>
      </c>
      <c r="G57" s="342">
        <v>23</v>
      </c>
      <c r="H57" s="339">
        <f t="shared" si="1"/>
        <v>13</v>
      </c>
    </row>
  </sheetData>
  <sheetProtection/>
  <mergeCells count="13">
    <mergeCell ref="H5:H6"/>
    <mergeCell ref="C5:C6"/>
    <mergeCell ref="D5:D6"/>
    <mergeCell ref="E5:E6"/>
    <mergeCell ref="F5:F6"/>
    <mergeCell ref="G5:G6"/>
    <mergeCell ref="A3:H3"/>
    <mergeCell ref="B1:H1"/>
    <mergeCell ref="B2:H2"/>
    <mergeCell ref="A4:A6"/>
    <mergeCell ref="B4:B6"/>
    <mergeCell ref="C4:E4"/>
    <mergeCell ref="F4:H4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6"/>
  <sheetViews>
    <sheetView view="pageBreakPreview" zoomScale="72" zoomScaleSheetLayoutView="72" workbookViewId="0" topLeftCell="A115">
      <selection activeCell="A49" sqref="A49:IV49"/>
    </sheetView>
  </sheetViews>
  <sheetFormatPr defaultColWidth="8.8515625" defaultRowHeight="15"/>
  <cols>
    <col min="1" max="1" width="32.8515625" style="64" customWidth="1"/>
    <col min="2" max="2" width="12.421875" style="65" customWidth="1"/>
    <col min="3" max="3" width="12.140625" style="65" customWidth="1"/>
    <col min="4" max="4" width="11.421875" style="66" customWidth="1"/>
    <col min="5" max="5" width="12.421875" style="65" customWidth="1"/>
    <col min="6" max="6" width="11.57421875" style="65" customWidth="1"/>
    <col min="7" max="7" width="11.57421875" style="66" customWidth="1"/>
    <col min="8" max="8" width="0.13671875" style="120" customWidth="1"/>
    <col min="9" max="16384" width="8.8515625" style="120" customWidth="1"/>
  </cols>
  <sheetData>
    <row r="1" spans="1:7" ht="22.5" customHeight="1">
      <c r="A1" s="408" t="s">
        <v>100</v>
      </c>
      <c r="B1" s="408"/>
      <c r="C1" s="408"/>
      <c r="D1" s="408"/>
      <c r="E1" s="408"/>
      <c r="F1" s="408"/>
      <c r="G1" s="408"/>
    </row>
    <row r="2" spans="1:7" ht="21" customHeight="1">
      <c r="A2" s="409" t="s">
        <v>90</v>
      </c>
      <c r="B2" s="409"/>
      <c r="C2" s="409"/>
      <c r="D2" s="409"/>
      <c r="E2" s="409"/>
      <c r="F2" s="409"/>
      <c r="G2" s="409"/>
    </row>
    <row r="3" spans="1:8" s="57" customFormat="1" ht="22.5" customHeight="1">
      <c r="A3" s="437" t="s">
        <v>46</v>
      </c>
      <c r="B3" s="437"/>
      <c r="C3" s="437"/>
      <c r="D3" s="437"/>
      <c r="E3" s="437"/>
      <c r="F3" s="437"/>
      <c r="G3" s="437"/>
      <c r="H3" s="137"/>
    </row>
    <row r="4" spans="1:7" ht="36.75" customHeight="1">
      <c r="A4" s="403" t="s">
        <v>76</v>
      </c>
      <c r="B4" s="435" t="str">
        <f>дати!A6</f>
        <v>січень 2024 року</v>
      </c>
      <c r="C4" s="435"/>
      <c r="D4" s="435"/>
      <c r="E4" s="435" t="str">
        <f>дати!A9</f>
        <v>станом на 1 лютого 2024 року</v>
      </c>
      <c r="F4" s="436"/>
      <c r="G4" s="436"/>
    </row>
    <row r="5" spans="1:7" ht="14.25" customHeight="1">
      <c r="A5" s="403"/>
      <c r="B5" s="399" t="s">
        <v>78</v>
      </c>
      <c r="C5" s="399" t="s">
        <v>77</v>
      </c>
      <c r="D5" s="399" t="s">
        <v>79</v>
      </c>
      <c r="E5" s="399" t="s">
        <v>78</v>
      </c>
      <c r="F5" s="399" t="s">
        <v>77</v>
      </c>
      <c r="G5" s="399" t="s">
        <v>79</v>
      </c>
    </row>
    <row r="6" spans="1:7" ht="45.75" customHeight="1">
      <c r="A6" s="403"/>
      <c r="B6" s="399"/>
      <c r="C6" s="399"/>
      <c r="D6" s="399"/>
      <c r="E6" s="399"/>
      <c r="F6" s="399"/>
      <c r="G6" s="399"/>
    </row>
    <row r="7" spans="1:7" ht="15">
      <c r="A7" s="67" t="s">
        <v>81</v>
      </c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</row>
    <row r="8" spans="1:7" ht="18" customHeight="1">
      <c r="A8" s="405" t="s">
        <v>91</v>
      </c>
      <c r="B8" s="406"/>
      <c r="C8" s="406"/>
      <c r="D8" s="406"/>
      <c r="E8" s="406"/>
      <c r="F8" s="406"/>
      <c r="G8" s="407"/>
    </row>
    <row r="9" spans="1:7" ht="15.75">
      <c r="A9" s="352" t="s">
        <v>150</v>
      </c>
      <c r="B9" s="338">
        <v>55</v>
      </c>
      <c r="C9" s="338">
        <v>70</v>
      </c>
      <c r="D9" s="348">
        <f>C9-B9</f>
        <v>15</v>
      </c>
      <c r="E9" s="338">
        <v>47</v>
      </c>
      <c r="F9" s="338">
        <v>45</v>
      </c>
      <c r="G9" s="348">
        <f>F9-E9</f>
        <v>-2</v>
      </c>
    </row>
    <row r="10" spans="1:7" ht="15.75">
      <c r="A10" s="352" t="s">
        <v>275</v>
      </c>
      <c r="B10" s="338">
        <v>21</v>
      </c>
      <c r="C10" s="338">
        <v>41</v>
      </c>
      <c r="D10" s="348">
        <f aca="true" t="shared" si="0" ref="D10:D23">C10-B10</f>
        <v>20</v>
      </c>
      <c r="E10" s="338">
        <v>17</v>
      </c>
      <c r="F10" s="338">
        <v>8</v>
      </c>
      <c r="G10" s="348">
        <f aca="true" t="shared" si="1" ref="G10:G23">F10-E10</f>
        <v>-9</v>
      </c>
    </row>
    <row r="11" spans="1:7" ht="15.75">
      <c r="A11" s="352" t="s">
        <v>216</v>
      </c>
      <c r="B11" s="338">
        <v>20</v>
      </c>
      <c r="C11" s="338">
        <v>14</v>
      </c>
      <c r="D11" s="348">
        <f t="shared" si="0"/>
        <v>-6</v>
      </c>
      <c r="E11" s="338">
        <v>17</v>
      </c>
      <c r="F11" s="338">
        <v>11</v>
      </c>
      <c r="G11" s="348">
        <f t="shared" si="1"/>
        <v>-6</v>
      </c>
    </row>
    <row r="12" spans="1:7" ht="15.75">
      <c r="A12" s="347" t="s">
        <v>198</v>
      </c>
      <c r="B12" s="338">
        <v>18</v>
      </c>
      <c r="C12" s="355">
        <v>0</v>
      </c>
      <c r="D12" s="348">
        <f t="shared" si="0"/>
        <v>-18</v>
      </c>
      <c r="E12" s="338">
        <v>12</v>
      </c>
      <c r="F12" s="338">
        <v>0</v>
      </c>
      <c r="G12" s="348">
        <f t="shared" si="1"/>
        <v>-12</v>
      </c>
    </row>
    <row r="13" spans="1:7" ht="15.75">
      <c r="A13" s="352" t="s">
        <v>153</v>
      </c>
      <c r="B13" s="338">
        <v>18</v>
      </c>
      <c r="C13" s="338">
        <v>25</v>
      </c>
      <c r="D13" s="348">
        <f t="shared" si="0"/>
        <v>7</v>
      </c>
      <c r="E13" s="338">
        <v>11</v>
      </c>
      <c r="F13" s="338">
        <v>20</v>
      </c>
      <c r="G13" s="348">
        <f t="shared" si="1"/>
        <v>9</v>
      </c>
    </row>
    <row r="14" spans="1:7" ht="15.75">
      <c r="A14" s="352" t="s">
        <v>158</v>
      </c>
      <c r="B14" s="338">
        <v>16</v>
      </c>
      <c r="C14" s="338">
        <v>8</v>
      </c>
      <c r="D14" s="348">
        <f t="shared" si="0"/>
        <v>-8</v>
      </c>
      <c r="E14" s="338">
        <v>10</v>
      </c>
      <c r="F14" s="338">
        <v>4</v>
      </c>
      <c r="G14" s="348">
        <f t="shared" si="1"/>
        <v>-6</v>
      </c>
    </row>
    <row r="15" spans="1:7" ht="15.75">
      <c r="A15" s="352" t="s">
        <v>209</v>
      </c>
      <c r="B15" s="338">
        <v>13</v>
      </c>
      <c r="C15" s="338">
        <v>29</v>
      </c>
      <c r="D15" s="348">
        <f t="shared" si="0"/>
        <v>16</v>
      </c>
      <c r="E15" s="338">
        <v>11</v>
      </c>
      <c r="F15" s="338">
        <v>16</v>
      </c>
      <c r="G15" s="348">
        <f t="shared" si="1"/>
        <v>5</v>
      </c>
    </row>
    <row r="16" spans="1:7" ht="31.5">
      <c r="A16" s="352" t="s">
        <v>152</v>
      </c>
      <c r="B16" s="338">
        <v>11</v>
      </c>
      <c r="C16" s="338">
        <v>2</v>
      </c>
      <c r="D16" s="348">
        <f t="shared" si="0"/>
        <v>-9</v>
      </c>
      <c r="E16" s="338">
        <v>10</v>
      </c>
      <c r="F16" s="338">
        <v>0</v>
      </c>
      <c r="G16" s="348">
        <f t="shared" si="1"/>
        <v>-10</v>
      </c>
    </row>
    <row r="17" spans="1:7" ht="15.75">
      <c r="A17" s="352" t="s">
        <v>320</v>
      </c>
      <c r="B17" s="338">
        <v>10</v>
      </c>
      <c r="C17" s="338">
        <v>2</v>
      </c>
      <c r="D17" s="348">
        <f t="shared" si="0"/>
        <v>-8</v>
      </c>
      <c r="E17" s="338">
        <v>5</v>
      </c>
      <c r="F17" s="338">
        <v>1</v>
      </c>
      <c r="G17" s="348">
        <f t="shared" si="1"/>
        <v>-4</v>
      </c>
    </row>
    <row r="18" spans="1:7" ht="15.75">
      <c r="A18" s="352" t="s">
        <v>253</v>
      </c>
      <c r="B18" s="338">
        <v>10</v>
      </c>
      <c r="C18" s="338">
        <v>1</v>
      </c>
      <c r="D18" s="348">
        <f t="shared" si="0"/>
        <v>-9</v>
      </c>
      <c r="E18" s="338">
        <v>8</v>
      </c>
      <c r="F18" s="338">
        <v>0</v>
      </c>
      <c r="G18" s="348">
        <f t="shared" si="1"/>
        <v>-8</v>
      </c>
    </row>
    <row r="19" spans="1:7" ht="15.75">
      <c r="A19" s="352" t="s">
        <v>306</v>
      </c>
      <c r="B19" s="338">
        <v>10</v>
      </c>
      <c r="C19" s="338">
        <v>10</v>
      </c>
      <c r="D19" s="348">
        <f t="shared" si="0"/>
        <v>0</v>
      </c>
      <c r="E19" s="338">
        <v>10</v>
      </c>
      <c r="F19" s="338">
        <v>5</v>
      </c>
      <c r="G19" s="348">
        <f t="shared" si="1"/>
        <v>-5</v>
      </c>
    </row>
    <row r="20" spans="1:7" ht="31.5">
      <c r="A20" s="352" t="s">
        <v>215</v>
      </c>
      <c r="B20" s="338">
        <v>10</v>
      </c>
      <c r="C20" s="338">
        <v>16</v>
      </c>
      <c r="D20" s="348">
        <f t="shared" si="0"/>
        <v>6</v>
      </c>
      <c r="E20" s="338">
        <v>8</v>
      </c>
      <c r="F20" s="338">
        <v>11</v>
      </c>
      <c r="G20" s="348">
        <f t="shared" si="1"/>
        <v>3</v>
      </c>
    </row>
    <row r="21" spans="1:7" ht="31.5">
      <c r="A21" s="352" t="s">
        <v>406</v>
      </c>
      <c r="B21" s="338">
        <v>9</v>
      </c>
      <c r="C21" s="338">
        <v>1</v>
      </c>
      <c r="D21" s="348">
        <f t="shared" si="0"/>
        <v>-8</v>
      </c>
      <c r="E21" s="338">
        <v>8</v>
      </c>
      <c r="F21" s="338">
        <v>1</v>
      </c>
      <c r="G21" s="348">
        <f t="shared" si="1"/>
        <v>-7</v>
      </c>
    </row>
    <row r="22" spans="1:7" ht="15.75">
      <c r="A22" s="352" t="s">
        <v>92</v>
      </c>
      <c r="B22" s="338">
        <v>8</v>
      </c>
      <c r="C22" s="338">
        <v>13</v>
      </c>
      <c r="D22" s="348">
        <f t="shared" si="0"/>
        <v>5</v>
      </c>
      <c r="E22" s="338">
        <v>6</v>
      </c>
      <c r="F22" s="338">
        <v>8</v>
      </c>
      <c r="G22" s="348">
        <f t="shared" si="1"/>
        <v>2</v>
      </c>
    </row>
    <row r="23" spans="1:7" ht="31.5">
      <c r="A23" s="352" t="s">
        <v>407</v>
      </c>
      <c r="B23" s="338">
        <v>8</v>
      </c>
      <c r="C23" s="338">
        <v>3</v>
      </c>
      <c r="D23" s="348">
        <f t="shared" si="0"/>
        <v>-5</v>
      </c>
      <c r="E23" s="338">
        <v>8</v>
      </c>
      <c r="F23" s="338">
        <v>2</v>
      </c>
      <c r="G23" s="348">
        <f t="shared" si="1"/>
        <v>-6</v>
      </c>
    </row>
    <row r="24" spans="1:7" ht="18.75">
      <c r="A24" s="405" t="s">
        <v>2</v>
      </c>
      <c r="B24" s="406"/>
      <c r="C24" s="406"/>
      <c r="D24" s="406"/>
      <c r="E24" s="406"/>
      <c r="F24" s="406"/>
      <c r="G24" s="407"/>
    </row>
    <row r="25" spans="1:7" ht="31.5">
      <c r="A25" s="347" t="s">
        <v>274</v>
      </c>
      <c r="B25" s="338">
        <v>57</v>
      </c>
      <c r="C25" s="338">
        <v>24</v>
      </c>
      <c r="D25" s="348">
        <f aca="true" t="shared" si="2" ref="D25:D39">C25-B25</f>
        <v>-33</v>
      </c>
      <c r="E25" s="338">
        <v>35</v>
      </c>
      <c r="F25" s="338">
        <v>16</v>
      </c>
      <c r="G25" s="348">
        <f aca="true" t="shared" si="3" ref="G25:G39">F25-E25</f>
        <v>-19</v>
      </c>
    </row>
    <row r="26" spans="1:7" ht="31.5">
      <c r="A26" s="347" t="s">
        <v>270</v>
      </c>
      <c r="B26" s="338">
        <v>45</v>
      </c>
      <c r="C26" s="338">
        <v>51</v>
      </c>
      <c r="D26" s="348">
        <f t="shared" si="2"/>
        <v>6</v>
      </c>
      <c r="E26" s="338">
        <v>27</v>
      </c>
      <c r="F26" s="338">
        <v>29</v>
      </c>
      <c r="G26" s="348">
        <f t="shared" si="3"/>
        <v>2</v>
      </c>
    </row>
    <row r="27" spans="1:7" ht="15.75">
      <c r="A27" s="352" t="s">
        <v>154</v>
      </c>
      <c r="B27" s="338">
        <v>44</v>
      </c>
      <c r="C27" s="338">
        <v>20</v>
      </c>
      <c r="D27" s="348">
        <f t="shared" si="2"/>
        <v>-24</v>
      </c>
      <c r="E27" s="338">
        <v>26</v>
      </c>
      <c r="F27" s="338">
        <v>16</v>
      </c>
      <c r="G27" s="348">
        <f t="shared" si="3"/>
        <v>-10</v>
      </c>
    </row>
    <row r="28" spans="1:7" ht="47.25">
      <c r="A28" s="352" t="s">
        <v>290</v>
      </c>
      <c r="B28" s="338">
        <v>24</v>
      </c>
      <c r="C28" s="338">
        <v>5</v>
      </c>
      <c r="D28" s="348">
        <f t="shared" si="2"/>
        <v>-19</v>
      </c>
      <c r="E28" s="338">
        <v>15</v>
      </c>
      <c r="F28" s="338">
        <v>3</v>
      </c>
      <c r="G28" s="348">
        <f t="shared" si="3"/>
        <v>-12</v>
      </c>
    </row>
    <row r="29" spans="1:7" ht="15.75">
      <c r="A29" s="352" t="s">
        <v>279</v>
      </c>
      <c r="B29" s="338">
        <v>21</v>
      </c>
      <c r="C29" s="338">
        <v>12</v>
      </c>
      <c r="D29" s="348">
        <f t="shared" si="2"/>
        <v>-9</v>
      </c>
      <c r="E29" s="338">
        <v>15</v>
      </c>
      <c r="F29" s="338">
        <v>8</v>
      </c>
      <c r="G29" s="348">
        <f t="shared" si="3"/>
        <v>-7</v>
      </c>
    </row>
    <row r="30" spans="1:7" ht="15.75">
      <c r="A30" s="352" t="s">
        <v>310</v>
      </c>
      <c r="B30" s="338">
        <v>17</v>
      </c>
      <c r="C30" s="338">
        <v>3</v>
      </c>
      <c r="D30" s="348">
        <f t="shared" si="2"/>
        <v>-14</v>
      </c>
      <c r="E30" s="338">
        <v>12</v>
      </c>
      <c r="F30" s="338">
        <v>2</v>
      </c>
      <c r="G30" s="348">
        <f t="shared" si="3"/>
        <v>-10</v>
      </c>
    </row>
    <row r="31" spans="1:7" ht="15.75">
      <c r="A31" s="347" t="s">
        <v>210</v>
      </c>
      <c r="B31" s="338">
        <v>14</v>
      </c>
      <c r="C31" s="338">
        <v>19</v>
      </c>
      <c r="D31" s="348">
        <f t="shared" si="2"/>
        <v>5</v>
      </c>
      <c r="E31" s="338">
        <v>9</v>
      </c>
      <c r="F31" s="338">
        <v>16</v>
      </c>
      <c r="G31" s="348">
        <f t="shared" si="3"/>
        <v>7</v>
      </c>
    </row>
    <row r="32" spans="1:7" ht="31.5">
      <c r="A32" s="347" t="s">
        <v>278</v>
      </c>
      <c r="B32" s="338">
        <v>12</v>
      </c>
      <c r="C32" s="338">
        <v>37</v>
      </c>
      <c r="D32" s="348">
        <f t="shared" si="2"/>
        <v>25</v>
      </c>
      <c r="E32" s="338">
        <v>7</v>
      </c>
      <c r="F32" s="338">
        <v>30</v>
      </c>
      <c r="G32" s="348">
        <f t="shared" si="3"/>
        <v>23</v>
      </c>
    </row>
    <row r="33" spans="1:7" ht="15.75">
      <c r="A33" s="347" t="s">
        <v>323</v>
      </c>
      <c r="B33" s="338">
        <v>9</v>
      </c>
      <c r="C33" s="338">
        <v>55</v>
      </c>
      <c r="D33" s="348">
        <f t="shared" si="2"/>
        <v>46</v>
      </c>
      <c r="E33" s="338">
        <v>6</v>
      </c>
      <c r="F33" s="338">
        <v>51</v>
      </c>
      <c r="G33" s="348">
        <f t="shared" si="3"/>
        <v>45</v>
      </c>
    </row>
    <row r="34" spans="1:7" ht="15.75">
      <c r="A34" s="347" t="s">
        <v>277</v>
      </c>
      <c r="B34" s="338">
        <v>9</v>
      </c>
      <c r="C34" s="338">
        <v>19</v>
      </c>
      <c r="D34" s="348">
        <f t="shared" si="2"/>
        <v>10</v>
      </c>
      <c r="E34" s="338">
        <v>6</v>
      </c>
      <c r="F34" s="338">
        <v>14</v>
      </c>
      <c r="G34" s="348">
        <f t="shared" si="3"/>
        <v>8</v>
      </c>
    </row>
    <row r="35" spans="1:7" ht="15.75">
      <c r="A35" s="347" t="s">
        <v>408</v>
      </c>
      <c r="B35" s="338">
        <v>8</v>
      </c>
      <c r="C35" s="338">
        <v>7</v>
      </c>
      <c r="D35" s="348">
        <f t="shared" si="2"/>
        <v>-1</v>
      </c>
      <c r="E35" s="338">
        <v>3</v>
      </c>
      <c r="F35" s="338">
        <v>2</v>
      </c>
      <c r="G35" s="348">
        <f t="shared" si="3"/>
        <v>-1</v>
      </c>
    </row>
    <row r="36" spans="1:7" ht="31.5">
      <c r="A36" s="347" t="s">
        <v>292</v>
      </c>
      <c r="B36" s="338">
        <v>8</v>
      </c>
      <c r="C36" s="338">
        <v>2</v>
      </c>
      <c r="D36" s="348">
        <f t="shared" si="2"/>
        <v>-6</v>
      </c>
      <c r="E36" s="338">
        <v>4</v>
      </c>
      <c r="F36" s="338">
        <v>0</v>
      </c>
      <c r="G36" s="348">
        <f t="shared" si="3"/>
        <v>-4</v>
      </c>
    </row>
    <row r="37" spans="1:7" ht="15.75">
      <c r="A37" s="347" t="s">
        <v>409</v>
      </c>
      <c r="B37" s="338">
        <v>8</v>
      </c>
      <c r="C37" s="338">
        <v>2</v>
      </c>
      <c r="D37" s="348">
        <f t="shared" si="2"/>
        <v>-6</v>
      </c>
      <c r="E37" s="338">
        <v>6</v>
      </c>
      <c r="F37" s="338">
        <v>2</v>
      </c>
      <c r="G37" s="348">
        <f t="shared" si="3"/>
        <v>-4</v>
      </c>
    </row>
    <row r="38" spans="1:7" ht="15.75">
      <c r="A38" s="347" t="s">
        <v>196</v>
      </c>
      <c r="B38" s="338">
        <v>8</v>
      </c>
      <c r="C38" s="338">
        <v>11</v>
      </c>
      <c r="D38" s="348">
        <f t="shared" si="2"/>
        <v>3</v>
      </c>
      <c r="E38" s="338">
        <v>4</v>
      </c>
      <c r="F38" s="338">
        <v>7</v>
      </c>
      <c r="G38" s="348">
        <f t="shared" si="3"/>
        <v>3</v>
      </c>
    </row>
    <row r="39" spans="1:7" ht="15.75">
      <c r="A39" s="347" t="s">
        <v>365</v>
      </c>
      <c r="B39" s="338">
        <v>7</v>
      </c>
      <c r="C39" s="338">
        <v>12</v>
      </c>
      <c r="D39" s="348">
        <f t="shared" si="2"/>
        <v>5</v>
      </c>
      <c r="E39" s="338">
        <v>3</v>
      </c>
      <c r="F39" s="338">
        <v>9</v>
      </c>
      <c r="G39" s="348">
        <f t="shared" si="3"/>
        <v>6</v>
      </c>
    </row>
    <row r="40" spans="1:7" ht="18.75">
      <c r="A40" s="405" t="s">
        <v>1</v>
      </c>
      <c r="B40" s="406"/>
      <c r="C40" s="406"/>
      <c r="D40" s="406"/>
      <c r="E40" s="406"/>
      <c r="F40" s="406"/>
      <c r="G40" s="407"/>
    </row>
    <row r="41" spans="1:7" ht="15.75">
      <c r="A41" s="352" t="s">
        <v>143</v>
      </c>
      <c r="B41" s="338">
        <v>95</v>
      </c>
      <c r="C41" s="338">
        <v>131</v>
      </c>
      <c r="D41" s="348">
        <f aca="true" t="shared" si="4" ref="D41:D55">C41-B41</f>
        <v>36</v>
      </c>
      <c r="E41" s="338">
        <v>76</v>
      </c>
      <c r="F41" s="338">
        <v>89</v>
      </c>
      <c r="G41" s="348">
        <f aca="true" t="shared" si="5" ref="G41:G55">F41-E41</f>
        <v>13</v>
      </c>
    </row>
    <row r="42" spans="1:7" ht="31.5">
      <c r="A42" s="352" t="s">
        <v>271</v>
      </c>
      <c r="B42" s="338">
        <v>61</v>
      </c>
      <c r="C42" s="338">
        <v>69</v>
      </c>
      <c r="D42" s="348">
        <f t="shared" si="4"/>
        <v>8</v>
      </c>
      <c r="E42" s="338">
        <v>43</v>
      </c>
      <c r="F42" s="338">
        <v>47</v>
      </c>
      <c r="G42" s="348">
        <f t="shared" si="5"/>
        <v>4</v>
      </c>
    </row>
    <row r="43" spans="1:7" ht="15.75">
      <c r="A43" s="352" t="s">
        <v>83</v>
      </c>
      <c r="B43" s="338">
        <v>39</v>
      </c>
      <c r="C43" s="338">
        <v>257</v>
      </c>
      <c r="D43" s="348">
        <f t="shared" si="4"/>
        <v>218</v>
      </c>
      <c r="E43" s="338">
        <v>32</v>
      </c>
      <c r="F43" s="338">
        <v>250</v>
      </c>
      <c r="G43" s="348">
        <f t="shared" si="5"/>
        <v>218</v>
      </c>
    </row>
    <row r="44" spans="1:7" ht="15.75">
      <c r="A44" s="352" t="s">
        <v>293</v>
      </c>
      <c r="B44" s="338">
        <v>30</v>
      </c>
      <c r="C44" s="338">
        <v>0</v>
      </c>
      <c r="D44" s="348">
        <f t="shared" si="4"/>
        <v>-30</v>
      </c>
      <c r="E44" s="338">
        <v>17</v>
      </c>
      <c r="F44" s="338">
        <v>0</v>
      </c>
      <c r="G44" s="348">
        <f t="shared" si="5"/>
        <v>-17</v>
      </c>
    </row>
    <row r="45" spans="1:7" ht="15.75">
      <c r="A45" s="352" t="s">
        <v>85</v>
      </c>
      <c r="B45" s="338">
        <v>23</v>
      </c>
      <c r="C45" s="338">
        <v>68</v>
      </c>
      <c r="D45" s="348">
        <f t="shared" si="4"/>
        <v>45</v>
      </c>
      <c r="E45" s="338">
        <v>13</v>
      </c>
      <c r="F45" s="338">
        <v>53</v>
      </c>
      <c r="G45" s="348">
        <f t="shared" si="5"/>
        <v>40</v>
      </c>
    </row>
    <row r="46" spans="1:7" ht="15.75">
      <c r="A46" s="352" t="s">
        <v>217</v>
      </c>
      <c r="B46" s="338">
        <v>14</v>
      </c>
      <c r="C46" s="338">
        <v>11</v>
      </c>
      <c r="D46" s="348">
        <f t="shared" si="4"/>
        <v>-3</v>
      </c>
      <c r="E46" s="338">
        <v>10</v>
      </c>
      <c r="F46" s="338">
        <v>4</v>
      </c>
      <c r="G46" s="348">
        <f t="shared" si="5"/>
        <v>-6</v>
      </c>
    </row>
    <row r="47" spans="1:7" ht="15.75">
      <c r="A47" s="352" t="s">
        <v>366</v>
      </c>
      <c r="B47" s="338">
        <v>9</v>
      </c>
      <c r="C47" s="338">
        <v>3</v>
      </c>
      <c r="D47" s="348">
        <f t="shared" si="4"/>
        <v>-6</v>
      </c>
      <c r="E47" s="338">
        <v>7</v>
      </c>
      <c r="F47" s="338">
        <v>1</v>
      </c>
      <c r="G47" s="348">
        <f t="shared" si="5"/>
        <v>-6</v>
      </c>
    </row>
    <row r="48" spans="1:7" ht="15.75">
      <c r="A48" s="352" t="s">
        <v>219</v>
      </c>
      <c r="B48" s="338">
        <v>8</v>
      </c>
      <c r="C48" s="338">
        <v>2</v>
      </c>
      <c r="D48" s="348">
        <f t="shared" si="4"/>
        <v>-6</v>
      </c>
      <c r="E48" s="338">
        <v>6</v>
      </c>
      <c r="F48" s="338">
        <v>2</v>
      </c>
      <c r="G48" s="348">
        <f t="shared" si="5"/>
        <v>-4</v>
      </c>
    </row>
    <row r="49" spans="1:7" ht="31.5">
      <c r="A49" s="352" t="s">
        <v>249</v>
      </c>
      <c r="B49" s="338">
        <v>8</v>
      </c>
      <c r="C49" s="338">
        <v>23</v>
      </c>
      <c r="D49" s="348">
        <f t="shared" si="4"/>
        <v>15</v>
      </c>
      <c r="E49" s="338">
        <v>4</v>
      </c>
      <c r="F49" s="338">
        <v>13</v>
      </c>
      <c r="G49" s="348">
        <f t="shared" si="5"/>
        <v>9</v>
      </c>
    </row>
    <row r="50" spans="1:7" ht="15.75">
      <c r="A50" s="352" t="s">
        <v>197</v>
      </c>
      <c r="B50" s="338">
        <v>8</v>
      </c>
      <c r="C50" s="338">
        <v>10</v>
      </c>
      <c r="D50" s="348">
        <f t="shared" si="4"/>
        <v>2</v>
      </c>
      <c r="E50" s="338">
        <v>6</v>
      </c>
      <c r="F50" s="338">
        <v>5</v>
      </c>
      <c r="G50" s="348">
        <f t="shared" si="5"/>
        <v>-1</v>
      </c>
    </row>
    <row r="51" spans="1:7" ht="31.5">
      <c r="A51" s="352" t="s">
        <v>302</v>
      </c>
      <c r="B51" s="338">
        <v>8</v>
      </c>
      <c r="C51" s="338">
        <v>0</v>
      </c>
      <c r="D51" s="348">
        <f t="shared" si="4"/>
        <v>-8</v>
      </c>
      <c r="E51" s="338">
        <v>6</v>
      </c>
      <c r="F51" s="338">
        <v>0</v>
      </c>
      <c r="G51" s="348">
        <f t="shared" si="5"/>
        <v>-6</v>
      </c>
    </row>
    <row r="52" spans="1:7" ht="15.75">
      <c r="A52" s="352" t="s">
        <v>410</v>
      </c>
      <c r="B52" s="338">
        <v>7</v>
      </c>
      <c r="C52" s="338">
        <v>5</v>
      </c>
      <c r="D52" s="348">
        <f t="shared" si="4"/>
        <v>-2</v>
      </c>
      <c r="E52" s="338">
        <v>7</v>
      </c>
      <c r="F52" s="338">
        <v>4</v>
      </c>
      <c r="G52" s="348">
        <f t="shared" si="5"/>
        <v>-3</v>
      </c>
    </row>
    <row r="53" spans="1:7" ht="15.75">
      <c r="A53" s="352" t="s">
        <v>280</v>
      </c>
      <c r="B53" s="338">
        <v>7</v>
      </c>
      <c r="C53" s="338">
        <v>37</v>
      </c>
      <c r="D53" s="348">
        <f t="shared" si="4"/>
        <v>30</v>
      </c>
      <c r="E53" s="338">
        <v>5</v>
      </c>
      <c r="F53" s="338">
        <v>22</v>
      </c>
      <c r="G53" s="348">
        <f t="shared" si="5"/>
        <v>17</v>
      </c>
    </row>
    <row r="54" spans="1:7" ht="31.5">
      <c r="A54" s="352" t="s">
        <v>411</v>
      </c>
      <c r="B54" s="338">
        <v>6</v>
      </c>
      <c r="C54" s="338">
        <v>0</v>
      </c>
      <c r="D54" s="348">
        <f t="shared" si="4"/>
        <v>-6</v>
      </c>
      <c r="E54" s="338">
        <v>5</v>
      </c>
      <c r="F54" s="338">
        <v>0</v>
      </c>
      <c r="G54" s="348">
        <f t="shared" si="5"/>
        <v>-5</v>
      </c>
    </row>
    <row r="55" spans="1:7" ht="15.75">
      <c r="A55" s="352" t="s">
        <v>319</v>
      </c>
      <c r="B55" s="338">
        <v>6</v>
      </c>
      <c r="C55" s="338">
        <v>10</v>
      </c>
      <c r="D55" s="348">
        <f t="shared" si="4"/>
        <v>4</v>
      </c>
      <c r="E55" s="338">
        <v>4</v>
      </c>
      <c r="F55" s="338">
        <v>5</v>
      </c>
      <c r="G55" s="348">
        <f t="shared" si="5"/>
        <v>1</v>
      </c>
    </row>
    <row r="56" spans="1:7" ht="18.75">
      <c r="A56" s="405" t="s">
        <v>0</v>
      </c>
      <c r="B56" s="406"/>
      <c r="C56" s="406"/>
      <c r="D56" s="406"/>
      <c r="E56" s="406"/>
      <c r="F56" s="406"/>
      <c r="G56" s="407"/>
    </row>
    <row r="57" spans="1:7" ht="15.75">
      <c r="A57" s="347" t="s">
        <v>281</v>
      </c>
      <c r="B57" s="338">
        <v>68</v>
      </c>
      <c r="C57" s="338">
        <v>74</v>
      </c>
      <c r="D57" s="348">
        <f aca="true" t="shared" si="6" ref="D57:D71">C57-B57</f>
        <v>6</v>
      </c>
      <c r="E57" s="338">
        <v>48</v>
      </c>
      <c r="F57" s="338">
        <v>69</v>
      </c>
      <c r="G57" s="348">
        <f aca="true" t="shared" si="7" ref="G57:G71">F57-E57</f>
        <v>21</v>
      </c>
    </row>
    <row r="58" spans="1:7" ht="15.75">
      <c r="A58" s="347" t="s">
        <v>86</v>
      </c>
      <c r="B58" s="338">
        <v>61</v>
      </c>
      <c r="C58" s="338">
        <v>72</v>
      </c>
      <c r="D58" s="348">
        <f t="shared" si="6"/>
        <v>11</v>
      </c>
      <c r="E58" s="338">
        <v>49</v>
      </c>
      <c r="F58" s="338">
        <v>41</v>
      </c>
      <c r="G58" s="348">
        <f t="shared" si="7"/>
        <v>-8</v>
      </c>
    </row>
    <row r="59" spans="1:7" ht="15.75">
      <c r="A59" s="347" t="s">
        <v>84</v>
      </c>
      <c r="B59" s="338">
        <v>48</v>
      </c>
      <c r="C59" s="338">
        <v>189</v>
      </c>
      <c r="D59" s="348">
        <f t="shared" si="6"/>
        <v>141</v>
      </c>
      <c r="E59" s="338">
        <v>30</v>
      </c>
      <c r="F59" s="338">
        <v>161</v>
      </c>
      <c r="G59" s="348">
        <f t="shared" si="7"/>
        <v>131</v>
      </c>
    </row>
    <row r="60" spans="1:7" ht="31.5">
      <c r="A60" s="347" t="s">
        <v>282</v>
      </c>
      <c r="B60" s="338">
        <v>28</v>
      </c>
      <c r="C60" s="338">
        <v>66</v>
      </c>
      <c r="D60" s="348">
        <f t="shared" si="6"/>
        <v>38</v>
      </c>
      <c r="E60" s="338">
        <v>18</v>
      </c>
      <c r="F60" s="338">
        <v>51</v>
      </c>
      <c r="G60" s="348">
        <f t="shared" si="7"/>
        <v>33</v>
      </c>
    </row>
    <row r="61" spans="1:7" ht="15.75">
      <c r="A61" s="347" t="s">
        <v>162</v>
      </c>
      <c r="B61" s="338">
        <v>25</v>
      </c>
      <c r="C61" s="338">
        <v>14</v>
      </c>
      <c r="D61" s="348">
        <f t="shared" si="6"/>
        <v>-11</v>
      </c>
      <c r="E61" s="338">
        <v>20</v>
      </c>
      <c r="F61" s="338">
        <v>7</v>
      </c>
      <c r="G61" s="348">
        <f t="shared" si="7"/>
        <v>-13</v>
      </c>
    </row>
    <row r="62" spans="1:7" ht="15.75">
      <c r="A62" s="347" t="s">
        <v>284</v>
      </c>
      <c r="B62" s="338">
        <v>18</v>
      </c>
      <c r="C62" s="338">
        <v>9</v>
      </c>
      <c r="D62" s="348">
        <f t="shared" si="6"/>
        <v>-9</v>
      </c>
      <c r="E62" s="338">
        <v>14</v>
      </c>
      <c r="F62" s="338">
        <v>5</v>
      </c>
      <c r="G62" s="348">
        <f t="shared" si="7"/>
        <v>-9</v>
      </c>
    </row>
    <row r="63" spans="1:7" ht="31.5">
      <c r="A63" s="347" t="s">
        <v>285</v>
      </c>
      <c r="B63" s="338">
        <v>15</v>
      </c>
      <c r="C63" s="338">
        <v>4</v>
      </c>
      <c r="D63" s="348">
        <f t="shared" si="6"/>
        <v>-11</v>
      </c>
      <c r="E63" s="338">
        <v>12</v>
      </c>
      <c r="F63" s="338">
        <v>3</v>
      </c>
      <c r="G63" s="348">
        <f t="shared" si="7"/>
        <v>-9</v>
      </c>
    </row>
    <row r="64" spans="1:7" ht="15.75">
      <c r="A64" s="347" t="s">
        <v>161</v>
      </c>
      <c r="B64" s="338">
        <v>13</v>
      </c>
      <c r="C64" s="338">
        <v>8</v>
      </c>
      <c r="D64" s="348">
        <f t="shared" si="6"/>
        <v>-5</v>
      </c>
      <c r="E64" s="338">
        <v>7</v>
      </c>
      <c r="F64" s="338">
        <v>1</v>
      </c>
      <c r="G64" s="348">
        <f t="shared" si="7"/>
        <v>-6</v>
      </c>
    </row>
    <row r="65" spans="1:7" ht="15.75">
      <c r="A65" s="347" t="s">
        <v>212</v>
      </c>
      <c r="B65" s="338">
        <v>13</v>
      </c>
      <c r="C65" s="338">
        <v>33</v>
      </c>
      <c r="D65" s="348">
        <f t="shared" si="6"/>
        <v>20</v>
      </c>
      <c r="E65" s="338">
        <v>8</v>
      </c>
      <c r="F65" s="338">
        <v>29</v>
      </c>
      <c r="G65" s="348">
        <f t="shared" si="7"/>
        <v>21</v>
      </c>
    </row>
    <row r="66" spans="1:7" ht="31.5">
      <c r="A66" s="347" t="s">
        <v>160</v>
      </c>
      <c r="B66" s="338">
        <v>12</v>
      </c>
      <c r="C66" s="338">
        <v>13</v>
      </c>
      <c r="D66" s="348">
        <f t="shared" si="6"/>
        <v>1</v>
      </c>
      <c r="E66" s="338">
        <v>4</v>
      </c>
      <c r="F66" s="338">
        <v>11</v>
      </c>
      <c r="G66" s="348">
        <f t="shared" si="7"/>
        <v>7</v>
      </c>
    </row>
    <row r="67" spans="1:7" ht="15.75">
      <c r="A67" s="347" t="s">
        <v>283</v>
      </c>
      <c r="B67" s="338">
        <v>10</v>
      </c>
      <c r="C67" s="338">
        <v>19</v>
      </c>
      <c r="D67" s="348">
        <f t="shared" si="6"/>
        <v>9</v>
      </c>
      <c r="E67" s="338">
        <v>8</v>
      </c>
      <c r="F67" s="338">
        <v>14</v>
      </c>
      <c r="G67" s="348">
        <f t="shared" si="7"/>
        <v>6</v>
      </c>
    </row>
    <row r="68" spans="1:7" ht="15.75">
      <c r="A68" s="347" t="s">
        <v>412</v>
      </c>
      <c r="B68" s="338">
        <v>9</v>
      </c>
      <c r="C68" s="338">
        <v>5</v>
      </c>
      <c r="D68" s="348">
        <f t="shared" si="6"/>
        <v>-4</v>
      </c>
      <c r="E68" s="338">
        <v>6</v>
      </c>
      <c r="F68" s="338">
        <v>3</v>
      </c>
      <c r="G68" s="348">
        <f t="shared" si="7"/>
        <v>-3</v>
      </c>
    </row>
    <row r="69" spans="1:7" ht="15.75">
      <c r="A69" s="347" t="s">
        <v>221</v>
      </c>
      <c r="B69" s="338">
        <v>8</v>
      </c>
      <c r="C69" s="338">
        <v>3</v>
      </c>
      <c r="D69" s="348">
        <f t="shared" si="6"/>
        <v>-5</v>
      </c>
      <c r="E69" s="338">
        <v>7</v>
      </c>
      <c r="F69" s="338">
        <v>0</v>
      </c>
      <c r="G69" s="348">
        <f t="shared" si="7"/>
        <v>-7</v>
      </c>
    </row>
    <row r="70" spans="1:7" ht="15.75">
      <c r="A70" s="347" t="s">
        <v>220</v>
      </c>
      <c r="B70" s="338">
        <v>8</v>
      </c>
      <c r="C70" s="338">
        <v>23</v>
      </c>
      <c r="D70" s="348">
        <f t="shared" si="6"/>
        <v>15</v>
      </c>
      <c r="E70" s="338">
        <v>6</v>
      </c>
      <c r="F70" s="338">
        <v>23</v>
      </c>
      <c r="G70" s="348">
        <f t="shared" si="7"/>
        <v>17</v>
      </c>
    </row>
    <row r="71" spans="1:7" ht="15.75">
      <c r="A71" s="347" t="s">
        <v>317</v>
      </c>
      <c r="B71" s="338">
        <v>7</v>
      </c>
      <c r="C71" s="338">
        <v>0</v>
      </c>
      <c r="D71" s="348">
        <f t="shared" si="6"/>
        <v>-7</v>
      </c>
      <c r="E71" s="338">
        <v>5</v>
      </c>
      <c r="F71" s="338">
        <v>0</v>
      </c>
      <c r="G71" s="348">
        <f t="shared" si="7"/>
        <v>-5</v>
      </c>
    </row>
    <row r="72" spans="1:7" ht="18.75">
      <c r="A72" s="405" t="s">
        <v>3</v>
      </c>
      <c r="B72" s="406"/>
      <c r="C72" s="406"/>
      <c r="D72" s="406"/>
      <c r="E72" s="406"/>
      <c r="F72" s="406"/>
      <c r="G72" s="407"/>
    </row>
    <row r="73" spans="1:7" ht="31.5">
      <c r="A73" s="347" t="s">
        <v>139</v>
      </c>
      <c r="B73" s="338">
        <v>260</v>
      </c>
      <c r="C73" s="338">
        <v>270</v>
      </c>
      <c r="D73" s="348">
        <f aca="true" t="shared" si="8" ref="D73:D87">C73-B73</f>
        <v>10</v>
      </c>
      <c r="E73" s="338">
        <v>177</v>
      </c>
      <c r="F73" s="338">
        <v>174</v>
      </c>
      <c r="G73" s="348">
        <f aca="true" t="shared" si="9" ref="G73:G98">F73-E73</f>
        <v>-3</v>
      </c>
    </row>
    <row r="74" spans="1:7" ht="31.5">
      <c r="A74" s="347" t="s">
        <v>142</v>
      </c>
      <c r="B74" s="338">
        <v>147</v>
      </c>
      <c r="C74" s="338">
        <v>72</v>
      </c>
      <c r="D74" s="348">
        <f t="shared" si="8"/>
        <v>-75</v>
      </c>
      <c r="E74" s="338">
        <v>100</v>
      </c>
      <c r="F74" s="338">
        <v>40</v>
      </c>
      <c r="G74" s="348">
        <f t="shared" si="9"/>
        <v>-60</v>
      </c>
    </row>
    <row r="75" spans="1:7" ht="15.75">
      <c r="A75" s="347" t="s">
        <v>268</v>
      </c>
      <c r="B75" s="338">
        <v>145</v>
      </c>
      <c r="C75" s="338">
        <v>174</v>
      </c>
      <c r="D75" s="348">
        <f t="shared" si="8"/>
        <v>29</v>
      </c>
      <c r="E75" s="338">
        <v>104</v>
      </c>
      <c r="F75" s="338">
        <v>108</v>
      </c>
      <c r="G75" s="348">
        <f t="shared" si="9"/>
        <v>4</v>
      </c>
    </row>
    <row r="76" spans="1:7" ht="15.75">
      <c r="A76" s="347" t="s">
        <v>140</v>
      </c>
      <c r="B76" s="338">
        <v>120</v>
      </c>
      <c r="C76" s="338">
        <v>426</v>
      </c>
      <c r="D76" s="348">
        <f t="shared" si="8"/>
        <v>306</v>
      </c>
      <c r="E76" s="338">
        <v>86</v>
      </c>
      <c r="F76" s="338">
        <v>306</v>
      </c>
      <c r="G76" s="348">
        <f t="shared" si="9"/>
        <v>220</v>
      </c>
    </row>
    <row r="77" spans="1:7" ht="15.75">
      <c r="A77" s="347" t="s">
        <v>174</v>
      </c>
      <c r="B77" s="338">
        <v>117</v>
      </c>
      <c r="C77" s="338">
        <v>19</v>
      </c>
      <c r="D77" s="348">
        <f t="shared" si="8"/>
        <v>-98</v>
      </c>
      <c r="E77" s="338">
        <v>90</v>
      </c>
      <c r="F77" s="338">
        <v>9</v>
      </c>
      <c r="G77" s="348">
        <f t="shared" si="9"/>
        <v>-81</v>
      </c>
    </row>
    <row r="78" spans="1:7" ht="110.25">
      <c r="A78" s="347" t="s">
        <v>322</v>
      </c>
      <c r="B78" s="338">
        <v>84</v>
      </c>
      <c r="C78" s="338">
        <v>60</v>
      </c>
      <c r="D78" s="348">
        <f t="shared" si="8"/>
        <v>-24</v>
      </c>
      <c r="E78" s="338">
        <v>64</v>
      </c>
      <c r="F78" s="338">
        <v>30</v>
      </c>
      <c r="G78" s="348">
        <f t="shared" si="9"/>
        <v>-34</v>
      </c>
    </row>
    <row r="79" spans="1:7" ht="15.75">
      <c r="A79" s="347" t="s">
        <v>144</v>
      </c>
      <c r="B79" s="338">
        <v>38</v>
      </c>
      <c r="C79" s="338">
        <v>43</v>
      </c>
      <c r="D79" s="348">
        <f t="shared" si="8"/>
        <v>5</v>
      </c>
      <c r="E79" s="338">
        <v>26</v>
      </c>
      <c r="F79" s="338">
        <v>14</v>
      </c>
      <c r="G79" s="348">
        <f t="shared" si="9"/>
        <v>-12</v>
      </c>
    </row>
    <row r="80" spans="1:7" ht="15.75">
      <c r="A80" s="347" t="s">
        <v>87</v>
      </c>
      <c r="B80" s="338">
        <v>35</v>
      </c>
      <c r="C80" s="338">
        <v>84</v>
      </c>
      <c r="D80" s="348">
        <f t="shared" si="8"/>
        <v>49</v>
      </c>
      <c r="E80" s="338">
        <v>20</v>
      </c>
      <c r="F80" s="338">
        <v>64</v>
      </c>
      <c r="G80" s="348">
        <f t="shared" si="9"/>
        <v>44</v>
      </c>
    </row>
    <row r="81" spans="1:7" ht="15.75">
      <c r="A81" s="347" t="s">
        <v>155</v>
      </c>
      <c r="B81" s="338">
        <v>32</v>
      </c>
      <c r="C81" s="338">
        <v>152</v>
      </c>
      <c r="D81" s="348">
        <f t="shared" si="8"/>
        <v>120</v>
      </c>
      <c r="E81" s="338">
        <v>21</v>
      </c>
      <c r="F81" s="338">
        <v>114</v>
      </c>
      <c r="G81" s="348">
        <f t="shared" si="9"/>
        <v>93</v>
      </c>
    </row>
    <row r="82" spans="1:7" ht="15.75">
      <c r="A82" s="347" t="s">
        <v>164</v>
      </c>
      <c r="B82" s="338">
        <v>29</v>
      </c>
      <c r="C82" s="338">
        <v>14</v>
      </c>
      <c r="D82" s="348">
        <f t="shared" si="8"/>
        <v>-15</v>
      </c>
      <c r="E82" s="338">
        <v>20</v>
      </c>
      <c r="F82" s="338">
        <v>13</v>
      </c>
      <c r="G82" s="348">
        <f t="shared" si="9"/>
        <v>-7</v>
      </c>
    </row>
    <row r="83" spans="1:7" ht="15.75">
      <c r="A83" s="347" t="s">
        <v>222</v>
      </c>
      <c r="B83" s="338">
        <v>25</v>
      </c>
      <c r="C83" s="338">
        <v>35</v>
      </c>
      <c r="D83" s="348">
        <f t="shared" si="8"/>
        <v>10</v>
      </c>
      <c r="E83" s="338">
        <v>18</v>
      </c>
      <c r="F83" s="338">
        <v>24</v>
      </c>
      <c r="G83" s="348">
        <f t="shared" si="9"/>
        <v>6</v>
      </c>
    </row>
    <row r="84" spans="1:7" ht="15.75">
      <c r="A84" s="347" t="s">
        <v>165</v>
      </c>
      <c r="B84" s="338">
        <v>21</v>
      </c>
      <c r="C84" s="338">
        <v>11</v>
      </c>
      <c r="D84" s="348">
        <f t="shared" si="8"/>
        <v>-10</v>
      </c>
      <c r="E84" s="338">
        <v>16</v>
      </c>
      <c r="F84" s="338">
        <v>4</v>
      </c>
      <c r="G84" s="348">
        <f t="shared" si="9"/>
        <v>-12</v>
      </c>
    </row>
    <row r="85" spans="1:7" ht="15.75">
      <c r="A85" s="347" t="s">
        <v>163</v>
      </c>
      <c r="B85" s="338">
        <v>17</v>
      </c>
      <c r="C85" s="338">
        <v>37</v>
      </c>
      <c r="D85" s="348">
        <f t="shared" si="8"/>
        <v>20</v>
      </c>
      <c r="E85" s="338">
        <v>10</v>
      </c>
      <c r="F85" s="338">
        <v>23</v>
      </c>
      <c r="G85" s="348">
        <f t="shared" si="9"/>
        <v>13</v>
      </c>
    </row>
    <row r="86" spans="1:7" ht="47.25">
      <c r="A86" s="347" t="s">
        <v>286</v>
      </c>
      <c r="B86" s="338">
        <v>16</v>
      </c>
      <c r="C86" s="338">
        <v>6</v>
      </c>
      <c r="D86" s="348">
        <f t="shared" si="8"/>
        <v>-10</v>
      </c>
      <c r="E86" s="338">
        <v>12</v>
      </c>
      <c r="F86" s="338">
        <v>6</v>
      </c>
      <c r="G86" s="348">
        <f t="shared" si="9"/>
        <v>-6</v>
      </c>
    </row>
    <row r="87" spans="1:7" ht="31.5">
      <c r="A87" s="347" t="s">
        <v>413</v>
      </c>
      <c r="B87" s="338">
        <v>11</v>
      </c>
      <c r="C87" s="338">
        <v>0</v>
      </c>
      <c r="D87" s="348">
        <f t="shared" si="8"/>
        <v>-11</v>
      </c>
      <c r="E87" s="338">
        <v>7</v>
      </c>
      <c r="F87" s="338">
        <v>0</v>
      </c>
      <c r="G87" s="348">
        <f t="shared" si="9"/>
        <v>-7</v>
      </c>
    </row>
    <row r="88" spans="1:7" ht="18.75">
      <c r="A88" s="405" t="s">
        <v>93</v>
      </c>
      <c r="B88" s="406"/>
      <c r="C88" s="406"/>
      <c r="D88" s="406"/>
      <c r="E88" s="406"/>
      <c r="F88" s="406"/>
      <c r="G88" s="407"/>
    </row>
    <row r="89" spans="1:7" ht="31.5">
      <c r="A89" s="347" t="s">
        <v>288</v>
      </c>
      <c r="B89" s="338">
        <v>37</v>
      </c>
      <c r="C89" s="338">
        <v>2</v>
      </c>
      <c r="D89" s="348">
        <f aca="true" t="shared" si="10" ref="D89:D98">C89-B89</f>
        <v>-35</v>
      </c>
      <c r="E89" s="338">
        <v>28</v>
      </c>
      <c r="F89" s="338">
        <v>1</v>
      </c>
      <c r="G89" s="348">
        <f t="shared" si="9"/>
        <v>-27</v>
      </c>
    </row>
    <row r="90" spans="1:7" ht="15.75">
      <c r="A90" s="347" t="s">
        <v>94</v>
      </c>
      <c r="B90" s="338">
        <v>24</v>
      </c>
      <c r="C90" s="338">
        <v>0</v>
      </c>
      <c r="D90" s="348">
        <f t="shared" si="10"/>
        <v>-24</v>
      </c>
      <c r="E90" s="338">
        <v>23</v>
      </c>
      <c r="F90" s="338">
        <v>0</v>
      </c>
      <c r="G90" s="348">
        <f t="shared" si="9"/>
        <v>-23</v>
      </c>
    </row>
    <row r="91" spans="1:7" ht="63">
      <c r="A91" s="347" t="s">
        <v>296</v>
      </c>
      <c r="B91" s="338">
        <v>12</v>
      </c>
      <c r="C91" s="338">
        <v>3</v>
      </c>
      <c r="D91" s="348">
        <f t="shared" si="10"/>
        <v>-9</v>
      </c>
      <c r="E91" s="338">
        <v>10</v>
      </c>
      <c r="F91" s="338">
        <v>3</v>
      </c>
      <c r="G91" s="348">
        <f t="shared" si="9"/>
        <v>-7</v>
      </c>
    </row>
    <row r="92" spans="1:7" ht="15.75">
      <c r="A92" s="347" t="s">
        <v>224</v>
      </c>
      <c r="B92" s="338">
        <v>8</v>
      </c>
      <c r="C92" s="355">
        <v>2</v>
      </c>
      <c r="D92" s="348">
        <f t="shared" si="10"/>
        <v>-6</v>
      </c>
      <c r="E92" s="338">
        <v>8</v>
      </c>
      <c r="F92" s="338">
        <v>2</v>
      </c>
      <c r="G92" s="348">
        <f t="shared" si="9"/>
        <v>-6</v>
      </c>
    </row>
    <row r="93" spans="1:7" ht="15.75">
      <c r="A93" s="347" t="s">
        <v>314</v>
      </c>
      <c r="B93" s="338">
        <v>6</v>
      </c>
      <c r="C93" s="338">
        <v>2</v>
      </c>
      <c r="D93" s="348">
        <f t="shared" si="10"/>
        <v>-4</v>
      </c>
      <c r="E93" s="338">
        <v>4</v>
      </c>
      <c r="F93" s="338">
        <v>2</v>
      </c>
      <c r="G93" s="348">
        <f t="shared" si="9"/>
        <v>-2</v>
      </c>
    </row>
    <row r="94" spans="1:7" ht="15.75">
      <c r="A94" s="347" t="s">
        <v>372</v>
      </c>
      <c r="B94" s="338">
        <v>4</v>
      </c>
      <c r="C94" s="338">
        <v>0</v>
      </c>
      <c r="D94" s="348">
        <f t="shared" si="10"/>
        <v>-4</v>
      </c>
      <c r="E94" s="338">
        <v>4</v>
      </c>
      <c r="F94" s="338">
        <v>0</v>
      </c>
      <c r="G94" s="348">
        <f t="shared" si="9"/>
        <v>-4</v>
      </c>
    </row>
    <row r="95" spans="1:7" ht="15.75">
      <c r="A95" s="347" t="s">
        <v>213</v>
      </c>
      <c r="B95" s="338">
        <v>3</v>
      </c>
      <c r="C95" s="338">
        <v>5</v>
      </c>
      <c r="D95" s="348">
        <f t="shared" si="10"/>
        <v>2</v>
      </c>
      <c r="E95" s="338">
        <v>2</v>
      </c>
      <c r="F95" s="338">
        <v>5</v>
      </c>
      <c r="G95" s="348">
        <f t="shared" si="9"/>
        <v>3</v>
      </c>
    </row>
    <row r="96" spans="1:7" ht="15.75">
      <c r="A96" s="347" t="s">
        <v>309</v>
      </c>
      <c r="B96" s="338">
        <v>3</v>
      </c>
      <c r="C96" s="338">
        <v>4</v>
      </c>
      <c r="D96" s="348">
        <f t="shared" si="10"/>
        <v>1</v>
      </c>
      <c r="E96" s="338">
        <v>3</v>
      </c>
      <c r="F96" s="338">
        <v>3</v>
      </c>
      <c r="G96" s="348">
        <f t="shared" si="9"/>
        <v>0</v>
      </c>
    </row>
    <row r="97" spans="1:7" ht="47.25">
      <c r="A97" s="347" t="s">
        <v>297</v>
      </c>
      <c r="B97" s="338">
        <v>3</v>
      </c>
      <c r="C97" s="338">
        <v>26</v>
      </c>
      <c r="D97" s="348">
        <f t="shared" si="10"/>
        <v>23</v>
      </c>
      <c r="E97" s="338">
        <v>2</v>
      </c>
      <c r="F97" s="338">
        <v>23</v>
      </c>
      <c r="G97" s="348">
        <f t="shared" si="9"/>
        <v>21</v>
      </c>
    </row>
    <row r="98" spans="1:7" ht="31.5">
      <c r="A98" s="347" t="s">
        <v>214</v>
      </c>
      <c r="B98" s="338">
        <v>3</v>
      </c>
      <c r="C98" s="338">
        <v>9</v>
      </c>
      <c r="D98" s="348">
        <f t="shared" si="10"/>
        <v>6</v>
      </c>
      <c r="E98" s="338">
        <v>3</v>
      </c>
      <c r="F98" s="338">
        <v>4</v>
      </c>
      <c r="G98" s="348">
        <f t="shared" si="9"/>
        <v>1</v>
      </c>
    </row>
    <row r="99" spans="1:7" ht="18.75">
      <c r="A99" s="405" t="s">
        <v>4</v>
      </c>
      <c r="B99" s="406"/>
      <c r="C99" s="406"/>
      <c r="D99" s="406"/>
      <c r="E99" s="406"/>
      <c r="F99" s="406"/>
      <c r="G99" s="407"/>
    </row>
    <row r="100" spans="1:7" ht="31.5">
      <c r="A100" s="347" t="s">
        <v>171</v>
      </c>
      <c r="B100" s="338">
        <v>101</v>
      </c>
      <c r="C100" s="338">
        <v>38</v>
      </c>
      <c r="D100" s="348">
        <f aca="true" t="shared" si="11" ref="D100:D113">C100-B100</f>
        <v>-63</v>
      </c>
      <c r="E100" s="338">
        <v>72</v>
      </c>
      <c r="F100" s="338">
        <v>28</v>
      </c>
      <c r="G100" s="348">
        <f aca="true" t="shared" si="12" ref="G100:G113">F100-E100</f>
        <v>-44</v>
      </c>
    </row>
    <row r="101" spans="1:7" ht="15.75">
      <c r="A101" s="347" t="s">
        <v>147</v>
      </c>
      <c r="B101" s="338">
        <v>71</v>
      </c>
      <c r="C101" s="338">
        <v>562</v>
      </c>
      <c r="D101" s="348">
        <f t="shared" si="11"/>
        <v>491</v>
      </c>
      <c r="E101" s="338">
        <v>45</v>
      </c>
      <c r="F101" s="338">
        <v>379</v>
      </c>
      <c r="G101" s="348">
        <f t="shared" si="12"/>
        <v>334</v>
      </c>
    </row>
    <row r="102" spans="1:7" ht="15.75">
      <c r="A102" s="347" t="s">
        <v>89</v>
      </c>
      <c r="B102" s="338">
        <v>26</v>
      </c>
      <c r="C102" s="338">
        <v>131</v>
      </c>
      <c r="D102" s="348">
        <f t="shared" si="11"/>
        <v>105</v>
      </c>
      <c r="E102" s="338">
        <v>21</v>
      </c>
      <c r="F102" s="338">
        <v>91</v>
      </c>
      <c r="G102" s="348">
        <f t="shared" si="12"/>
        <v>70</v>
      </c>
    </row>
    <row r="103" spans="1:7" ht="31.5">
      <c r="A103" s="347" t="s">
        <v>166</v>
      </c>
      <c r="B103" s="338">
        <v>16</v>
      </c>
      <c r="C103" s="338">
        <v>47</v>
      </c>
      <c r="D103" s="348">
        <f t="shared" si="11"/>
        <v>31</v>
      </c>
      <c r="E103" s="338">
        <v>13</v>
      </c>
      <c r="F103" s="338">
        <v>35</v>
      </c>
      <c r="G103" s="348">
        <f t="shared" si="12"/>
        <v>22</v>
      </c>
    </row>
    <row r="104" spans="1:7" ht="15.75">
      <c r="A104" s="347" t="s">
        <v>207</v>
      </c>
      <c r="B104" s="338">
        <v>14</v>
      </c>
      <c r="C104" s="338">
        <v>51</v>
      </c>
      <c r="D104" s="348">
        <f t="shared" si="11"/>
        <v>37</v>
      </c>
      <c r="E104" s="338">
        <v>9</v>
      </c>
      <c r="F104" s="338">
        <v>22</v>
      </c>
      <c r="G104" s="348">
        <f t="shared" si="12"/>
        <v>13</v>
      </c>
    </row>
    <row r="105" spans="1:7" ht="15.75">
      <c r="A105" s="347" t="s">
        <v>223</v>
      </c>
      <c r="B105" s="338">
        <v>11</v>
      </c>
      <c r="C105" s="338">
        <v>13</v>
      </c>
      <c r="D105" s="348">
        <f t="shared" si="11"/>
        <v>2</v>
      </c>
      <c r="E105" s="338">
        <v>4</v>
      </c>
      <c r="F105" s="338">
        <v>13</v>
      </c>
      <c r="G105" s="348">
        <f t="shared" si="12"/>
        <v>9</v>
      </c>
    </row>
    <row r="106" spans="1:7" ht="15.75">
      <c r="A106" s="347" t="s">
        <v>82</v>
      </c>
      <c r="B106" s="338">
        <v>10</v>
      </c>
      <c r="C106" s="338">
        <v>64</v>
      </c>
      <c r="D106" s="348">
        <f t="shared" si="11"/>
        <v>54</v>
      </c>
      <c r="E106" s="338">
        <v>9</v>
      </c>
      <c r="F106" s="338">
        <v>46</v>
      </c>
      <c r="G106" s="348">
        <f t="shared" si="12"/>
        <v>37</v>
      </c>
    </row>
    <row r="107" spans="1:7" ht="15.75">
      <c r="A107" s="347" t="s">
        <v>300</v>
      </c>
      <c r="B107" s="338">
        <v>10</v>
      </c>
      <c r="C107" s="338">
        <v>16</v>
      </c>
      <c r="D107" s="348">
        <f t="shared" si="11"/>
        <v>6</v>
      </c>
      <c r="E107" s="338">
        <v>6</v>
      </c>
      <c r="F107" s="338">
        <v>9</v>
      </c>
      <c r="G107" s="348">
        <f t="shared" si="12"/>
        <v>3</v>
      </c>
    </row>
    <row r="108" spans="1:7" ht="47.25">
      <c r="A108" s="347" t="s">
        <v>299</v>
      </c>
      <c r="B108" s="338">
        <v>9</v>
      </c>
      <c r="C108" s="338">
        <v>23</v>
      </c>
      <c r="D108" s="348">
        <f t="shared" si="11"/>
        <v>14</v>
      </c>
      <c r="E108" s="338">
        <v>5</v>
      </c>
      <c r="F108" s="338">
        <v>16</v>
      </c>
      <c r="G108" s="348">
        <f t="shared" si="12"/>
        <v>11</v>
      </c>
    </row>
    <row r="109" spans="1:7" ht="31.5">
      <c r="A109" s="347" t="s">
        <v>226</v>
      </c>
      <c r="B109" s="338">
        <v>8</v>
      </c>
      <c r="C109" s="338">
        <v>16</v>
      </c>
      <c r="D109" s="348">
        <f t="shared" si="11"/>
        <v>8</v>
      </c>
      <c r="E109" s="338">
        <v>5</v>
      </c>
      <c r="F109" s="338">
        <v>10</v>
      </c>
      <c r="G109" s="348">
        <f t="shared" si="12"/>
        <v>5</v>
      </c>
    </row>
    <row r="110" spans="1:7" ht="15.75">
      <c r="A110" s="347" t="s">
        <v>373</v>
      </c>
      <c r="B110" s="338">
        <v>7</v>
      </c>
      <c r="C110" s="338">
        <v>38</v>
      </c>
      <c r="D110" s="348">
        <f t="shared" si="11"/>
        <v>31</v>
      </c>
      <c r="E110" s="338">
        <v>4</v>
      </c>
      <c r="F110" s="338">
        <v>16</v>
      </c>
      <c r="G110" s="348">
        <f t="shared" si="12"/>
        <v>12</v>
      </c>
    </row>
    <row r="111" spans="1:7" ht="31.5">
      <c r="A111" s="347" t="s">
        <v>414</v>
      </c>
      <c r="B111" s="338">
        <v>7</v>
      </c>
      <c r="C111" s="338">
        <v>1</v>
      </c>
      <c r="D111" s="348">
        <f t="shared" si="11"/>
        <v>-6</v>
      </c>
      <c r="E111" s="338">
        <v>4</v>
      </c>
      <c r="F111" s="338">
        <v>0</v>
      </c>
      <c r="G111" s="348">
        <f t="shared" si="12"/>
        <v>-4</v>
      </c>
    </row>
    <row r="112" spans="1:7" ht="31.5">
      <c r="A112" s="347" t="s">
        <v>272</v>
      </c>
      <c r="B112" s="338">
        <v>7</v>
      </c>
      <c r="C112" s="338">
        <v>116</v>
      </c>
      <c r="D112" s="348">
        <f t="shared" si="11"/>
        <v>109</v>
      </c>
      <c r="E112" s="338">
        <v>3</v>
      </c>
      <c r="F112" s="338">
        <v>81</v>
      </c>
      <c r="G112" s="348">
        <f t="shared" si="12"/>
        <v>78</v>
      </c>
    </row>
    <row r="113" spans="1:7" ht="15.75">
      <c r="A113" s="347" t="s">
        <v>98</v>
      </c>
      <c r="B113" s="338">
        <v>6</v>
      </c>
      <c r="C113" s="338">
        <v>37</v>
      </c>
      <c r="D113" s="348">
        <f t="shared" si="11"/>
        <v>31</v>
      </c>
      <c r="E113" s="338">
        <v>4</v>
      </c>
      <c r="F113" s="338">
        <v>24</v>
      </c>
      <c r="G113" s="348">
        <f t="shared" si="12"/>
        <v>20</v>
      </c>
    </row>
    <row r="114" spans="1:7" ht="18.75">
      <c r="A114" s="405" t="s">
        <v>95</v>
      </c>
      <c r="B114" s="406"/>
      <c r="C114" s="406"/>
      <c r="D114" s="406"/>
      <c r="E114" s="406"/>
      <c r="F114" s="406"/>
      <c r="G114" s="407"/>
    </row>
    <row r="115" spans="1:7" ht="31.5">
      <c r="A115" s="347" t="s">
        <v>136</v>
      </c>
      <c r="B115" s="338">
        <v>86</v>
      </c>
      <c r="C115" s="338">
        <v>517</v>
      </c>
      <c r="D115" s="348">
        <f aca="true" t="shared" si="13" ref="D115:D131">C115-B115</f>
        <v>431</v>
      </c>
      <c r="E115" s="338">
        <v>54</v>
      </c>
      <c r="F115" s="338">
        <v>377</v>
      </c>
      <c r="G115" s="348">
        <f aca="true" t="shared" si="14" ref="G115:G131">F115-E115</f>
        <v>323</v>
      </c>
    </row>
    <row r="116" spans="1:7" ht="15.75">
      <c r="A116" s="347" t="s">
        <v>172</v>
      </c>
      <c r="B116" s="338">
        <v>57</v>
      </c>
      <c r="C116" s="338">
        <v>84</v>
      </c>
      <c r="D116" s="348">
        <f t="shared" si="13"/>
        <v>27</v>
      </c>
      <c r="E116" s="338">
        <v>52</v>
      </c>
      <c r="F116" s="338">
        <v>80</v>
      </c>
      <c r="G116" s="348">
        <f t="shared" si="14"/>
        <v>28</v>
      </c>
    </row>
    <row r="117" spans="1:7" ht="15.75">
      <c r="A117" s="347" t="s">
        <v>156</v>
      </c>
      <c r="B117" s="338">
        <v>46</v>
      </c>
      <c r="C117" s="338">
        <v>15</v>
      </c>
      <c r="D117" s="348">
        <f t="shared" si="13"/>
        <v>-31</v>
      </c>
      <c r="E117" s="338">
        <v>31</v>
      </c>
      <c r="F117" s="338">
        <v>14</v>
      </c>
      <c r="G117" s="348">
        <f t="shared" si="14"/>
        <v>-17</v>
      </c>
    </row>
    <row r="118" spans="1:7" ht="47.25">
      <c r="A118" s="347" t="s">
        <v>205</v>
      </c>
      <c r="B118" s="338">
        <v>14</v>
      </c>
      <c r="C118" s="338">
        <v>79</v>
      </c>
      <c r="D118" s="348">
        <f t="shared" si="13"/>
        <v>65</v>
      </c>
      <c r="E118" s="338">
        <v>10</v>
      </c>
      <c r="F118" s="338">
        <v>24</v>
      </c>
      <c r="G118" s="348">
        <f t="shared" si="14"/>
        <v>14</v>
      </c>
    </row>
    <row r="119" spans="1:7" ht="15.75">
      <c r="A119" s="347" t="s">
        <v>312</v>
      </c>
      <c r="B119" s="338">
        <v>11</v>
      </c>
      <c r="C119" s="338">
        <v>13</v>
      </c>
      <c r="D119" s="348">
        <f t="shared" si="13"/>
        <v>2</v>
      </c>
      <c r="E119" s="338">
        <v>8</v>
      </c>
      <c r="F119" s="338">
        <v>10</v>
      </c>
      <c r="G119" s="348">
        <f t="shared" si="14"/>
        <v>2</v>
      </c>
    </row>
    <row r="120" spans="1:7" ht="15.75">
      <c r="A120" s="347" t="s">
        <v>371</v>
      </c>
      <c r="B120" s="338">
        <v>9</v>
      </c>
      <c r="C120" s="338">
        <v>1</v>
      </c>
      <c r="D120" s="348">
        <f t="shared" si="13"/>
        <v>-8</v>
      </c>
      <c r="E120" s="338">
        <v>7</v>
      </c>
      <c r="F120" s="338">
        <v>1</v>
      </c>
      <c r="G120" s="348">
        <f t="shared" si="14"/>
        <v>-6</v>
      </c>
    </row>
    <row r="121" spans="1:7" ht="15.75">
      <c r="A121" s="347" t="s">
        <v>96</v>
      </c>
      <c r="B121" s="338">
        <v>9</v>
      </c>
      <c r="C121" s="338">
        <v>26</v>
      </c>
      <c r="D121" s="348">
        <f t="shared" si="13"/>
        <v>17</v>
      </c>
      <c r="E121" s="338">
        <v>5</v>
      </c>
      <c r="F121" s="338">
        <v>11</v>
      </c>
      <c r="G121" s="348">
        <f t="shared" si="14"/>
        <v>6</v>
      </c>
    </row>
    <row r="122" spans="1:7" ht="15.75">
      <c r="A122" s="347" t="s">
        <v>138</v>
      </c>
      <c r="B122" s="338">
        <v>8</v>
      </c>
      <c r="C122" s="338">
        <v>60</v>
      </c>
      <c r="D122" s="348">
        <f t="shared" si="13"/>
        <v>52</v>
      </c>
      <c r="E122" s="338">
        <v>5</v>
      </c>
      <c r="F122" s="338">
        <v>47</v>
      </c>
      <c r="G122" s="348">
        <f t="shared" si="14"/>
        <v>42</v>
      </c>
    </row>
    <row r="123" spans="1:7" ht="15.75">
      <c r="A123" s="347" t="s">
        <v>344</v>
      </c>
      <c r="B123" s="338">
        <v>7</v>
      </c>
      <c r="C123" s="338">
        <v>0</v>
      </c>
      <c r="D123" s="348">
        <f t="shared" si="13"/>
        <v>-7</v>
      </c>
      <c r="E123" s="338">
        <v>6</v>
      </c>
      <c r="F123" s="338">
        <v>0</v>
      </c>
      <c r="G123" s="348">
        <f t="shared" si="14"/>
        <v>-6</v>
      </c>
    </row>
    <row r="124" spans="1:7" ht="15.75">
      <c r="A124" s="347" t="s">
        <v>248</v>
      </c>
      <c r="B124" s="338">
        <v>6</v>
      </c>
      <c r="C124" s="338">
        <v>0</v>
      </c>
      <c r="D124" s="348">
        <f t="shared" si="13"/>
        <v>-6</v>
      </c>
      <c r="E124" s="338">
        <v>6</v>
      </c>
      <c r="F124" s="338">
        <v>0</v>
      </c>
      <c r="G124" s="348">
        <f t="shared" si="14"/>
        <v>-6</v>
      </c>
    </row>
    <row r="125" spans="1:7" ht="15.75">
      <c r="A125" s="347" t="s">
        <v>415</v>
      </c>
      <c r="B125" s="338">
        <v>6</v>
      </c>
      <c r="C125" s="338">
        <v>1</v>
      </c>
      <c r="D125" s="348">
        <f t="shared" si="13"/>
        <v>-5</v>
      </c>
      <c r="E125" s="338">
        <v>5</v>
      </c>
      <c r="F125" s="338">
        <v>1</v>
      </c>
      <c r="G125" s="348">
        <f t="shared" si="14"/>
        <v>-4</v>
      </c>
    </row>
    <row r="126" spans="1:7" ht="31.5">
      <c r="A126" s="347" t="s">
        <v>381</v>
      </c>
      <c r="B126" s="338">
        <v>6</v>
      </c>
      <c r="C126" s="338">
        <v>1</v>
      </c>
      <c r="D126" s="348">
        <f t="shared" si="13"/>
        <v>-5</v>
      </c>
      <c r="E126" s="338">
        <v>4</v>
      </c>
      <c r="F126" s="338">
        <v>0</v>
      </c>
      <c r="G126" s="348">
        <f t="shared" si="14"/>
        <v>-4</v>
      </c>
    </row>
    <row r="127" spans="1:7" ht="15.75">
      <c r="A127" s="347" t="s">
        <v>141</v>
      </c>
      <c r="B127" s="338">
        <v>6</v>
      </c>
      <c r="C127" s="338">
        <v>37</v>
      </c>
      <c r="D127" s="348">
        <f t="shared" si="13"/>
        <v>31</v>
      </c>
      <c r="E127" s="338">
        <v>5</v>
      </c>
      <c r="F127" s="338">
        <v>20</v>
      </c>
      <c r="G127" s="348">
        <f t="shared" si="14"/>
        <v>15</v>
      </c>
    </row>
    <row r="128" spans="1:7" ht="15.75">
      <c r="A128" s="347" t="s">
        <v>233</v>
      </c>
      <c r="B128" s="338">
        <v>5</v>
      </c>
      <c r="C128" s="338">
        <v>30</v>
      </c>
      <c r="D128" s="348">
        <f t="shared" si="13"/>
        <v>25</v>
      </c>
      <c r="E128" s="338">
        <v>2</v>
      </c>
      <c r="F128" s="338">
        <v>8</v>
      </c>
      <c r="G128" s="348">
        <f t="shared" si="14"/>
        <v>6</v>
      </c>
    </row>
    <row r="129" spans="1:7" ht="31.5">
      <c r="A129" s="347" t="s">
        <v>416</v>
      </c>
      <c r="B129" s="338">
        <v>5</v>
      </c>
      <c r="C129" s="338">
        <v>3</v>
      </c>
      <c r="D129" s="348">
        <f t="shared" si="13"/>
        <v>-2</v>
      </c>
      <c r="E129" s="338">
        <v>3</v>
      </c>
      <c r="F129" s="338">
        <v>0</v>
      </c>
      <c r="G129" s="348">
        <f t="shared" si="14"/>
        <v>-3</v>
      </c>
    </row>
    <row r="130" spans="1:7" ht="15.75">
      <c r="A130" s="347" t="s">
        <v>417</v>
      </c>
      <c r="B130" s="338">
        <v>5</v>
      </c>
      <c r="C130" s="338">
        <v>6</v>
      </c>
      <c r="D130" s="348">
        <f t="shared" si="13"/>
        <v>1</v>
      </c>
      <c r="E130" s="338">
        <v>2</v>
      </c>
      <c r="F130" s="338">
        <v>1</v>
      </c>
      <c r="G130" s="348">
        <f t="shared" si="14"/>
        <v>-1</v>
      </c>
    </row>
    <row r="131" spans="1:7" ht="15.75">
      <c r="A131" s="347" t="s">
        <v>252</v>
      </c>
      <c r="B131" s="338">
        <v>5</v>
      </c>
      <c r="C131" s="338">
        <v>20</v>
      </c>
      <c r="D131" s="348">
        <f t="shared" si="13"/>
        <v>15</v>
      </c>
      <c r="E131" s="338">
        <v>4</v>
      </c>
      <c r="F131" s="338">
        <v>10</v>
      </c>
      <c r="G131" s="348">
        <f t="shared" si="14"/>
        <v>6</v>
      </c>
    </row>
    <row r="132" spans="1:7" ht="18.75">
      <c r="A132" s="405" t="s">
        <v>97</v>
      </c>
      <c r="B132" s="406"/>
      <c r="C132" s="406"/>
      <c r="D132" s="406"/>
      <c r="E132" s="406"/>
      <c r="F132" s="406"/>
      <c r="G132" s="407"/>
    </row>
    <row r="133" spans="1:7" ht="31.5">
      <c r="A133" s="347" t="s">
        <v>145</v>
      </c>
      <c r="B133" s="338">
        <v>95</v>
      </c>
      <c r="C133" s="338">
        <v>139</v>
      </c>
      <c r="D133" s="348">
        <f aca="true" t="shared" si="15" ref="D133:D146">C133-B133</f>
        <v>44</v>
      </c>
      <c r="E133" s="338">
        <v>69</v>
      </c>
      <c r="F133" s="338">
        <v>60</v>
      </c>
      <c r="G133" s="348">
        <f aca="true" t="shared" si="16" ref="G133:G146">F133-E133</f>
        <v>-9</v>
      </c>
    </row>
    <row r="134" spans="1:7" ht="15.75">
      <c r="A134" s="347" t="s">
        <v>137</v>
      </c>
      <c r="B134" s="338">
        <v>61</v>
      </c>
      <c r="C134" s="338">
        <v>259</v>
      </c>
      <c r="D134" s="348">
        <f t="shared" si="15"/>
        <v>198</v>
      </c>
      <c r="E134" s="338">
        <v>47</v>
      </c>
      <c r="F134" s="338">
        <v>159</v>
      </c>
      <c r="G134" s="348">
        <f t="shared" si="16"/>
        <v>112</v>
      </c>
    </row>
    <row r="135" spans="1:7" ht="15.75">
      <c r="A135" s="347" t="s">
        <v>149</v>
      </c>
      <c r="B135" s="338">
        <v>49</v>
      </c>
      <c r="C135" s="338">
        <v>127</v>
      </c>
      <c r="D135" s="348">
        <f t="shared" si="15"/>
        <v>78</v>
      </c>
      <c r="E135" s="338">
        <v>27</v>
      </c>
      <c r="F135" s="338">
        <v>77</v>
      </c>
      <c r="G135" s="348">
        <f t="shared" si="16"/>
        <v>50</v>
      </c>
    </row>
    <row r="136" spans="1:7" ht="15.75">
      <c r="A136" s="347" t="s">
        <v>146</v>
      </c>
      <c r="B136" s="338">
        <v>30</v>
      </c>
      <c r="C136" s="338">
        <v>24</v>
      </c>
      <c r="D136" s="348">
        <f t="shared" si="15"/>
        <v>-6</v>
      </c>
      <c r="E136" s="338">
        <v>19</v>
      </c>
      <c r="F136" s="338">
        <v>6</v>
      </c>
      <c r="G136" s="348">
        <f t="shared" si="16"/>
        <v>-13</v>
      </c>
    </row>
    <row r="137" spans="1:7" ht="15.75">
      <c r="A137" s="347" t="s">
        <v>151</v>
      </c>
      <c r="B137" s="338">
        <v>26</v>
      </c>
      <c r="C137" s="338">
        <v>62</v>
      </c>
      <c r="D137" s="348">
        <f t="shared" si="15"/>
        <v>36</v>
      </c>
      <c r="E137" s="338">
        <v>18</v>
      </c>
      <c r="F137" s="338">
        <v>42</v>
      </c>
      <c r="G137" s="348">
        <f t="shared" si="16"/>
        <v>24</v>
      </c>
    </row>
    <row r="138" spans="1:7" ht="31.5">
      <c r="A138" s="347" t="s">
        <v>169</v>
      </c>
      <c r="B138" s="338">
        <v>23</v>
      </c>
      <c r="C138" s="338">
        <v>33</v>
      </c>
      <c r="D138" s="348">
        <f t="shared" si="15"/>
        <v>10</v>
      </c>
      <c r="E138" s="338">
        <v>16</v>
      </c>
      <c r="F138" s="338">
        <v>28</v>
      </c>
      <c r="G138" s="348">
        <f t="shared" si="16"/>
        <v>12</v>
      </c>
    </row>
    <row r="139" spans="1:7" ht="15.75">
      <c r="A139" s="347" t="s">
        <v>157</v>
      </c>
      <c r="B139" s="338">
        <v>18</v>
      </c>
      <c r="C139" s="338">
        <v>12</v>
      </c>
      <c r="D139" s="348">
        <f t="shared" si="15"/>
        <v>-6</v>
      </c>
      <c r="E139" s="338">
        <v>15</v>
      </c>
      <c r="F139" s="338">
        <v>5</v>
      </c>
      <c r="G139" s="348">
        <f t="shared" si="16"/>
        <v>-10</v>
      </c>
    </row>
    <row r="140" spans="1:7" ht="15.75">
      <c r="A140" s="347" t="s">
        <v>168</v>
      </c>
      <c r="B140" s="338">
        <v>16</v>
      </c>
      <c r="C140" s="338">
        <v>190</v>
      </c>
      <c r="D140" s="348">
        <f t="shared" si="15"/>
        <v>174</v>
      </c>
      <c r="E140" s="338">
        <v>11</v>
      </c>
      <c r="F140" s="338">
        <v>167</v>
      </c>
      <c r="G140" s="348">
        <f t="shared" si="16"/>
        <v>156</v>
      </c>
    </row>
    <row r="141" spans="1:7" ht="15.75">
      <c r="A141" s="347" t="s">
        <v>88</v>
      </c>
      <c r="B141" s="338">
        <v>14</v>
      </c>
      <c r="C141" s="338">
        <v>47</v>
      </c>
      <c r="D141" s="348">
        <f t="shared" si="15"/>
        <v>33</v>
      </c>
      <c r="E141" s="338">
        <v>11</v>
      </c>
      <c r="F141" s="338">
        <v>31</v>
      </c>
      <c r="G141" s="348">
        <f t="shared" si="16"/>
        <v>20</v>
      </c>
    </row>
    <row r="142" spans="1:7" ht="15.75">
      <c r="A142" s="347" t="s">
        <v>148</v>
      </c>
      <c r="B142" s="338">
        <v>12</v>
      </c>
      <c r="C142" s="338">
        <v>159</v>
      </c>
      <c r="D142" s="348">
        <f t="shared" si="15"/>
        <v>147</v>
      </c>
      <c r="E142" s="338">
        <v>9</v>
      </c>
      <c r="F142" s="338">
        <v>125</v>
      </c>
      <c r="G142" s="348">
        <f t="shared" si="16"/>
        <v>116</v>
      </c>
    </row>
    <row r="143" spans="1:7" ht="15.75">
      <c r="A143" s="347" t="s">
        <v>170</v>
      </c>
      <c r="B143" s="338">
        <v>10</v>
      </c>
      <c r="C143" s="338">
        <v>42</v>
      </c>
      <c r="D143" s="348">
        <f t="shared" si="15"/>
        <v>32</v>
      </c>
      <c r="E143" s="338">
        <v>7</v>
      </c>
      <c r="F143" s="338">
        <v>23</v>
      </c>
      <c r="G143" s="348">
        <f t="shared" si="16"/>
        <v>16</v>
      </c>
    </row>
    <row r="144" spans="1:7" ht="15.75">
      <c r="A144" s="347" t="s">
        <v>304</v>
      </c>
      <c r="B144" s="338">
        <v>7</v>
      </c>
      <c r="C144" s="338">
        <v>7</v>
      </c>
      <c r="D144" s="348">
        <f t="shared" si="15"/>
        <v>0</v>
      </c>
      <c r="E144" s="338">
        <v>3</v>
      </c>
      <c r="F144" s="338">
        <v>5</v>
      </c>
      <c r="G144" s="348">
        <f t="shared" si="16"/>
        <v>2</v>
      </c>
    </row>
    <row r="145" spans="1:7" ht="15.75">
      <c r="A145" s="347" t="s">
        <v>242</v>
      </c>
      <c r="B145" s="338">
        <v>6</v>
      </c>
      <c r="C145" s="338">
        <v>7</v>
      </c>
      <c r="D145" s="348">
        <f t="shared" si="15"/>
        <v>1</v>
      </c>
      <c r="E145" s="338">
        <v>4</v>
      </c>
      <c r="F145" s="338">
        <v>4</v>
      </c>
      <c r="G145" s="348">
        <f t="shared" si="16"/>
        <v>0</v>
      </c>
    </row>
    <row r="146" spans="1:7" ht="15.75">
      <c r="A146" s="347" t="s">
        <v>321</v>
      </c>
      <c r="B146" s="338">
        <v>5</v>
      </c>
      <c r="C146" s="338">
        <v>6</v>
      </c>
      <c r="D146" s="348">
        <f t="shared" si="15"/>
        <v>1</v>
      </c>
      <c r="E146" s="338">
        <v>2</v>
      </c>
      <c r="F146" s="338">
        <v>5</v>
      </c>
      <c r="G146" s="348">
        <f t="shared" si="16"/>
        <v>3</v>
      </c>
    </row>
  </sheetData>
  <sheetProtection/>
  <mergeCells count="21">
    <mergeCell ref="A99:G99"/>
    <mergeCell ref="F5:F6"/>
    <mergeCell ref="B5:B6"/>
    <mergeCell ref="E5:E6"/>
    <mergeCell ref="G5:G6"/>
    <mergeCell ref="A132:G132"/>
    <mergeCell ref="A40:G40"/>
    <mergeCell ref="A56:G56"/>
    <mergeCell ref="A72:G72"/>
    <mergeCell ref="A88:G88"/>
    <mergeCell ref="A3:G3"/>
    <mergeCell ref="D5:D6"/>
    <mergeCell ref="A8:G8"/>
    <mergeCell ref="A114:G114"/>
    <mergeCell ref="A24:G24"/>
    <mergeCell ref="A1:G1"/>
    <mergeCell ref="A2:G2"/>
    <mergeCell ref="A4:A6"/>
    <mergeCell ref="B4:D4"/>
    <mergeCell ref="E4:G4"/>
    <mergeCell ref="C5:C6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3.8515625" style="55" customWidth="1"/>
    <col min="2" max="2" width="49.00390625" style="56" customWidth="1"/>
    <col min="3" max="3" width="18.140625" style="57" customWidth="1"/>
    <col min="4" max="4" width="20.8515625" style="57" customWidth="1"/>
    <col min="5" max="16384" width="9.140625" style="57" customWidth="1"/>
  </cols>
  <sheetData>
    <row r="1" spans="2:4" ht="42.75" customHeight="1">
      <c r="B1" s="400" t="s">
        <v>230</v>
      </c>
      <c r="C1" s="400"/>
      <c r="D1" s="400"/>
    </row>
    <row r="2" spans="2:4" ht="20.25" customHeight="1">
      <c r="B2" s="400" t="s">
        <v>75</v>
      </c>
      <c r="C2" s="400"/>
      <c r="D2" s="400"/>
    </row>
    <row r="3" spans="1:4" ht="22.5" customHeight="1">
      <c r="A3" s="401" t="s">
        <v>46</v>
      </c>
      <c r="B3" s="401"/>
      <c r="C3" s="401"/>
      <c r="D3" s="401"/>
    </row>
    <row r="4" spans="1:4" s="62" customFormat="1" ht="31.5">
      <c r="A4" s="203"/>
      <c r="B4" s="70" t="s">
        <v>76</v>
      </c>
      <c r="C4" s="71" t="str">
        <f>9!C4:E4</f>
        <v>січень 2024 року</v>
      </c>
      <c r="D4" s="71" t="str">
        <f>дати!A9</f>
        <v>станом на 1 лютого 2024 року</v>
      </c>
    </row>
    <row r="5" spans="1:4" ht="15.75">
      <c r="A5" s="250">
        <v>1</v>
      </c>
      <c r="B5" s="337" t="s">
        <v>139</v>
      </c>
      <c r="C5" s="338">
        <v>256</v>
      </c>
      <c r="D5" s="338">
        <v>173</v>
      </c>
    </row>
    <row r="6" spans="1:4" ht="15.75">
      <c r="A6" s="250">
        <v>2</v>
      </c>
      <c r="B6" s="337" t="s">
        <v>268</v>
      </c>
      <c r="C6" s="338">
        <v>139</v>
      </c>
      <c r="D6" s="338">
        <v>101</v>
      </c>
    </row>
    <row r="7" spans="1:4" ht="15.75">
      <c r="A7" s="250">
        <v>3</v>
      </c>
      <c r="B7" s="337" t="s">
        <v>142</v>
      </c>
      <c r="C7" s="338">
        <v>137</v>
      </c>
      <c r="D7" s="338">
        <v>92</v>
      </c>
    </row>
    <row r="8" spans="1:4" s="184" customFormat="1" ht="15.75">
      <c r="A8" s="250">
        <v>4</v>
      </c>
      <c r="B8" s="337" t="s">
        <v>140</v>
      </c>
      <c r="C8" s="338">
        <v>116</v>
      </c>
      <c r="D8" s="338">
        <v>83</v>
      </c>
    </row>
    <row r="9" spans="1:4" s="184" customFormat="1" ht="15.75">
      <c r="A9" s="250">
        <v>5</v>
      </c>
      <c r="B9" s="337" t="s">
        <v>171</v>
      </c>
      <c r="C9" s="338">
        <v>96</v>
      </c>
      <c r="D9" s="338">
        <v>69</v>
      </c>
    </row>
    <row r="10" spans="1:4" s="184" customFormat="1" ht="15.75">
      <c r="A10" s="250">
        <v>6</v>
      </c>
      <c r="B10" s="337" t="s">
        <v>143</v>
      </c>
      <c r="C10" s="338">
        <v>95</v>
      </c>
      <c r="D10" s="338">
        <v>76</v>
      </c>
    </row>
    <row r="11" spans="1:4" s="184" customFormat="1" ht="15.75">
      <c r="A11" s="250">
        <v>7</v>
      </c>
      <c r="B11" s="337" t="s">
        <v>145</v>
      </c>
      <c r="C11" s="338">
        <v>94</v>
      </c>
      <c r="D11" s="338">
        <v>68</v>
      </c>
    </row>
    <row r="12" spans="1:4" s="184" customFormat="1" ht="31.5">
      <c r="A12" s="250">
        <v>8</v>
      </c>
      <c r="B12" s="337" t="s">
        <v>375</v>
      </c>
      <c r="C12" s="338">
        <v>82</v>
      </c>
      <c r="D12" s="338">
        <v>63</v>
      </c>
    </row>
    <row r="13" spans="1:4" s="184" customFormat="1" ht="15.75">
      <c r="A13" s="250">
        <v>9</v>
      </c>
      <c r="B13" s="337" t="s">
        <v>147</v>
      </c>
      <c r="C13" s="338">
        <v>70</v>
      </c>
      <c r="D13" s="338">
        <v>44</v>
      </c>
    </row>
    <row r="14" spans="1:4" s="184" customFormat="1" ht="15.75">
      <c r="A14" s="250">
        <v>10</v>
      </c>
      <c r="B14" s="337" t="s">
        <v>281</v>
      </c>
      <c r="C14" s="338">
        <v>66</v>
      </c>
      <c r="D14" s="338">
        <v>46</v>
      </c>
    </row>
    <row r="15" spans="1:4" s="184" customFormat="1" ht="15.75">
      <c r="A15" s="250">
        <v>11</v>
      </c>
      <c r="B15" s="337" t="s">
        <v>374</v>
      </c>
      <c r="C15" s="338">
        <v>61</v>
      </c>
      <c r="D15" s="338">
        <v>43</v>
      </c>
    </row>
    <row r="16" spans="1:4" s="184" customFormat="1" ht="15.75">
      <c r="A16" s="250">
        <v>12</v>
      </c>
      <c r="B16" s="337" t="s">
        <v>86</v>
      </c>
      <c r="C16" s="338">
        <v>60</v>
      </c>
      <c r="D16" s="338">
        <v>48</v>
      </c>
    </row>
    <row r="17" spans="1:4" s="184" customFormat="1" ht="15.75">
      <c r="A17" s="250">
        <v>13</v>
      </c>
      <c r="B17" s="337" t="s">
        <v>172</v>
      </c>
      <c r="C17" s="338">
        <v>57</v>
      </c>
      <c r="D17" s="338">
        <v>52</v>
      </c>
    </row>
    <row r="18" spans="1:4" s="184" customFormat="1" ht="31.5">
      <c r="A18" s="250">
        <v>14</v>
      </c>
      <c r="B18" s="337" t="s">
        <v>274</v>
      </c>
      <c r="C18" s="338">
        <v>54</v>
      </c>
      <c r="D18" s="338">
        <v>33</v>
      </c>
    </row>
    <row r="19" spans="1:4" s="184" customFormat="1" ht="15.75">
      <c r="A19" s="250">
        <v>15</v>
      </c>
      <c r="B19" s="337" t="s">
        <v>150</v>
      </c>
      <c r="C19" s="338">
        <v>49</v>
      </c>
      <c r="D19" s="338">
        <v>41</v>
      </c>
    </row>
    <row r="20" spans="1:4" s="184" customFormat="1" ht="15.75">
      <c r="A20" s="250">
        <v>16</v>
      </c>
      <c r="B20" s="337" t="s">
        <v>84</v>
      </c>
      <c r="C20" s="338">
        <v>48</v>
      </c>
      <c r="D20" s="338">
        <v>30</v>
      </c>
    </row>
    <row r="21" spans="1:4" s="184" customFormat="1" ht="15.75">
      <c r="A21" s="250">
        <v>17</v>
      </c>
      <c r="B21" s="337" t="s">
        <v>149</v>
      </c>
      <c r="C21" s="338">
        <v>48</v>
      </c>
      <c r="D21" s="338">
        <v>27</v>
      </c>
    </row>
    <row r="22" spans="1:4" s="184" customFormat="1" ht="15.75">
      <c r="A22" s="250">
        <v>18</v>
      </c>
      <c r="B22" s="337" t="s">
        <v>154</v>
      </c>
      <c r="C22" s="338">
        <v>44</v>
      </c>
      <c r="D22" s="338">
        <v>26</v>
      </c>
    </row>
    <row r="23" spans="1:4" s="184" customFormat="1" ht="15.75">
      <c r="A23" s="250">
        <v>19</v>
      </c>
      <c r="B23" s="337" t="s">
        <v>270</v>
      </c>
      <c r="C23" s="338">
        <v>41</v>
      </c>
      <c r="D23" s="338">
        <v>24</v>
      </c>
    </row>
    <row r="24" spans="1:4" s="184" customFormat="1" ht="15.75">
      <c r="A24" s="250">
        <v>20</v>
      </c>
      <c r="B24" s="337" t="s">
        <v>83</v>
      </c>
      <c r="C24" s="338">
        <v>36</v>
      </c>
      <c r="D24" s="338">
        <v>29</v>
      </c>
    </row>
    <row r="25" spans="1:4" s="184" customFormat="1" ht="15.75">
      <c r="A25" s="250">
        <v>21</v>
      </c>
      <c r="B25" s="337" t="s">
        <v>137</v>
      </c>
      <c r="C25" s="338">
        <v>36</v>
      </c>
      <c r="D25" s="338">
        <v>29</v>
      </c>
    </row>
    <row r="26" spans="1:4" s="184" customFormat="1" ht="15.75">
      <c r="A26" s="250">
        <v>22</v>
      </c>
      <c r="B26" s="337" t="s">
        <v>87</v>
      </c>
      <c r="C26" s="338">
        <v>33</v>
      </c>
      <c r="D26" s="338">
        <v>19</v>
      </c>
    </row>
    <row r="27" spans="1:4" s="184" customFormat="1" ht="15.75">
      <c r="A27" s="250">
        <v>23</v>
      </c>
      <c r="B27" s="337" t="s">
        <v>155</v>
      </c>
      <c r="C27" s="338">
        <v>31</v>
      </c>
      <c r="D27" s="338">
        <v>21</v>
      </c>
    </row>
    <row r="28" spans="1:4" s="184" customFormat="1" ht="15.75">
      <c r="A28" s="250">
        <v>24</v>
      </c>
      <c r="B28" s="337" t="s">
        <v>156</v>
      </c>
      <c r="C28" s="338">
        <v>30</v>
      </c>
      <c r="D28" s="338">
        <v>22</v>
      </c>
    </row>
    <row r="29" spans="1:4" s="184" customFormat="1" ht="15.75">
      <c r="A29" s="250">
        <v>25</v>
      </c>
      <c r="B29" s="337" t="s">
        <v>293</v>
      </c>
      <c r="C29" s="338">
        <v>29</v>
      </c>
      <c r="D29" s="338">
        <v>17</v>
      </c>
    </row>
    <row r="30" spans="1:4" s="184" customFormat="1" ht="15.75">
      <c r="A30" s="250">
        <v>26</v>
      </c>
      <c r="B30" s="337" t="s">
        <v>164</v>
      </c>
      <c r="C30" s="338">
        <v>29</v>
      </c>
      <c r="D30" s="338">
        <v>20</v>
      </c>
    </row>
    <row r="31" spans="1:4" s="184" customFormat="1" ht="31.5">
      <c r="A31" s="250">
        <v>27</v>
      </c>
      <c r="B31" s="337" t="s">
        <v>288</v>
      </c>
      <c r="C31" s="338">
        <v>27</v>
      </c>
      <c r="D31" s="338">
        <v>21</v>
      </c>
    </row>
    <row r="32" spans="1:4" s="184" customFormat="1" ht="15.75">
      <c r="A32" s="250">
        <v>28</v>
      </c>
      <c r="B32" s="337" t="s">
        <v>89</v>
      </c>
      <c r="C32" s="338">
        <v>26</v>
      </c>
      <c r="D32" s="338">
        <v>21</v>
      </c>
    </row>
    <row r="33" spans="1:4" s="184" customFormat="1" ht="15.75">
      <c r="A33" s="250">
        <v>29</v>
      </c>
      <c r="B33" s="337" t="s">
        <v>151</v>
      </c>
      <c r="C33" s="338">
        <v>26</v>
      </c>
      <c r="D33" s="338">
        <v>18</v>
      </c>
    </row>
    <row r="34" spans="1:4" s="184" customFormat="1" ht="15.75">
      <c r="A34" s="250">
        <v>30</v>
      </c>
      <c r="B34" s="337" t="s">
        <v>162</v>
      </c>
      <c r="C34" s="338">
        <v>25</v>
      </c>
      <c r="D34" s="338">
        <v>20</v>
      </c>
    </row>
    <row r="35" spans="1:4" ht="15.75">
      <c r="A35" s="250">
        <v>31</v>
      </c>
      <c r="B35" s="337" t="s">
        <v>222</v>
      </c>
      <c r="C35" s="338">
        <v>25</v>
      </c>
      <c r="D35" s="338">
        <v>18</v>
      </c>
    </row>
    <row r="36" spans="1:4" ht="31.5">
      <c r="A36" s="250">
        <v>32</v>
      </c>
      <c r="B36" s="337" t="s">
        <v>290</v>
      </c>
      <c r="C36" s="338">
        <v>24</v>
      </c>
      <c r="D36" s="338">
        <v>15</v>
      </c>
    </row>
    <row r="37" spans="1:4" ht="15.75">
      <c r="A37" s="250">
        <v>33</v>
      </c>
      <c r="B37" s="337" t="s">
        <v>94</v>
      </c>
      <c r="C37" s="338">
        <v>24</v>
      </c>
      <c r="D37" s="338">
        <v>23</v>
      </c>
    </row>
    <row r="38" spans="1:4" ht="15.75">
      <c r="A38" s="250">
        <v>34</v>
      </c>
      <c r="B38" s="337" t="s">
        <v>169</v>
      </c>
      <c r="C38" s="338">
        <v>22</v>
      </c>
      <c r="D38" s="338">
        <v>15</v>
      </c>
    </row>
    <row r="39" spans="1:4" ht="15.75">
      <c r="A39" s="250">
        <v>35</v>
      </c>
      <c r="B39" s="337" t="s">
        <v>85</v>
      </c>
      <c r="C39" s="338">
        <v>21</v>
      </c>
      <c r="D39" s="338">
        <v>13</v>
      </c>
    </row>
    <row r="40" spans="1:4" ht="15.75">
      <c r="A40" s="250">
        <v>36</v>
      </c>
      <c r="B40" s="337" t="s">
        <v>165</v>
      </c>
      <c r="C40" s="338">
        <v>21</v>
      </c>
      <c r="D40" s="338">
        <v>16</v>
      </c>
    </row>
    <row r="41" spans="1:4" ht="15.75">
      <c r="A41" s="250">
        <v>37</v>
      </c>
      <c r="B41" s="337" t="s">
        <v>216</v>
      </c>
      <c r="C41" s="338">
        <v>20</v>
      </c>
      <c r="D41" s="338">
        <v>17</v>
      </c>
    </row>
    <row r="42" spans="1:4" ht="15.75">
      <c r="A42" s="250">
        <v>38</v>
      </c>
      <c r="B42" s="337" t="s">
        <v>279</v>
      </c>
      <c r="C42" s="338">
        <v>20</v>
      </c>
      <c r="D42" s="338">
        <v>15</v>
      </c>
    </row>
    <row r="43" spans="1:4" ht="15.75">
      <c r="A43" s="250">
        <v>39</v>
      </c>
      <c r="B43" s="337" t="s">
        <v>282</v>
      </c>
      <c r="C43" s="338">
        <v>20</v>
      </c>
      <c r="D43" s="338">
        <v>12</v>
      </c>
    </row>
    <row r="44" spans="1:4" ht="15.75">
      <c r="A44" s="250">
        <v>40</v>
      </c>
      <c r="B44" s="337" t="s">
        <v>153</v>
      </c>
      <c r="C44" s="338">
        <v>17</v>
      </c>
      <c r="D44" s="338">
        <v>11</v>
      </c>
    </row>
    <row r="45" spans="1:4" ht="15.75">
      <c r="A45" s="250">
        <v>41</v>
      </c>
      <c r="B45" s="337" t="s">
        <v>310</v>
      </c>
      <c r="C45" s="338">
        <v>17</v>
      </c>
      <c r="D45" s="338">
        <v>12</v>
      </c>
    </row>
    <row r="46" spans="1:4" ht="15.75">
      <c r="A46" s="250">
        <v>42</v>
      </c>
      <c r="B46" s="337" t="s">
        <v>284</v>
      </c>
      <c r="C46" s="338">
        <v>17</v>
      </c>
      <c r="D46" s="338">
        <v>13</v>
      </c>
    </row>
    <row r="47" spans="1:4" ht="15.75">
      <c r="A47" s="250">
        <v>43</v>
      </c>
      <c r="B47" s="337" t="s">
        <v>163</v>
      </c>
      <c r="C47" s="338">
        <v>17</v>
      </c>
      <c r="D47" s="338">
        <v>10</v>
      </c>
    </row>
    <row r="48" spans="1:4" ht="15.75">
      <c r="A48" s="250">
        <v>44</v>
      </c>
      <c r="B48" s="337" t="s">
        <v>275</v>
      </c>
      <c r="C48" s="338">
        <v>16</v>
      </c>
      <c r="D48" s="338">
        <v>14</v>
      </c>
    </row>
    <row r="49" spans="1:4" ht="15.75">
      <c r="A49" s="250">
        <v>45</v>
      </c>
      <c r="B49" s="337" t="s">
        <v>146</v>
      </c>
      <c r="C49" s="338">
        <v>16</v>
      </c>
      <c r="D49" s="338">
        <v>10</v>
      </c>
    </row>
    <row r="50" spans="1:4" ht="15.75">
      <c r="A50" s="250">
        <v>46</v>
      </c>
      <c r="B50" s="337" t="s">
        <v>418</v>
      </c>
      <c r="C50" s="338">
        <v>15</v>
      </c>
      <c r="D50" s="338">
        <v>11</v>
      </c>
    </row>
    <row r="51" spans="1:4" ht="15.75">
      <c r="A51" s="250">
        <v>47</v>
      </c>
      <c r="B51" s="337" t="s">
        <v>217</v>
      </c>
      <c r="C51" s="338">
        <v>14</v>
      </c>
      <c r="D51" s="338">
        <v>10</v>
      </c>
    </row>
    <row r="52" spans="1:4" ht="15.75">
      <c r="A52" s="250">
        <v>48</v>
      </c>
      <c r="B52" s="337" t="s">
        <v>207</v>
      </c>
      <c r="C52" s="338">
        <v>14</v>
      </c>
      <c r="D52" s="338">
        <v>9</v>
      </c>
    </row>
    <row r="53" spans="1:4" ht="15.75">
      <c r="A53" s="250">
        <v>49</v>
      </c>
      <c r="B53" s="337" t="s">
        <v>158</v>
      </c>
      <c r="C53" s="338">
        <v>13</v>
      </c>
      <c r="D53" s="338">
        <v>8</v>
      </c>
    </row>
    <row r="54" spans="1:4" ht="15.75">
      <c r="A54" s="438">
        <v>50</v>
      </c>
      <c r="B54" s="337" t="s">
        <v>210</v>
      </c>
      <c r="C54" s="338">
        <v>13</v>
      </c>
      <c r="D54" s="338">
        <v>8</v>
      </c>
    </row>
    <row r="55" spans="1:4" ht="15.75">
      <c r="A55" s="438"/>
      <c r="B55" s="337" t="s">
        <v>285</v>
      </c>
      <c r="C55" s="338">
        <v>13</v>
      </c>
      <c r="D55" s="338">
        <v>10</v>
      </c>
    </row>
    <row r="56" spans="1:4" ht="15.75">
      <c r="A56" s="438"/>
      <c r="B56" s="337" t="s">
        <v>161</v>
      </c>
      <c r="C56" s="338">
        <v>13</v>
      </c>
      <c r="D56" s="338">
        <v>7</v>
      </c>
    </row>
    <row r="57" spans="1:4" ht="15.75">
      <c r="A57" s="438"/>
      <c r="B57" s="337" t="s">
        <v>168</v>
      </c>
      <c r="C57" s="338">
        <v>13</v>
      </c>
      <c r="D57" s="338">
        <v>9</v>
      </c>
    </row>
  </sheetData>
  <sheetProtection/>
  <mergeCells count="4">
    <mergeCell ref="B1:D1"/>
    <mergeCell ref="B2:D2"/>
    <mergeCell ref="A3:D3"/>
    <mergeCell ref="A54:A5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="74" zoomScaleSheetLayoutView="74" zoomScalePageLayoutView="0" workbookViewId="0" topLeftCell="A1">
      <selection activeCell="A1" sqref="A1:C1"/>
    </sheetView>
  </sheetViews>
  <sheetFormatPr defaultColWidth="8.8515625" defaultRowHeight="15"/>
  <cols>
    <col min="1" max="1" width="60.7109375" style="64" customWidth="1"/>
    <col min="2" max="2" width="12.57421875" style="65" customWidth="1"/>
    <col min="3" max="3" width="12.421875" style="65" customWidth="1"/>
    <col min="4" max="4" width="64.00390625" style="64" customWidth="1"/>
    <col min="5" max="16384" width="8.8515625" style="64" customWidth="1"/>
  </cols>
  <sheetData>
    <row r="1" spans="1:3" s="118" customFormat="1" ht="44.25" customHeight="1">
      <c r="A1" s="400" t="s">
        <v>235</v>
      </c>
      <c r="B1" s="400"/>
      <c r="C1" s="400"/>
    </row>
    <row r="2" spans="1:3" s="118" customFormat="1" ht="20.25">
      <c r="A2" s="409" t="s">
        <v>90</v>
      </c>
      <c r="B2" s="409"/>
      <c r="C2" s="409"/>
    </row>
    <row r="3" spans="1:3" s="57" customFormat="1" ht="22.5" customHeight="1">
      <c r="A3" s="401" t="s">
        <v>46</v>
      </c>
      <c r="B3" s="401"/>
      <c r="C3" s="401"/>
    </row>
    <row r="4" spans="1:3" s="62" customFormat="1" ht="62.25" customHeight="1">
      <c r="A4" s="70" t="s">
        <v>76</v>
      </c>
      <c r="B4" s="71" t="str">
        <f>'11'!C4</f>
        <v>січень 2024 року</v>
      </c>
      <c r="C4" s="71" t="str">
        <f>'11'!D4</f>
        <v>станом на 1 лютого 2024 року</v>
      </c>
    </row>
    <row r="5" spans="1:8" ht="22.5" customHeight="1">
      <c r="A5" s="439" t="s">
        <v>91</v>
      </c>
      <c r="B5" s="439"/>
      <c r="C5" s="439"/>
      <c r="H5" s="252"/>
    </row>
    <row r="6" spans="1:8" ht="15.75">
      <c r="A6" s="347" t="s">
        <v>150</v>
      </c>
      <c r="B6" s="338">
        <v>49</v>
      </c>
      <c r="C6" s="338">
        <v>41</v>
      </c>
      <c r="H6" s="252"/>
    </row>
    <row r="7" spans="1:8" ht="16.5" customHeight="1">
      <c r="A7" s="347" t="s">
        <v>216</v>
      </c>
      <c r="B7" s="338">
        <v>20</v>
      </c>
      <c r="C7" s="338">
        <v>17</v>
      </c>
      <c r="H7" s="252"/>
    </row>
    <row r="8" spans="1:3" ht="15.75">
      <c r="A8" s="347" t="s">
        <v>153</v>
      </c>
      <c r="B8" s="338">
        <v>17</v>
      </c>
      <c r="C8" s="338">
        <v>11</v>
      </c>
    </row>
    <row r="9" spans="1:3" ht="15.75" customHeight="1">
      <c r="A9" s="347" t="s">
        <v>275</v>
      </c>
      <c r="B9" s="338">
        <v>16</v>
      </c>
      <c r="C9" s="338">
        <v>14</v>
      </c>
    </row>
    <row r="10" spans="1:3" ht="15.75" customHeight="1">
      <c r="A10" s="347" t="s">
        <v>158</v>
      </c>
      <c r="B10" s="338">
        <v>13</v>
      </c>
      <c r="C10" s="338">
        <v>8</v>
      </c>
    </row>
    <row r="11" spans="1:3" ht="15.75">
      <c r="A11" s="347" t="s">
        <v>209</v>
      </c>
      <c r="B11" s="338">
        <v>10</v>
      </c>
      <c r="C11" s="338">
        <v>8</v>
      </c>
    </row>
    <row r="12" spans="1:3" ht="15.75">
      <c r="A12" s="347" t="s">
        <v>406</v>
      </c>
      <c r="B12" s="338">
        <v>9</v>
      </c>
      <c r="C12" s="338">
        <v>8</v>
      </c>
    </row>
    <row r="13" spans="1:3" ht="15.75">
      <c r="A13" s="352" t="s">
        <v>215</v>
      </c>
      <c r="B13" s="338">
        <v>9</v>
      </c>
      <c r="C13" s="338">
        <v>7</v>
      </c>
    </row>
    <row r="14" spans="1:3" ht="15.75">
      <c r="A14" s="352" t="s">
        <v>152</v>
      </c>
      <c r="B14" s="338">
        <v>8</v>
      </c>
      <c r="C14" s="338">
        <v>7</v>
      </c>
    </row>
    <row r="15" spans="1:3" ht="15.75">
      <c r="A15" s="352" t="s">
        <v>320</v>
      </c>
      <c r="B15" s="338">
        <v>8</v>
      </c>
      <c r="C15" s="338">
        <v>3</v>
      </c>
    </row>
    <row r="16" spans="1:3" ht="15.75">
      <c r="A16" s="352" t="s">
        <v>306</v>
      </c>
      <c r="B16" s="338">
        <v>8</v>
      </c>
      <c r="C16" s="338">
        <v>8</v>
      </c>
    </row>
    <row r="17" spans="1:3" ht="15.75">
      <c r="A17" s="352" t="s">
        <v>419</v>
      </c>
      <c r="B17" s="338">
        <v>7</v>
      </c>
      <c r="C17" s="338">
        <v>4</v>
      </c>
    </row>
    <row r="18" spans="1:3" ht="31.5">
      <c r="A18" s="352" t="s">
        <v>420</v>
      </c>
      <c r="B18" s="338">
        <v>7</v>
      </c>
      <c r="C18" s="338">
        <v>5</v>
      </c>
    </row>
    <row r="19" spans="1:3" ht="15.75">
      <c r="A19" s="352" t="s">
        <v>407</v>
      </c>
      <c r="B19" s="338">
        <v>7</v>
      </c>
      <c r="C19" s="338">
        <v>7</v>
      </c>
    </row>
    <row r="20" spans="1:3" ht="15.75">
      <c r="A20" s="352" t="s">
        <v>289</v>
      </c>
      <c r="B20" s="338">
        <v>7</v>
      </c>
      <c r="C20" s="338">
        <v>6</v>
      </c>
    </row>
    <row r="21" spans="1:3" ht="22.5" customHeight="1">
      <c r="A21" s="439" t="s">
        <v>2</v>
      </c>
      <c r="B21" s="439"/>
      <c r="C21" s="439"/>
    </row>
    <row r="22" spans="1:3" ht="15.75" customHeight="1">
      <c r="A22" s="352" t="s">
        <v>274</v>
      </c>
      <c r="B22" s="338">
        <v>54</v>
      </c>
      <c r="C22" s="338">
        <v>33</v>
      </c>
    </row>
    <row r="23" spans="1:3" ht="15.75">
      <c r="A23" s="347" t="s">
        <v>154</v>
      </c>
      <c r="B23" s="338">
        <v>44</v>
      </c>
      <c r="C23" s="338">
        <v>26</v>
      </c>
    </row>
    <row r="24" spans="1:3" ht="15.75">
      <c r="A24" s="347" t="s">
        <v>270</v>
      </c>
      <c r="B24" s="338">
        <v>41</v>
      </c>
      <c r="C24" s="338">
        <v>24</v>
      </c>
    </row>
    <row r="25" spans="1:3" ht="31.5">
      <c r="A25" s="347" t="s">
        <v>290</v>
      </c>
      <c r="B25" s="338">
        <v>24</v>
      </c>
      <c r="C25" s="338">
        <v>15</v>
      </c>
    </row>
    <row r="26" spans="1:3" ht="15.75">
      <c r="A26" s="347" t="s">
        <v>279</v>
      </c>
      <c r="B26" s="338">
        <v>20</v>
      </c>
      <c r="C26" s="338">
        <v>15</v>
      </c>
    </row>
    <row r="27" spans="1:3" ht="15.75">
      <c r="A27" s="347" t="s">
        <v>310</v>
      </c>
      <c r="B27" s="338">
        <v>17</v>
      </c>
      <c r="C27" s="338">
        <v>12</v>
      </c>
    </row>
    <row r="28" spans="1:3" ht="15.75" customHeight="1">
      <c r="A28" s="352" t="s">
        <v>210</v>
      </c>
      <c r="B28" s="338">
        <v>13</v>
      </c>
      <c r="C28" s="338">
        <v>8</v>
      </c>
    </row>
    <row r="29" spans="1:3" ht="15.75">
      <c r="A29" s="347" t="s">
        <v>278</v>
      </c>
      <c r="B29" s="338">
        <v>12</v>
      </c>
      <c r="C29" s="338">
        <v>7</v>
      </c>
    </row>
    <row r="30" spans="1:3" ht="15.75">
      <c r="A30" s="347" t="s">
        <v>277</v>
      </c>
      <c r="B30" s="338">
        <v>9</v>
      </c>
      <c r="C30" s="338">
        <v>6</v>
      </c>
    </row>
    <row r="31" spans="1:3" ht="15.75">
      <c r="A31" s="347" t="s">
        <v>323</v>
      </c>
      <c r="B31" s="338">
        <v>8</v>
      </c>
      <c r="C31" s="338">
        <v>5</v>
      </c>
    </row>
    <row r="32" spans="1:3" ht="15.75">
      <c r="A32" s="347" t="s">
        <v>292</v>
      </c>
      <c r="B32" s="338">
        <v>8</v>
      </c>
      <c r="C32" s="338">
        <v>4</v>
      </c>
    </row>
    <row r="33" spans="1:3" ht="15.75">
      <c r="A33" s="347" t="s">
        <v>409</v>
      </c>
      <c r="B33" s="338">
        <v>8</v>
      </c>
      <c r="C33" s="338">
        <v>6</v>
      </c>
    </row>
    <row r="34" spans="1:3" ht="15.75">
      <c r="A34" s="347" t="s">
        <v>196</v>
      </c>
      <c r="B34" s="338">
        <v>8</v>
      </c>
      <c r="C34" s="338">
        <v>4</v>
      </c>
    </row>
    <row r="35" spans="1:3" ht="15.75">
      <c r="A35" s="347" t="s">
        <v>408</v>
      </c>
      <c r="B35" s="338">
        <v>7</v>
      </c>
      <c r="C35" s="338">
        <v>3</v>
      </c>
    </row>
    <row r="36" spans="1:3" ht="15.75">
      <c r="A36" s="347" t="s">
        <v>365</v>
      </c>
      <c r="B36" s="338">
        <v>7</v>
      </c>
      <c r="C36" s="338">
        <v>3</v>
      </c>
    </row>
    <row r="37" spans="1:3" ht="22.5" customHeight="1">
      <c r="A37" s="439" t="s">
        <v>1</v>
      </c>
      <c r="B37" s="439"/>
      <c r="C37" s="439"/>
    </row>
    <row r="38" spans="1:3" ht="15.75">
      <c r="A38" s="352" t="s">
        <v>143</v>
      </c>
      <c r="B38" s="338">
        <v>95</v>
      </c>
      <c r="C38" s="338">
        <v>76</v>
      </c>
    </row>
    <row r="39" spans="1:3" ht="15.75">
      <c r="A39" s="352" t="s">
        <v>374</v>
      </c>
      <c r="B39" s="338">
        <v>61</v>
      </c>
      <c r="C39" s="338">
        <v>43</v>
      </c>
    </row>
    <row r="40" spans="1:3" ht="15.75">
      <c r="A40" s="352" t="s">
        <v>83</v>
      </c>
      <c r="B40" s="338">
        <v>36</v>
      </c>
      <c r="C40" s="338">
        <v>29</v>
      </c>
    </row>
    <row r="41" spans="1:3" ht="15.75">
      <c r="A41" s="352" t="s">
        <v>293</v>
      </c>
      <c r="B41" s="338">
        <v>29</v>
      </c>
      <c r="C41" s="338">
        <v>17</v>
      </c>
    </row>
    <row r="42" spans="1:3" ht="15.75">
      <c r="A42" s="352" t="s">
        <v>85</v>
      </c>
      <c r="B42" s="338">
        <v>21</v>
      </c>
      <c r="C42" s="338">
        <v>13</v>
      </c>
    </row>
    <row r="43" spans="1:3" ht="15.75">
      <c r="A43" s="352" t="s">
        <v>217</v>
      </c>
      <c r="B43" s="338">
        <v>14</v>
      </c>
      <c r="C43" s="338">
        <v>10</v>
      </c>
    </row>
    <row r="44" spans="1:3" ht="15.75">
      <c r="A44" s="352" t="s">
        <v>366</v>
      </c>
      <c r="B44" s="338">
        <v>9</v>
      </c>
      <c r="C44" s="338">
        <v>7</v>
      </c>
    </row>
    <row r="45" spans="1:3" ht="15.75">
      <c r="A45" s="352" t="s">
        <v>280</v>
      </c>
      <c r="B45" s="338">
        <v>7</v>
      </c>
      <c r="C45" s="338">
        <v>5</v>
      </c>
    </row>
    <row r="46" spans="1:3" ht="15.75">
      <c r="A46" s="352" t="s">
        <v>249</v>
      </c>
      <c r="B46" s="338">
        <v>7</v>
      </c>
      <c r="C46" s="338">
        <v>3</v>
      </c>
    </row>
    <row r="47" spans="1:3" ht="15.75">
      <c r="A47" s="352" t="s">
        <v>411</v>
      </c>
      <c r="B47" s="338">
        <v>6</v>
      </c>
      <c r="C47" s="338">
        <v>5</v>
      </c>
    </row>
    <row r="48" spans="1:3" ht="15.75">
      <c r="A48" s="352" t="s">
        <v>197</v>
      </c>
      <c r="B48" s="338">
        <v>6</v>
      </c>
      <c r="C48" s="338">
        <v>5</v>
      </c>
    </row>
    <row r="49" spans="1:3" ht="15.75">
      <c r="A49" s="352" t="s">
        <v>294</v>
      </c>
      <c r="B49" s="338">
        <v>5</v>
      </c>
      <c r="C49" s="338">
        <v>4</v>
      </c>
    </row>
    <row r="50" spans="1:3" ht="15.75">
      <c r="A50" s="352" t="s">
        <v>410</v>
      </c>
      <c r="B50" s="338">
        <v>5</v>
      </c>
      <c r="C50" s="338">
        <v>5</v>
      </c>
    </row>
    <row r="51" spans="1:3" ht="15.75">
      <c r="A51" s="352" t="s">
        <v>311</v>
      </c>
      <c r="B51" s="338">
        <v>5</v>
      </c>
      <c r="C51" s="338">
        <v>3</v>
      </c>
    </row>
    <row r="52" spans="1:3" ht="15.75">
      <c r="A52" s="352" t="s">
        <v>421</v>
      </c>
      <c r="B52" s="338">
        <v>5</v>
      </c>
      <c r="C52" s="338">
        <v>4</v>
      </c>
    </row>
    <row r="53" spans="1:3" ht="15.75">
      <c r="A53" s="352" t="s">
        <v>343</v>
      </c>
      <c r="B53" s="338">
        <v>5</v>
      </c>
      <c r="C53" s="338">
        <v>5</v>
      </c>
    </row>
    <row r="54" spans="1:3" ht="22.5" customHeight="1">
      <c r="A54" s="439" t="s">
        <v>0</v>
      </c>
      <c r="B54" s="439"/>
      <c r="C54" s="439"/>
    </row>
    <row r="55" spans="1:3" ht="15.75">
      <c r="A55" s="347" t="s">
        <v>281</v>
      </c>
      <c r="B55" s="338">
        <v>66</v>
      </c>
      <c r="C55" s="338">
        <v>46</v>
      </c>
    </row>
    <row r="56" spans="1:3" ht="15.75">
      <c r="A56" s="347" t="s">
        <v>86</v>
      </c>
      <c r="B56" s="338">
        <v>60</v>
      </c>
      <c r="C56" s="338">
        <v>48</v>
      </c>
    </row>
    <row r="57" spans="1:3" ht="15.75">
      <c r="A57" s="347" t="s">
        <v>84</v>
      </c>
      <c r="B57" s="338">
        <v>48</v>
      </c>
      <c r="C57" s="338">
        <v>30</v>
      </c>
    </row>
    <row r="58" spans="1:3" ht="15.75">
      <c r="A58" s="347" t="s">
        <v>162</v>
      </c>
      <c r="B58" s="338">
        <v>25</v>
      </c>
      <c r="C58" s="338">
        <v>20</v>
      </c>
    </row>
    <row r="59" spans="1:3" ht="15.75">
      <c r="A59" s="347" t="s">
        <v>282</v>
      </c>
      <c r="B59" s="338">
        <v>20</v>
      </c>
      <c r="C59" s="338">
        <v>12</v>
      </c>
    </row>
    <row r="60" spans="1:3" ht="15.75">
      <c r="A60" s="347" t="s">
        <v>284</v>
      </c>
      <c r="B60" s="338">
        <v>17</v>
      </c>
      <c r="C60" s="338">
        <v>13</v>
      </c>
    </row>
    <row r="61" spans="1:3" ht="15.75">
      <c r="A61" s="347" t="s">
        <v>285</v>
      </c>
      <c r="B61" s="338">
        <v>13</v>
      </c>
      <c r="C61" s="338">
        <v>10</v>
      </c>
    </row>
    <row r="62" spans="1:3" ht="15.75">
      <c r="A62" s="347" t="s">
        <v>161</v>
      </c>
      <c r="B62" s="338">
        <v>13</v>
      </c>
      <c r="C62" s="338">
        <v>7</v>
      </c>
    </row>
    <row r="63" spans="1:3" ht="15.75">
      <c r="A63" s="347" t="s">
        <v>212</v>
      </c>
      <c r="B63" s="338">
        <v>12</v>
      </c>
      <c r="C63" s="338">
        <v>8</v>
      </c>
    </row>
    <row r="64" spans="1:3" ht="15.75">
      <c r="A64" s="347" t="s">
        <v>160</v>
      </c>
      <c r="B64" s="338">
        <v>10</v>
      </c>
      <c r="C64" s="338">
        <v>4</v>
      </c>
    </row>
    <row r="65" spans="1:3" ht="15.75">
      <c r="A65" s="347" t="s">
        <v>412</v>
      </c>
      <c r="B65" s="338">
        <v>9</v>
      </c>
      <c r="C65" s="338">
        <v>6</v>
      </c>
    </row>
    <row r="66" spans="1:3" ht="15.75">
      <c r="A66" s="347" t="s">
        <v>283</v>
      </c>
      <c r="B66" s="338">
        <v>9</v>
      </c>
      <c r="C66" s="338">
        <v>7</v>
      </c>
    </row>
    <row r="67" spans="1:3" ht="15.75">
      <c r="A67" s="347" t="s">
        <v>220</v>
      </c>
      <c r="B67" s="338">
        <v>8</v>
      </c>
      <c r="C67" s="338">
        <v>6</v>
      </c>
    </row>
    <row r="68" spans="1:3" ht="15.75">
      <c r="A68" s="347" t="s">
        <v>221</v>
      </c>
      <c r="B68" s="338">
        <v>7</v>
      </c>
      <c r="C68" s="338">
        <v>6</v>
      </c>
    </row>
    <row r="69" spans="1:3" ht="15.75">
      <c r="A69" s="347" t="s">
        <v>295</v>
      </c>
      <c r="B69" s="338">
        <v>6</v>
      </c>
      <c r="C69" s="338">
        <v>5</v>
      </c>
    </row>
    <row r="70" spans="1:3" ht="24" customHeight="1">
      <c r="A70" s="439" t="s">
        <v>3</v>
      </c>
      <c r="B70" s="439"/>
      <c r="C70" s="439"/>
    </row>
    <row r="71" spans="1:3" ht="15.75">
      <c r="A71" s="347" t="s">
        <v>139</v>
      </c>
      <c r="B71" s="338">
        <v>256</v>
      </c>
      <c r="C71" s="338">
        <v>173</v>
      </c>
    </row>
    <row r="72" spans="1:3" ht="15.75">
      <c r="A72" s="347" t="s">
        <v>268</v>
      </c>
      <c r="B72" s="338">
        <v>139</v>
      </c>
      <c r="C72" s="338">
        <v>101</v>
      </c>
    </row>
    <row r="73" spans="1:3" ht="15.75">
      <c r="A73" s="347" t="s">
        <v>142</v>
      </c>
      <c r="B73" s="338">
        <v>137</v>
      </c>
      <c r="C73" s="338">
        <v>92</v>
      </c>
    </row>
    <row r="74" spans="1:3" ht="15.75">
      <c r="A74" s="347" t="s">
        <v>140</v>
      </c>
      <c r="B74" s="338">
        <v>116</v>
      </c>
      <c r="C74" s="338">
        <v>83</v>
      </c>
    </row>
    <row r="75" spans="1:3" ht="31.5">
      <c r="A75" s="347" t="s">
        <v>422</v>
      </c>
      <c r="B75" s="338">
        <v>82</v>
      </c>
      <c r="C75" s="338">
        <v>63</v>
      </c>
    </row>
    <row r="76" spans="1:3" ht="15.75">
      <c r="A76" s="347" t="s">
        <v>87</v>
      </c>
      <c r="B76" s="338">
        <v>33</v>
      </c>
      <c r="C76" s="338">
        <v>19</v>
      </c>
    </row>
    <row r="77" spans="1:3" ht="15.75">
      <c r="A77" s="347" t="s">
        <v>155</v>
      </c>
      <c r="B77" s="338">
        <v>31</v>
      </c>
      <c r="C77" s="338">
        <v>21</v>
      </c>
    </row>
    <row r="78" spans="1:3" ht="15.75">
      <c r="A78" s="347" t="s">
        <v>164</v>
      </c>
      <c r="B78" s="338">
        <v>29</v>
      </c>
      <c r="C78" s="338">
        <v>20</v>
      </c>
    </row>
    <row r="79" spans="1:3" ht="15.75">
      <c r="A79" s="347" t="s">
        <v>222</v>
      </c>
      <c r="B79" s="338">
        <v>25</v>
      </c>
      <c r="C79" s="338">
        <v>18</v>
      </c>
    </row>
    <row r="80" spans="1:3" ht="15.75">
      <c r="A80" s="347" t="s">
        <v>165</v>
      </c>
      <c r="B80" s="338">
        <v>21</v>
      </c>
      <c r="C80" s="338">
        <v>16</v>
      </c>
    </row>
    <row r="81" spans="1:3" ht="15.75">
      <c r="A81" s="347" t="s">
        <v>163</v>
      </c>
      <c r="B81" s="338">
        <v>17</v>
      </c>
      <c r="C81" s="338">
        <v>10</v>
      </c>
    </row>
    <row r="82" spans="1:3" ht="15.75">
      <c r="A82" s="347" t="s">
        <v>418</v>
      </c>
      <c r="B82" s="338">
        <v>15</v>
      </c>
      <c r="C82" s="338">
        <v>11</v>
      </c>
    </row>
    <row r="83" spans="1:3" ht="15.75">
      <c r="A83" s="356" t="s">
        <v>308</v>
      </c>
      <c r="B83" s="338">
        <v>6</v>
      </c>
      <c r="C83" s="338">
        <v>5</v>
      </c>
    </row>
    <row r="84" spans="1:3" ht="38.25" customHeight="1">
      <c r="A84" s="439" t="s">
        <v>93</v>
      </c>
      <c r="B84" s="439"/>
      <c r="C84" s="439"/>
    </row>
    <row r="85" spans="1:3" ht="15" customHeight="1">
      <c r="A85" s="347" t="s">
        <v>288</v>
      </c>
      <c r="B85" s="338">
        <v>27</v>
      </c>
      <c r="C85" s="338">
        <v>21</v>
      </c>
    </row>
    <row r="86" spans="1:3" ht="15" customHeight="1">
      <c r="A86" s="347" t="s">
        <v>94</v>
      </c>
      <c r="B86" s="338">
        <v>24</v>
      </c>
      <c r="C86" s="338">
        <v>23</v>
      </c>
    </row>
    <row r="87" spans="1:3" ht="15" customHeight="1">
      <c r="A87" s="347" t="s">
        <v>296</v>
      </c>
      <c r="B87" s="338">
        <v>10</v>
      </c>
      <c r="C87" s="338">
        <v>9</v>
      </c>
    </row>
    <row r="88" spans="1:3" ht="15.75">
      <c r="A88" s="347" t="s">
        <v>224</v>
      </c>
      <c r="B88" s="338">
        <v>8</v>
      </c>
      <c r="C88" s="338">
        <v>8</v>
      </c>
    </row>
    <row r="89" spans="1:3" ht="15.75">
      <c r="A89" s="347" t="s">
        <v>372</v>
      </c>
      <c r="B89" s="338">
        <v>4</v>
      </c>
      <c r="C89" s="338">
        <v>4</v>
      </c>
    </row>
    <row r="90" spans="1:3" ht="22.5" customHeight="1">
      <c r="A90" s="405" t="s">
        <v>4</v>
      </c>
      <c r="B90" s="406"/>
      <c r="C90" s="407"/>
    </row>
    <row r="91" spans="1:3" ht="15.75" customHeight="1">
      <c r="A91" s="347" t="s">
        <v>171</v>
      </c>
      <c r="B91" s="338">
        <v>96</v>
      </c>
      <c r="C91" s="338">
        <v>69</v>
      </c>
    </row>
    <row r="92" spans="1:3" ht="15.75" customHeight="1">
      <c r="A92" s="347" t="s">
        <v>147</v>
      </c>
      <c r="B92" s="338">
        <v>70</v>
      </c>
      <c r="C92" s="338">
        <v>44</v>
      </c>
    </row>
    <row r="93" spans="1:3" ht="15.75" customHeight="1">
      <c r="A93" s="347" t="s">
        <v>89</v>
      </c>
      <c r="B93" s="338">
        <v>26</v>
      </c>
      <c r="C93" s="338">
        <v>21</v>
      </c>
    </row>
    <row r="94" spans="1:3" ht="15.75" customHeight="1">
      <c r="A94" s="347" t="s">
        <v>207</v>
      </c>
      <c r="B94" s="338">
        <v>14</v>
      </c>
      <c r="C94" s="338">
        <v>9</v>
      </c>
    </row>
    <row r="95" spans="1:3" ht="15.75" customHeight="1">
      <c r="A95" s="347" t="s">
        <v>223</v>
      </c>
      <c r="B95" s="338">
        <v>10</v>
      </c>
      <c r="C95" s="338">
        <v>4</v>
      </c>
    </row>
    <row r="96" spans="1:3" ht="15.75" customHeight="1">
      <c r="A96" s="347" t="s">
        <v>300</v>
      </c>
      <c r="B96" s="338">
        <v>10</v>
      </c>
      <c r="C96" s="338">
        <v>6</v>
      </c>
    </row>
    <row r="97" spans="1:3" ht="15.75" customHeight="1">
      <c r="A97" s="347" t="s">
        <v>166</v>
      </c>
      <c r="B97" s="338">
        <v>9</v>
      </c>
      <c r="C97" s="338">
        <v>7</v>
      </c>
    </row>
    <row r="98" spans="1:3" ht="15.75" customHeight="1">
      <c r="A98" s="347" t="s">
        <v>414</v>
      </c>
      <c r="B98" s="338">
        <v>7</v>
      </c>
      <c r="C98" s="338">
        <v>4</v>
      </c>
    </row>
    <row r="99" spans="1:3" ht="15.75" customHeight="1">
      <c r="A99" s="347" t="s">
        <v>226</v>
      </c>
      <c r="B99" s="338">
        <v>7</v>
      </c>
      <c r="C99" s="338">
        <v>4</v>
      </c>
    </row>
    <row r="100" spans="1:3" ht="15.75" customHeight="1">
      <c r="A100" s="347" t="s">
        <v>298</v>
      </c>
      <c r="B100" s="338">
        <v>5</v>
      </c>
      <c r="C100" s="338">
        <v>4</v>
      </c>
    </row>
    <row r="101" spans="1:3" ht="64.5" customHeight="1">
      <c r="A101" s="405" t="s">
        <v>5</v>
      </c>
      <c r="B101" s="406"/>
      <c r="C101" s="407"/>
    </row>
    <row r="102" spans="1:3" ht="15.75">
      <c r="A102" s="347" t="s">
        <v>172</v>
      </c>
      <c r="B102" s="338">
        <v>57</v>
      </c>
      <c r="C102" s="338">
        <v>52</v>
      </c>
    </row>
    <row r="103" spans="1:3" ht="15.75">
      <c r="A103" s="347" t="s">
        <v>156</v>
      </c>
      <c r="B103" s="338">
        <v>30</v>
      </c>
      <c r="C103" s="338">
        <v>22</v>
      </c>
    </row>
    <row r="104" spans="1:3" ht="31.5">
      <c r="A104" s="347" t="s">
        <v>205</v>
      </c>
      <c r="B104" s="338">
        <v>11</v>
      </c>
      <c r="C104" s="338">
        <v>7</v>
      </c>
    </row>
    <row r="105" spans="1:3" ht="15.75">
      <c r="A105" s="347" t="s">
        <v>312</v>
      </c>
      <c r="B105" s="338">
        <v>9</v>
      </c>
      <c r="C105" s="338">
        <v>7</v>
      </c>
    </row>
    <row r="106" spans="1:3" ht="15.75">
      <c r="A106" s="347" t="s">
        <v>344</v>
      </c>
      <c r="B106" s="338">
        <v>7</v>
      </c>
      <c r="C106" s="338">
        <v>6</v>
      </c>
    </row>
    <row r="107" spans="1:3" ht="15.75">
      <c r="A107" s="347" t="s">
        <v>248</v>
      </c>
      <c r="B107" s="338">
        <v>6</v>
      </c>
      <c r="C107" s="338">
        <v>6</v>
      </c>
    </row>
    <row r="108" spans="1:3" ht="15.75">
      <c r="A108" s="347" t="s">
        <v>381</v>
      </c>
      <c r="B108" s="338">
        <v>6</v>
      </c>
      <c r="C108" s="338">
        <v>4</v>
      </c>
    </row>
    <row r="109" spans="1:3" ht="15.75">
      <c r="A109" s="347" t="s">
        <v>416</v>
      </c>
      <c r="B109" s="338">
        <v>5</v>
      </c>
      <c r="C109" s="338">
        <v>3</v>
      </c>
    </row>
    <row r="110" spans="1:3" ht="15.75">
      <c r="A110" s="347" t="s">
        <v>371</v>
      </c>
      <c r="B110" s="338">
        <v>5</v>
      </c>
      <c r="C110" s="338">
        <v>3</v>
      </c>
    </row>
    <row r="111" spans="1:3" ht="15.75">
      <c r="A111" s="347" t="s">
        <v>417</v>
      </c>
      <c r="B111" s="338">
        <v>5</v>
      </c>
      <c r="C111" s="338">
        <v>2</v>
      </c>
    </row>
    <row r="112" spans="1:3" ht="22.5" customHeight="1">
      <c r="A112" s="439" t="s">
        <v>97</v>
      </c>
      <c r="B112" s="439"/>
      <c r="C112" s="439"/>
    </row>
    <row r="113" spans="1:3" ht="15.75" customHeight="1">
      <c r="A113" s="347" t="s">
        <v>145</v>
      </c>
      <c r="B113" s="338">
        <v>94</v>
      </c>
      <c r="C113" s="338">
        <v>68</v>
      </c>
    </row>
    <row r="114" spans="1:3" ht="15.75" customHeight="1">
      <c r="A114" s="347" t="s">
        <v>149</v>
      </c>
      <c r="B114" s="338">
        <v>48</v>
      </c>
      <c r="C114" s="338">
        <v>27</v>
      </c>
    </row>
    <row r="115" spans="1:3" ht="15.75" customHeight="1">
      <c r="A115" s="347" t="s">
        <v>137</v>
      </c>
      <c r="B115" s="338">
        <v>36</v>
      </c>
      <c r="C115" s="338">
        <v>29</v>
      </c>
    </row>
    <row r="116" spans="1:3" ht="15.75" customHeight="1">
      <c r="A116" s="347" t="s">
        <v>151</v>
      </c>
      <c r="B116" s="338">
        <v>26</v>
      </c>
      <c r="C116" s="338">
        <v>18</v>
      </c>
    </row>
    <row r="117" spans="1:3" ht="15.75" customHeight="1">
      <c r="A117" s="347" t="s">
        <v>169</v>
      </c>
      <c r="B117" s="338">
        <v>22</v>
      </c>
      <c r="C117" s="338">
        <v>15</v>
      </c>
    </row>
    <row r="118" spans="1:3" ht="15.75" customHeight="1">
      <c r="A118" s="347" t="s">
        <v>146</v>
      </c>
      <c r="B118" s="338">
        <v>16</v>
      </c>
      <c r="C118" s="338">
        <v>10</v>
      </c>
    </row>
    <row r="119" spans="1:3" ht="15.75" customHeight="1">
      <c r="A119" s="347" t="s">
        <v>168</v>
      </c>
      <c r="B119" s="338">
        <v>13</v>
      </c>
      <c r="C119" s="338">
        <v>9</v>
      </c>
    </row>
    <row r="120" spans="1:3" ht="15.75" customHeight="1">
      <c r="A120" s="347" t="s">
        <v>170</v>
      </c>
      <c r="B120" s="338">
        <v>10</v>
      </c>
      <c r="C120" s="338">
        <v>7</v>
      </c>
    </row>
    <row r="121" spans="1:3" ht="15.75" customHeight="1">
      <c r="A121" s="347" t="s">
        <v>88</v>
      </c>
      <c r="B121" s="338">
        <v>10</v>
      </c>
      <c r="C121" s="338">
        <v>7</v>
      </c>
    </row>
    <row r="122" spans="1:3" ht="15.75" customHeight="1">
      <c r="A122" s="347" t="s">
        <v>242</v>
      </c>
      <c r="B122" s="338">
        <v>6</v>
      </c>
      <c r="C122" s="338">
        <v>4</v>
      </c>
    </row>
    <row r="123" spans="1:3" ht="15.75" customHeight="1">
      <c r="A123" s="347" t="s">
        <v>304</v>
      </c>
      <c r="B123" s="338">
        <v>6</v>
      </c>
      <c r="C123" s="338">
        <v>2</v>
      </c>
    </row>
    <row r="124" spans="1:3" ht="15.75" customHeight="1">
      <c r="A124" s="347" t="s">
        <v>157</v>
      </c>
      <c r="B124" s="338">
        <v>6</v>
      </c>
      <c r="C124" s="338">
        <v>4</v>
      </c>
    </row>
  </sheetData>
  <sheetProtection/>
  <mergeCells count="12">
    <mergeCell ref="A70:C70"/>
    <mergeCell ref="A84:C84"/>
    <mergeCell ref="A90:C90"/>
    <mergeCell ref="A101:C101"/>
    <mergeCell ref="A112:C112"/>
    <mergeCell ref="A3:C3"/>
    <mergeCell ref="A1:C1"/>
    <mergeCell ref="A2:C2"/>
    <mergeCell ref="A5:C5"/>
    <mergeCell ref="A21:C21"/>
    <mergeCell ref="A37:C37"/>
    <mergeCell ref="A54:C54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83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2">
      <selection activeCell="C7" sqref="C7"/>
    </sheetView>
  </sheetViews>
  <sheetFormatPr defaultColWidth="9.140625" defaultRowHeight="15"/>
  <cols>
    <col min="1" max="1" width="3.8515625" style="55" customWidth="1"/>
    <col min="2" max="2" width="55.421875" style="56" customWidth="1"/>
    <col min="3" max="3" width="13.421875" style="57" customWidth="1"/>
    <col min="4" max="4" width="11.8515625" style="57" customWidth="1"/>
    <col min="5" max="16384" width="9.140625" style="57" customWidth="1"/>
  </cols>
  <sheetData>
    <row r="1" spans="2:4" ht="42.75" customHeight="1">
      <c r="B1" s="400" t="s">
        <v>204</v>
      </c>
      <c r="C1" s="400"/>
      <c r="D1" s="400"/>
    </row>
    <row r="2" spans="2:4" ht="20.25" customHeight="1">
      <c r="B2" s="400" t="s">
        <v>427</v>
      </c>
      <c r="C2" s="400"/>
      <c r="D2" s="400"/>
    </row>
    <row r="3" spans="1:4" ht="22.5" customHeight="1">
      <c r="A3" s="401" t="s">
        <v>46</v>
      </c>
      <c r="B3" s="401"/>
      <c r="C3" s="401"/>
      <c r="D3" s="401"/>
    </row>
    <row r="4" spans="1:4" s="62" customFormat="1" ht="60" customHeight="1">
      <c r="A4" s="203"/>
      <c r="B4" s="70" t="s">
        <v>76</v>
      </c>
      <c r="C4" s="71" t="str">
        <f>'11'!C4</f>
        <v>січень 2024 року</v>
      </c>
      <c r="D4" s="71" t="str">
        <f>'11'!D4</f>
        <v>станом на 1 лютого 2024 року</v>
      </c>
    </row>
    <row r="5" spans="1:4" ht="15.75">
      <c r="A5" s="250">
        <v>1</v>
      </c>
      <c r="B5" s="337" t="s">
        <v>174</v>
      </c>
      <c r="C5" s="338">
        <v>115</v>
      </c>
      <c r="D5" s="338">
        <v>88</v>
      </c>
    </row>
    <row r="6" spans="1:4" ht="15.75">
      <c r="A6" s="250">
        <v>2</v>
      </c>
      <c r="B6" s="337" t="s">
        <v>136</v>
      </c>
      <c r="C6" s="338">
        <v>86</v>
      </c>
      <c r="D6" s="338">
        <v>54</v>
      </c>
    </row>
    <row r="7" spans="1:4" ht="15.75">
      <c r="A7" s="250">
        <v>3</v>
      </c>
      <c r="B7" s="337" t="s">
        <v>144</v>
      </c>
      <c r="C7" s="338">
        <v>35</v>
      </c>
      <c r="D7" s="338">
        <v>24</v>
      </c>
    </row>
    <row r="8" spans="1:4" s="184" customFormat="1" ht="15.75">
      <c r="A8" s="250">
        <v>4</v>
      </c>
      <c r="B8" s="337" t="s">
        <v>137</v>
      </c>
      <c r="C8" s="338">
        <v>25</v>
      </c>
      <c r="D8" s="338">
        <v>18</v>
      </c>
    </row>
    <row r="9" spans="1:4" s="184" customFormat="1" ht="15.75">
      <c r="A9" s="250">
        <v>5</v>
      </c>
      <c r="B9" s="337" t="s">
        <v>198</v>
      </c>
      <c r="C9" s="338">
        <v>18</v>
      </c>
      <c r="D9" s="338">
        <v>12</v>
      </c>
    </row>
    <row r="10" spans="1:4" s="184" customFormat="1" ht="15.75">
      <c r="A10" s="250">
        <v>6</v>
      </c>
      <c r="B10" s="337" t="s">
        <v>156</v>
      </c>
      <c r="C10" s="338">
        <v>16</v>
      </c>
      <c r="D10" s="338">
        <v>9</v>
      </c>
    </row>
    <row r="11" spans="1:4" s="184" customFormat="1" ht="15.75">
      <c r="A11" s="250">
        <v>7</v>
      </c>
      <c r="B11" s="337" t="s">
        <v>146</v>
      </c>
      <c r="C11" s="338">
        <v>14</v>
      </c>
      <c r="D11" s="338">
        <v>9</v>
      </c>
    </row>
    <row r="12" spans="1:4" s="184" customFormat="1" ht="15.75">
      <c r="A12" s="250">
        <v>8</v>
      </c>
      <c r="B12" s="337" t="s">
        <v>157</v>
      </c>
      <c r="C12" s="338">
        <v>12</v>
      </c>
      <c r="D12" s="338">
        <v>11</v>
      </c>
    </row>
    <row r="13" spans="1:4" s="184" customFormat="1" ht="15.75">
      <c r="A13" s="250">
        <v>9</v>
      </c>
      <c r="B13" s="337" t="s">
        <v>148</v>
      </c>
      <c r="C13" s="338">
        <v>12</v>
      </c>
      <c r="D13" s="338">
        <v>9</v>
      </c>
    </row>
    <row r="14" spans="1:4" s="184" customFormat="1" ht="15.75">
      <c r="A14" s="250">
        <v>10</v>
      </c>
      <c r="B14" s="337" t="s">
        <v>413</v>
      </c>
      <c r="C14" s="338">
        <v>11</v>
      </c>
      <c r="D14" s="338">
        <v>7</v>
      </c>
    </row>
    <row r="15" spans="1:4" s="184" customFormat="1" ht="15.75">
      <c r="A15" s="250">
        <v>11</v>
      </c>
      <c r="B15" s="337" t="s">
        <v>253</v>
      </c>
      <c r="C15" s="338">
        <v>10</v>
      </c>
      <c r="D15" s="338">
        <v>8</v>
      </c>
    </row>
    <row r="16" spans="1:4" s="184" customFormat="1" ht="15.75">
      <c r="A16" s="250">
        <v>12</v>
      </c>
      <c r="B16" s="337" t="s">
        <v>142</v>
      </c>
      <c r="C16" s="338">
        <v>10</v>
      </c>
      <c r="D16" s="338">
        <v>8</v>
      </c>
    </row>
    <row r="17" spans="1:4" s="184" customFormat="1" ht="31.5">
      <c r="A17" s="250">
        <v>13</v>
      </c>
      <c r="B17" s="337" t="s">
        <v>288</v>
      </c>
      <c r="C17" s="338">
        <v>10</v>
      </c>
      <c r="D17" s="338">
        <v>7</v>
      </c>
    </row>
    <row r="18" spans="1:4" s="184" customFormat="1" ht="15.75">
      <c r="A18" s="250">
        <v>14</v>
      </c>
      <c r="B18" s="337" t="s">
        <v>303</v>
      </c>
      <c r="C18" s="338">
        <v>9</v>
      </c>
      <c r="D18" s="338">
        <v>6</v>
      </c>
    </row>
    <row r="19" spans="1:4" s="184" customFormat="1" ht="15.75">
      <c r="A19" s="250">
        <v>15</v>
      </c>
      <c r="B19" s="337" t="s">
        <v>82</v>
      </c>
      <c r="C19" s="338">
        <v>9</v>
      </c>
      <c r="D19" s="338">
        <v>8</v>
      </c>
    </row>
    <row r="20" spans="1:4" s="184" customFormat="1" ht="15.75">
      <c r="A20" s="250">
        <v>16</v>
      </c>
      <c r="B20" s="337" t="s">
        <v>96</v>
      </c>
      <c r="C20" s="338">
        <v>9</v>
      </c>
      <c r="D20" s="338">
        <v>5</v>
      </c>
    </row>
    <row r="21" spans="1:4" s="184" customFormat="1" ht="15.75">
      <c r="A21" s="250">
        <v>17</v>
      </c>
      <c r="B21" s="337" t="s">
        <v>282</v>
      </c>
      <c r="C21" s="338">
        <v>8</v>
      </c>
      <c r="D21" s="338">
        <v>6</v>
      </c>
    </row>
    <row r="22" spans="1:4" s="184" customFormat="1" ht="31.5">
      <c r="A22" s="250">
        <v>18</v>
      </c>
      <c r="B22" s="337" t="s">
        <v>299</v>
      </c>
      <c r="C22" s="338">
        <v>8</v>
      </c>
      <c r="D22" s="338">
        <v>4</v>
      </c>
    </row>
    <row r="23" spans="1:4" s="184" customFormat="1" ht="15.75">
      <c r="A23" s="250">
        <v>19</v>
      </c>
      <c r="B23" s="337" t="s">
        <v>272</v>
      </c>
      <c r="C23" s="338">
        <v>7</v>
      </c>
      <c r="D23" s="338">
        <v>3</v>
      </c>
    </row>
    <row r="24" spans="1:4" s="184" customFormat="1" ht="15.75">
      <c r="A24" s="250">
        <v>20</v>
      </c>
      <c r="B24" s="337" t="s">
        <v>166</v>
      </c>
      <c r="C24" s="338">
        <v>7</v>
      </c>
      <c r="D24" s="338">
        <v>6</v>
      </c>
    </row>
  </sheetData>
  <sheetProtection/>
  <mergeCells count="3">
    <mergeCell ref="B1:D1"/>
    <mergeCell ref="B2:D2"/>
    <mergeCell ref="A3:D3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76" zoomScaleSheetLayoutView="76" zoomScalePageLayoutView="0" workbookViewId="0" topLeftCell="A1">
      <selection activeCell="A7" sqref="A7"/>
    </sheetView>
  </sheetViews>
  <sheetFormatPr defaultColWidth="8.8515625" defaultRowHeight="15"/>
  <cols>
    <col min="1" max="1" width="61.8515625" style="64" customWidth="1"/>
    <col min="2" max="2" width="12.28125" style="65" customWidth="1"/>
    <col min="3" max="3" width="11.28125" style="65" customWidth="1"/>
    <col min="4" max="4" width="64.00390625" style="64" customWidth="1"/>
    <col min="5" max="16384" width="8.8515625" style="64" customWidth="1"/>
  </cols>
  <sheetData>
    <row r="1" spans="1:3" s="118" customFormat="1" ht="44.25" customHeight="1">
      <c r="A1" s="400" t="s">
        <v>243</v>
      </c>
      <c r="B1" s="400"/>
      <c r="C1" s="400"/>
    </row>
    <row r="2" spans="1:3" s="118" customFormat="1" ht="20.25">
      <c r="A2" s="409" t="s">
        <v>90</v>
      </c>
      <c r="B2" s="409"/>
      <c r="C2" s="409"/>
    </row>
    <row r="3" spans="1:3" s="57" customFormat="1" ht="22.5" customHeight="1">
      <c r="A3" s="401" t="s">
        <v>46</v>
      </c>
      <c r="B3" s="401"/>
      <c r="C3" s="401"/>
    </row>
    <row r="4" spans="1:3" s="62" customFormat="1" ht="57" customHeight="1">
      <c r="A4" s="70" t="s">
        <v>76</v>
      </c>
      <c r="B4" s="71" t="str">
        <f>'11'!C4</f>
        <v>січень 2024 року</v>
      </c>
      <c r="C4" s="71" t="str">
        <f>'11'!D4</f>
        <v>станом на 1 лютого 2024 року</v>
      </c>
    </row>
    <row r="5" spans="1:8" ht="18.75">
      <c r="A5" s="439" t="s">
        <v>91</v>
      </c>
      <c r="B5" s="439"/>
      <c r="C5" s="439"/>
      <c r="H5" s="252"/>
    </row>
    <row r="6" spans="1:8" ht="15.75">
      <c r="A6" s="347" t="s">
        <v>198</v>
      </c>
      <c r="B6" s="338">
        <v>18</v>
      </c>
      <c r="C6" s="338">
        <v>12</v>
      </c>
      <c r="H6" s="252"/>
    </row>
    <row r="7" spans="1:3" ht="15.75">
      <c r="A7" s="347" t="s">
        <v>253</v>
      </c>
      <c r="B7" s="338">
        <v>10</v>
      </c>
      <c r="C7" s="338">
        <v>8</v>
      </c>
    </row>
    <row r="8" spans="1:3" ht="15.75">
      <c r="A8" s="347" t="s">
        <v>150</v>
      </c>
      <c r="B8" s="338">
        <v>6</v>
      </c>
      <c r="C8" s="338">
        <v>6</v>
      </c>
    </row>
    <row r="9" spans="1:3" ht="15.75">
      <c r="A9" s="347" t="s">
        <v>92</v>
      </c>
      <c r="B9" s="338">
        <v>5</v>
      </c>
      <c r="C9" s="338">
        <v>3</v>
      </c>
    </row>
    <row r="10" spans="1:3" ht="15.75">
      <c r="A10" s="347" t="s">
        <v>275</v>
      </c>
      <c r="B10" s="338">
        <v>5</v>
      </c>
      <c r="C10" s="338">
        <v>3</v>
      </c>
    </row>
    <row r="11" spans="1:3" ht="15.75">
      <c r="A11" s="347" t="s">
        <v>173</v>
      </c>
      <c r="B11" s="338">
        <v>4</v>
      </c>
      <c r="C11" s="338">
        <v>2</v>
      </c>
    </row>
    <row r="12" spans="1:3" ht="15.75">
      <c r="A12" s="347" t="s">
        <v>425</v>
      </c>
      <c r="B12" s="338">
        <v>4</v>
      </c>
      <c r="C12" s="338">
        <v>4</v>
      </c>
    </row>
    <row r="13" spans="1:3" ht="18.75">
      <c r="A13" s="439" t="s">
        <v>2</v>
      </c>
      <c r="B13" s="439"/>
      <c r="C13" s="439"/>
    </row>
    <row r="14" spans="1:3" ht="15.75">
      <c r="A14" s="347" t="s">
        <v>270</v>
      </c>
      <c r="B14" s="338">
        <v>4</v>
      </c>
      <c r="C14" s="338">
        <v>3</v>
      </c>
    </row>
    <row r="15" spans="1:3" ht="15.75">
      <c r="A15" s="347" t="s">
        <v>313</v>
      </c>
      <c r="B15" s="338">
        <v>3</v>
      </c>
      <c r="C15" s="338">
        <v>2</v>
      </c>
    </row>
    <row r="16" spans="1:3" ht="15.75">
      <c r="A16" s="347" t="s">
        <v>274</v>
      </c>
      <c r="B16" s="338">
        <v>3</v>
      </c>
      <c r="C16" s="338">
        <v>2</v>
      </c>
    </row>
    <row r="17" spans="1:3" ht="18.75">
      <c r="A17" s="405" t="s">
        <v>1</v>
      </c>
      <c r="B17" s="406"/>
      <c r="C17" s="407"/>
    </row>
    <row r="18" spans="1:3" ht="15.75">
      <c r="A18" s="352" t="s">
        <v>302</v>
      </c>
      <c r="B18" s="338">
        <v>6</v>
      </c>
      <c r="C18" s="338">
        <v>4</v>
      </c>
    </row>
    <row r="19" spans="1:3" ht="15.75">
      <c r="A19" s="352" t="s">
        <v>219</v>
      </c>
      <c r="B19" s="338">
        <v>4</v>
      </c>
      <c r="C19" s="338">
        <v>2</v>
      </c>
    </row>
    <row r="20" spans="1:3" ht="15.75">
      <c r="A20" s="352" t="s">
        <v>159</v>
      </c>
      <c r="B20" s="338">
        <v>4</v>
      </c>
      <c r="C20" s="338">
        <v>2</v>
      </c>
    </row>
    <row r="21" spans="1:3" ht="15.75">
      <c r="A21" s="352" t="s">
        <v>218</v>
      </c>
      <c r="B21" s="338">
        <v>3</v>
      </c>
      <c r="C21" s="338">
        <v>0</v>
      </c>
    </row>
    <row r="22" spans="1:3" ht="15.75">
      <c r="A22" s="352" t="s">
        <v>426</v>
      </c>
      <c r="B22" s="338">
        <v>3</v>
      </c>
      <c r="C22" s="338">
        <v>2</v>
      </c>
    </row>
    <row r="23" spans="1:3" ht="15.75">
      <c r="A23" s="352" t="s">
        <v>83</v>
      </c>
      <c r="B23" s="338">
        <v>3</v>
      </c>
      <c r="C23" s="338">
        <v>3</v>
      </c>
    </row>
    <row r="24" spans="1:3" ht="18.75">
      <c r="A24" s="439" t="s">
        <v>0</v>
      </c>
      <c r="B24" s="439"/>
      <c r="C24" s="439"/>
    </row>
    <row r="25" spans="1:3" ht="15.75">
      <c r="A25" s="347" t="s">
        <v>282</v>
      </c>
      <c r="B25" s="338">
        <v>8</v>
      </c>
      <c r="C25" s="338">
        <v>6</v>
      </c>
    </row>
    <row r="26" spans="1:3" ht="15.75">
      <c r="A26" s="347" t="s">
        <v>317</v>
      </c>
      <c r="B26" s="338">
        <v>6</v>
      </c>
      <c r="C26" s="338">
        <v>5</v>
      </c>
    </row>
    <row r="27" spans="1:3" ht="18.75">
      <c r="A27" s="439" t="s">
        <v>3</v>
      </c>
      <c r="B27" s="439"/>
      <c r="C27" s="439"/>
    </row>
    <row r="28" spans="1:3" ht="15.75">
      <c r="A28" s="347" t="s">
        <v>174</v>
      </c>
      <c r="B28" s="338">
        <v>115</v>
      </c>
      <c r="C28" s="338">
        <v>88</v>
      </c>
    </row>
    <row r="29" spans="1:3" ht="15.75">
      <c r="A29" s="347" t="s">
        <v>144</v>
      </c>
      <c r="B29" s="338">
        <v>35</v>
      </c>
      <c r="C29" s="338">
        <v>24</v>
      </c>
    </row>
    <row r="30" spans="1:3" ht="15.75">
      <c r="A30" s="347" t="s">
        <v>413</v>
      </c>
      <c r="B30" s="338">
        <v>11</v>
      </c>
      <c r="C30" s="338">
        <v>7</v>
      </c>
    </row>
    <row r="31" spans="1:3" ht="15.75">
      <c r="A31" s="347" t="s">
        <v>142</v>
      </c>
      <c r="B31" s="338">
        <v>10</v>
      </c>
      <c r="C31" s="338">
        <v>8</v>
      </c>
    </row>
    <row r="32" spans="1:3" ht="15.75">
      <c r="A32" s="347" t="s">
        <v>303</v>
      </c>
      <c r="B32" s="338">
        <v>9</v>
      </c>
      <c r="C32" s="338">
        <v>6</v>
      </c>
    </row>
    <row r="33" spans="1:3" ht="15.75">
      <c r="A33" s="347" t="s">
        <v>268</v>
      </c>
      <c r="B33" s="338">
        <v>6</v>
      </c>
      <c r="C33" s="338">
        <v>3</v>
      </c>
    </row>
    <row r="34" spans="1:3" ht="15.75">
      <c r="A34" s="347" t="s">
        <v>423</v>
      </c>
      <c r="B34" s="338">
        <v>5</v>
      </c>
      <c r="C34" s="338">
        <v>3</v>
      </c>
    </row>
    <row r="35" spans="1:3" ht="15.75">
      <c r="A35" s="347" t="s">
        <v>140</v>
      </c>
      <c r="B35" s="338">
        <v>4</v>
      </c>
      <c r="C35" s="338">
        <v>3</v>
      </c>
    </row>
    <row r="36" spans="1:3" ht="15.75">
      <c r="A36" s="347" t="s">
        <v>355</v>
      </c>
      <c r="B36" s="338">
        <v>4</v>
      </c>
      <c r="C36" s="338">
        <v>2</v>
      </c>
    </row>
    <row r="37" spans="1:3" ht="15.75">
      <c r="A37" s="347" t="s">
        <v>139</v>
      </c>
      <c r="B37" s="338">
        <v>4</v>
      </c>
      <c r="C37" s="338">
        <v>4</v>
      </c>
    </row>
    <row r="38" spans="1:3" ht="38.25" customHeight="1">
      <c r="A38" s="439" t="s">
        <v>93</v>
      </c>
      <c r="B38" s="439"/>
      <c r="C38" s="439"/>
    </row>
    <row r="39" spans="1:3" ht="15.75">
      <c r="A39" s="347" t="s">
        <v>288</v>
      </c>
      <c r="B39" s="338">
        <v>10</v>
      </c>
      <c r="C39" s="338">
        <v>7</v>
      </c>
    </row>
    <row r="40" spans="1:3" ht="15.75">
      <c r="A40" s="347" t="s">
        <v>314</v>
      </c>
      <c r="B40" s="338">
        <v>6</v>
      </c>
      <c r="C40" s="338">
        <v>4</v>
      </c>
    </row>
    <row r="41" spans="1:3" ht="24" customHeight="1">
      <c r="A41" s="439" t="s">
        <v>4</v>
      </c>
      <c r="B41" s="439"/>
      <c r="C41" s="439"/>
    </row>
    <row r="42" spans="1:3" ht="15.75">
      <c r="A42" s="347" t="s">
        <v>82</v>
      </c>
      <c r="B42" s="338">
        <v>9</v>
      </c>
      <c r="C42" s="338">
        <v>8</v>
      </c>
    </row>
    <row r="43" spans="1:3" ht="31.5">
      <c r="A43" s="347" t="s">
        <v>299</v>
      </c>
      <c r="B43" s="338">
        <v>8</v>
      </c>
      <c r="C43" s="338">
        <v>4</v>
      </c>
    </row>
    <row r="44" spans="1:3" ht="15.75">
      <c r="A44" s="347" t="s">
        <v>272</v>
      </c>
      <c r="B44" s="338">
        <v>7</v>
      </c>
      <c r="C44" s="338">
        <v>3</v>
      </c>
    </row>
    <row r="45" spans="1:3" ht="15.75">
      <c r="A45" s="347" t="s">
        <v>166</v>
      </c>
      <c r="B45" s="338">
        <v>7</v>
      </c>
      <c r="C45" s="338">
        <v>6</v>
      </c>
    </row>
    <row r="46" spans="1:3" ht="15.75">
      <c r="A46" s="347" t="s">
        <v>98</v>
      </c>
      <c r="B46" s="338">
        <v>6</v>
      </c>
      <c r="C46" s="338">
        <v>4</v>
      </c>
    </row>
    <row r="47" spans="1:3" ht="15.75">
      <c r="A47" s="347" t="s">
        <v>424</v>
      </c>
      <c r="B47" s="338">
        <v>5</v>
      </c>
      <c r="C47" s="338">
        <v>3</v>
      </c>
    </row>
    <row r="48" spans="1:3" ht="31.5">
      <c r="A48" s="347" t="s">
        <v>199</v>
      </c>
      <c r="B48" s="338">
        <v>5</v>
      </c>
      <c r="C48" s="338">
        <v>5</v>
      </c>
    </row>
    <row r="49" spans="1:3" ht="15.75">
      <c r="A49" s="347" t="s">
        <v>171</v>
      </c>
      <c r="B49" s="338">
        <v>5</v>
      </c>
      <c r="C49" s="338">
        <v>3</v>
      </c>
    </row>
    <row r="50" spans="1:3" ht="15.75">
      <c r="A50" s="347" t="s">
        <v>231</v>
      </c>
      <c r="B50" s="338">
        <v>4</v>
      </c>
      <c r="C50" s="338">
        <v>3</v>
      </c>
    </row>
    <row r="51" spans="1:3" ht="15.75">
      <c r="A51" s="347" t="s">
        <v>373</v>
      </c>
      <c r="B51" s="338">
        <v>4</v>
      </c>
      <c r="C51" s="338">
        <v>2</v>
      </c>
    </row>
    <row r="52" spans="1:3" ht="15.75">
      <c r="A52" s="347" t="s">
        <v>273</v>
      </c>
      <c r="B52" s="338">
        <v>4</v>
      </c>
      <c r="C52" s="338">
        <v>1</v>
      </c>
    </row>
    <row r="53" spans="1:3" ht="15.75">
      <c r="A53" s="347" t="s">
        <v>99</v>
      </c>
      <c r="B53" s="338">
        <v>4</v>
      </c>
      <c r="C53" s="338">
        <v>3</v>
      </c>
    </row>
    <row r="54" spans="1:3" ht="63.75" customHeight="1">
      <c r="A54" s="439" t="s">
        <v>5</v>
      </c>
      <c r="B54" s="439"/>
      <c r="C54" s="439"/>
    </row>
    <row r="55" spans="1:3" ht="15.75">
      <c r="A55" s="347" t="s">
        <v>136</v>
      </c>
      <c r="B55" s="338">
        <v>86</v>
      </c>
      <c r="C55" s="338">
        <v>54</v>
      </c>
    </row>
    <row r="56" spans="1:3" ht="15.75">
      <c r="A56" s="347" t="s">
        <v>156</v>
      </c>
      <c r="B56" s="338">
        <v>16</v>
      </c>
      <c r="C56" s="338">
        <v>9</v>
      </c>
    </row>
    <row r="57" spans="1:3" ht="15.75">
      <c r="A57" s="347" t="s">
        <v>96</v>
      </c>
      <c r="B57" s="338">
        <v>9</v>
      </c>
      <c r="C57" s="338">
        <v>5</v>
      </c>
    </row>
    <row r="58" spans="1:3" ht="15.75">
      <c r="A58" s="347" t="s">
        <v>141</v>
      </c>
      <c r="B58" s="338">
        <v>6</v>
      </c>
      <c r="C58" s="338">
        <v>5</v>
      </c>
    </row>
    <row r="59" spans="1:3" ht="15.75">
      <c r="A59" s="347" t="s">
        <v>138</v>
      </c>
      <c r="B59" s="338">
        <v>5</v>
      </c>
      <c r="C59" s="338">
        <v>4</v>
      </c>
    </row>
    <row r="60" spans="1:3" ht="15.75">
      <c r="A60" s="347" t="s">
        <v>371</v>
      </c>
      <c r="B60" s="338">
        <v>4</v>
      </c>
      <c r="C60" s="338">
        <v>4</v>
      </c>
    </row>
    <row r="61" spans="1:3" ht="22.5" customHeight="1">
      <c r="A61" s="439" t="s">
        <v>97</v>
      </c>
      <c r="B61" s="439"/>
      <c r="C61" s="439"/>
    </row>
    <row r="62" spans="1:3" ht="15.75">
      <c r="A62" s="347" t="s">
        <v>137</v>
      </c>
      <c r="B62" s="338">
        <v>25</v>
      </c>
      <c r="C62" s="338">
        <v>18</v>
      </c>
    </row>
    <row r="63" spans="1:3" ht="15.75">
      <c r="A63" s="347" t="s">
        <v>146</v>
      </c>
      <c r="B63" s="338">
        <v>14</v>
      </c>
      <c r="C63" s="338">
        <v>9</v>
      </c>
    </row>
    <row r="64" spans="1:3" ht="15.75">
      <c r="A64" s="347" t="s">
        <v>157</v>
      </c>
      <c r="B64" s="338">
        <v>12</v>
      </c>
      <c r="C64" s="338">
        <v>11</v>
      </c>
    </row>
    <row r="65" spans="1:3" ht="15.75">
      <c r="A65" s="347" t="s">
        <v>148</v>
      </c>
      <c r="B65" s="338">
        <v>12</v>
      </c>
      <c r="C65" s="338">
        <v>9</v>
      </c>
    </row>
    <row r="66" spans="1:3" ht="15.75">
      <c r="A66" s="347" t="s">
        <v>321</v>
      </c>
      <c r="B66" s="338">
        <v>5</v>
      </c>
      <c r="C66" s="338">
        <v>2</v>
      </c>
    </row>
    <row r="67" spans="1:3" ht="15.75">
      <c r="A67" s="347" t="s">
        <v>88</v>
      </c>
      <c r="B67" s="338">
        <v>4</v>
      </c>
      <c r="C67" s="338">
        <v>4</v>
      </c>
    </row>
  </sheetData>
  <sheetProtection/>
  <mergeCells count="12">
    <mergeCell ref="A17:C17"/>
    <mergeCell ref="A24:C24"/>
    <mergeCell ref="A27:C27"/>
    <mergeCell ref="A38:C38"/>
    <mergeCell ref="A41:C41"/>
    <mergeCell ref="A54:C54"/>
    <mergeCell ref="A61:C61"/>
    <mergeCell ref="A1:C1"/>
    <mergeCell ref="A2:C2"/>
    <mergeCell ref="A3:C3"/>
    <mergeCell ref="A5:C5"/>
    <mergeCell ref="A13:C13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42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view="pageBreakPreview" zoomScaleNormal="75" zoomScaleSheetLayoutView="100" zoomScalePageLayoutView="0" workbookViewId="0" topLeftCell="A19">
      <selection activeCell="H33" sqref="H33"/>
    </sheetView>
  </sheetViews>
  <sheetFormatPr defaultColWidth="8.8515625" defaultRowHeight="15"/>
  <cols>
    <col min="1" max="1" width="45.28125" style="5" customWidth="1"/>
    <col min="2" max="2" width="13.421875" style="5" customWidth="1"/>
    <col min="3" max="3" width="16.140625" style="5" customWidth="1"/>
    <col min="4" max="4" width="38.8515625" style="5" customWidth="1"/>
    <col min="5" max="16384" width="8.8515625" style="5" customWidth="1"/>
  </cols>
  <sheetData>
    <row r="1" spans="1:4" s="1" customFormat="1" ht="20.25">
      <c r="A1" s="440" t="s">
        <v>17</v>
      </c>
      <c r="B1" s="440"/>
      <c r="C1" s="440"/>
      <c r="D1" s="440"/>
    </row>
    <row r="2" spans="1:4" s="1" customFormat="1" ht="20.25">
      <c r="A2" s="440" t="str">
        <f>дати!A9</f>
        <v>станом на 1 лютого 2024 року</v>
      </c>
      <c r="B2" s="440"/>
      <c r="C2" s="440"/>
      <c r="D2" s="440"/>
    </row>
    <row r="3" spans="1:4" s="1" customFormat="1" ht="18.75">
      <c r="A3" s="441" t="s">
        <v>48</v>
      </c>
      <c r="B3" s="441"/>
      <c r="C3" s="441"/>
      <c r="D3" s="441"/>
    </row>
    <row r="4" spans="1:4" s="3" customFormat="1" ht="12" customHeight="1">
      <c r="A4" s="2"/>
      <c r="B4" s="2"/>
      <c r="C4" s="2"/>
      <c r="D4" s="2"/>
    </row>
    <row r="5" spans="1:4" s="3" customFormat="1" ht="20.25" customHeight="1">
      <c r="A5" s="442" t="s">
        <v>46</v>
      </c>
      <c r="B5" s="444" t="s">
        <v>12</v>
      </c>
      <c r="C5" s="446" t="s">
        <v>13</v>
      </c>
      <c r="D5" s="448" t="s">
        <v>15</v>
      </c>
    </row>
    <row r="6" spans="1:4" s="3" customFormat="1" ht="43.5" customHeight="1" thickBot="1">
      <c r="A6" s="443"/>
      <c r="B6" s="445"/>
      <c r="C6" s="447"/>
      <c r="D6" s="449"/>
    </row>
    <row r="7" spans="1:10" s="20" customFormat="1" ht="34.5" customHeight="1" thickTop="1">
      <c r="A7" s="21" t="s">
        <v>29</v>
      </c>
      <c r="B7" s="23" t="e">
        <f>SUM(B8:B31)</f>
        <v>#REF!</v>
      </c>
      <c r="C7" s="23" t="e">
        <f>SUM(C8:C31)</f>
        <v>#REF!</v>
      </c>
      <c r="D7" s="291" t="s">
        <v>349</v>
      </c>
      <c r="J7" s="244" t="e">
        <f>B7/C7</f>
        <v>#REF!</v>
      </c>
    </row>
    <row r="8" spans="1:10" ht="31.5" customHeight="1">
      <c r="A8" s="17" t="s">
        <v>49</v>
      </c>
      <c r="B8" s="54" t="e">
        <f>#REF!</f>
        <v>#REF!</v>
      </c>
      <c r="C8" s="54" t="e">
        <f>#REF!</f>
        <v>#REF!</v>
      </c>
      <c r="D8" s="294" t="s">
        <v>347</v>
      </c>
      <c r="J8" s="244" t="e">
        <f aca="true" t="shared" si="0" ref="J8:J31">B8/C8</f>
        <v>#REF!</v>
      </c>
    </row>
    <row r="9" spans="1:10" ht="31.5" customHeight="1">
      <c r="A9" s="17" t="s">
        <v>50</v>
      </c>
      <c r="B9" s="54" t="e">
        <f>#REF!</f>
        <v>#REF!</v>
      </c>
      <c r="C9" s="54" t="e">
        <f>#REF!</f>
        <v>#REF!</v>
      </c>
      <c r="D9" s="294" t="e">
        <f>ROUND(C9/B9,0)</f>
        <v>#REF!</v>
      </c>
      <c r="J9" s="244" t="e">
        <f t="shared" si="0"/>
        <v>#REF!</v>
      </c>
    </row>
    <row r="10" spans="1:10" s="8" customFormat="1" ht="31.5" customHeight="1">
      <c r="A10" s="17" t="s">
        <v>51</v>
      </c>
      <c r="B10" s="54" t="e">
        <f>#REF!</f>
        <v>#REF!</v>
      </c>
      <c r="C10" s="54" t="e">
        <f>#REF!</f>
        <v>#REF!</v>
      </c>
      <c r="D10" s="294" t="s">
        <v>14</v>
      </c>
      <c r="J10" s="244" t="e">
        <f t="shared" si="0"/>
        <v>#REF!</v>
      </c>
    </row>
    <row r="11" spans="1:10" ht="31.5" customHeight="1">
      <c r="A11" s="17" t="s">
        <v>52</v>
      </c>
      <c r="B11" s="54" t="e">
        <f>#REF!</f>
        <v>#REF!</v>
      </c>
      <c r="C11" s="54" t="e">
        <f>#REF!</f>
        <v>#REF!</v>
      </c>
      <c r="D11" s="294" t="s">
        <v>360</v>
      </c>
      <c r="J11" s="244" t="e">
        <f t="shared" si="0"/>
        <v>#REF!</v>
      </c>
    </row>
    <row r="12" spans="1:10" ht="31.5" customHeight="1">
      <c r="A12" s="17" t="s">
        <v>53</v>
      </c>
      <c r="B12" s="54" t="e">
        <f>#REF!</f>
        <v>#REF!</v>
      </c>
      <c r="C12" s="54" t="e">
        <f>#REF!</f>
        <v>#REF!</v>
      </c>
      <c r="D12" s="294" t="s">
        <v>357</v>
      </c>
      <c r="J12" s="244" t="e">
        <f t="shared" si="0"/>
        <v>#REF!</v>
      </c>
    </row>
    <row r="13" spans="1:10" ht="33.75" customHeight="1">
      <c r="A13" s="17" t="s">
        <v>54</v>
      </c>
      <c r="B13" s="54" t="e">
        <f>#REF!</f>
        <v>#REF!</v>
      </c>
      <c r="C13" s="54" t="e">
        <f>#REF!</f>
        <v>#REF!</v>
      </c>
      <c r="D13" s="294" t="s">
        <v>350</v>
      </c>
      <c r="J13" s="244" t="e">
        <f t="shared" si="0"/>
        <v>#REF!</v>
      </c>
    </row>
    <row r="14" spans="1:10" ht="63">
      <c r="A14" s="17" t="s">
        <v>55</v>
      </c>
      <c r="B14" s="54" t="e">
        <f>#REF!</f>
        <v>#REF!</v>
      </c>
      <c r="C14" s="54" t="e">
        <f>#REF!</f>
        <v>#REF!</v>
      </c>
      <c r="D14" s="294" t="s">
        <v>349</v>
      </c>
      <c r="J14" s="244" t="e">
        <f t="shared" si="0"/>
        <v>#REF!</v>
      </c>
    </row>
    <row r="15" spans="1:10" ht="31.5" customHeight="1">
      <c r="A15" s="17" t="s">
        <v>72</v>
      </c>
      <c r="B15" s="54" t="e">
        <f>#REF!</f>
        <v>#REF!</v>
      </c>
      <c r="C15" s="54" t="e">
        <f>#REF!</f>
        <v>#REF!</v>
      </c>
      <c r="D15" s="294" t="s">
        <v>361</v>
      </c>
      <c r="J15" s="244" t="e">
        <f t="shared" si="0"/>
        <v>#REF!</v>
      </c>
    </row>
    <row r="16" spans="1:10" ht="33.75" customHeight="1">
      <c r="A16" s="17" t="s">
        <v>56</v>
      </c>
      <c r="B16" s="54" t="e">
        <f>#REF!</f>
        <v>#REF!</v>
      </c>
      <c r="C16" s="54" t="e">
        <f>#REF!</f>
        <v>#REF!</v>
      </c>
      <c r="D16" s="294" t="s">
        <v>351</v>
      </c>
      <c r="J16" s="244" t="e">
        <f t="shared" si="0"/>
        <v>#REF!</v>
      </c>
    </row>
    <row r="17" spans="1:10" ht="33.75" customHeight="1">
      <c r="A17" s="17" t="s">
        <v>57</v>
      </c>
      <c r="B17" s="54" t="e">
        <f>#REF!</f>
        <v>#REF!</v>
      </c>
      <c r="C17" s="54" t="e">
        <f>#REF!</f>
        <v>#REF!</v>
      </c>
      <c r="D17" s="294" t="s">
        <v>361</v>
      </c>
      <c r="J17" s="244" t="e">
        <f t="shared" si="0"/>
        <v>#REF!</v>
      </c>
    </row>
    <row r="18" spans="1:10" ht="33.75" customHeight="1">
      <c r="A18" s="17" t="s">
        <v>58</v>
      </c>
      <c r="B18" s="54" t="e">
        <f>#REF!</f>
        <v>#REF!</v>
      </c>
      <c r="C18" s="54" t="e">
        <f>#REF!</f>
        <v>#REF!</v>
      </c>
      <c r="D18" s="294" t="s">
        <v>325</v>
      </c>
      <c r="J18" s="244" t="e">
        <f t="shared" si="0"/>
        <v>#REF!</v>
      </c>
    </row>
    <row r="19" spans="1:10" ht="33.75" customHeight="1">
      <c r="A19" s="17" t="s">
        <v>59</v>
      </c>
      <c r="B19" s="54" t="e">
        <f>#REF!</f>
        <v>#REF!</v>
      </c>
      <c r="C19" s="54" t="e">
        <f>#REF!</f>
        <v>#REF!</v>
      </c>
      <c r="D19" s="294" t="s">
        <v>325</v>
      </c>
      <c r="J19" s="244" t="e">
        <f t="shared" si="0"/>
        <v>#REF!</v>
      </c>
    </row>
    <row r="20" spans="1:10" ht="33.75" customHeight="1">
      <c r="A20" s="17" t="s">
        <v>60</v>
      </c>
      <c r="B20" s="54" t="e">
        <f>#REF!</f>
        <v>#REF!</v>
      </c>
      <c r="C20" s="54" t="e">
        <f>#REF!</f>
        <v>#REF!</v>
      </c>
      <c r="D20" s="294" t="s">
        <v>362</v>
      </c>
      <c r="J20" s="244" t="e">
        <f t="shared" si="0"/>
        <v>#REF!</v>
      </c>
    </row>
    <row r="21" spans="1:10" ht="33.75" customHeight="1">
      <c r="A21" s="17" t="s">
        <v>61</v>
      </c>
      <c r="B21" s="54" t="e">
        <f>#REF!</f>
        <v>#REF!</v>
      </c>
      <c r="C21" s="54" t="e">
        <f>#REF!</f>
        <v>#REF!</v>
      </c>
      <c r="D21" s="294" t="s">
        <v>348</v>
      </c>
      <c r="J21" s="244" t="e">
        <f t="shared" si="0"/>
        <v>#REF!</v>
      </c>
    </row>
    <row r="22" spans="1:10" ht="31.5" customHeight="1">
      <c r="A22" s="17" t="s">
        <v>62</v>
      </c>
      <c r="B22" s="54" t="e">
        <f>#REF!</f>
        <v>#REF!</v>
      </c>
      <c r="C22" s="54" t="e">
        <f>#REF!</f>
        <v>#REF!</v>
      </c>
      <c r="D22" s="294" t="s">
        <v>351</v>
      </c>
      <c r="J22" s="244" t="e">
        <f t="shared" si="0"/>
        <v>#REF!</v>
      </c>
    </row>
    <row r="23" spans="1:10" ht="33.75" customHeight="1">
      <c r="A23" s="17" t="s">
        <v>63</v>
      </c>
      <c r="B23" s="54" t="e">
        <f>#REF!</f>
        <v>#REF!</v>
      </c>
      <c r="C23" s="54" t="e">
        <f>#REF!</f>
        <v>#REF!</v>
      </c>
      <c r="D23" s="294" t="s">
        <v>348</v>
      </c>
      <c r="J23" s="244" t="e">
        <f t="shared" si="0"/>
        <v>#REF!</v>
      </c>
    </row>
    <row r="24" spans="1:10" ht="33.75" customHeight="1">
      <c r="A24" s="17" t="s">
        <v>64</v>
      </c>
      <c r="B24" s="54" t="e">
        <f>#REF!</f>
        <v>#REF!</v>
      </c>
      <c r="C24" s="54" t="e">
        <f>#REF!</f>
        <v>#REF!</v>
      </c>
      <c r="D24" s="294" t="s">
        <v>363</v>
      </c>
      <c r="J24" s="244" t="e">
        <f t="shared" si="0"/>
        <v>#REF!</v>
      </c>
    </row>
    <row r="25" spans="1:10" ht="31.5" customHeight="1">
      <c r="A25" s="17" t="s">
        <v>65</v>
      </c>
      <c r="B25" s="54" t="e">
        <f>#REF!</f>
        <v>#REF!</v>
      </c>
      <c r="C25" s="54" t="e">
        <f>#REF!</f>
        <v>#REF!</v>
      </c>
      <c r="D25" s="294" t="s">
        <v>361</v>
      </c>
      <c r="J25" s="244" t="e">
        <f t="shared" si="0"/>
        <v>#REF!</v>
      </c>
    </row>
    <row r="26" spans="1:10" ht="31.5" customHeight="1">
      <c r="A26" s="17" t="s">
        <v>66</v>
      </c>
      <c r="B26" s="54" t="e">
        <f>#REF!</f>
        <v>#REF!</v>
      </c>
      <c r="C26" s="54" t="e">
        <f>#REF!</f>
        <v>#REF!</v>
      </c>
      <c r="D26" s="294" t="s">
        <v>352</v>
      </c>
      <c r="J26" s="244" t="e">
        <f t="shared" si="0"/>
        <v>#REF!</v>
      </c>
    </row>
    <row r="27" spans="1:10" ht="33.75" customHeight="1">
      <c r="A27" s="17" t="s">
        <v>67</v>
      </c>
      <c r="B27" s="54" t="e">
        <f>#REF!</f>
        <v>#REF!</v>
      </c>
      <c r="C27" s="54" t="e">
        <f>#REF!</f>
        <v>#REF!</v>
      </c>
      <c r="D27" s="294" t="e">
        <f>ROUND(C27/B27,0)</f>
        <v>#REF!</v>
      </c>
      <c r="J27" s="244" t="e">
        <f t="shared" si="0"/>
        <v>#REF!</v>
      </c>
    </row>
    <row r="28" spans="1:10" ht="31.5" customHeight="1">
      <c r="A28" s="17" t="s">
        <v>68</v>
      </c>
      <c r="B28" s="54" t="e">
        <f>#REF!</f>
        <v>#REF!</v>
      </c>
      <c r="C28" s="54" t="e">
        <f>#REF!</f>
        <v>#REF!</v>
      </c>
      <c r="D28" s="294" t="s">
        <v>346</v>
      </c>
      <c r="J28" s="244" t="e">
        <f t="shared" si="0"/>
        <v>#REF!</v>
      </c>
    </row>
    <row r="29" spans="1:10" ht="31.5" customHeight="1">
      <c r="A29" s="17" t="s">
        <v>69</v>
      </c>
      <c r="B29" s="54" t="e">
        <f>#REF!</f>
        <v>#REF!</v>
      </c>
      <c r="C29" s="54" t="e">
        <f>#REF!</f>
        <v>#REF!</v>
      </c>
      <c r="D29" s="294" t="s">
        <v>364</v>
      </c>
      <c r="J29" s="244" t="e">
        <f t="shared" si="0"/>
        <v>#REF!</v>
      </c>
    </row>
    <row r="30" spans="1:10" ht="31.5" customHeight="1">
      <c r="A30" s="17" t="s">
        <v>70</v>
      </c>
      <c r="B30" s="54" t="e">
        <f>#REF!</f>
        <v>#REF!</v>
      </c>
      <c r="C30" s="54" t="e">
        <f>#REF!</f>
        <v>#REF!</v>
      </c>
      <c r="D30" s="294" t="s">
        <v>356</v>
      </c>
      <c r="J30" s="244" t="e">
        <f t="shared" si="0"/>
        <v>#REF!</v>
      </c>
    </row>
    <row r="31" spans="1:10" ht="31.5" customHeight="1">
      <c r="A31" s="17" t="s">
        <v>71</v>
      </c>
      <c r="B31" s="54" t="e">
        <f>#REF!</f>
        <v>#REF!</v>
      </c>
      <c r="C31" s="54" t="e">
        <f>#REF!</f>
        <v>#REF!</v>
      </c>
      <c r="D31" s="294" t="s">
        <v>345</v>
      </c>
      <c r="J31" s="244" t="e">
        <f t="shared" si="0"/>
        <v>#REF!</v>
      </c>
    </row>
  </sheetData>
  <sheetProtection/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15748031496062992" right="0.15748031496062992" top="0.31496062992125984" bottom="0.1968503937007874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view="pageBreakPreview" zoomScale="64" zoomScaleNormal="75" zoomScaleSheetLayoutView="64" zoomScalePageLayoutView="0" workbookViewId="0" topLeftCell="A4">
      <selection activeCell="S19" sqref="S19:S20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421875" style="5" customWidth="1"/>
    <col min="5" max="8" width="8.8515625" style="5" customWidth="1"/>
    <col min="9" max="9" width="8.8515625" style="298" customWidth="1"/>
    <col min="10" max="16384" width="8.8515625" style="5" customWidth="1"/>
  </cols>
  <sheetData>
    <row r="1" spans="1:4" ht="20.25">
      <c r="A1" s="440" t="s">
        <v>20</v>
      </c>
      <c r="B1" s="440"/>
      <c r="C1" s="440"/>
      <c r="D1" s="440"/>
    </row>
    <row r="2" spans="1:9" s="1" customFormat="1" ht="20.25">
      <c r="A2" s="440" t="str">
        <f>дати!A9</f>
        <v>станом на 1 лютого 2024 року</v>
      </c>
      <c r="B2" s="440"/>
      <c r="C2" s="440"/>
      <c r="D2" s="440"/>
      <c r="I2" s="299"/>
    </row>
    <row r="3" spans="1:9" s="1" customFormat="1" ht="12.75" customHeight="1">
      <c r="A3" s="16"/>
      <c r="B3" s="16"/>
      <c r="C3" s="16"/>
      <c r="D3" s="16"/>
      <c r="I3" s="299"/>
    </row>
    <row r="4" spans="1:9" s="3" customFormat="1" ht="25.5" customHeight="1">
      <c r="A4" s="450"/>
      <c r="B4" s="451" t="s">
        <v>12</v>
      </c>
      <c r="C4" s="451" t="s">
        <v>18</v>
      </c>
      <c r="D4" s="451" t="s">
        <v>19</v>
      </c>
      <c r="I4" s="300"/>
    </row>
    <row r="5" spans="1:9" s="3" customFormat="1" ht="71.25" customHeight="1">
      <c r="A5" s="450"/>
      <c r="B5" s="451"/>
      <c r="C5" s="451"/>
      <c r="D5" s="451"/>
      <c r="I5" s="300"/>
    </row>
    <row r="6" spans="1:9" s="4" customFormat="1" ht="42" customHeight="1">
      <c r="A6" s="18" t="s">
        <v>46</v>
      </c>
      <c r="B6" s="204">
        <f>SUM(B7:B15)</f>
        <v>8921</v>
      </c>
      <c r="C6" s="204">
        <f>SUM(C7:C15)</f>
        <v>3209</v>
      </c>
      <c r="D6" s="291" t="s">
        <v>341</v>
      </c>
      <c r="G6" s="254"/>
      <c r="H6" s="295"/>
      <c r="I6" s="301">
        <f>B6/C6</f>
        <v>3</v>
      </c>
    </row>
    <row r="7" spans="1:9" ht="42" customHeight="1">
      <c r="A7" s="19" t="s">
        <v>9</v>
      </c>
      <c r="B7" s="10">
        <f>4!C7</f>
        <v>442</v>
      </c>
      <c r="C7" s="10">
        <f>7!F7</f>
        <v>349</v>
      </c>
      <c r="D7" s="292">
        <f>C7/B7</f>
        <v>1</v>
      </c>
      <c r="G7" s="254"/>
      <c r="H7" s="295"/>
      <c r="I7" s="301">
        <f aca="true" t="shared" si="0" ref="I7:I15">B7/C7</f>
        <v>1</v>
      </c>
    </row>
    <row r="8" spans="1:9" ht="37.5" customHeight="1">
      <c r="A8" s="19" t="s">
        <v>2</v>
      </c>
      <c r="B8" s="10">
        <f>4!C8</f>
        <v>844</v>
      </c>
      <c r="C8" s="10">
        <f>7!F8</f>
        <v>346</v>
      </c>
      <c r="D8" s="291" t="s">
        <v>338</v>
      </c>
      <c r="E8" s="7"/>
      <c r="G8" s="254"/>
      <c r="H8" s="295"/>
      <c r="I8" s="301">
        <f t="shared" si="0"/>
        <v>2</v>
      </c>
    </row>
    <row r="9" spans="1:9" ht="37.5" customHeight="1">
      <c r="A9" s="19" t="s">
        <v>1</v>
      </c>
      <c r="B9" s="10">
        <f>4!C9</f>
        <v>896</v>
      </c>
      <c r="C9" s="10">
        <f>7!F9</f>
        <v>373</v>
      </c>
      <c r="D9" s="291" t="s">
        <v>338</v>
      </c>
      <c r="E9" s="7"/>
      <c r="G9" s="254"/>
      <c r="H9" s="295"/>
      <c r="I9" s="301">
        <f t="shared" si="0"/>
        <v>2</v>
      </c>
    </row>
    <row r="10" spans="1:9" ht="37.5" customHeight="1">
      <c r="A10" s="19" t="s">
        <v>0</v>
      </c>
      <c r="B10" s="10">
        <f>4!C10</f>
        <v>619</v>
      </c>
      <c r="C10" s="10">
        <f>7!F10</f>
        <v>293</v>
      </c>
      <c r="D10" s="291" t="s">
        <v>338</v>
      </c>
      <c r="E10" s="7"/>
      <c r="G10" s="254"/>
      <c r="H10" s="295"/>
      <c r="I10" s="301">
        <f t="shared" si="0"/>
        <v>2</v>
      </c>
    </row>
    <row r="11" spans="1:9" ht="37.5" customHeight="1">
      <c r="A11" s="19" t="s">
        <v>3</v>
      </c>
      <c r="B11" s="10">
        <f>4!C11</f>
        <v>1406</v>
      </c>
      <c r="C11" s="10">
        <f>7!F11</f>
        <v>827</v>
      </c>
      <c r="D11" s="291" t="s">
        <v>338</v>
      </c>
      <c r="E11" s="7"/>
      <c r="G11" s="254"/>
      <c r="H11" s="295"/>
      <c r="I11" s="301">
        <f t="shared" si="0"/>
        <v>2</v>
      </c>
    </row>
    <row r="12" spans="1:9" ht="37.5" customHeight="1">
      <c r="A12" s="19" t="s">
        <v>6</v>
      </c>
      <c r="B12" s="10">
        <f>4!C12</f>
        <v>119</v>
      </c>
      <c r="C12" s="10">
        <f>7!F12</f>
        <v>90</v>
      </c>
      <c r="D12" s="293" t="s">
        <v>340</v>
      </c>
      <c r="G12" s="254"/>
      <c r="H12" s="295"/>
      <c r="I12" s="301">
        <f t="shared" si="0"/>
        <v>1</v>
      </c>
    </row>
    <row r="13" spans="1:9" ht="37.5" customHeight="1">
      <c r="A13" s="19" t="s">
        <v>4</v>
      </c>
      <c r="B13" s="10">
        <f>4!C13</f>
        <v>2202</v>
      </c>
      <c r="C13" s="10">
        <f>7!F13</f>
        <v>304</v>
      </c>
      <c r="D13" s="243" t="s">
        <v>358</v>
      </c>
      <c r="E13" s="7"/>
      <c r="G13" s="254"/>
      <c r="H13" s="295"/>
      <c r="I13" s="301">
        <f t="shared" si="0"/>
        <v>7</v>
      </c>
    </row>
    <row r="14" spans="1:9" ht="75">
      <c r="A14" s="19" t="s">
        <v>5</v>
      </c>
      <c r="B14" s="10">
        <f>4!C14</f>
        <v>1431</v>
      </c>
      <c r="C14" s="10">
        <f>7!F14</f>
        <v>322</v>
      </c>
      <c r="D14" s="293" t="s">
        <v>339</v>
      </c>
      <c r="E14" s="7"/>
      <c r="G14" s="254"/>
      <c r="H14" s="295"/>
      <c r="I14" s="301">
        <f t="shared" si="0"/>
        <v>4</v>
      </c>
    </row>
    <row r="15" spans="1:9" ht="37.5" customHeight="1">
      <c r="A15" s="19" t="s">
        <v>10</v>
      </c>
      <c r="B15" s="10">
        <f>4!C15</f>
        <v>962</v>
      </c>
      <c r="C15" s="10">
        <f>7!F15</f>
        <v>305</v>
      </c>
      <c r="D15" s="291" t="s">
        <v>359</v>
      </c>
      <c r="E15" s="7"/>
      <c r="G15" s="254"/>
      <c r="H15" s="295"/>
      <c r="I15" s="301">
        <f t="shared" si="0"/>
        <v>3</v>
      </c>
    </row>
    <row r="16" spans="1:8" ht="23.25">
      <c r="A16" s="6"/>
      <c r="B16" s="6"/>
      <c r="C16" s="6"/>
      <c r="E16" s="7"/>
      <c r="H16" s="295"/>
    </row>
    <row r="17" spans="1:5" ht="12.75">
      <c r="A17" s="6"/>
      <c r="B17" s="6"/>
      <c r="C17" s="6"/>
      <c r="E17" s="7"/>
    </row>
    <row r="18" ht="12.75">
      <c r="E18" s="7"/>
    </row>
    <row r="19" ht="12.75">
      <c r="E19" s="7"/>
    </row>
    <row r="20" ht="12.75">
      <c r="E20" s="7"/>
    </row>
    <row r="21" ht="12.75">
      <c r="E21" s="7"/>
    </row>
  </sheetData>
  <sheetProtection/>
  <mergeCells count="6">
    <mergeCell ref="A2:D2"/>
    <mergeCell ref="A4:A5"/>
    <mergeCell ref="B4:B5"/>
    <mergeCell ref="C4:C5"/>
    <mergeCell ref="D4:D5"/>
    <mergeCell ref="A1:D1"/>
  </mergeCells>
  <printOptions horizontalCentered="1"/>
  <pageMargins left="0.54" right="0" top="0.56" bottom="0" header="0" footer="0"/>
  <pageSetup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96" zoomScaleSheetLayoutView="96" zoomScalePageLayoutView="0" workbookViewId="0" topLeftCell="A16">
      <selection activeCell="I30" sqref="I30"/>
    </sheetView>
  </sheetViews>
  <sheetFormatPr defaultColWidth="9.140625" defaultRowHeight="15"/>
  <cols>
    <col min="1" max="1" width="68.140625" style="103" customWidth="1"/>
    <col min="2" max="2" width="11.421875" style="103" customWidth="1"/>
    <col min="3" max="3" width="11.421875" style="104" customWidth="1"/>
    <col min="4" max="4" width="11.00390625" style="103" customWidth="1"/>
    <col min="5" max="5" width="12.421875" style="103" customWidth="1"/>
  </cols>
  <sheetData>
    <row r="1" spans="1:7" s="103" customFormat="1" ht="58.5" customHeight="1">
      <c r="A1" s="459" t="s">
        <v>101</v>
      </c>
      <c r="B1" s="459"/>
      <c r="C1" s="459"/>
      <c r="D1" s="459"/>
      <c r="E1" s="459"/>
      <c r="F1" s="105"/>
      <c r="G1" s="105"/>
    </row>
    <row r="2" spans="1:5" s="103" customFormat="1" ht="36" customHeight="1" thickBot="1">
      <c r="A2" s="460" t="str">
        <f>дати!A12</f>
        <v>у січні 2023 - 2024 рр.</v>
      </c>
      <c r="B2" s="460"/>
      <c r="C2" s="460"/>
      <c r="D2" s="460"/>
      <c r="E2" s="460"/>
    </row>
    <row r="3" spans="1:5" s="103" customFormat="1" ht="18" customHeight="1">
      <c r="A3" s="461" t="s">
        <v>102</v>
      </c>
      <c r="B3" s="463" t="s">
        <v>255</v>
      </c>
      <c r="C3" s="463" t="s">
        <v>377</v>
      </c>
      <c r="D3" s="465" t="s">
        <v>103</v>
      </c>
      <c r="E3" s="466"/>
    </row>
    <row r="4" spans="1:5" s="103" customFormat="1" ht="28.5" customHeight="1" thickBot="1">
      <c r="A4" s="462"/>
      <c r="B4" s="464"/>
      <c r="C4" s="464"/>
      <c r="D4" s="72" t="s">
        <v>21</v>
      </c>
      <c r="E4" s="73" t="s">
        <v>114</v>
      </c>
    </row>
    <row r="5" spans="1:5" s="103" customFormat="1" ht="21.75" customHeight="1">
      <c r="A5" s="74" t="s">
        <v>264</v>
      </c>
      <c r="B5" s="235">
        <f>'15'!B10</f>
        <v>8839</v>
      </c>
      <c r="C5" s="75">
        <f>'15'!C10</f>
        <v>6466</v>
      </c>
      <c r="D5" s="76">
        <f>C5*100/B5</f>
        <v>73.2</v>
      </c>
      <c r="E5" s="81">
        <f>C5-B5</f>
        <v>-2373</v>
      </c>
    </row>
    <row r="6" spans="1:5" s="103" customFormat="1" ht="21.75" customHeight="1">
      <c r="A6" s="77" t="s">
        <v>104</v>
      </c>
      <c r="B6" s="78">
        <f>'15'!F10</f>
        <v>6559</v>
      </c>
      <c r="C6" s="79">
        <f>'15'!G10</f>
        <v>4577</v>
      </c>
      <c r="D6" s="80">
        <f aca="true" t="shared" si="0" ref="D6:D19">C6*100/B6</f>
        <v>69.8</v>
      </c>
      <c r="E6" s="81">
        <f aca="true" t="shared" si="1" ref="E6:E19">C6-B6</f>
        <v>-1982</v>
      </c>
    </row>
    <row r="7" spans="1:5" s="103" customFormat="1" ht="37.5">
      <c r="A7" s="82" t="s">
        <v>105</v>
      </c>
      <c r="B7" s="83">
        <f>'15'!J10</f>
        <v>747</v>
      </c>
      <c r="C7" s="84">
        <f>'15'!K10</f>
        <v>1052</v>
      </c>
      <c r="D7" s="85">
        <f t="shared" si="0"/>
        <v>140.8</v>
      </c>
      <c r="E7" s="81">
        <f t="shared" si="1"/>
        <v>305</v>
      </c>
    </row>
    <row r="8" spans="1:5" s="103" customFormat="1" ht="26.25" customHeight="1">
      <c r="A8" s="143" t="s">
        <v>229</v>
      </c>
      <c r="B8" s="86">
        <f>'15'!N10</f>
        <v>519</v>
      </c>
      <c r="C8" s="87">
        <f>'15'!O10</f>
        <v>740</v>
      </c>
      <c r="D8" s="88">
        <f t="shared" si="0"/>
        <v>142.6</v>
      </c>
      <c r="E8" s="144">
        <f t="shared" si="1"/>
        <v>221</v>
      </c>
    </row>
    <row r="9" spans="1:5" s="103" customFormat="1" ht="38.25" customHeight="1" hidden="1">
      <c r="A9" s="145" t="s">
        <v>106</v>
      </c>
      <c r="B9" s="89" t="e">
        <f>'15'!#REF!</f>
        <v>#REF!</v>
      </c>
      <c r="C9" s="90" t="e">
        <f>'15'!#REF!</f>
        <v>#REF!</v>
      </c>
      <c r="D9" s="237" t="e">
        <f t="shared" si="0"/>
        <v>#REF!</v>
      </c>
      <c r="E9" s="90" t="e">
        <f t="shared" si="1"/>
        <v>#REF!</v>
      </c>
    </row>
    <row r="10" spans="1:5" s="103" customFormat="1" ht="24.75" customHeight="1">
      <c r="A10" s="91" t="s">
        <v>107</v>
      </c>
      <c r="B10" s="92">
        <f>'15'!R10</f>
        <v>241</v>
      </c>
      <c r="C10" s="93">
        <f>'15'!S10</f>
        <v>497</v>
      </c>
      <c r="D10" s="94">
        <f t="shared" si="0"/>
        <v>206.2</v>
      </c>
      <c r="E10" s="81">
        <f t="shared" si="1"/>
        <v>256</v>
      </c>
    </row>
    <row r="11" spans="1:5" s="103" customFormat="1" ht="23.25" customHeight="1">
      <c r="A11" s="95" t="s">
        <v>108</v>
      </c>
      <c r="B11" s="83" t="str">
        <f>'15'!V10</f>
        <v>135</v>
      </c>
      <c r="C11" s="96" t="str">
        <f>'15'!W10</f>
        <v>321</v>
      </c>
      <c r="D11" s="85">
        <f t="shared" si="0"/>
        <v>237.8</v>
      </c>
      <c r="E11" s="81">
        <f t="shared" si="1"/>
        <v>186</v>
      </c>
    </row>
    <row r="12" spans="1:5" s="103" customFormat="1" ht="24" customHeight="1">
      <c r="A12" s="97" t="s">
        <v>109</v>
      </c>
      <c r="B12" s="92">
        <f>'15'!Z10</f>
        <v>0</v>
      </c>
      <c r="C12" s="93">
        <f>'15'!AA10</f>
        <v>104</v>
      </c>
      <c r="D12" s="85" t="s">
        <v>14</v>
      </c>
      <c r="E12" s="81">
        <f t="shared" si="1"/>
        <v>104</v>
      </c>
    </row>
    <row r="13" spans="1:5" s="103" customFormat="1" ht="45.75" customHeight="1">
      <c r="A13" s="82" t="s">
        <v>110</v>
      </c>
      <c r="B13" s="215">
        <f>'15'!AD10</f>
        <v>0</v>
      </c>
      <c r="C13" s="98">
        <f>'15'!AE10</f>
        <v>12</v>
      </c>
      <c r="D13" s="85" t="s">
        <v>14</v>
      </c>
      <c r="E13" s="81">
        <f t="shared" si="1"/>
        <v>12</v>
      </c>
    </row>
    <row r="14" spans="1:5" s="103" customFormat="1" ht="45.75" customHeight="1">
      <c r="A14" s="100" t="s">
        <v>368</v>
      </c>
      <c r="B14" s="309">
        <f>'15'!AH10</f>
        <v>0</v>
      </c>
      <c r="C14" s="156">
        <f>'15'!AI10</f>
        <v>0</v>
      </c>
      <c r="D14" s="85" t="s">
        <v>14</v>
      </c>
      <c r="E14" s="81">
        <f>C14-B14</f>
        <v>0</v>
      </c>
    </row>
    <row r="15" spans="1:5" s="103" customFormat="1" ht="28.5" customHeight="1">
      <c r="A15" s="91" t="s">
        <v>190</v>
      </c>
      <c r="B15" s="290">
        <v>3770</v>
      </c>
      <c r="C15" s="365">
        <v>3446</v>
      </c>
      <c r="D15" s="99">
        <f>C15*100/B15</f>
        <v>91.4</v>
      </c>
      <c r="E15" s="81">
        <f>C15-B15</f>
        <v>-324</v>
      </c>
    </row>
    <row r="16" spans="1:5" s="103" customFormat="1" ht="24" customHeight="1">
      <c r="A16" s="91" t="s">
        <v>191</v>
      </c>
      <c r="B16" s="290">
        <v>3172</v>
      </c>
      <c r="C16" s="365">
        <v>2644</v>
      </c>
      <c r="D16" s="99">
        <f>C16*100/B16</f>
        <v>83.4</v>
      </c>
      <c r="E16" s="81">
        <f>C16-B16</f>
        <v>-528</v>
      </c>
    </row>
    <row r="17" spans="1:5" s="103" customFormat="1" ht="28.5" customHeight="1">
      <c r="A17" s="91" t="s">
        <v>111</v>
      </c>
      <c r="B17" s="92">
        <f>'15'!AL10</f>
        <v>4512</v>
      </c>
      <c r="C17" s="156">
        <f>'15'!AM10</f>
        <v>3007</v>
      </c>
      <c r="D17" s="99">
        <f t="shared" si="0"/>
        <v>66.6</v>
      </c>
      <c r="E17" s="81">
        <f t="shared" si="1"/>
        <v>-1505</v>
      </c>
    </row>
    <row r="18" spans="1:5" s="103" customFormat="1" ht="39" customHeight="1">
      <c r="A18" s="100" t="s">
        <v>112</v>
      </c>
      <c r="B18" s="92" t="e">
        <f>'15'!#REF!</f>
        <v>#REF!</v>
      </c>
      <c r="C18" s="93" t="e">
        <f>'15'!#REF!</f>
        <v>#REF!</v>
      </c>
      <c r="D18" s="101" t="e">
        <f t="shared" si="0"/>
        <v>#REF!</v>
      </c>
      <c r="E18" s="81" t="e">
        <f t="shared" si="1"/>
        <v>#REF!</v>
      </c>
    </row>
    <row r="19" spans="1:5" s="103" customFormat="1" ht="27.75" customHeight="1" thickBot="1">
      <c r="A19" s="138" t="s">
        <v>77</v>
      </c>
      <c r="B19" s="139" t="e">
        <f>'15'!#REF!</f>
        <v>#REF!</v>
      </c>
      <c r="C19" s="140" t="e">
        <f>'15'!#REF!</f>
        <v>#REF!</v>
      </c>
      <c r="D19" s="141" t="e">
        <f t="shared" si="0"/>
        <v>#REF!</v>
      </c>
      <c r="E19" s="142" t="e">
        <f t="shared" si="1"/>
        <v>#REF!</v>
      </c>
    </row>
    <row r="20" spans="1:5" s="103" customFormat="1" ht="12" customHeight="1">
      <c r="A20" s="467" t="s">
        <v>113</v>
      </c>
      <c r="B20" s="468"/>
      <c r="C20" s="468"/>
      <c r="D20" s="468"/>
      <c r="E20" s="469"/>
    </row>
    <row r="21" spans="1:5" s="103" customFormat="1" ht="37.5" customHeight="1" thickBot="1">
      <c r="A21" s="467"/>
      <c r="B21" s="468"/>
      <c r="C21" s="468"/>
      <c r="D21" s="468"/>
      <c r="E21" s="469"/>
    </row>
    <row r="22" spans="1:5" s="103" customFormat="1" ht="25.5" customHeight="1">
      <c r="A22" s="461" t="s">
        <v>102</v>
      </c>
      <c r="B22" s="470" t="str">
        <f>дати!A15</f>
        <v>на 01.02. 2023</v>
      </c>
      <c r="C22" s="452" t="str">
        <f>дати!A16</f>
        <v>на 01.02. 2024</v>
      </c>
      <c r="D22" s="454" t="s">
        <v>103</v>
      </c>
      <c r="E22" s="455"/>
    </row>
    <row r="23" spans="1:5" s="103" customFormat="1" ht="25.5" customHeight="1" thickBot="1">
      <c r="A23" s="462"/>
      <c r="B23" s="471"/>
      <c r="C23" s="453"/>
      <c r="D23" s="191" t="s">
        <v>21</v>
      </c>
      <c r="E23" s="73" t="s">
        <v>114</v>
      </c>
    </row>
    <row r="24" spans="1:5" s="103" customFormat="1" ht="24.75" customHeight="1">
      <c r="A24" s="187" t="s">
        <v>263</v>
      </c>
      <c r="B24" s="236">
        <f>'15'!BF10</f>
        <v>5976</v>
      </c>
      <c r="C24" s="188">
        <f>'15'!BG10</f>
        <v>4274</v>
      </c>
      <c r="D24" s="189">
        <f>C24*100/B24</f>
        <v>71.5</v>
      </c>
      <c r="E24" s="190">
        <f>C24-B24</f>
        <v>-1702</v>
      </c>
    </row>
    <row r="25" spans="1:5" s="103" customFormat="1" ht="24.75" customHeight="1">
      <c r="A25" s="82" t="s">
        <v>115</v>
      </c>
      <c r="B25" s="150">
        <f>'15'!BJ10</f>
        <v>4482</v>
      </c>
      <c r="C25" s="151">
        <f>'15'!BK10</f>
        <v>3209</v>
      </c>
      <c r="D25" s="148">
        <f>C25*100/B25</f>
        <v>71.6</v>
      </c>
      <c r="E25" s="81">
        <f>C25-B25</f>
        <v>-1273</v>
      </c>
    </row>
    <row r="26" spans="1:5" s="103" customFormat="1" ht="24.75" customHeight="1">
      <c r="A26" s="82" t="s">
        <v>111</v>
      </c>
      <c r="B26" s="150">
        <f>'15'!BN10</f>
        <v>2678</v>
      </c>
      <c r="C26" s="151">
        <f>'15'!BO10</f>
        <v>2100</v>
      </c>
      <c r="D26" s="148">
        <f>C26*100/B26</f>
        <v>78.4</v>
      </c>
      <c r="E26" s="81">
        <f>C26-B26</f>
        <v>-578</v>
      </c>
    </row>
    <row r="27" spans="1:7" s="103" customFormat="1" ht="24.75" customHeight="1">
      <c r="A27" s="245" t="s">
        <v>331</v>
      </c>
      <c r="B27" s="152" t="s">
        <v>333</v>
      </c>
      <c r="C27" s="153">
        <f>'15'!BS10</f>
        <v>8921</v>
      </c>
      <c r="D27" s="148" t="s">
        <v>333</v>
      </c>
      <c r="E27" s="81" t="s">
        <v>333</v>
      </c>
      <c r="G27" s="106"/>
    </row>
    <row r="28" spans="1:7" s="103" customFormat="1" ht="24.75" customHeight="1">
      <c r="A28" s="246" t="s">
        <v>332</v>
      </c>
      <c r="B28" s="152">
        <f>'15'!BR10</f>
        <v>3978</v>
      </c>
      <c r="C28" s="153">
        <f>'15'!BT10</f>
        <v>7699</v>
      </c>
      <c r="D28" s="148">
        <f>C28*100/B28</f>
        <v>193.5</v>
      </c>
      <c r="E28" s="81">
        <f>C28-B28</f>
        <v>3721</v>
      </c>
      <c r="G28" s="106"/>
    </row>
    <row r="29" spans="1:7" s="103" customFormat="1" ht="27.75" customHeight="1">
      <c r="A29" s="247" t="s">
        <v>334</v>
      </c>
      <c r="B29" s="152" t="s">
        <v>333</v>
      </c>
      <c r="C29" s="153">
        <f>'15'!BU10</f>
        <v>1222</v>
      </c>
      <c r="D29" s="148" t="s">
        <v>333</v>
      </c>
      <c r="E29" s="102" t="s">
        <v>333</v>
      </c>
      <c r="F29" s="107"/>
      <c r="G29" s="106"/>
    </row>
    <row r="30" spans="1:5" s="103" customFormat="1" ht="35.25" customHeight="1">
      <c r="A30" s="135" t="s">
        <v>116</v>
      </c>
      <c r="B30" s="152">
        <f>'15'!BV10</f>
        <v>10475</v>
      </c>
      <c r="C30" s="153">
        <f>'15'!BW10</f>
        <v>13525</v>
      </c>
      <c r="D30" s="149">
        <f>C30*100/B30</f>
        <v>129.1</v>
      </c>
      <c r="E30" s="81">
        <f>C30-B30</f>
        <v>3050</v>
      </c>
    </row>
    <row r="31" spans="1:5" s="103" customFormat="1" ht="1.5" customHeight="1" thickBot="1">
      <c r="A31" s="134" t="s">
        <v>192</v>
      </c>
      <c r="B31" s="154" t="e">
        <f>B25/B27</f>
        <v>#VALUE!</v>
      </c>
      <c r="C31" s="155">
        <f>C25/C27</f>
        <v>0</v>
      </c>
      <c r="D31" s="456" t="e">
        <f>C31-B31</f>
        <v>#VALUE!</v>
      </c>
      <c r="E31" s="457"/>
    </row>
    <row r="32" spans="1:5" ht="61.5" customHeight="1" hidden="1">
      <c r="A32" s="458"/>
      <c r="B32" s="458"/>
      <c r="C32" s="458"/>
      <c r="D32" s="458"/>
      <c r="E32" s="458"/>
    </row>
  </sheetData>
  <sheetProtection/>
  <mergeCells count="13">
    <mergeCell ref="A20:E21"/>
    <mergeCell ref="A22:A23"/>
    <mergeCell ref="B22:B23"/>
    <mergeCell ref="C22:C23"/>
    <mergeCell ref="D22:E22"/>
    <mergeCell ref="D31:E31"/>
    <mergeCell ref="A32:E32"/>
    <mergeCell ref="A1:E1"/>
    <mergeCell ref="A2:E2"/>
    <mergeCell ref="A3:A4"/>
    <mergeCell ref="B3:B4"/>
    <mergeCell ref="C3:C4"/>
    <mergeCell ref="D3:E3"/>
  </mergeCells>
  <printOptions/>
  <pageMargins left="0.31496062992125984" right="0" top="0.15748031496062992" bottom="0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D125"/>
  <sheetViews>
    <sheetView view="pageBreakPreview" zoomScale="77" zoomScaleSheetLayoutView="77" zoomScalePageLayoutView="0" workbookViewId="0" topLeftCell="BA1">
      <selection activeCell="BF12" sqref="BF12"/>
    </sheetView>
  </sheetViews>
  <sheetFormatPr defaultColWidth="8.7109375" defaultRowHeight="15"/>
  <cols>
    <col min="1" max="1" width="34.28125" style="110" customWidth="1"/>
    <col min="2" max="3" width="10.57421875" style="110" customWidth="1"/>
    <col min="4" max="5" width="14.8515625" style="110" customWidth="1"/>
    <col min="6" max="7" width="11.28125" style="110" customWidth="1"/>
    <col min="8" max="9" width="13.140625" style="110" customWidth="1"/>
    <col min="10" max="11" width="10.00390625" style="110" customWidth="1"/>
    <col min="12" max="13" width="12.8515625" style="110" customWidth="1"/>
    <col min="14" max="15" width="10.140625" style="110" customWidth="1"/>
    <col min="16" max="16" width="7.8515625" style="110" customWidth="1"/>
    <col min="17" max="17" width="9.421875" style="110" customWidth="1"/>
    <col min="18" max="18" width="8.28125" style="110" customWidth="1"/>
    <col min="19" max="19" width="9.7109375" style="110" customWidth="1"/>
    <col min="20" max="20" width="8.7109375" style="110" customWidth="1"/>
    <col min="21" max="21" width="8.00390625" style="110" customWidth="1"/>
    <col min="22" max="23" width="9.57421875" style="110" customWidth="1"/>
    <col min="24" max="24" width="10.140625" style="110" customWidth="1"/>
    <col min="25" max="25" width="8.140625" style="110" customWidth="1"/>
    <col min="26" max="26" width="8.8515625" style="110" customWidth="1"/>
    <col min="27" max="27" width="10.00390625" style="110" customWidth="1"/>
    <col min="28" max="28" width="8.00390625" style="110" customWidth="1"/>
    <col min="29" max="29" width="7.57421875" style="110" customWidth="1"/>
    <col min="30" max="37" width="11.57421875" style="110" customWidth="1"/>
    <col min="38" max="39" width="14.421875" style="110" customWidth="1"/>
    <col min="40" max="41" width="11.7109375" style="110" customWidth="1"/>
    <col min="42" max="42" width="8.00390625" style="110" customWidth="1"/>
    <col min="43" max="45" width="10.57421875" style="110" customWidth="1"/>
    <col min="46" max="46" width="8.7109375" style="110" customWidth="1"/>
    <col min="47" max="49" width="10.57421875" style="110" customWidth="1"/>
    <col min="50" max="50" width="8.421875" style="110" customWidth="1"/>
    <col min="51" max="51" width="9.28125" style="110" customWidth="1"/>
    <col min="52" max="53" width="9.140625" style="110" customWidth="1"/>
    <col min="54" max="54" width="8.140625" style="110" customWidth="1"/>
    <col min="55" max="57" width="9.140625" style="110" customWidth="1"/>
    <col min="58" max="59" width="11.00390625" style="110" customWidth="1"/>
    <col min="60" max="60" width="7.8515625" style="110" customWidth="1"/>
    <col min="61" max="61" width="11.8515625" style="110" customWidth="1"/>
    <col min="62" max="63" width="10.140625" style="110" customWidth="1"/>
    <col min="64" max="64" width="8.421875" style="110" customWidth="1"/>
    <col min="65" max="65" width="11.00390625" style="110" customWidth="1"/>
    <col min="66" max="67" width="11.140625" style="110" customWidth="1"/>
    <col min="68" max="68" width="7.8515625" style="110" customWidth="1"/>
    <col min="69" max="69" width="8.8515625" style="110" customWidth="1"/>
    <col min="70" max="71" width="18.421875" style="110" customWidth="1"/>
    <col min="72" max="72" width="13.8515625" style="110" customWidth="1"/>
    <col min="73" max="73" width="14.140625" style="110" customWidth="1"/>
    <col min="74" max="75" width="14.421875" style="110" customWidth="1"/>
    <col min="76" max="76" width="10.7109375" style="110" customWidth="1"/>
    <col min="77" max="77" width="12.421875" style="110" customWidth="1"/>
    <col min="78" max="78" width="20.421875" style="110" customWidth="1"/>
    <col min="79" max="79" width="8.7109375" style="120" customWidth="1"/>
    <col min="80" max="80" width="16.57421875" style="120" bestFit="1" customWidth="1"/>
    <col min="81" max="16384" width="8.7109375" style="120" customWidth="1"/>
  </cols>
  <sheetData>
    <row r="1" spans="1:78" ht="24.75" customHeight="1">
      <c r="A1" s="114"/>
      <c r="B1" s="473" t="s">
        <v>132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115"/>
      <c r="O1" s="115"/>
      <c r="P1" s="115"/>
      <c r="Q1" s="255"/>
      <c r="R1" s="253"/>
      <c r="S1" s="253"/>
      <c r="T1" s="253"/>
      <c r="U1" s="253"/>
      <c r="V1" s="253"/>
      <c r="W1" s="253"/>
      <c r="X1" s="253"/>
      <c r="Y1" s="253"/>
      <c r="Z1" s="116"/>
      <c r="AA1" s="116"/>
      <c r="AB1" s="116"/>
      <c r="AC1" s="116"/>
      <c r="AD1" s="253"/>
      <c r="AE1" s="253"/>
      <c r="AF1" s="253"/>
      <c r="AG1" s="253"/>
      <c r="AH1" s="328"/>
      <c r="AI1" s="328"/>
      <c r="AJ1" s="328"/>
      <c r="AK1" s="328"/>
      <c r="AL1" s="112"/>
      <c r="AM1" s="112"/>
      <c r="BB1" s="373"/>
      <c r="BF1" s="253"/>
      <c r="BG1" s="253"/>
      <c r="BH1" s="253"/>
      <c r="BI1" s="253"/>
      <c r="BJ1" s="117"/>
      <c r="BL1" s="117"/>
      <c r="BM1" s="117"/>
      <c r="BO1" s="112"/>
      <c r="BS1" s="112"/>
      <c r="BT1" s="112"/>
      <c r="BU1" s="112"/>
      <c r="BV1" s="482"/>
      <c r="BW1" s="482"/>
      <c r="BX1" s="482"/>
      <c r="BY1" s="482"/>
      <c r="BZ1" s="482"/>
    </row>
    <row r="2" spans="1:78" ht="32.25" customHeight="1" thickBot="1">
      <c r="A2" s="108"/>
      <c r="B2" s="480" t="str">
        <f>дати!A12</f>
        <v>у січні 2023 - 2024 рр.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174"/>
      <c r="O2" s="174"/>
      <c r="P2" s="174"/>
      <c r="Q2" s="175"/>
      <c r="R2" s="109"/>
      <c r="S2" s="109"/>
      <c r="V2" s="507" t="s">
        <v>117</v>
      </c>
      <c r="W2" s="507"/>
      <c r="X2" s="507"/>
      <c r="Y2" s="507"/>
      <c r="Z2" s="507"/>
      <c r="AA2" s="507"/>
      <c r="AB2" s="507"/>
      <c r="AC2" s="507"/>
      <c r="AD2" s="111"/>
      <c r="AE2" s="111"/>
      <c r="AF2" s="111"/>
      <c r="AG2" s="111"/>
      <c r="AH2" s="111"/>
      <c r="AI2" s="111"/>
      <c r="AJ2" s="111"/>
      <c r="AK2" s="111"/>
      <c r="AM2" s="507" t="s">
        <v>117</v>
      </c>
      <c r="AN2" s="507"/>
      <c r="AO2" s="507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507" t="s">
        <v>117</v>
      </c>
      <c r="BB2" s="507"/>
      <c r="BC2" s="507"/>
      <c r="BD2" s="507"/>
      <c r="BE2" s="507"/>
      <c r="BF2" s="225"/>
      <c r="BG2" s="225"/>
      <c r="BH2" s="225"/>
      <c r="BI2" s="225"/>
      <c r="BJ2" s="113"/>
      <c r="BN2" s="507" t="s">
        <v>117</v>
      </c>
      <c r="BO2" s="507"/>
      <c r="BP2" s="507"/>
      <c r="BQ2" s="507"/>
      <c r="BR2" s="507"/>
      <c r="BS2" s="507"/>
      <c r="BT2" s="507"/>
      <c r="BU2" s="507"/>
      <c r="BV2" s="481" t="s">
        <v>118</v>
      </c>
      <c r="BW2" s="481"/>
      <c r="BX2" s="481"/>
      <c r="BY2" s="481"/>
      <c r="BZ2" s="481"/>
    </row>
    <row r="3" spans="1:78" ht="26.25" customHeight="1">
      <c r="A3" s="490"/>
      <c r="B3" s="485" t="s">
        <v>119</v>
      </c>
      <c r="C3" s="545"/>
      <c r="D3" s="545"/>
      <c r="E3" s="546"/>
      <c r="F3" s="549" t="s">
        <v>120</v>
      </c>
      <c r="G3" s="550"/>
      <c r="H3" s="550"/>
      <c r="I3" s="551"/>
      <c r="J3" s="485" t="s">
        <v>121</v>
      </c>
      <c r="K3" s="545"/>
      <c r="L3" s="545"/>
      <c r="M3" s="546"/>
      <c r="N3" s="545" t="s">
        <v>122</v>
      </c>
      <c r="O3" s="545"/>
      <c r="P3" s="545"/>
      <c r="Q3" s="546"/>
      <c r="R3" s="485" t="s">
        <v>123</v>
      </c>
      <c r="S3" s="545"/>
      <c r="T3" s="545"/>
      <c r="U3" s="546"/>
      <c r="V3" s="485" t="s">
        <v>124</v>
      </c>
      <c r="W3" s="545"/>
      <c r="X3" s="545"/>
      <c r="Y3" s="546"/>
      <c r="Z3" s="485" t="s">
        <v>109</v>
      </c>
      <c r="AA3" s="545"/>
      <c r="AB3" s="545"/>
      <c r="AC3" s="546"/>
      <c r="AD3" s="485" t="s">
        <v>125</v>
      </c>
      <c r="AE3" s="545"/>
      <c r="AF3" s="545"/>
      <c r="AG3" s="546"/>
      <c r="AH3" s="485" t="s">
        <v>369</v>
      </c>
      <c r="AI3" s="545"/>
      <c r="AJ3" s="545"/>
      <c r="AK3" s="546"/>
      <c r="AL3" s="485" t="s">
        <v>126</v>
      </c>
      <c r="AM3" s="545"/>
      <c r="AN3" s="545"/>
      <c r="AO3" s="546"/>
      <c r="AP3" s="572" t="s">
        <v>127</v>
      </c>
      <c r="AQ3" s="572"/>
      <c r="AR3" s="572"/>
      <c r="AS3" s="573"/>
      <c r="AT3" s="574" t="s">
        <v>77</v>
      </c>
      <c r="AU3" s="572"/>
      <c r="AV3" s="572"/>
      <c r="AW3" s="573"/>
      <c r="AX3" s="574" t="s">
        <v>458</v>
      </c>
      <c r="AY3" s="572"/>
      <c r="AZ3" s="572"/>
      <c r="BA3" s="573"/>
      <c r="BB3" s="574" t="s">
        <v>459</v>
      </c>
      <c r="BC3" s="572"/>
      <c r="BD3" s="572"/>
      <c r="BE3" s="573"/>
      <c r="BF3" s="485" t="s">
        <v>128</v>
      </c>
      <c r="BG3" s="545"/>
      <c r="BH3" s="545"/>
      <c r="BI3" s="546"/>
      <c r="BJ3" s="485" t="s">
        <v>254</v>
      </c>
      <c r="BK3" s="545"/>
      <c r="BL3" s="545"/>
      <c r="BM3" s="546"/>
      <c r="BN3" s="549" t="s">
        <v>129</v>
      </c>
      <c r="BO3" s="550"/>
      <c r="BP3" s="550"/>
      <c r="BQ3" s="551"/>
      <c r="BR3" s="559" t="s">
        <v>266</v>
      </c>
      <c r="BS3" s="562" t="s">
        <v>326</v>
      </c>
      <c r="BT3" s="508" t="s">
        <v>329</v>
      </c>
      <c r="BU3" s="509"/>
      <c r="BV3" s="485" t="s">
        <v>116</v>
      </c>
      <c r="BW3" s="545"/>
      <c r="BX3" s="545"/>
      <c r="BY3" s="546"/>
      <c r="BZ3" s="565" t="s">
        <v>330</v>
      </c>
    </row>
    <row r="4" spans="1:78" ht="75" customHeight="1" thickBot="1">
      <c r="A4" s="491"/>
      <c r="B4" s="487"/>
      <c r="C4" s="547"/>
      <c r="D4" s="547"/>
      <c r="E4" s="548"/>
      <c r="F4" s="552"/>
      <c r="G4" s="553"/>
      <c r="H4" s="553"/>
      <c r="I4" s="554"/>
      <c r="J4" s="486"/>
      <c r="K4" s="557"/>
      <c r="L4" s="557"/>
      <c r="M4" s="558"/>
      <c r="N4" s="557"/>
      <c r="O4" s="557"/>
      <c r="P4" s="557"/>
      <c r="Q4" s="558"/>
      <c r="R4" s="486"/>
      <c r="S4" s="557"/>
      <c r="T4" s="557"/>
      <c r="U4" s="558"/>
      <c r="V4" s="486"/>
      <c r="W4" s="557"/>
      <c r="X4" s="557"/>
      <c r="Y4" s="558"/>
      <c r="Z4" s="486"/>
      <c r="AA4" s="557"/>
      <c r="AB4" s="557"/>
      <c r="AC4" s="558"/>
      <c r="AD4" s="486"/>
      <c r="AE4" s="557"/>
      <c r="AF4" s="557"/>
      <c r="AG4" s="558"/>
      <c r="AH4" s="486"/>
      <c r="AI4" s="557"/>
      <c r="AJ4" s="557"/>
      <c r="AK4" s="558"/>
      <c r="AL4" s="486"/>
      <c r="AM4" s="557"/>
      <c r="AN4" s="557"/>
      <c r="AO4" s="558"/>
      <c r="AP4" s="575"/>
      <c r="AQ4" s="575"/>
      <c r="AR4" s="575"/>
      <c r="AS4" s="576"/>
      <c r="AT4" s="577"/>
      <c r="AU4" s="575"/>
      <c r="AV4" s="575"/>
      <c r="AW4" s="576"/>
      <c r="AX4" s="577"/>
      <c r="AY4" s="575"/>
      <c r="AZ4" s="575"/>
      <c r="BA4" s="576"/>
      <c r="BB4" s="577"/>
      <c r="BC4" s="575"/>
      <c r="BD4" s="575"/>
      <c r="BE4" s="576"/>
      <c r="BF4" s="486"/>
      <c r="BG4" s="557"/>
      <c r="BH4" s="557"/>
      <c r="BI4" s="558"/>
      <c r="BJ4" s="486"/>
      <c r="BK4" s="557"/>
      <c r="BL4" s="557"/>
      <c r="BM4" s="558"/>
      <c r="BN4" s="552"/>
      <c r="BO4" s="553"/>
      <c r="BP4" s="553"/>
      <c r="BQ4" s="554"/>
      <c r="BR4" s="560"/>
      <c r="BS4" s="563"/>
      <c r="BT4" s="497" t="s">
        <v>327</v>
      </c>
      <c r="BU4" s="500" t="s">
        <v>328</v>
      </c>
      <c r="BV4" s="486"/>
      <c r="BW4" s="557"/>
      <c r="BX4" s="557"/>
      <c r="BY4" s="558"/>
      <c r="BZ4" s="566"/>
    </row>
    <row r="5" spans="1:78" ht="2.25" customHeight="1" hidden="1" thickBot="1">
      <c r="A5" s="491"/>
      <c r="B5" s="223"/>
      <c r="C5" s="183"/>
      <c r="D5" s="183"/>
      <c r="E5" s="224"/>
      <c r="F5" s="497"/>
      <c r="G5" s="555"/>
      <c r="H5" s="555"/>
      <c r="I5" s="556"/>
      <c r="J5" s="487"/>
      <c r="K5" s="547"/>
      <c r="L5" s="547"/>
      <c r="M5" s="548"/>
      <c r="N5" s="547"/>
      <c r="O5" s="547"/>
      <c r="P5" s="547"/>
      <c r="Q5" s="548"/>
      <c r="R5" s="487"/>
      <c r="S5" s="547"/>
      <c r="T5" s="547"/>
      <c r="U5" s="548"/>
      <c r="V5" s="487"/>
      <c r="W5" s="547"/>
      <c r="X5" s="547"/>
      <c r="Y5" s="548"/>
      <c r="Z5" s="487"/>
      <c r="AA5" s="547"/>
      <c r="AB5" s="547"/>
      <c r="AC5" s="548"/>
      <c r="AD5" s="487"/>
      <c r="AE5" s="547"/>
      <c r="AF5" s="547"/>
      <c r="AG5" s="548"/>
      <c r="AH5" s="487"/>
      <c r="AI5" s="547"/>
      <c r="AJ5" s="547"/>
      <c r="AK5" s="548"/>
      <c r="AL5" s="487"/>
      <c r="AM5" s="547"/>
      <c r="AN5" s="547"/>
      <c r="AO5" s="548"/>
      <c r="AP5" s="578">
        <f>AL6</f>
        <v>2023</v>
      </c>
      <c r="AQ5" s="579" t="s">
        <v>131</v>
      </c>
      <c r="AR5" s="580" t="s">
        <v>460</v>
      </c>
      <c r="AS5" s="580" t="s">
        <v>461</v>
      </c>
      <c r="AT5" s="581">
        <f>AP5</f>
        <v>2023</v>
      </c>
      <c r="AU5" s="579" t="s">
        <v>131</v>
      </c>
      <c r="AV5" s="580" t="s">
        <v>460</v>
      </c>
      <c r="AW5" s="580" t="s">
        <v>461</v>
      </c>
      <c r="AX5" s="581">
        <f>AP5</f>
        <v>2023</v>
      </c>
      <c r="AY5" s="579" t="s">
        <v>131</v>
      </c>
      <c r="AZ5" s="580" t="s">
        <v>460</v>
      </c>
      <c r="BA5" s="580" t="s">
        <v>461</v>
      </c>
      <c r="BB5" s="581">
        <f>AP5</f>
        <v>2023</v>
      </c>
      <c r="BC5" s="579" t="s">
        <v>131</v>
      </c>
      <c r="BD5" s="580" t="s">
        <v>460</v>
      </c>
      <c r="BE5" s="580" t="s">
        <v>461</v>
      </c>
      <c r="BF5" s="487"/>
      <c r="BG5" s="547"/>
      <c r="BH5" s="547"/>
      <c r="BI5" s="548"/>
      <c r="BJ5" s="487"/>
      <c r="BK5" s="547"/>
      <c r="BL5" s="547"/>
      <c r="BM5" s="548"/>
      <c r="BN5" s="552"/>
      <c r="BO5" s="553"/>
      <c r="BP5" s="553"/>
      <c r="BQ5" s="554"/>
      <c r="BR5" s="560"/>
      <c r="BS5" s="563"/>
      <c r="BT5" s="498"/>
      <c r="BU5" s="483"/>
      <c r="BV5" s="487"/>
      <c r="BW5" s="547"/>
      <c r="BX5" s="547"/>
      <c r="BY5" s="548"/>
      <c r="BZ5" s="566"/>
    </row>
    <row r="6" spans="1:78" s="256" customFormat="1" ht="62.25" customHeight="1" thickBot="1">
      <c r="A6" s="491"/>
      <c r="B6" s="476">
        <v>2023</v>
      </c>
      <c r="C6" s="478">
        <v>2024</v>
      </c>
      <c r="D6" s="488" t="s">
        <v>130</v>
      </c>
      <c r="E6" s="489"/>
      <c r="F6" s="476">
        <v>2023</v>
      </c>
      <c r="G6" s="478">
        <v>2024</v>
      </c>
      <c r="H6" s="488" t="s">
        <v>130</v>
      </c>
      <c r="I6" s="489"/>
      <c r="J6" s="476">
        <v>2023</v>
      </c>
      <c r="K6" s="478">
        <v>2024</v>
      </c>
      <c r="L6" s="493" t="s">
        <v>130</v>
      </c>
      <c r="M6" s="494"/>
      <c r="N6" s="495">
        <v>2023</v>
      </c>
      <c r="O6" s="478">
        <v>2024</v>
      </c>
      <c r="P6" s="474" t="s">
        <v>130</v>
      </c>
      <c r="Q6" s="475"/>
      <c r="R6" s="476">
        <v>2023</v>
      </c>
      <c r="S6" s="478">
        <v>2024</v>
      </c>
      <c r="T6" s="474" t="s">
        <v>130</v>
      </c>
      <c r="U6" s="475"/>
      <c r="V6" s="476">
        <v>2023</v>
      </c>
      <c r="W6" s="478">
        <v>2024</v>
      </c>
      <c r="X6" s="474" t="s">
        <v>130</v>
      </c>
      <c r="Y6" s="475"/>
      <c r="Z6" s="476">
        <v>2023</v>
      </c>
      <c r="AA6" s="478">
        <v>2024</v>
      </c>
      <c r="AB6" s="474" t="s">
        <v>130</v>
      </c>
      <c r="AC6" s="475"/>
      <c r="AD6" s="476">
        <v>2023</v>
      </c>
      <c r="AE6" s="478">
        <v>2024</v>
      </c>
      <c r="AF6" s="474" t="s">
        <v>130</v>
      </c>
      <c r="AG6" s="475"/>
      <c r="AH6" s="476">
        <v>2023</v>
      </c>
      <c r="AI6" s="478">
        <v>2024</v>
      </c>
      <c r="AJ6" s="474" t="s">
        <v>130</v>
      </c>
      <c r="AK6" s="475"/>
      <c r="AL6" s="476">
        <v>2023</v>
      </c>
      <c r="AM6" s="478">
        <v>2024</v>
      </c>
      <c r="AN6" s="474" t="s">
        <v>130</v>
      </c>
      <c r="AO6" s="475"/>
      <c r="AP6" s="582"/>
      <c r="AQ6" s="583"/>
      <c r="AR6" s="584"/>
      <c r="AS6" s="584"/>
      <c r="AT6" s="585"/>
      <c r="AU6" s="583"/>
      <c r="AV6" s="584"/>
      <c r="AW6" s="584"/>
      <c r="AX6" s="585"/>
      <c r="AY6" s="583"/>
      <c r="AZ6" s="584"/>
      <c r="BA6" s="584"/>
      <c r="BB6" s="585"/>
      <c r="BC6" s="583"/>
      <c r="BD6" s="584"/>
      <c r="BE6" s="584"/>
      <c r="BF6" s="476">
        <v>2023</v>
      </c>
      <c r="BG6" s="478">
        <v>2024</v>
      </c>
      <c r="BH6" s="474" t="s">
        <v>130</v>
      </c>
      <c r="BI6" s="475"/>
      <c r="BJ6" s="476">
        <v>2023</v>
      </c>
      <c r="BK6" s="478">
        <v>2024</v>
      </c>
      <c r="BL6" s="474" t="s">
        <v>130</v>
      </c>
      <c r="BM6" s="475"/>
      <c r="BN6" s="476">
        <v>2023</v>
      </c>
      <c r="BO6" s="478">
        <v>2024</v>
      </c>
      <c r="BP6" s="474" t="s">
        <v>130</v>
      </c>
      <c r="BQ6" s="475"/>
      <c r="BR6" s="561"/>
      <c r="BS6" s="564"/>
      <c r="BT6" s="499"/>
      <c r="BU6" s="484"/>
      <c r="BV6" s="476">
        <v>2023</v>
      </c>
      <c r="BW6" s="478">
        <v>2024</v>
      </c>
      <c r="BX6" s="504" t="s">
        <v>130</v>
      </c>
      <c r="BY6" s="505"/>
      <c r="BZ6" s="489">
        <v>2024</v>
      </c>
    </row>
    <row r="7" spans="1:78" s="256" customFormat="1" ht="18" customHeight="1">
      <c r="A7" s="491"/>
      <c r="B7" s="520"/>
      <c r="C7" s="521"/>
      <c r="D7" s="478" t="s">
        <v>21</v>
      </c>
      <c r="E7" s="523" t="s">
        <v>26</v>
      </c>
      <c r="F7" s="520"/>
      <c r="G7" s="521"/>
      <c r="H7" s="478" t="s">
        <v>21</v>
      </c>
      <c r="I7" s="523" t="s">
        <v>26</v>
      </c>
      <c r="J7" s="520"/>
      <c r="K7" s="521"/>
      <c r="L7" s="525" t="s">
        <v>21</v>
      </c>
      <c r="M7" s="527" t="s">
        <v>26</v>
      </c>
      <c r="N7" s="522"/>
      <c r="O7" s="521"/>
      <c r="P7" s="478" t="s">
        <v>21</v>
      </c>
      <c r="Q7" s="523" t="s">
        <v>26</v>
      </c>
      <c r="R7" s="520"/>
      <c r="S7" s="521"/>
      <c r="T7" s="478" t="s">
        <v>21</v>
      </c>
      <c r="U7" s="523" t="s">
        <v>26</v>
      </c>
      <c r="V7" s="520"/>
      <c r="W7" s="521"/>
      <c r="X7" s="478" t="s">
        <v>21</v>
      </c>
      <c r="Y7" s="523" t="s">
        <v>26</v>
      </c>
      <c r="Z7" s="520"/>
      <c r="AA7" s="521"/>
      <c r="AB7" s="478" t="s">
        <v>21</v>
      </c>
      <c r="AC7" s="523" t="s">
        <v>26</v>
      </c>
      <c r="AD7" s="520"/>
      <c r="AE7" s="521"/>
      <c r="AF7" s="478" t="s">
        <v>21</v>
      </c>
      <c r="AG7" s="523" t="s">
        <v>26</v>
      </c>
      <c r="AH7" s="520"/>
      <c r="AI7" s="521"/>
      <c r="AJ7" s="478" t="s">
        <v>21</v>
      </c>
      <c r="AK7" s="523" t="s">
        <v>26</v>
      </c>
      <c r="AL7" s="520"/>
      <c r="AM7" s="521"/>
      <c r="AN7" s="528" t="s">
        <v>21</v>
      </c>
      <c r="AO7" s="530" t="s">
        <v>26</v>
      </c>
      <c r="AP7" s="582"/>
      <c r="AQ7" s="586">
        <v>2024</v>
      </c>
      <c r="AR7" s="587"/>
      <c r="AS7" s="587"/>
      <c r="AT7" s="585"/>
      <c r="AU7" s="586">
        <v>2024</v>
      </c>
      <c r="AV7" s="587"/>
      <c r="AW7" s="587"/>
      <c r="AX7" s="585"/>
      <c r="AY7" s="586">
        <v>2024</v>
      </c>
      <c r="AZ7" s="587"/>
      <c r="BA7" s="587"/>
      <c r="BB7" s="585"/>
      <c r="BC7" s="586">
        <v>2024</v>
      </c>
      <c r="BD7" s="587"/>
      <c r="BE7" s="587"/>
      <c r="BF7" s="520"/>
      <c r="BG7" s="521"/>
      <c r="BH7" s="478" t="s">
        <v>21</v>
      </c>
      <c r="BI7" s="523" t="s">
        <v>26</v>
      </c>
      <c r="BJ7" s="520"/>
      <c r="BK7" s="521"/>
      <c r="BL7" s="478" t="s">
        <v>21</v>
      </c>
      <c r="BM7" s="523" t="s">
        <v>26</v>
      </c>
      <c r="BN7" s="520"/>
      <c r="BO7" s="521"/>
      <c r="BP7" s="478" t="s">
        <v>21</v>
      </c>
      <c r="BQ7" s="523" t="s">
        <v>26</v>
      </c>
      <c r="BR7" s="532">
        <v>2023</v>
      </c>
      <c r="BS7" s="534">
        <v>2024</v>
      </c>
      <c r="BT7" s="535"/>
      <c r="BU7" s="527"/>
      <c r="BV7" s="520"/>
      <c r="BW7" s="521"/>
      <c r="BX7" s="525" t="s">
        <v>21</v>
      </c>
      <c r="BY7" s="527" t="s">
        <v>26</v>
      </c>
      <c r="BZ7" s="523"/>
    </row>
    <row r="8" spans="1:78" ht="18" customHeight="1" thickBot="1">
      <c r="A8" s="492"/>
      <c r="B8" s="477"/>
      <c r="C8" s="479"/>
      <c r="D8" s="479"/>
      <c r="E8" s="524"/>
      <c r="F8" s="477"/>
      <c r="G8" s="479"/>
      <c r="H8" s="479"/>
      <c r="I8" s="524"/>
      <c r="J8" s="477"/>
      <c r="K8" s="479"/>
      <c r="L8" s="526"/>
      <c r="M8" s="503"/>
      <c r="N8" s="496"/>
      <c r="O8" s="479"/>
      <c r="P8" s="479"/>
      <c r="Q8" s="524"/>
      <c r="R8" s="477"/>
      <c r="S8" s="479"/>
      <c r="T8" s="479"/>
      <c r="U8" s="524"/>
      <c r="V8" s="477"/>
      <c r="W8" s="479"/>
      <c r="X8" s="479"/>
      <c r="Y8" s="524"/>
      <c r="Z8" s="477"/>
      <c r="AA8" s="479"/>
      <c r="AB8" s="479"/>
      <c r="AC8" s="524"/>
      <c r="AD8" s="477"/>
      <c r="AE8" s="479"/>
      <c r="AF8" s="479"/>
      <c r="AG8" s="524"/>
      <c r="AH8" s="477"/>
      <c r="AI8" s="479"/>
      <c r="AJ8" s="479"/>
      <c r="AK8" s="524"/>
      <c r="AL8" s="477"/>
      <c r="AM8" s="479"/>
      <c r="AN8" s="529"/>
      <c r="AO8" s="531"/>
      <c r="AP8" s="588"/>
      <c r="AQ8" s="589"/>
      <c r="AR8" s="590"/>
      <c r="AS8" s="590"/>
      <c r="AT8" s="591"/>
      <c r="AU8" s="589"/>
      <c r="AV8" s="590"/>
      <c r="AW8" s="590"/>
      <c r="AX8" s="591"/>
      <c r="AY8" s="589"/>
      <c r="AZ8" s="590"/>
      <c r="BA8" s="590"/>
      <c r="BB8" s="591"/>
      <c r="BC8" s="589"/>
      <c r="BD8" s="590"/>
      <c r="BE8" s="590"/>
      <c r="BF8" s="477"/>
      <c r="BG8" s="479"/>
      <c r="BH8" s="479"/>
      <c r="BI8" s="524"/>
      <c r="BJ8" s="477"/>
      <c r="BK8" s="479"/>
      <c r="BL8" s="479"/>
      <c r="BM8" s="524"/>
      <c r="BN8" s="477"/>
      <c r="BO8" s="479"/>
      <c r="BP8" s="479"/>
      <c r="BQ8" s="524"/>
      <c r="BR8" s="533"/>
      <c r="BS8" s="501"/>
      <c r="BT8" s="502"/>
      <c r="BU8" s="503"/>
      <c r="BV8" s="477"/>
      <c r="BW8" s="479"/>
      <c r="BX8" s="526"/>
      <c r="BY8" s="503"/>
      <c r="BZ8" s="506"/>
    </row>
    <row r="9" spans="1:78" s="542" customFormat="1" ht="19.5" customHeight="1" thickBot="1">
      <c r="A9" s="536" t="s">
        <v>81</v>
      </c>
      <c r="B9" s="518">
        <v>1</v>
      </c>
      <c r="C9" s="537">
        <v>2</v>
      </c>
      <c r="D9" s="537">
        <v>3</v>
      </c>
      <c r="E9" s="538">
        <v>4</v>
      </c>
      <c r="F9" s="518">
        <v>5</v>
      </c>
      <c r="G9" s="537">
        <v>6</v>
      </c>
      <c r="H9" s="537">
        <v>7</v>
      </c>
      <c r="I9" s="538">
        <v>8</v>
      </c>
      <c r="J9" s="518">
        <v>9</v>
      </c>
      <c r="K9" s="537">
        <v>10</v>
      </c>
      <c r="L9" s="537">
        <v>11</v>
      </c>
      <c r="M9" s="538">
        <v>12</v>
      </c>
      <c r="N9" s="539">
        <v>13</v>
      </c>
      <c r="O9" s="537">
        <v>14</v>
      </c>
      <c r="P9" s="537">
        <v>15</v>
      </c>
      <c r="Q9" s="538">
        <v>16</v>
      </c>
      <c r="R9" s="518">
        <v>17</v>
      </c>
      <c r="S9" s="537">
        <v>18</v>
      </c>
      <c r="T9" s="537">
        <v>19</v>
      </c>
      <c r="U9" s="538">
        <v>20</v>
      </c>
      <c r="V9" s="518">
        <v>21</v>
      </c>
      <c r="W9" s="537">
        <v>22</v>
      </c>
      <c r="X9" s="537">
        <v>23</v>
      </c>
      <c r="Y9" s="538">
        <v>24</v>
      </c>
      <c r="Z9" s="518">
        <v>25</v>
      </c>
      <c r="AA9" s="537">
        <v>26</v>
      </c>
      <c r="AB9" s="537">
        <v>27</v>
      </c>
      <c r="AC9" s="538">
        <v>28</v>
      </c>
      <c r="AD9" s="518">
        <v>29</v>
      </c>
      <c r="AE9" s="537">
        <v>30</v>
      </c>
      <c r="AF9" s="537">
        <v>31</v>
      </c>
      <c r="AG9" s="538">
        <v>32</v>
      </c>
      <c r="AH9" s="518">
        <v>33</v>
      </c>
      <c r="AI9" s="537">
        <v>34</v>
      </c>
      <c r="AJ9" s="537">
        <v>35</v>
      </c>
      <c r="AK9" s="538">
        <v>36</v>
      </c>
      <c r="AL9" s="518">
        <v>37</v>
      </c>
      <c r="AM9" s="537">
        <v>38</v>
      </c>
      <c r="AN9" s="537">
        <v>39</v>
      </c>
      <c r="AO9" s="538">
        <v>40</v>
      </c>
      <c r="AP9" s="540">
        <v>41</v>
      </c>
      <c r="AQ9" s="540">
        <v>42</v>
      </c>
      <c r="AR9" s="540">
        <v>43</v>
      </c>
      <c r="AS9" s="540">
        <v>44</v>
      </c>
      <c r="AT9" s="540">
        <v>45</v>
      </c>
      <c r="AU9" s="540">
        <v>46</v>
      </c>
      <c r="AV9" s="540">
        <v>47</v>
      </c>
      <c r="AW9" s="540">
        <v>48</v>
      </c>
      <c r="AX9" s="540">
        <v>49</v>
      </c>
      <c r="AY9" s="540">
        <v>50</v>
      </c>
      <c r="AZ9" s="540">
        <v>51</v>
      </c>
      <c r="BA9" s="540">
        <v>52</v>
      </c>
      <c r="BB9" s="518">
        <v>53</v>
      </c>
      <c r="BC9" s="540">
        <v>54</v>
      </c>
      <c r="BD9" s="540">
        <v>55</v>
      </c>
      <c r="BE9" s="540">
        <v>56</v>
      </c>
      <c r="BF9" s="518">
        <v>57</v>
      </c>
      <c r="BG9" s="537">
        <v>58</v>
      </c>
      <c r="BH9" s="537">
        <v>59</v>
      </c>
      <c r="BI9" s="538">
        <v>60</v>
      </c>
      <c r="BJ9" s="518">
        <v>61</v>
      </c>
      <c r="BK9" s="537">
        <v>62</v>
      </c>
      <c r="BL9" s="537">
        <v>63</v>
      </c>
      <c r="BM9" s="538">
        <v>64</v>
      </c>
      <c r="BN9" s="518">
        <v>65</v>
      </c>
      <c r="BO9" s="537">
        <v>66</v>
      </c>
      <c r="BP9" s="537">
        <v>67</v>
      </c>
      <c r="BQ9" s="538">
        <v>68</v>
      </c>
      <c r="BR9" s="541">
        <v>69</v>
      </c>
      <c r="BS9" s="536">
        <v>70</v>
      </c>
      <c r="BT9" s="518">
        <v>71</v>
      </c>
      <c r="BU9" s="538">
        <v>72</v>
      </c>
      <c r="BV9" s="518">
        <v>73</v>
      </c>
      <c r="BW9" s="537">
        <v>74</v>
      </c>
      <c r="BX9" s="537">
        <v>75</v>
      </c>
      <c r="BY9" s="537">
        <v>76</v>
      </c>
      <c r="BZ9" s="538">
        <v>77</v>
      </c>
    </row>
    <row r="10" spans="1:80" s="319" customFormat="1" ht="52.5" customHeight="1" thickBot="1">
      <c r="A10" s="366" t="s">
        <v>46</v>
      </c>
      <c r="B10" s="310">
        <v>8839</v>
      </c>
      <c r="C10" s="311">
        <v>6466</v>
      </c>
      <c r="D10" s="305">
        <v>73.2</v>
      </c>
      <c r="E10" s="307">
        <v>-2373</v>
      </c>
      <c r="F10" s="310">
        <v>6559</v>
      </c>
      <c r="G10" s="311">
        <v>4577</v>
      </c>
      <c r="H10" s="305">
        <v>69.8</v>
      </c>
      <c r="I10" s="307">
        <v>-1982</v>
      </c>
      <c r="J10" s="310">
        <v>747</v>
      </c>
      <c r="K10" s="311">
        <v>1052</v>
      </c>
      <c r="L10" s="257">
        <v>140.8</v>
      </c>
      <c r="M10" s="322">
        <v>305</v>
      </c>
      <c r="N10" s="310">
        <v>519</v>
      </c>
      <c r="O10" s="311">
        <v>740</v>
      </c>
      <c r="P10" s="257">
        <v>142.6</v>
      </c>
      <c r="Q10" s="322">
        <v>221</v>
      </c>
      <c r="R10" s="310">
        <v>241</v>
      </c>
      <c r="S10" s="311">
        <v>497</v>
      </c>
      <c r="T10" s="257">
        <v>206.2</v>
      </c>
      <c r="U10" s="322">
        <v>256</v>
      </c>
      <c r="V10" s="310" t="s">
        <v>430</v>
      </c>
      <c r="W10" s="311" t="s">
        <v>431</v>
      </c>
      <c r="X10" s="257">
        <v>237.8</v>
      </c>
      <c r="Y10" s="322">
        <v>186</v>
      </c>
      <c r="Z10" s="310">
        <v>0</v>
      </c>
      <c r="AA10" s="311">
        <v>104</v>
      </c>
      <c r="AB10" s="320">
        <v>0</v>
      </c>
      <c r="AC10" s="322">
        <v>104</v>
      </c>
      <c r="AD10" s="567">
        <v>0</v>
      </c>
      <c r="AE10" s="311">
        <v>12</v>
      </c>
      <c r="AF10" s="257" t="s">
        <v>14</v>
      </c>
      <c r="AG10" s="322">
        <v>12</v>
      </c>
      <c r="AH10" s="306">
        <v>0</v>
      </c>
      <c r="AI10" s="311">
        <v>0</v>
      </c>
      <c r="AJ10" s="257" t="s">
        <v>14</v>
      </c>
      <c r="AK10" s="322">
        <v>0</v>
      </c>
      <c r="AL10" s="310">
        <v>4512</v>
      </c>
      <c r="AM10" s="311">
        <v>3007</v>
      </c>
      <c r="AN10" s="257">
        <v>66.6</v>
      </c>
      <c r="AO10" s="307">
        <v>-1505</v>
      </c>
      <c r="AP10" s="592">
        <f>SUM(AP11:AP17)</f>
        <v>1581</v>
      </c>
      <c r="AQ10" s="593">
        <f>AR10+AS10</f>
        <v>2583</v>
      </c>
      <c r="AR10" s="594">
        <f>SUM(AR11:AR17)</f>
        <v>2382</v>
      </c>
      <c r="AS10" s="595">
        <f>SUM(AS11:AS17)</f>
        <v>201</v>
      </c>
      <c r="AT10" s="596">
        <f>SUM(AT11:AT17)</f>
        <v>5369</v>
      </c>
      <c r="AU10" s="593">
        <f>AV10+AW10</f>
        <v>12540</v>
      </c>
      <c r="AV10" s="594">
        <f>SUM(AV11:AV17)</f>
        <v>11041</v>
      </c>
      <c r="AW10" s="595">
        <f>SUM(AW11:AW17)</f>
        <v>1499</v>
      </c>
      <c r="AX10" s="596">
        <f>SUM(AX11:AX17)</f>
        <v>683</v>
      </c>
      <c r="AY10" s="593">
        <f>AZ10+BA10</f>
        <v>988</v>
      </c>
      <c r="AZ10" s="594">
        <f>SUM(AZ11:AZ17)</f>
        <v>918</v>
      </c>
      <c r="BA10" s="595">
        <f>SUM(BA11:BA17)</f>
        <v>70</v>
      </c>
      <c r="BB10" s="597">
        <f>AX10*100/AT10</f>
        <v>12.7</v>
      </c>
      <c r="BC10" s="598">
        <f aca="true" t="shared" si="0" ref="BC10:BE17">AY10*100/AU10</f>
        <v>7.9</v>
      </c>
      <c r="BD10" s="599">
        <f t="shared" si="0"/>
        <v>8.3</v>
      </c>
      <c r="BE10" s="600">
        <f t="shared" si="0"/>
        <v>4.7</v>
      </c>
      <c r="BF10" s="310">
        <v>5976</v>
      </c>
      <c r="BG10" s="311">
        <v>4274</v>
      </c>
      <c r="BH10" s="257">
        <v>71.5</v>
      </c>
      <c r="BI10" s="322">
        <v>-1702</v>
      </c>
      <c r="BJ10" s="310">
        <v>4482</v>
      </c>
      <c r="BK10" s="311">
        <v>3209</v>
      </c>
      <c r="BL10" s="257">
        <v>71.6</v>
      </c>
      <c r="BM10" s="308">
        <v>-1273</v>
      </c>
      <c r="BN10" s="310">
        <v>2678</v>
      </c>
      <c r="BO10" s="311">
        <v>2100</v>
      </c>
      <c r="BP10" s="257">
        <v>78.4</v>
      </c>
      <c r="BQ10" s="308">
        <v>-578</v>
      </c>
      <c r="BR10" s="312">
        <v>3978</v>
      </c>
      <c r="BS10" s="310">
        <v>8921</v>
      </c>
      <c r="BT10" s="310">
        <v>7699</v>
      </c>
      <c r="BU10" s="322">
        <v>1222</v>
      </c>
      <c r="BV10" s="310">
        <v>10475</v>
      </c>
      <c r="BW10" s="311">
        <v>13525</v>
      </c>
      <c r="BX10" s="257">
        <v>129.1</v>
      </c>
      <c r="BY10" s="322">
        <v>3050</v>
      </c>
      <c r="BZ10" s="313" t="s">
        <v>444</v>
      </c>
      <c r="CB10" s="321">
        <f>BS10/BG10</f>
        <v>2</v>
      </c>
    </row>
    <row r="11" spans="1:82" ht="52.5" customHeight="1">
      <c r="A11" s="219" t="s">
        <v>256</v>
      </c>
      <c r="B11" s="226">
        <v>976</v>
      </c>
      <c r="C11" s="227">
        <v>959</v>
      </c>
      <c r="D11" s="259">
        <v>98.3</v>
      </c>
      <c r="E11" s="260">
        <v>-17</v>
      </c>
      <c r="F11" s="226">
        <v>717</v>
      </c>
      <c r="G11" s="227">
        <v>623</v>
      </c>
      <c r="H11" s="259">
        <v>86.9</v>
      </c>
      <c r="I11" s="260">
        <v>-94</v>
      </c>
      <c r="J11" s="226">
        <v>133</v>
      </c>
      <c r="K11" s="227">
        <v>223</v>
      </c>
      <c r="L11" s="228">
        <v>167.7</v>
      </c>
      <c r="M11" s="190">
        <v>90</v>
      </c>
      <c r="N11" s="262">
        <v>93</v>
      </c>
      <c r="O11" s="227">
        <v>145</v>
      </c>
      <c r="P11" s="228">
        <v>155.9</v>
      </c>
      <c r="Q11" s="190">
        <v>52</v>
      </c>
      <c r="R11" s="226">
        <v>15</v>
      </c>
      <c r="S11" s="227">
        <v>72</v>
      </c>
      <c r="T11" s="263">
        <v>480</v>
      </c>
      <c r="U11" s="190">
        <v>57</v>
      </c>
      <c r="V11" s="264" t="s">
        <v>432</v>
      </c>
      <c r="W11" s="265" t="s">
        <v>433</v>
      </c>
      <c r="X11" s="263" t="s">
        <v>453</v>
      </c>
      <c r="Y11" s="190">
        <v>40</v>
      </c>
      <c r="Z11" s="226">
        <v>0</v>
      </c>
      <c r="AA11" s="227">
        <v>6</v>
      </c>
      <c r="AB11" s="543">
        <v>0</v>
      </c>
      <c r="AC11" s="260">
        <v>6</v>
      </c>
      <c r="AD11" s="568">
        <v>0</v>
      </c>
      <c r="AE11" s="227">
        <v>4</v>
      </c>
      <c r="AF11" s="263" t="s">
        <v>14</v>
      </c>
      <c r="AG11" s="190">
        <v>4</v>
      </c>
      <c r="AH11" s="325">
        <v>0</v>
      </c>
      <c r="AI11" s="227">
        <v>0</v>
      </c>
      <c r="AJ11" s="263" t="s">
        <v>14</v>
      </c>
      <c r="AK11" s="260">
        <v>0</v>
      </c>
      <c r="AL11" s="226">
        <v>463</v>
      </c>
      <c r="AM11" s="227">
        <v>353</v>
      </c>
      <c r="AN11" s="263">
        <v>76.2</v>
      </c>
      <c r="AO11" s="261">
        <v>-110</v>
      </c>
      <c r="AP11" s="601">
        <v>222</v>
      </c>
      <c r="AQ11" s="602">
        <f>AR11+AS11</f>
        <v>300</v>
      </c>
      <c r="AR11" s="603">
        <v>290</v>
      </c>
      <c r="AS11" s="604">
        <v>10</v>
      </c>
      <c r="AT11" s="605">
        <v>511</v>
      </c>
      <c r="AU11" s="602">
        <f>AV11+AW11</f>
        <v>737</v>
      </c>
      <c r="AV11" s="603">
        <v>601</v>
      </c>
      <c r="AW11" s="604">
        <v>136</v>
      </c>
      <c r="AX11" s="605">
        <v>130</v>
      </c>
      <c r="AY11" s="602">
        <f>AZ11+BA11</f>
        <v>219</v>
      </c>
      <c r="AZ11" s="603">
        <v>215</v>
      </c>
      <c r="BA11" s="604">
        <v>4</v>
      </c>
      <c r="BB11" s="606">
        <f aca="true" t="shared" si="1" ref="BB11:BB17">AX11*100/AT11</f>
        <v>25.4</v>
      </c>
      <c r="BC11" s="607">
        <f t="shared" si="0"/>
        <v>29.7</v>
      </c>
      <c r="BD11" s="608">
        <f t="shared" si="0"/>
        <v>35.8</v>
      </c>
      <c r="BE11" s="609">
        <f t="shared" si="0"/>
        <v>2.9</v>
      </c>
      <c r="BF11" s="226">
        <v>644</v>
      </c>
      <c r="BG11" s="227">
        <v>601</v>
      </c>
      <c r="BH11" s="263">
        <v>93.3</v>
      </c>
      <c r="BI11" s="260">
        <v>-43</v>
      </c>
      <c r="BJ11" s="226">
        <v>470</v>
      </c>
      <c r="BK11" s="227">
        <v>419</v>
      </c>
      <c r="BL11" s="263">
        <v>89.1</v>
      </c>
      <c r="BM11" s="261">
        <v>-51</v>
      </c>
      <c r="BN11" s="226">
        <v>249</v>
      </c>
      <c r="BO11" s="227">
        <v>229</v>
      </c>
      <c r="BP11" s="263">
        <v>92</v>
      </c>
      <c r="BQ11" s="261">
        <v>-20</v>
      </c>
      <c r="BR11" s="302">
        <v>354</v>
      </c>
      <c r="BS11" s="267">
        <v>471</v>
      </c>
      <c r="BT11" s="226">
        <v>356</v>
      </c>
      <c r="BU11" s="261">
        <v>115</v>
      </c>
      <c r="BV11" s="262">
        <v>9201</v>
      </c>
      <c r="BW11" s="227">
        <v>9465</v>
      </c>
      <c r="BX11" s="263">
        <v>102.9</v>
      </c>
      <c r="BY11" s="260">
        <v>264</v>
      </c>
      <c r="BZ11" s="314">
        <v>1</v>
      </c>
      <c r="CA11" s="268"/>
      <c r="CB11" s="296">
        <f aca="true" t="shared" si="2" ref="CB11:CB17">BS11/BG11</f>
        <v>1</v>
      </c>
      <c r="CC11" s="258"/>
      <c r="CD11" s="258"/>
    </row>
    <row r="12" spans="1:82" ht="52.5" customHeight="1">
      <c r="A12" s="220" t="s">
        <v>257</v>
      </c>
      <c r="B12" s="229">
        <v>814</v>
      </c>
      <c r="C12" s="230">
        <v>693</v>
      </c>
      <c r="D12" s="269">
        <v>85.1</v>
      </c>
      <c r="E12" s="166">
        <v>-121</v>
      </c>
      <c r="F12" s="229">
        <v>624</v>
      </c>
      <c r="G12" s="230">
        <v>516</v>
      </c>
      <c r="H12" s="269">
        <v>82.7</v>
      </c>
      <c r="I12" s="166">
        <v>-108</v>
      </c>
      <c r="J12" s="229">
        <v>94</v>
      </c>
      <c r="K12" s="230">
        <v>108</v>
      </c>
      <c r="L12" s="231">
        <v>114.9</v>
      </c>
      <c r="M12" s="190">
        <v>14</v>
      </c>
      <c r="N12" s="271">
        <v>69</v>
      </c>
      <c r="O12" s="230">
        <v>76</v>
      </c>
      <c r="P12" s="231">
        <v>110.1</v>
      </c>
      <c r="Q12" s="190">
        <v>7</v>
      </c>
      <c r="R12" s="229">
        <v>16</v>
      </c>
      <c r="S12" s="230">
        <v>26</v>
      </c>
      <c r="T12" s="266">
        <v>162.5</v>
      </c>
      <c r="U12" s="190">
        <v>10</v>
      </c>
      <c r="V12" s="272" t="s">
        <v>434</v>
      </c>
      <c r="W12" s="273" t="s">
        <v>435</v>
      </c>
      <c r="X12" s="266">
        <v>200</v>
      </c>
      <c r="Y12" s="190">
        <v>5</v>
      </c>
      <c r="Z12" s="229">
        <v>0</v>
      </c>
      <c r="AA12" s="230">
        <v>9</v>
      </c>
      <c r="AB12" s="544" t="s">
        <v>14</v>
      </c>
      <c r="AC12" s="166">
        <v>9</v>
      </c>
      <c r="AD12" s="569">
        <v>0</v>
      </c>
      <c r="AE12" s="230">
        <v>0</v>
      </c>
      <c r="AF12" s="266" t="s">
        <v>14</v>
      </c>
      <c r="AG12" s="190">
        <v>0</v>
      </c>
      <c r="AH12" s="326">
        <v>0</v>
      </c>
      <c r="AI12" s="230">
        <v>0</v>
      </c>
      <c r="AJ12" s="266" t="s">
        <v>14</v>
      </c>
      <c r="AK12" s="270">
        <v>0</v>
      </c>
      <c r="AL12" s="229">
        <v>439</v>
      </c>
      <c r="AM12" s="230">
        <v>356</v>
      </c>
      <c r="AN12" s="266">
        <v>81.1</v>
      </c>
      <c r="AO12" s="270">
        <v>-83</v>
      </c>
      <c r="AP12" s="601">
        <v>136</v>
      </c>
      <c r="AQ12" s="602">
        <f aca="true" t="shared" si="3" ref="AQ12:AQ17">AR12+AS12</f>
        <v>154</v>
      </c>
      <c r="AR12" s="603">
        <v>143</v>
      </c>
      <c r="AS12" s="604">
        <v>11</v>
      </c>
      <c r="AT12" s="605">
        <v>299</v>
      </c>
      <c r="AU12" s="602">
        <f aca="true" t="shared" si="4" ref="AU12:AU17">AV12+AW12</f>
        <v>439</v>
      </c>
      <c r="AV12" s="603">
        <v>386</v>
      </c>
      <c r="AW12" s="604">
        <v>53</v>
      </c>
      <c r="AX12" s="605">
        <v>83</v>
      </c>
      <c r="AY12" s="602">
        <f aca="true" t="shared" si="5" ref="AY12:AY17">AZ12+BA12</f>
        <v>105</v>
      </c>
      <c r="AZ12" s="603">
        <v>100</v>
      </c>
      <c r="BA12" s="604">
        <v>5</v>
      </c>
      <c r="BB12" s="606">
        <f t="shared" si="1"/>
        <v>27.8</v>
      </c>
      <c r="BC12" s="607">
        <f t="shared" si="0"/>
        <v>23.9</v>
      </c>
      <c r="BD12" s="608">
        <f t="shared" si="0"/>
        <v>25.9</v>
      </c>
      <c r="BE12" s="609">
        <f t="shared" si="0"/>
        <v>9.4</v>
      </c>
      <c r="BF12" s="229">
        <v>497</v>
      </c>
      <c r="BG12" s="230">
        <v>463</v>
      </c>
      <c r="BH12" s="266">
        <v>93.2</v>
      </c>
      <c r="BI12" s="166">
        <v>-34</v>
      </c>
      <c r="BJ12" s="229">
        <v>424</v>
      </c>
      <c r="BK12" s="230">
        <v>389</v>
      </c>
      <c r="BL12" s="266">
        <v>91.7</v>
      </c>
      <c r="BM12" s="270">
        <v>-35</v>
      </c>
      <c r="BN12" s="229">
        <v>252</v>
      </c>
      <c r="BO12" s="230">
        <v>257</v>
      </c>
      <c r="BP12" s="266">
        <v>102</v>
      </c>
      <c r="BQ12" s="270">
        <v>5</v>
      </c>
      <c r="BR12" s="303">
        <v>159</v>
      </c>
      <c r="BS12" s="274">
        <v>289</v>
      </c>
      <c r="BT12" s="229">
        <v>248</v>
      </c>
      <c r="BU12" s="270">
        <v>41</v>
      </c>
      <c r="BV12" s="271">
        <v>9297</v>
      </c>
      <c r="BW12" s="230">
        <v>10880</v>
      </c>
      <c r="BX12" s="266">
        <v>117</v>
      </c>
      <c r="BY12" s="166">
        <v>1583</v>
      </c>
      <c r="BZ12" s="315">
        <v>2</v>
      </c>
      <c r="CA12" s="268"/>
      <c r="CB12" s="296">
        <f t="shared" si="2"/>
        <v>1</v>
      </c>
      <c r="CC12" s="258"/>
      <c r="CD12" s="258"/>
    </row>
    <row r="13" spans="1:82" ht="52.5" customHeight="1">
      <c r="A13" s="220" t="s">
        <v>258</v>
      </c>
      <c r="B13" s="229">
        <v>3161</v>
      </c>
      <c r="C13" s="230">
        <v>1882</v>
      </c>
      <c r="D13" s="269">
        <v>59.5</v>
      </c>
      <c r="E13" s="166">
        <v>-1279</v>
      </c>
      <c r="F13" s="229">
        <v>2227</v>
      </c>
      <c r="G13" s="230">
        <v>1353</v>
      </c>
      <c r="H13" s="269">
        <v>60.8</v>
      </c>
      <c r="I13" s="166">
        <v>-874</v>
      </c>
      <c r="J13" s="229">
        <v>152</v>
      </c>
      <c r="K13" s="230">
        <v>210</v>
      </c>
      <c r="L13" s="275">
        <v>138.2</v>
      </c>
      <c r="M13" s="190">
        <v>58</v>
      </c>
      <c r="N13" s="271">
        <v>124</v>
      </c>
      <c r="O13" s="230">
        <v>153</v>
      </c>
      <c r="P13" s="275">
        <v>123.4</v>
      </c>
      <c r="Q13" s="190">
        <v>29</v>
      </c>
      <c r="R13" s="229">
        <v>162</v>
      </c>
      <c r="S13" s="230">
        <v>212</v>
      </c>
      <c r="T13" s="266">
        <v>130.9</v>
      </c>
      <c r="U13" s="190">
        <v>50</v>
      </c>
      <c r="V13" s="272" t="s">
        <v>436</v>
      </c>
      <c r="W13" s="273" t="s">
        <v>437</v>
      </c>
      <c r="X13" s="266">
        <v>122.3</v>
      </c>
      <c r="Y13" s="190">
        <v>25</v>
      </c>
      <c r="Z13" s="229">
        <v>0</v>
      </c>
      <c r="AA13" s="230">
        <v>54</v>
      </c>
      <c r="AB13" s="544" t="s">
        <v>14</v>
      </c>
      <c r="AC13" s="166">
        <v>54</v>
      </c>
      <c r="AD13" s="569">
        <v>0</v>
      </c>
      <c r="AE13" s="230">
        <v>0</v>
      </c>
      <c r="AF13" s="266" t="s">
        <v>14</v>
      </c>
      <c r="AG13" s="190">
        <v>0</v>
      </c>
      <c r="AH13" s="326">
        <v>0</v>
      </c>
      <c r="AI13" s="230">
        <v>0</v>
      </c>
      <c r="AJ13" s="266" t="s">
        <v>14</v>
      </c>
      <c r="AK13" s="270">
        <v>0</v>
      </c>
      <c r="AL13" s="229">
        <v>1648</v>
      </c>
      <c r="AM13" s="230">
        <v>1008</v>
      </c>
      <c r="AN13" s="266">
        <v>61.2</v>
      </c>
      <c r="AO13" s="270">
        <v>-640</v>
      </c>
      <c r="AP13" s="601">
        <v>623</v>
      </c>
      <c r="AQ13" s="602">
        <f t="shared" si="3"/>
        <v>1208</v>
      </c>
      <c r="AR13" s="603">
        <v>1136</v>
      </c>
      <c r="AS13" s="604">
        <v>72</v>
      </c>
      <c r="AT13" s="605">
        <v>3120</v>
      </c>
      <c r="AU13" s="602">
        <f t="shared" si="4"/>
        <v>8132</v>
      </c>
      <c r="AV13" s="603">
        <v>7704</v>
      </c>
      <c r="AW13" s="604">
        <v>428</v>
      </c>
      <c r="AX13" s="605">
        <v>123</v>
      </c>
      <c r="AY13" s="602">
        <f t="shared" si="5"/>
        <v>188</v>
      </c>
      <c r="AZ13" s="603">
        <v>187</v>
      </c>
      <c r="BA13" s="604">
        <v>1</v>
      </c>
      <c r="BB13" s="606">
        <f t="shared" si="1"/>
        <v>3.9</v>
      </c>
      <c r="BC13" s="607">
        <f t="shared" si="0"/>
        <v>2.3</v>
      </c>
      <c r="BD13" s="608">
        <f t="shared" si="0"/>
        <v>2.4</v>
      </c>
      <c r="BE13" s="609">
        <f t="shared" si="0"/>
        <v>0.2</v>
      </c>
      <c r="BF13" s="229">
        <v>2303</v>
      </c>
      <c r="BG13" s="230">
        <v>1277</v>
      </c>
      <c r="BH13" s="266">
        <v>55.4</v>
      </c>
      <c r="BI13" s="166">
        <v>-1026</v>
      </c>
      <c r="BJ13" s="229">
        <v>1531</v>
      </c>
      <c r="BK13" s="230">
        <v>958</v>
      </c>
      <c r="BL13" s="266">
        <v>62.6</v>
      </c>
      <c r="BM13" s="270">
        <v>-573</v>
      </c>
      <c r="BN13" s="229">
        <v>997</v>
      </c>
      <c r="BO13" s="230">
        <v>708</v>
      </c>
      <c r="BP13" s="266">
        <v>71</v>
      </c>
      <c r="BQ13" s="270">
        <v>-289</v>
      </c>
      <c r="BR13" s="303">
        <v>2501</v>
      </c>
      <c r="BS13" s="274">
        <v>5874</v>
      </c>
      <c r="BT13" s="229">
        <v>5524</v>
      </c>
      <c r="BU13" s="270">
        <v>350</v>
      </c>
      <c r="BV13" s="271">
        <v>10802</v>
      </c>
      <c r="BW13" s="230">
        <v>14578</v>
      </c>
      <c r="BX13" s="266">
        <v>135</v>
      </c>
      <c r="BY13" s="166">
        <v>3776</v>
      </c>
      <c r="BZ13" s="316" t="s">
        <v>445</v>
      </c>
      <c r="CA13" s="268"/>
      <c r="CB13" s="296">
        <f t="shared" si="2"/>
        <v>5</v>
      </c>
      <c r="CC13" s="258"/>
      <c r="CD13" s="258"/>
    </row>
    <row r="14" spans="1:82" ht="52.5" customHeight="1">
      <c r="A14" s="220" t="s">
        <v>259</v>
      </c>
      <c r="B14" s="229">
        <v>1118</v>
      </c>
      <c r="C14" s="230">
        <v>789</v>
      </c>
      <c r="D14" s="269">
        <v>70.6</v>
      </c>
      <c r="E14" s="166">
        <v>-329</v>
      </c>
      <c r="F14" s="229">
        <v>872</v>
      </c>
      <c r="G14" s="230">
        <v>566</v>
      </c>
      <c r="H14" s="269">
        <v>64.9</v>
      </c>
      <c r="I14" s="166">
        <v>-306</v>
      </c>
      <c r="J14" s="229">
        <v>99</v>
      </c>
      <c r="K14" s="230">
        <v>120</v>
      </c>
      <c r="L14" s="231">
        <v>121.2</v>
      </c>
      <c r="M14" s="190">
        <v>21</v>
      </c>
      <c r="N14" s="271">
        <v>60</v>
      </c>
      <c r="O14" s="230">
        <v>86</v>
      </c>
      <c r="P14" s="231">
        <v>143.3</v>
      </c>
      <c r="Q14" s="190">
        <v>26</v>
      </c>
      <c r="R14" s="229">
        <v>8</v>
      </c>
      <c r="S14" s="230">
        <v>60</v>
      </c>
      <c r="T14" s="266">
        <v>750</v>
      </c>
      <c r="U14" s="190">
        <v>52</v>
      </c>
      <c r="V14" s="272" t="s">
        <v>438</v>
      </c>
      <c r="W14" s="273" t="s">
        <v>439</v>
      </c>
      <c r="X14" s="266" t="s">
        <v>454</v>
      </c>
      <c r="Y14" s="190">
        <v>42</v>
      </c>
      <c r="Z14" s="229">
        <v>0</v>
      </c>
      <c r="AA14" s="230">
        <v>17</v>
      </c>
      <c r="AB14" s="544" t="s">
        <v>14</v>
      </c>
      <c r="AC14" s="166">
        <v>17</v>
      </c>
      <c r="AD14" s="569">
        <v>0</v>
      </c>
      <c r="AE14" s="230">
        <v>0</v>
      </c>
      <c r="AF14" s="266" t="s">
        <v>14</v>
      </c>
      <c r="AG14" s="190">
        <v>0</v>
      </c>
      <c r="AH14" s="326">
        <v>0</v>
      </c>
      <c r="AI14" s="230">
        <v>0</v>
      </c>
      <c r="AJ14" s="266" t="s">
        <v>14</v>
      </c>
      <c r="AK14" s="166">
        <v>0</v>
      </c>
      <c r="AL14" s="229">
        <v>561</v>
      </c>
      <c r="AM14" s="230">
        <v>343</v>
      </c>
      <c r="AN14" s="266">
        <v>61.1</v>
      </c>
      <c r="AO14" s="270">
        <v>-218</v>
      </c>
      <c r="AP14" s="601">
        <v>130</v>
      </c>
      <c r="AQ14" s="602">
        <f t="shared" si="3"/>
        <v>149</v>
      </c>
      <c r="AR14" s="603">
        <v>138</v>
      </c>
      <c r="AS14" s="604">
        <v>11</v>
      </c>
      <c r="AT14" s="605">
        <v>208</v>
      </c>
      <c r="AU14" s="602">
        <f t="shared" si="4"/>
        <v>289</v>
      </c>
      <c r="AV14" s="603">
        <v>248</v>
      </c>
      <c r="AW14" s="604">
        <v>41</v>
      </c>
      <c r="AX14" s="605">
        <v>95</v>
      </c>
      <c r="AY14" s="602">
        <f t="shared" si="5"/>
        <v>107</v>
      </c>
      <c r="AZ14" s="603">
        <v>106</v>
      </c>
      <c r="BA14" s="604">
        <v>1</v>
      </c>
      <c r="BB14" s="606">
        <f t="shared" si="1"/>
        <v>45.7</v>
      </c>
      <c r="BC14" s="607">
        <f t="shared" si="0"/>
        <v>37</v>
      </c>
      <c r="BD14" s="608">
        <f t="shared" si="0"/>
        <v>42.7</v>
      </c>
      <c r="BE14" s="609">
        <f t="shared" si="0"/>
        <v>2.4</v>
      </c>
      <c r="BF14" s="229">
        <v>708</v>
      </c>
      <c r="BG14" s="230">
        <v>506</v>
      </c>
      <c r="BH14" s="266">
        <v>71.5</v>
      </c>
      <c r="BI14" s="166">
        <v>-202</v>
      </c>
      <c r="BJ14" s="229">
        <v>605</v>
      </c>
      <c r="BK14" s="230">
        <v>402</v>
      </c>
      <c r="BL14" s="266">
        <v>66.4</v>
      </c>
      <c r="BM14" s="270">
        <v>-203</v>
      </c>
      <c r="BN14" s="229">
        <v>315</v>
      </c>
      <c r="BO14" s="230">
        <v>244</v>
      </c>
      <c r="BP14" s="266">
        <v>77.5</v>
      </c>
      <c r="BQ14" s="270">
        <v>-71</v>
      </c>
      <c r="BR14" s="303">
        <v>101</v>
      </c>
      <c r="BS14" s="274">
        <v>156</v>
      </c>
      <c r="BT14" s="229">
        <v>130</v>
      </c>
      <c r="BU14" s="270">
        <v>26</v>
      </c>
      <c r="BV14" s="271">
        <v>8706</v>
      </c>
      <c r="BW14" s="230">
        <v>9273</v>
      </c>
      <c r="BX14" s="266">
        <v>106.5</v>
      </c>
      <c r="BY14" s="166">
        <v>567</v>
      </c>
      <c r="BZ14" s="315">
        <v>3</v>
      </c>
      <c r="CA14" s="268"/>
      <c r="CB14" s="296">
        <f t="shared" si="2"/>
        <v>0</v>
      </c>
      <c r="CC14" s="258"/>
      <c r="CD14" s="258"/>
    </row>
    <row r="15" spans="1:82" ht="52.5" customHeight="1">
      <c r="A15" s="220" t="s">
        <v>260</v>
      </c>
      <c r="B15" s="229">
        <v>1471</v>
      </c>
      <c r="C15" s="230">
        <v>1127</v>
      </c>
      <c r="D15" s="269">
        <v>76.6</v>
      </c>
      <c r="E15" s="166">
        <v>-344</v>
      </c>
      <c r="F15" s="229">
        <v>1147</v>
      </c>
      <c r="G15" s="230">
        <v>829</v>
      </c>
      <c r="H15" s="269">
        <v>72.3</v>
      </c>
      <c r="I15" s="166">
        <v>-318</v>
      </c>
      <c r="J15" s="229">
        <v>108</v>
      </c>
      <c r="K15" s="230">
        <v>184</v>
      </c>
      <c r="L15" s="231">
        <v>170.4</v>
      </c>
      <c r="M15" s="190">
        <v>76</v>
      </c>
      <c r="N15" s="271">
        <v>73</v>
      </c>
      <c r="O15" s="230">
        <v>129</v>
      </c>
      <c r="P15" s="231">
        <v>176.7</v>
      </c>
      <c r="Q15" s="190">
        <v>56</v>
      </c>
      <c r="R15" s="229">
        <v>8</v>
      </c>
      <c r="S15" s="230">
        <v>62</v>
      </c>
      <c r="T15" s="266">
        <v>775</v>
      </c>
      <c r="U15" s="190">
        <v>54</v>
      </c>
      <c r="V15" s="272" t="s">
        <v>440</v>
      </c>
      <c r="W15" s="273" t="s">
        <v>441</v>
      </c>
      <c r="X15" s="266" t="s">
        <v>455</v>
      </c>
      <c r="Y15" s="190">
        <v>46</v>
      </c>
      <c r="Z15" s="229">
        <v>0</v>
      </c>
      <c r="AA15" s="230">
        <v>5</v>
      </c>
      <c r="AB15" s="544">
        <v>0</v>
      </c>
      <c r="AC15" s="166">
        <v>5</v>
      </c>
      <c r="AD15" s="569">
        <v>0</v>
      </c>
      <c r="AE15" s="230">
        <v>5</v>
      </c>
      <c r="AF15" s="266" t="s">
        <v>14</v>
      </c>
      <c r="AG15" s="190">
        <v>5</v>
      </c>
      <c r="AH15" s="326">
        <v>0</v>
      </c>
      <c r="AI15" s="230">
        <v>0</v>
      </c>
      <c r="AJ15" s="266" t="s">
        <v>14</v>
      </c>
      <c r="AK15" s="270">
        <v>0</v>
      </c>
      <c r="AL15" s="229">
        <v>735</v>
      </c>
      <c r="AM15" s="230">
        <v>512</v>
      </c>
      <c r="AN15" s="266">
        <v>69.7</v>
      </c>
      <c r="AO15" s="270">
        <v>-223</v>
      </c>
      <c r="AP15" s="601">
        <v>196</v>
      </c>
      <c r="AQ15" s="602">
        <f t="shared" si="3"/>
        <v>314</v>
      </c>
      <c r="AR15" s="603">
        <v>281</v>
      </c>
      <c r="AS15" s="604">
        <v>33</v>
      </c>
      <c r="AT15" s="605">
        <v>371</v>
      </c>
      <c r="AU15" s="602">
        <f t="shared" si="4"/>
        <v>891</v>
      </c>
      <c r="AV15" s="603">
        <v>699</v>
      </c>
      <c r="AW15" s="604">
        <v>192</v>
      </c>
      <c r="AX15" s="605">
        <v>99</v>
      </c>
      <c r="AY15" s="602">
        <f t="shared" si="5"/>
        <v>166</v>
      </c>
      <c r="AZ15" s="603">
        <v>138</v>
      </c>
      <c r="BA15" s="604">
        <v>28</v>
      </c>
      <c r="BB15" s="606">
        <f t="shared" si="1"/>
        <v>26.7</v>
      </c>
      <c r="BC15" s="607">
        <f t="shared" si="0"/>
        <v>18.6</v>
      </c>
      <c r="BD15" s="608">
        <f t="shared" si="0"/>
        <v>19.7</v>
      </c>
      <c r="BE15" s="609">
        <f t="shared" si="0"/>
        <v>14.6</v>
      </c>
      <c r="BF15" s="229">
        <v>979</v>
      </c>
      <c r="BG15" s="230">
        <v>771</v>
      </c>
      <c r="BH15" s="266">
        <v>78.8</v>
      </c>
      <c r="BI15" s="166">
        <v>-208</v>
      </c>
      <c r="BJ15" s="229">
        <v>803</v>
      </c>
      <c r="BK15" s="230">
        <v>589</v>
      </c>
      <c r="BL15" s="266">
        <v>73.3</v>
      </c>
      <c r="BM15" s="270">
        <v>-214</v>
      </c>
      <c r="BN15" s="229">
        <v>430</v>
      </c>
      <c r="BO15" s="230">
        <v>358</v>
      </c>
      <c r="BP15" s="266">
        <v>83.3</v>
      </c>
      <c r="BQ15" s="270">
        <v>-72</v>
      </c>
      <c r="BR15" s="303">
        <v>235</v>
      </c>
      <c r="BS15" s="274">
        <v>659</v>
      </c>
      <c r="BT15" s="229">
        <v>514</v>
      </c>
      <c r="BU15" s="270">
        <v>145</v>
      </c>
      <c r="BV15" s="271">
        <v>8491</v>
      </c>
      <c r="BW15" s="230">
        <v>10960</v>
      </c>
      <c r="BX15" s="266">
        <v>129.1</v>
      </c>
      <c r="BY15" s="166">
        <v>2469</v>
      </c>
      <c r="BZ15" s="315">
        <v>1</v>
      </c>
      <c r="CA15" s="268"/>
      <c r="CB15" s="296">
        <f t="shared" si="2"/>
        <v>1</v>
      </c>
      <c r="CC15" s="258"/>
      <c r="CD15" s="258"/>
    </row>
    <row r="16" spans="1:82" ht="52.5" customHeight="1">
      <c r="A16" s="220" t="s">
        <v>265</v>
      </c>
      <c r="B16" s="229">
        <v>667</v>
      </c>
      <c r="C16" s="230">
        <v>518</v>
      </c>
      <c r="D16" s="269">
        <v>77.7</v>
      </c>
      <c r="E16" s="166">
        <v>-149</v>
      </c>
      <c r="F16" s="229">
        <v>433</v>
      </c>
      <c r="G16" s="230">
        <v>321</v>
      </c>
      <c r="H16" s="269">
        <v>74.1</v>
      </c>
      <c r="I16" s="166">
        <v>-112</v>
      </c>
      <c r="J16" s="229">
        <v>84</v>
      </c>
      <c r="K16" s="230">
        <v>92</v>
      </c>
      <c r="L16" s="231">
        <v>109.5</v>
      </c>
      <c r="M16" s="190">
        <v>8</v>
      </c>
      <c r="N16" s="271">
        <v>46</v>
      </c>
      <c r="O16" s="230">
        <v>52</v>
      </c>
      <c r="P16" s="231">
        <v>113</v>
      </c>
      <c r="Q16" s="190">
        <v>6</v>
      </c>
      <c r="R16" s="229">
        <v>2</v>
      </c>
      <c r="S16" s="230">
        <v>26</v>
      </c>
      <c r="T16" s="266">
        <v>1300</v>
      </c>
      <c r="U16" s="190">
        <v>24</v>
      </c>
      <c r="V16" s="272" t="s">
        <v>193</v>
      </c>
      <c r="W16" s="273" t="s">
        <v>442</v>
      </c>
      <c r="X16" s="266" t="s">
        <v>456</v>
      </c>
      <c r="Y16" s="190">
        <v>14</v>
      </c>
      <c r="Z16" s="229">
        <v>0</v>
      </c>
      <c r="AA16" s="230">
        <v>8</v>
      </c>
      <c r="AB16" s="544" t="s">
        <v>14</v>
      </c>
      <c r="AC16" s="166">
        <v>8</v>
      </c>
      <c r="AD16" s="569">
        <v>0</v>
      </c>
      <c r="AE16" s="230">
        <v>3</v>
      </c>
      <c r="AF16" s="266" t="s">
        <v>14</v>
      </c>
      <c r="AG16" s="190">
        <v>3</v>
      </c>
      <c r="AH16" s="326">
        <v>0</v>
      </c>
      <c r="AI16" s="230">
        <v>0</v>
      </c>
      <c r="AJ16" s="266" t="s">
        <v>14</v>
      </c>
      <c r="AK16" s="270">
        <v>0</v>
      </c>
      <c r="AL16" s="229">
        <v>304</v>
      </c>
      <c r="AM16" s="230">
        <v>242</v>
      </c>
      <c r="AN16" s="266">
        <v>79.6</v>
      </c>
      <c r="AO16" s="270">
        <v>-62</v>
      </c>
      <c r="AP16" s="601">
        <v>158</v>
      </c>
      <c r="AQ16" s="602">
        <f t="shared" si="3"/>
        <v>269</v>
      </c>
      <c r="AR16" s="603">
        <v>252</v>
      </c>
      <c r="AS16" s="604">
        <v>17</v>
      </c>
      <c r="AT16" s="605">
        <v>607</v>
      </c>
      <c r="AU16" s="602">
        <f t="shared" si="4"/>
        <v>1560</v>
      </c>
      <c r="AV16" s="603">
        <v>1058</v>
      </c>
      <c r="AW16" s="604">
        <v>502</v>
      </c>
      <c r="AX16" s="605">
        <v>79</v>
      </c>
      <c r="AY16" s="602">
        <f t="shared" si="5"/>
        <v>93</v>
      </c>
      <c r="AZ16" s="603">
        <v>89</v>
      </c>
      <c r="BA16" s="604">
        <v>4</v>
      </c>
      <c r="BB16" s="606">
        <f t="shared" si="1"/>
        <v>13</v>
      </c>
      <c r="BC16" s="607">
        <f t="shared" si="0"/>
        <v>6</v>
      </c>
      <c r="BD16" s="608">
        <f t="shared" si="0"/>
        <v>8.4</v>
      </c>
      <c r="BE16" s="609">
        <f t="shared" si="0"/>
        <v>0.8</v>
      </c>
      <c r="BF16" s="229">
        <v>399</v>
      </c>
      <c r="BG16" s="230">
        <v>339</v>
      </c>
      <c r="BH16" s="266">
        <v>85</v>
      </c>
      <c r="BI16" s="166">
        <v>-60</v>
      </c>
      <c r="BJ16" s="229">
        <v>282</v>
      </c>
      <c r="BK16" s="230">
        <v>213</v>
      </c>
      <c r="BL16" s="266">
        <v>75.5</v>
      </c>
      <c r="BM16" s="270">
        <v>-69</v>
      </c>
      <c r="BN16" s="229">
        <v>213</v>
      </c>
      <c r="BO16" s="230">
        <v>171</v>
      </c>
      <c r="BP16" s="266">
        <v>80.3</v>
      </c>
      <c r="BQ16" s="270">
        <v>-42</v>
      </c>
      <c r="BR16" s="303">
        <v>466</v>
      </c>
      <c r="BS16" s="274">
        <v>1168</v>
      </c>
      <c r="BT16" s="229">
        <v>711</v>
      </c>
      <c r="BU16" s="270">
        <v>457</v>
      </c>
      <c r="BV16" s="271">
        <v>12089</v>
      </c>
      <c r="BW16" s="230">
        <v>11514</v>
      </c>
      <c r="BX16" s="266">
        <v>95.2</v>
      </c>
      <c r="BY16" s="166">
        <v>-575</v>
      </c>
      <c r="BZ16" s="316" t="s">
        <v>446</v>
      </c>
      <c r="CA16" s="268"/>
      <c r="CB16" s="296">
        <f t="shared" si="2"/>
        <v>3</v>
      </c>
      <c r="CC16" s="258"/>
      <c r="CD16" s="258"/>
    </row>
    <row r="17" spans="1:82" ht="52.5" customHeight="1" thickBot="1">
      <c r="A17" s="221" t="s">
        <v>262</v>
      </c>
      <c r="B17" s="232">
        <v>632</v>
      </c>
      <c r="C17" s="233">
        <v>498</v>
      </c>
      <c r="D17" s="276">
        <v>78.8</v>
      </c>
      <c r="E17" s="168">
        <v>-134</v>
      </c>
      <c r="F17" s="232">
        <v>539</v>
      </c>
      <c r="G17" s="233">
        <v>369</v>
      </c>
      <c r="H17" s="276">
        <v>68.5</v>
      </c>
      <c r="I17" s="168">
        <v>-170</v>
      </c>
      <c r="J17" s="232">
        <v>77</v>
      </c>
      <c r="K17" s="233">
        <v>115</v>
      </c>
      <c r="L17" s="277">
        <v>149.4</v>
      </c>
      <c r="M17" s="190">
        <v>38</v>
      </c>
      <c r="N17" s="278">
        <v>54</v>
      </c>
      <c r="O17" s="233">
        <v>99</v>
      </c>
      <c r="P17" s="277">
        <v>183.3</v>
      </c>
      <c r="Q17" s="190">
        <v>45</v>
      </c>
      <c r="R17" s="232">
        <v>30</v>
      </c>
      <c r="S17" s="233">
        <v>39</v>
      </c>
      <c r="T17" s="279">
        <v>130</v>
      </c>
      <c r="U17" s="190">
        <v>9</v>
      </c>
      <c r="V17" s="280" t="s">
        <v>438</v>
      </c>
      <c r="W17" s="281" t="s">
        <v>443</v>
      </c>
      <c r="X17" s="279" t="s">
        <v>457</v>
      </c>
      <c r="Y17" s="190">
        <v>14</v>
      </c>
      <c r="Z17" s="232">
        <v>0</v>
      </c>
      <c r="AA17" s="233">
        <v>5</v>
      </c>
      <c r="AB17" s="544">
        <v>0</v>
      </c>
      <c r="AC17" s="166">
        <v>5</v>
      </c>
      <c r="AD17" s="570">
        <v>0</v>
      </c>
      <c r="AE17" s="233">
        <v>0</v>
      </c>
      <c r="AF17" s="279" t="s">
        <v>14</v>
      </c>
      <c r="AG17" s="571">
        <v>0</v>
      </c>
      <c r="AH17" s="327">
        <v>0</v>
      </c>
      <c r="AI17" s="233">
        <v>0</v>
      </c>
      <c r="AJ17" s="279" t="s">
        <v>14</v>
      </c>
      <c r="AK17" s="234">
        <v>0</v>
      </c>
      <c r="AL17" s="232">
        <v>362</v>
      </c>
      <c r="AM17" s="233">
        <v>193</v>
      </c>
      <c r="AN17" s="279">
        <v>53.3</v>
      </c>
      <c r="AO17" s="234">
        <v>-169</v>
      </c>
      <c r="AP17" s="610">
        <v>116</v>
      </c>
      <c r="AQ17" s="611">
        <f t="shared" si="3"/>
        <v>189</v>
      </c>
      <c r="AR17" s="612">
        <v>142</v>
      </c>
      <c r="AS17" s="613">
        <v>47</v>
      </c>
      <c r="AT17" s="614">
        <v>253</v>
      </c>
      <c r="AU17" s="611">
        <f t="shared" si="4"/>
        <v>492</v>
      </c>
      <c r="AV17" s="612">
        <v>345</v>
      </c>
      <c r="AW17" s="613">
        <v>147</v>
      </c>
      <c r="AX17" s="614">
        <v>74</v>
      </c>
      <c r="AY17" s="611">
        <f t="shared" si="5"/>
        <v>110</v>
      </c>
      <c r="AZ17" s="612">
        <v>83</v>
      </c>
      <c r="BA17" s="613">
        <v>27</v>
      </c>
      <c r="BB17" s="615">
        <f t="shared" si="1"/>
        <v>29.2</v>
      </c>
      <c r="BC17" s="616">
        <f t="shared" si="0"/>
        <v>22.4</v>
      </c>
      <c r="BD17" s="617">
        <f t="shared" si="0"/>
        <v>24.1</v>
      </c>
      <c r="BE17" s="618">
        <f t="shared" si="0"/>
        <v>18.4</v>
      </c>
      <c r="BF17" s="232">
        <v>446</v>
      </c>
      <c r="BG17" s="233">
        <v>317</v>
      </c>
      <c r="BH17" s="279">
        <v>71.1</v>
      </c>
      <c r="BI17" s="166">
        <v>-129</v>
      </c>
      <c r="BJ17" s="232">
        <v>367</v>
      </c>
      <c r="BK17" s="233">
        <v>239</v>
      </c>
      <c r="BL17" s="279">
        <v>65.1</v>
      </c>
      <c r="BM17" s="234">
        <v>-128</v>
      </c>
      <c r="BN17" s="232">
        <v>222</v>
      </c>
      <c r="BO17" s="233">
        <v>133</v>
      </c>
      <c r="BP17" s="279">
        <v>59.9</v>
      </c>
      <c r="BQ17" s="234">
        <v>-89</v>
      </c>
      <c r="BR17" s="304">
        <v>162</v>
      </c>
      <c r="BS17" s="282">
        <v>304</v>
      </c>
      <c r="BT17" s="232">
        <v>216</v>
      </c>
      <c r="BU17" s="234">
        <v>88</v>
      </c>
      <c r="BV17" s="278">
        <v>8719</v>
      </c>
      <c r="BW17" s="233">
        <v>11598</v>
      </c>
      <c r="BX17" s="279">
        <v>133</v>
      </c>
      <c r="BY17" s="168">
        <v>2879</v>
      </c>
      <c r="BZ17" s="315">
        <v>1</v>
      </c>
      <c r="CB17" s="296">
        <f t="shared" si="2"/>
        <v>1</v>
      </c>
      <c r="CC17" s="258"/>
      <c r="CD17" s="258"/>
    </row>
    <row r="18" spans="1:78" ht="48" customHeight="1">
      <c r="A18" s="113"/>
      <c r="B18" s="113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519"/>
      <c r="BC18" s="222"/>
      <c r="BD18" s="222"/>
      <c r="BE18" s="222"/>
      <c r="BF18" s="510"/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242"/>
      <c r="BS18" s="222"/>
      <c r="BT18" s="222"/>
      <c r="BU18" s="222"/>
      <c r="BV18" s="222"/>
      <c r="BW18" s="222"/>
      <c r="BX18" s="222"/>
      <c r="BY18" s="222"/>
      <c r="BZ18" s="222"/>
    </row>
    <row r="19" spans="1:78" ht="15">
      <c r="A19" s="113"/>
      <c r="B19" s="113"/>
      <c r="C19" s="113"/>
      <c r="D19" s="113"/>
      <c r="E19" s="113"/>
      <c r="F19" s="113"/>
      <c r="G19" s="113"/>
      <c r="H19" s="113"/>
      <c r="I19" s="283"/>
      <c r="J19" s="283"/>
      <c r="K19" s="283"/>
      <c r="L19" s="283"/>
      <c r="M19" s="283"/>
      <c r="N19" s="283"/>
      <c r="O19" s="283"/>
      <c r="P19" s="283"/>
      <c r="Q19" s="28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113"/>
      <c r="BC19" s="283"/>
      <c r="BD19" s="283"/>
      <c r="BE19" s="28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284"/>
      <c r="BR19" s="284"/>
      <c r="BS19" s="113"/>
      <c r="BT19" s="113"/>
      <c r="BU19" s="113"/>
      <c r="BV19" s="113"/>
      <c r="BW19" s="113"/>
      <c r="BX19" s="113"/>
      <c r="BY19" s="113"/>
      <c r="BZ19" s="113"/>
    </row>
    <row r="20" spans="1:78" ht="15">
      <c r="A20" s="113"/>
      <c r="B20" s="113"/>
      <c r="C20" s="113"/>
      <c r="D20" s="113"/>
      <c r="E20" s="113"/>
      <c r="F20" s="113"/>
      <c r="G20" s="113"/>
      <c r="H20" s="113"/>
      <c r="I20" s="283"/>
      <c r="J20" s="283"/>
      <c r="K20" s="283"/>
      <c r="L20" s="283"/>
      <c r="M20" s="283"/>
      <c r="N20" s="283"/>
      <c r="O20" s="283"/>
      <c r="P20" s="283"/>
      <c r="Q20" s="28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113"/>
      <c r="BC20" s="283"/>
      <c r="BD20" s="283"/>
      <c r="BE20" s="28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</row>
    <row r="21" spans="1:78" ht="15">
      <c r="A21" s="113"/>
      <c r="B21" s="113"/>
      <c r="C21" s="113"/>
      <c r="D21" s="113"/>
      <c r="E21" s="113"/>
      <c r="F21" s="113"/>
      <c r="G21" s="113"/>
      <c r="H21" s="113"/>
      <c r="I21" s="283"/>
      <c r="J21" s="283"/>
      <c r="K21" s="283"/>
      <c r="L21" s="283"/>
      <c r="M21" s="283"/>
      <c r="N21" s="283"/>
      <c r="O21" s="283"/>
      <c r="P21" s="283"/>
      <c r="Q21" s="28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</row>
    <row r="22" spans="1:78" ht="15">
      <c r="A22" s="113"/>
      <c r="B22" s="113"/>
      <c r="C22" s="113"/>
      <c r="D22" s="113"/>
      <c r="E22" s="113"/>
      <c r="F22" s="113"/>
      <c r="G22" s="113"/>
      <c r="H22" s="113"/>
      <c r="I22" s="283"/>
      <c r="J22" s="283"/>
      <c r="K22" s="283"/>
      <c r="L22" s="283"/>
      <c r="M22" s="283"/>
      <c r="N22" s="283"/>
      <c r="O22" s="283"/>
      <c r="P22" s="283"/>
      <c r="Q22" s="28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</row>
    <row r="23" spans="1:78" ht="1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</row>
    <row r="24" spans="1:78" ht="1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</row>
    <row r="25" spans="1:78" ht="1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</row>
    <row r="26" spans="1:78" ht="1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</row>
    <row r="27" spans="1:78" ht="1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</row>
    <row r="28" spans="1:78" ht="1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</row>
    <row r="29" spans="1:78" ht="1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</row>
    <row r="30" spans="1:78" ht="1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</row>
    <row r="31" spans="1:78" ht="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</row>
    <row r="32" spans="1:78" ht="1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</row>
    <row r="33" spans="1:78" ht="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</row>
    <row r="34" spans="1:78" ht="1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</row>
    <row r="35" spans="1:78" ht="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</row>
    <row r="36" spans="1:78" ht="1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</row>
    <row r="37" spans="1:78" ht="1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</row>
    <row r="38" spans="1:78" ht="1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</row>
    <row r="39" spans="1:78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</row>
    <row r="40" spans="1:78" ht="1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</row>
    <row r="41" spans="1:78" ht="1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</row>
    <row r="42" spans="1:78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</row>
    <row r="43" spans="1:78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</row>
    <row r="44" spans="1:78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</row>
    <row r="45" spans="1:78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</row>
    <row r="46" spans="1:78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</row>
    <row r="47" spans="1:78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</row>
    <row r="48" spans="1:78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</row>
    <row r="49" spans="1:78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</row>
    <row r="50" spans="1:78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</row>
    <row r="51" spans="1:78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</row>
    <row r="52" spans="1:78" ht="1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</row>
    <row r="53" spans="1:78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</row>
    <row r="54" spans="1:78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</row>
    <row r="55" spans="1:78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</row>
    <row r="56" spans="1:78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</row>
    <row r="57" spans="1:78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</row>
    <row r="58" spans="1:78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</row>
    <row r="59" spans="1:78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</row>
    <row r="60" spans="1:78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</row>
    <row r="61" spans="1:78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</row>
    <row r="62" spans="1:78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</row>
    <row r="63" spans="1:78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</row>
    <row r="64" spans="1:78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</row>
    <row r="65" spans="1:78" ht="1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</row>
    <row r="66" spans="1:78" ht="1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</row>
    <row r="67" spans="1:78" ht="1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</row>
    <row r="68" spans="1:78" ht="1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</row>
    <row r="69" spans="1:78" ht="1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</row>
    <row r="70" spans="1:78" ht="1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</row>
    <row r="71" spans="1:78" ht="1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</row>
    <row r="72" spans="1:78" ht="1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</row>
    <row r="73" spans="1:78" ht="1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</row>
    <row r="74" spans="1:78" ht="1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</row>
    <row r="75" spans="1:78" ht="1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</row>
    <row r="76" spans="1:78" ht="1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</row>
    <row r="77" spans="1:78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</row>
    <row r="78" spans="1:78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</row>
    <row r="79" spans="1:78" ht="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</row>
    <row r="80" spans="1:78" ht="1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</row>
    <row r="81" spans="1:78" ht="1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</row>
    <row r="82" spans="1:78" ht="1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</row>
    <row r="83" spans="1:78" ht="1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</row>
    <row r="84" spans="1:78" ht="1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</row>
    <row r="85" spans="1:78" ht="1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</row>
    <row r="86" spans="1:78" ht="1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</row>
    <row r="87" spans="1:78" ht="1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</row>
    <row r="88" spans="1:78" ht="1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</row>
    <row r="89" spans="1:78" ht="1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</row>
    <row r="90" spans="1:78" ht="1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</row>
    <row r="91" spans="1:78" ht="1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</row>
    <row r="92" spans="1:78" ht="1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</row>
    <row r="93" spans="1:78" ht="1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</row>
    <row r="94" spans="1:78" ht="1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</row>
    <row r="95" spans="1:78" ht="1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</row>
    <row r="96" spans="1:78" ht="1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</row>
    <row r="97" spans="1:78" ht="1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</row>
    <row r="98" spans="1:78" ht="1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</row>
    <row r="99" spans="1:78" ht="1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</row>
    <row r="100" spans="1:78" ht="1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</row>
    <row r="101" spans="1:78" ht="1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</row>
    <row r="102" spans="1:78" ht="1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</row>
    <row r="103" spans="1:78" ht="1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</row>
    <row r="104" spans="1:78" ht="1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</row>
    <row r="105" spans="1:78" ht="1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</row>
    <row r="106" spans="1:78" ht="1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</row>
    <row r="107" spans="1:78" ht="1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</row>
    <row r="108" spans="1:78" ht="1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</row>
    <row r="109" spans="1:78" ht="1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</row>
    <row r="110" spans="1:78" ht="1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</row>
    <row r="111" spans="1:78" ht="1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</row>
    <row r="112" spans="1:78" ht="1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</row>
    <row r="113" spans="1:78" ht="1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</row>
    <row r="114" spans="1:78" ht="1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</row>
    <row r="115" spans="1:78" ht="1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</row>
    <row r="116" spans="1:78" ht="1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</row>
    <row r="117" spans="1:78" ht="1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</row>
    <row r="118" spans="1:78" ht="1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</row>
    <row r="119" spans="1:78" ht="1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</row>
    <row r="120" spans="1:78" ht="1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</row>
    <row r="121" spans="1:78" ht="1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</row>
    <row r="122" spans="1:78" ht="1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</row>
    <row r="123" spans="1:78" ht="1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</row>
    <row r="124" spans="1:78" ht="1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</row>
    <row r="125" spans="1:78" ht="1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</row>
  </sheetData>
  <sheetProtection/>
  <mergeCells count="129">
    <mergeCell ref="AG7:AG8"/>
    <mergeCell ref="V2:AC2"/>
    <mergeCell ref="AJ7:AJ8"/>
    <mergeCell ref="AK7:AK8"/>
    <mergeCell ref="AN7:AN8"/>
    <mergeCell ref="AO7:AO8"/>
    <mergeCell ref="AM2:AO2"/>
    <mergeCell ref="M7:M8"/>
    <mergeCell ref="P7:P8"/>
    <mergeCell ref="Q7:Q8"/>
    <mergeCell ref="T7:T8"/>
    <mergeCell ref="U7:U8"/>
    <mergeCell ref="X7:X8"/>
    <mergeCell ref="AP5:AP8"/>
    <mergeCell ref="AP3:AS4"/>
    <mergeCell ref="AT3:AW4"/>
    <mergeCell ref="AX3:BA4"/>
    <mergeCell ref="BB3:BE4"/>
    <mergeCell ref="D7:D8"/>
    <mergeCell ref="E7:E8"/>
    <mergeCell ref="H7:H8"/>
    <mergeCell ref="I7:I8"/>
    <mergeCell ref="L7:L8"/>
    <mergeCell ref="BB5:BB8"/>
    <mergeCell ref="BC5:BC6"/>
    <mergeCell ref="BD5:BD6"/>
    <mergeCell ref="BE5:BE6"/>
    <mergeCell ref="AQ7:AS8"/>
    <mergeCell ref="AU7:AW8"/>
    <mergeCell ref="AY7:BA8"/>
    <mergeCell ref="BC7:BE8"/>
    <mergeCell ref="AV5:AV6"/>
    <mergeCell ref="AW5:AW6"/>
    <mergeCell ref="AX5:AX8"/>
    <mergeCell ref="AY5:AY6"/>
    <mergeCell ref="AZ5:AZ6"/>
    <mergeCell ref="BA5:BA6"/>
    <mergeCell ref="AQ5:AQ6"/>
    <mergeCell ref="AR5:AR6"/>
    <mergeCell ref="AS5:AS6"/>
    <mergeCell ref="AT5:AT8"/>
    <mergeCell ref="AU5:AU6"/>
    <mergeCell ref="BH7:BH8"/>
    <mergeCell ref="BI7:BI8"/>
    <mergeCell ref="BL7:BL8"/>
    <mergeCell ref="BM7:BM8"/>
    <mergeCell ref="BP7:BP8"/>
    <mergeCell ref="BQ7:BQ8"/>
    <mergeCell ref="BR7:BR8"/>
    <mergeCell ref="BF18:BQ18"/>
    <mergeCell ref="BK6:BK8"/>
    <mergeCell ref="BN6:BN8"/>
    <mergeCell ref="BO6:BO8"/>
    <mergeCell ref="BP6:BQ6"/>
    <mergeCell ref="BS7:BU8"/>
    <mergeCell ref="BZ3:BZ5"/>
    <mergeCell ref="BL6:BM6"/>
    <mergeCell ref="BX7:BX8"/>
    <mergeCell ref="BY7:BY8"/>
    <mergeCell ref="BA2:BE2"/>
    <mergeCell ref="BN2:BR2"/>
    <mergeCell ref="BW6:BW8"/>
    <mergeCell ref="BX6:BY6"/>
    <mergeCell ref="BZ6:BZ8"/>
    <mergeCell ref="BS2:BU2"/>
    <mergeCell ref="BV2:BZ2"/>
    <mergeCell ref="BN3:BQ5"/>
    <mergeCell ref="BV3:BY5"/>
    <mergeCell ref="BT3:BU3"/>
    <mergeCell ref="AJ6:AK6"/>
    <mergeCell ref="BH6:BI6"/>
    <mergeCell ref="Z6:Z8"/>
    <mergeCell ref="BG6:BG8"/>
    <mergeCell ref="BV6:BV8"/>
    <mergeCell ref="BT4:BT6"/>
    <mergeCell ref="BU4:BU6"/>
    <mergeCell ref="BF3:BI5"/>
    <mergeCell ref="N6:N8"/>
    <mergeCell ref="O6:O8"/>
    <mergeCell ref="AB6:AC6"/>
    <mergeCell ref="AF6:AG6"/>
    <mergeCell ref="P6:Q6"/>
    <mergeCell ref="AI6:AI8"/>
    <mergeCell ref="Y7:Y8"/>
    <mergeCell ref="AB7:AB8"/>
    <mergeCell ref="AC7:AC8"/>
    <mergeCell ref="AF7:AF8"/>
    <mergeCell ref="AN6:AO6"/>
    <mergeCell ref="A3:A8"/>
    <mergeCell ref="F3:I5"/>
    <mergeCell ref="J3:M5"/>
    <mergeCell ref="N3:Q5"/>
    <mergeCell ref="K6:K8"/>
    <mergeCell ref="B3:E4"/>
    <mergeCell ref="L6:M6"/>
    <mergeCell ref="AL6:AL8"/>
    <mergeCell ref="AM6:AM8"/>
    <mergeCell ref="J6:J8"/>
    <mergeCell ref="B6:B8"/>
    <mergeCell ref="D6:E6"/>
    <mergeCell ref="F6:F8"/>
    <mergeCell ref="G6:G8"/>
    <mergeCell ref="H6:I6"/>
    <mergeCell ref="Z3:AC5"/>
    <mergeCell ref="BR3:BR6"/>
    <mergeCell ref="BS3:BS6"/>
    <mergeCell ref="BF6:BF8"/>
    <mergeCell ref="BJ3:BM5"/>
    <mergeCell ref="AL3:AO5"/>
    <mergeCell ref="AH3:AK5"/>
    <mergeCell ref="AH6:AH8"/>
    <mergeCell ref="BV1:BZ1"/>
    <mergeCell ref="R3:U5"/>
    <mergeCell ref="S6:S8"/>
    <mergeCell ref="T6:U6"/>
    <mergeCell ref="BJ6:BJ8"/>
    <mergeCell ref="V3:Y5"/>
    <mergeCell ref="AD3:AG5"/>
    <mergeCell ref="V6:V8"/>
    <mergeCell ref="W6:W8"/>
    <mergeCell ref="C18:Q18"/>
    <mergeCell ref="B1:M1"/>
    <mergeCell ref="X6:Y6"/>
    <mergeCell ref="AD6:AD8"/>
    <mergeCell ref="AE6:AE8"/>
    <mergeCell ref="R6:R8"/>
    <mergeCell ref="B2:M2"/>
    <mergeCell ref="C6:C8"/>
    <mergeCell ref="AA6:AA8"/>
  </mergeCells>
  <printOptions horizontalCentered="1" verticalCentered="1"/>
  <pageMargins left="0.1968503937007874" right="0" top="0.15748031496062992" bottom="0" header="0.31496062992125984" footer="0.31496062992125984"/>
  <pageSetup horizontalDpi="600" verticalDpi="600" orientation="landscape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55" zoomScaleNormal="55" zoomScaleSheetLayoutView="55" zoomScalePageLayoutView="0" workbookViewId="0" topLeftCell="B1">
      <selection activeCell="U31" sqref="U31"/>
    </sheetView>
  </sheetViews>
  <sheetFormatPr defaultColWidth="9.140625" defaultRowHeight="15"/>
  <cols>
    <col min="1" max="1" width="1.1484375" style="38" hidden="1" customWidth="1"/>
    <col min="2" max="2" width="32.8515625" style="38" customWidth="1"/>
    <col min="3" max="4" width="14.8515625" style="38" customWidth="1"/>
    <col min="5" max="6" width="11.8515625" style="38" customWidth="1"/>
    <col min="7" max="7" width="9.421875" style="38" customWidth="1"/>
    <col min="8" max="10" width="9.140625" style="38" customWidth="1"/>
    <col min="11" max="16384" width="9.140625" style="38" customWidth="1"/>
  </cols>
  <sheetData>
    <row r="1" s="24" customFormat="1" ht="10.5" customHeight="1">
      <c r="F1" s="25"/>
    </row>
    <row r="2" spans="1:6" s="27" customFormat="1" ht="51" customHeight="1">
      <c r="A2" s="374" t="s">
        <v>22</v>
      </c>
      <c r="B2" s="374"/>
      <c r="C2" s="374"/>
      <c r="D2" s="374"/>
      <c r="E2" s="374"/>
      <c r="F2" s="374"/>
    </row>
    <row r="3" spans="1:6" s="27" customFormat="1" ht="36" customHeight="1">
      <c r="A3" s="26"/>
      <c r="B3" s="375" t="s">
        <v>23</v>
      </c>
      <c r="C3" s="374"/>
      <c r="D3" s="374"/>
      <c r="E3" s="374"/>
      <c r="F3" s="374"/>
    </row>
    <row r="4" spans="1:6" s="27" customFormat="1" ht="16.5" customHeight="1" thickBot="1">
      <c r="A4" s="26"/>
      <c r="B4" s="26"/>
      <c r="C4" s="26"/>
      <c r="D4" s="26"/>
      <c r="E4" s="26"/>
      <c r="F4" s="28" t="s">
        <v>24</v>
      </c>
    </row>
    <row r="5" spans="1:6" s="27" customFormat="1" ht="24.75" customHeight="1">
      <c r="A5" s="26"/>
      <c r="B5" s="376"/>
      <c r="C5" s="378" t="str">
        <f>дати!A5</f>
        <v>січень 2023 року</v>
      </c>
      <c r="D5" s="378" t="str">
        <f>дати!A6</f>
        <v>січень 2024 року</v>
      </c>
      <c r="E5" s="380" t="s">
        <v>25</v>
      </c>
      <c r="F5" s="381"/>
    </row>
    <row r="6" spans="1:6" s="27" customFormat="1" ht="57" customHeight="1">
      <c r="A6" s="30"/>
      <c r="B6" s="377"/>
      <c r="C6" s="379"/>
      <c r="D6" s="379"/>
      <c r="E6" s="29" t="s">
        <v>21</v>
      </c>
      <c r="F6" s="50" t="s">
        <v>26</v>
      </c>
    </row>
    <row r="7" spans="2:14" s="32" customFormat="1" ht="27.75" customHeight="1">
      <c r="B7" s="218" t="s">
        <v>46</v>
      </c>
      <c r="C7" s="158">
        <f>SUM(C8:C14)</f>
        <v>374</v>
      </c>
      <c r="D7" s="158">
        <f>SUM(D8:D14)</f>
        <v>138</v>
      </c>
      <c r="E7" s="159">
        <f>IF(ISERROR(D7*100/C7),"-",(D7*100/C7))</f>
        <v>36.9</v>
      </c>
      <c r="F7" s="81">
        <f aca="true" t="shared" si="0" ref="F7:F14">D7-C7</f>
        <v>-236</v>
      </c>
      <c r="H7" s="33"/>
      <c r="I7" s="33"/>
      <c r="J7" s="33"/>
      <c r="L7" s="34"/>
      <c r="N7" s="34"/>
    </row>
    <row r="8" spans="2:14" s="35" customFormat="1" ht="54.75" customHeight="1">
      <c r="B8" s="219" t="s">
        <v>256</v>
      </c>
      <c r="C8" s="161">
        <v>0</v>
      </c>
      <c r="D8" s="161">
        <v>0</v>
      </c>
      <c r="E8" s="162" t="str">
        <f aca="true" t="shared" si="1" ref="E8:E14">IF(ISERROR(D8*100/C8),"-",(D8*100/C8))</f>
        <v>-</v>
      </c>
      <c r="F8" s="166">
        <f t="shared" si="0"/>
        <v>0</v>
      </c>
      <c r="H8" s="33"/>
      <c r="I8" s="33"/>
      <c r="J8" s="36"/>
      <c r="K8" s="37"/>
      <c r="L8" s="34"/>
      <c r="N8" s="34"/>
    </row>
    <row r="9" spans="2:14" s="35" customFormat="1" ht="54.75" customHeight="1">
      <c r="B9" s="220" t="s">
        <v>257</v>
      </c>
      <c r="C9" s="161">
        <v>122</v>
      </c>
      <c r="D9" s="161">
        <v>80</v>
      </c>
      <c r="E9" s="162">
        <f t="shared" si="1"/>
        <v>65.6</v>
      </c>
      <c r="F9" s="166">
        <f t="shared" si="0"/>
        <v>-42</v>
      </c>
      <c r="H9" s="33"/>
      <c r="I9" s="33"/>
      <c r="J9" s="36"/>
      <c r="K9" s="37"/>
      <c r="L9" s="34"/>
      <c r="N9" s="34"/>
    </row>
    <row r="10" spans="2:14" s="35" customFormat="1" ht="54.75" customHeight="1">
      <c r="B10" s="220" t="s">
        <v>258</v>
      </c>
      <c r="C10" s="161">
        <v>194</v>
      </c>
      <c r="D10" s="161">
        <v>55</v>
      </c>
      <c r="E10" s="162">
        <f t="shared" si="1"/>
        <v>28.4</v>
      </c>
      <c r="F10" s="166">
        <f t="shared" si="0"/>
        <v>-139</v>
      </c>
      <c r="H10" s="33"/>
      <c r="I10" s="33"/>
      <c r="J10" s="36"/>
      <c r="K10" s="37"/>
      <c r="L10" s="34"/>
      <c r="N10" s="34"/>
    </row>
    <row r="11" spans="2:14" s="35" customFormat="1" ht="54.75" customHeight="1">
      <c r="B11" s="220" t="s">
        <v>259</v>
      </c>
      <c r="C11" s="161">
        <v>58</v>
      </c>
      <c r="D11" s="161">
        <v>0</v>
      </c>
      <c r="E11" s="162">
        <f t="shared" si="1"/>
        <v>0</v>
      </c>
      <c r="F11" s="166">
        <f t="shared" si="0"/>
        <v>-58</v>
      </c>
      <c r="H11" s="33"/>
      <c r="I11" s="33"/>
      <c r="J11" s="36"/>
      <c r="K11" s="37"/>
      <c r="L11" s="34"/>
      <c r="N11" s="34"/>
    </row>
    <row r="12" spans="2:14" s="35" customFormat="1" ht="54.75" customHeight="1">
      <c r="B12" s="220" t="s">
        <v>260</v>
      </c>
      <c r="C12" s="161">
        <v>0</v>
      </c>
      <c r="D12" s="161">
        <v>0</v>
      </c>
      <c r="E12" s="162" t="str">
        <f t="shared" si="1"/>
        <v>-</v>
      </c>
      <c r="F12" s="166">
        <f t="shared" si="0"/>
        <v>0</v>
      </c>
      <c r="H12" s="33"/>
      <c r="I12" s="33"/>
      <c r="J12" s="36"/>
      <c r="K12" s="37"/>
      <c r="L12" s="34"/>
      <c r="N12" s="34"/>
    </row>
    <row r="13" spans="2:14" s="35" customFormat="1" ht="54.75" customHeight="1">
      <c r="B13" s="220" t="s">
        <v>261</v>
      </c>
      <c r="C13" s="161">
        <v>0</v>
      </c>
      <c r="D13" s="161">
        <v>3</v>
      </c>
      <c r="E13" s="162" t="str">
        <f t="shared" si="1"/>
        <v>-</v>
      </c>
      <c r="F13" s="166">
        <f t="shared" si="0"/>
        <v>3</v>
      </c>
      <c r="H13" s="33"/>
      <c r="I13" s="33"/>
      <c r="J13" s="36"/>
      <c r="K13" s="37"/>
      <c r="L13" s="34"/>
      <c r="N13" s="34"/>
    </row>
    <row r="14" spans="2:14" s="35" customFormat="1" ht="54.75" customHeight="1" thickBot="1">
      <c r="B14" s="221" t="s">
        <v>262</v>
      </c>
      <c r="C14" s="167">
        <v>0</v>
      </c>
      <c r="D14" s="167">
        <v>0</v>
      </c>
      <c r="E14" s="173" t="str">
        <f t="shared" si="1"/>
        <v>-</v>
      </c>
      <c r="F14" s="168">
        <f t="shared" si="0"/>
        <v>0</v>
      </c>
      <c r="H14" s="33"/>
      <c r="I14" s="33"/>
      <c r="J14" s="36"/>
      <c r="K14" s="37"/>
      <c r="L14" s="34"/>
      <c r="N14" s="34"/>
    </row>
  </sheetData>
  <sheetProtection/>
  <mergeCells count="6">
    <mergeCell ref="A2:F2"/>
    <mergeCell ref="B3:F3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4.00390625" style="55" customWidth="1"/>
    <col min="2" max="2" width="52.421875" style="56" customWidth="1"/>
    <col min="3" max="3" width="21.00390625" style="56" customWidth="1"/>
    <col min="4" max="4" width="21.8515625" style="57" customWidth="1"/>
    <col min="5" max="16384" width="9.140625" style="57" customWidth="1"/>
  </cols>
  <sheetData>
    <row r="1" spans="1:4" ht="62.25" customHeight="1">
      <c r="A1" s="400" t="s">
        <v>203</v>
      </c>
      <c r="B1" s="400"/>
      <c r="C1" s="400"/>
      <c r="D1" s="400"/>
    </row>
    <row r="2" spans="2:4" ht="21.75" customHeight="1">
      <c r="B2" s="400" t="s">
        <v>392</v>
      </c>
      <c r="C2" s="400"/>
      <c r="D2" s="400"/>
    </row>
    <row r="3" spans="1:4" ht="22.5" customHeight="1" thickBot="1">
      <c r="A3" s="401" t="s">
        <v>46</v>
      </c>
      <c r="B3" s="401"/>
      <c r="C3" s="401"/>
      <c r="D3" s="401"/>
    </row>
    <row r="4" spans="1:4" s="62" customFormat="1" ht="81.75" customHeight="1">
      <c r="A4" s="176"/>
      <c r="B4" s="177" t="s">
        <v>195</v>
      </c>
      <c r="C4" s="178" t="s">
        <v>200</v>
      </c>
      <c r="D4" s="179" t="s">
        <v>201</v>
      </c>
    </row>
    <row r="5" spans="1:6" s="180" customFormat="1" ht="54" customHeight="1">
      <c r="A5" s="249">
        <v>1</v>
      </c>
      <c r="B5" s="367" t="s">
        <v>376</v>
      </c>
      <c r="C5" s="363">
        <v>43</v>
      </c>
      <c r="D5" s="368">
        <v>0.935</v>
      </c>
      <c r="F5" s="182"/>
    </row>
    <row r="6" spans="1:6" s="180" customFormat="1" ht="45" customHeight="1">
      <c r="A6" s="249">
        <v>2</v>
      </c>
      <c r="B6" s="367" t="s">
        <v>182</v>
      </c>
      <c r="C6" s="363">
        <v>37</v>
      </c>
      <c r="D6" s="368">
        <v>0.949</v>
      </c>
      <c r="F6" s="182"/>
    </row>
    <row r="7" spans="1:6" s="180" customFormat="1" ht="33" customHeight="1">
      <c r="A7" s="249">
        <v>3</v>
      </c>
      <c r="B7" s="367" t="s">
        <v>186</v>
      </c>
      <c r="C7" s="363">
        <v>35</v>
      </c>
      <c r="D7" s="368">
        <v>0.875</v>
      </c>
      <c r="F7" s="182"/>
    </row>
    <row r="8" spans="1:6" s="180" customFormat="1" ht="33" customHeight="1">
      <c r="A8" s="249">
        <v>4</v>
      </c>
      <c r="B8" s="367" t="s">
        <v>188</v>
      </c>
      <c r="C8" s="363">
        <v>23</v>
      </c>
      <c r="D8" s="368">
        <v>1</v>
      </c>
      <c r="F8" s="182"/>
    </row>
    <row r="9" spans="1:6" s="180" customFormat="1" ht="33" customHeight="1">
      <c r="A9" s="249">
        <v>5</v>
      </c>
      <c r="B9" s="367" t="s">
        <v>181</v>
      </c>
      <c r="C9" s="363">
        <v>22</v>
      </c>
      <c r="D9" s="368">
        <v>0.815</v>
      </c>
      <c r="F9" s="182"/>
    </row>
    <row r="10" spans="1:6" s="180" customFormat="1" ht="45" customHeight="1">
      <c r="A10" s="249">
        <v>6</v>
      </c>
      <c r="B10" s="367" t="s">
        <v>183</v>
      </c>
      <c r="C10" s="363">
        <v>19</v>
      </c>
      <c r="D10" s="368">
        <v>0.905</v>
      </c>
      <c r="F10" s="182"/>
    </row>
    <row r="11" spans="1:6" s="180" customFormat="1" ht="33" customHeight="1">
      <c r="A11" s="249">
        <v>7</v>
      </c>
      <c r="B11" s="367" t="s">
        <v>180</v>
      </c>
      <c r="C11" s="363">
        <v>17</v>
      </c>
      <c r="D11" s="368">
        <v>0.85</v>
      </c>
      <c r="F11" s="182"/>
    </row>
    <row r="12" spans="1:6" s="180" customFormat="1" ht="45" customHeight="1">
      <c r="A12" s="249">
        <v>8</v>
      </c>
      <c r="B12" s="367" t="s">
        <v>267</v>
      </c>
      <c r="C12" s="363">
        <v>15</v>
      </c>
      <c r="D12" s="368">
        <v>0.75</v>
      </c>
      <c r="F12" s="182"/>
    </row>
    <row r="13" spans="1:6" s="180" customFormat="1" ht="33" customHeight="1">
      <c r="A13" s="249">
        <v>9</v>
      </c>
      <c r="B13" s="367" t="s">
        <v>236</v>
      </c>
      <c r="C13" s="363">
        <v>15</v>
      </c>
      <c r="D13" s="368">
        <v>0.9375</v>
      </c>
      <c r="F13" s="182"/>
    </row>
    <row r="14" spans="1:6" s="180" customFormat="1" ht="33" customHeight="1">
      <c r="A14" s="249">
        <v>10</v>
      </c>
      <c r="B14" s="367" t="s">
        <v>194</v>
      </c>
      <c r="C14" s="363">
        <v>10</v>
      </c>
      <c r="D14" s="368">
        <v>0.556</v>
      </c>
      <c r="F14" s="182"/>
    </row>
    <row r="15" spans="1:6" s="181" customFormat="1" ht="18.75" hidden="1">
      <c r="A15" s="249"/>
      <c r="B15" s="329"/>
      <c r="C15" s="330"/>
      <c r="D15" s="331"/>
      <c r="F15" s="182"/>
    </row>
    <row r="16" spans="1:6" s="180" customFormat="1" ht="18.75" hidden="1">
      <c r="A16" s="249"/>
      <c r="B16" s="329"/>
      <c r="C16" s="330"/>
      <c r="D16" s="331"/>
      <c r="F16" s="182"/>
    </row>
    <row r="17" spans="1:6" s="181" customFormat="1" ht="18.75" hidden="1">
      <c r="A17" s="249"/>
      <c r="B17" s="329"/>
      <c r="C17" s="330"/>
      <c r="D17" s="331"/>
      <c r="F17" s="182"/>
    </row>
    <row r="18" spans="1:6" s="180" customFormat="1" ht="18.75" hidden="1">
      <c r="A18" s="249"/>
      <c r="B18" s="329"/>
      <c r="C18" s="330"/>
      <c r="D18" s="331"/>
      <c r="F18" s="182"/>
    </row>
    <row r="19" spans="1:6" s="181" customFormat="1" ht="18.75" hidden="1">
      <c r="A19" s="249"/>
      <c r="B19" s="329"/>
      <c r="C19" s="330"/>
      <c r="D19" s="331"/>
      <c r="F19" s="182"/>
    </row>
    <row r="20" spans="1:6" s="181" customFormat="1" ht="18.75" hidden="1">
      <c r="A20" s="249"/>
      <c r="B20" s="329"/>
      <c r="C20" s="330"/>
      <c r="D20" s="331"/>
      <c r="F20" s="182"/>
    </row>
    <row r="21" spans="1:6" s="180" customFormat="1" ht="15.75" customHeight="1" hidden="1">
      <c r="A21" s="249"/>
      <c r="B21" s="329"/>
      <c r="C21" s="330"/>
      <c r="D21" s="331"/>
      <c r="F21" s="182"/>
    </row>
    <row r="22" spans="1:6" s="181" customFormat="1" ht="18.75" hidden="1">
      <c r="A22" s="249"/>
      <c r="B22" s="329"/>
      <c r="C22" s="330"/>
      <c r="D22" s="331"/>
      <c r="F22" s="182"/>
    </row>
    <row r="23" spans="1:6" s="180" customFormat="1" ht="18.75" hidden="1">
      <c r="A23" s="249"/>
      <c r="B23" s="329"/>
      <c r="C23" s="330"/>
      <c r="D23" s="331"/>
      <c r="F23" s="182"/>
    </row>
    <row r="24" spans="1:6" s="180" customFormat="1" ht="18.75" hidden="1">
      <c r="A24" s="249"/>
      <c r="B24" s="329"/>
      <c r="C24" s="330"/>
      <c r="D24" s="331"/>
      <c r="F24" s="182"/>
    </row>
    <row r="25" spans="1:6" s="180" customFormat="1" ht="18.75" hidden="1">
      <c r="A25" s="249"/>
      <c r="B25" s="329"/>
      <c r="C25" s="330"/>
      <c r="D25" s="331"/>
      <c r="F25" s="182"/>
    </row>
    <row r="26" spans="1:6" s="181" customFormat="1" ht="18.75" hidden="1">
      <c r="A26" s="249"/>
      <c r="B26" s="329"/>
      <c r="C26" s="330"/>
      <c r="D26" s="331"/>
      <c r="F26" s="182"/>
    </row>
    <row r="27" spans="1:6" s="180" customFormat="1" ht="18.75" hidden="1">
      <c r="A27" s="249"/>
      <c r="B27" s="329"/>
      <c r="C27" s="330"/>
      <c r="D27" s="331"/>
      <c r="F27" s="182"/>
    </row>
    <row r="28" spans="1:6" s="181" customFormat="1" ht="18.75" hidden="1">
      <c r="A28" s="249"/>
      <c r="B28" s="329"/>
      <c r="C28" s="330"/>
      <c r="D28" s="331"/>
      <c r="F28" s="182"/>
    </row>
    <row r="29" spans="1:6" s="180" customFormat="1" ht="18.75" hidden="1">
      <c r="A29" s="249"/>
      <c r="B29" s="329"/>
      <c r="C29" s="330"/>
      <c r="D29" s="331"/>
      <c r="F29" s="182"/>
    </row>
    <row r="30" spans="1:6" s="180" customFormat="1" ht="18.75" hidden="1">
      <c r="A30" s="249"/>
      <c r="B30" s="329"/>
      <c r="C30" s="330"/>
      <c r="D30" s="331"/>
      <c r="F30" s="182"/>
    </row>
    <row r="31" spans="1:6" s="180" customFormat="1" ht="18.75" hidden="1">
      <c r="A31" s="249"/>
      <c r="B31" s="329"/>
      <c r="C31" s="330"/>
      <c r="D31" s="331"/>
      <c r="F31" s="182"/>
    </row>
    <row r="32" spans="1:6" s="180" customFormat="1" ht="18.75" hidden="1">
      <c r="A32" s="249"/>
      <c r="B32" s="329"/>
      <c r="C32" s="330"/>
      <c r="D32" s="331"/>
      <c r="F32" s="182"/>
    </row>
    <row r="33" spans="1:4" s="180" customFormat="1" ht="18.75" hidden="1">
      <c r="A33" s="251"/>
      <c r="B33" s="329"/>
      <c r="C33" s="330"/>
      <c r="D33" s="331"/>
    </row>
    <row r="34" spans="1:4" s="180" customFormat="1" ht="18.75" hidden="1">
      <c r="A34" s="251"/>
      <c r="B34" s="329"/>
      <c r="C34" s="330"/>
      <c r="D34" s="331"/>
    </row>
    <row r="35" spans="1:4" s="180" customFormat="1" ht="18.75" hidden="1">
      <c r="A35" s="251"/>
      <c r="B35" s="329"/>
      <c r="C35" s="330"/>
      <c r="D35" s="331"/>
    </row>
    <row r="36" spans="1:4" s="180" customFormat="1" ht="18.75" hidden="1">
      <c r="A36" s="251"/>
      <c r="B36" s="329"/>
      <c r="C36" s="330"/>
      <c r="D36" s="331"/>
    </row>
    <row r="37" spans="1:4" s="180" customFormat="1" ht="18.75" hidden="1">
      <c r="A37" s="251"/>
      <c r="B37" s="329"/>
      <c r="C37" s="330"/>
      <c r="D37" s="331"/>
    </row>
    <row r="38" spans="1:4" s="180" customFormat="1" ht="18.75" hidden="1">
      <c r="A38" s="251"/>
      <c r="B38" s="329"/>
      <c r="C38" s="330"/>
      <c r="D38" s="331"/>
    </row>
    <row r="39" spans="1:4" s="180" customFormat="1" ht="18.75" hidden="1">
      <c r="A39" s="251"/>
      <c r="B39" s="329"/>
      <c r="C39" s="330"/>
      <c r="D39" s="331"/>
    </row>
    <row r="40" spans="1:4" s="180" customFormat="1" ht="18.75" hidden="1">
      <c r="A40" s="251"/>
      <c r="B40" s="329"/>
      <c r="C40" s="330"/>
      <c r="D40" s="331"/>
    </row>
    <row r="41" spans="1:4" s="180" customFormat="1" ht="18.75" hidden="1">
      <c r="A41" s="251"/>
      <c r="B41" s="329"/>
      <c r="C41" s="330"/>
      <c r="D41" s="331"/>
    </row>
    <row r="42" spans="1:4" s="180" customFormat="1" ht="15.75" customHeight="1" hidden="1">
      <c r="A42" s="251"/>
      <c r="B42" s="329"/>
      <c r="C42" s="330"/>
      <c r="D42" s="331"/>
    </row>
    <row r="43" spans="1:4" s="180" customFormat="1" ht="18.75" hidden="1">
      <c r="A43" s="251"/>
      <c r="B43" s="329"/>
      <c r="C43" s="330"/>
      <c r="D43" s="331"/>
    </row>
    <row r="44" spans="1:4" s="180" customFormat="1" ht="18.75" hidden="1">
      <c r="A44" s="251"/>
      <c r="B44" s="329"/>
      <c r="C44" s="330"/>
      <c r="D44" s="331"/>
    </row>
    <row r="45" spans="1:4" s="180" customFormat="1" ht="15.75" customHeight="1" hidden="1">
      <c r="A45" s="251"/>
      <c r="B45" s="329"/>
      <c r="C45" s="330"/>
      <c r="D45" s="331"/>
    </row>
    <row r="46" spans="1:4" s="180" customFormat="1" ht="18.75" hidden="1">
      <c r="A46" s="251"/>
      <c r="B46" s="329"/>
      <c r="C46" s="330"/>
      <c r="D46" s="331"/>
    </row>
    <row r="47" spans="1:4" s="180" customFormat="1" ht="18.75" hidden="1">
      <c r="A47" s="251"/>
      <c r="B47" s="329"/>
      <c r="C47" s="330"/>
      <c r="D47" s="331"/>
    </row>
    <row r="48" spans="1:4" s="180" customFormat="1" ht="18.75" hidden="1">
      <c r="A48" s="251"/>
      <c r="B48" s="329"/>
      <c r="C48" s="330"/>
      <c r="D48" s="331"/>
    </row>
    <row r="49" spans="1:4" s="180" customFormat="1" ht="18.75" hidden="1">
      <c r="A49" s="251"/>
      <c r="B49" s="329"/>
      <c r="C49" s="330"/>
      <c r="D49" s="331"/>
    </row>
    <row r="50" spans="1:4" s="180" customFormat="1" ht="18.75" hidden="1">
      <c r="A50" s="251"/>
      <c r="B50" s="329"/>
      <c r="C50" s="330"/>
      <c r="D50" s="331"/>
    </row>
    <row r="51" spans="1:4" s="180" customFormat="1" ht="18.75" hidden="1">
      <c r="A51" s="251"/>
      <c r="B51" s="329"/>
      <c r="C51" s="330"/>
      <c r="D51" s="331"/>
    </row>
    <row r="52" spans="1:4" s="180" customFormat="1" ht="18.75" hidden="1">
      <c r="A52" s="251"/>
      <c r="B52" s="329"/>
      <c r="C52" s="330"/>
      <c r="D52" s="331"/>
    </row>
    <row r="53" spans="1:4" s="180" customFormat="1" ht="18.75" hidden="1">
      <c r="A53" s="251"/>
      <c r="B53" s="329"/>
      <c r="C53" s="330"/>
      <c r="D53" s="331"/>
    </row>
    <row r="54" spans="1:4" s="180" customFormat="1" ht="18.75" hidden="1">
      <c r="A54" s="318"/>
      <c r="B54" s="329"/>
      <c r="C54" s="330"/>
      <c r="D54" s="331"/>
    </row>
  </sheetData>
  <sheetProtection/>
  <mergeCells count="3">
    <mergeCell ref="A1:D1"/>
    <mergeCell ref="B2:D2"/>
    <mergeCell ref="A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5"/>
  <sheetViews>
    <sheetView view="pageBreakPreview" zoomScaleSheetLayoutView="100" zoomScalePageLayoutView="0" workbookViewId="0" topLeftCell="A7">
      <selection activeCell="G15" sqref="G15"/>
    </sheetView>
  </sheetViews>
  <sheetFormatPr defaultColWidth="9.140625" defaultRowHeight="15"/>
  <cols>
    <col min="1" max="1" width="4.8515625" style="55" customWidth="1"/>
    <col min="2" max="2" width="50.421875" style="56" customWidth="1"/>
    <col min="3" max="3" width="21.00390625" style="56" customWidth="1"/>
    <col min="4" max="4" width="22.00390625" style="57" customWidth="1"/>
    <col min="5" max="6" width="9.140625" style="57" customWidth="1"/>
    <col min="7" max="7" width="38.140625" style="57" customWidth="1"/>
    <col min="8" max="16384" width="9.140625" style="57" customWidth="1"/>
  </cols>
  <sheetData>
    <row r="1" spans="1:4" ht="63.75" customHeight="1">
      <c r="A1" s="400" t="s">
        <v>241</v>
      </c>
      <c r="B1" s="400"/>
      <c r="C1" s="400"/>
      <c r="D1" s="400"/>
    </row>
    <row r="2" spans="2:4" ht="20.25" customHeight="1">
      <c r="B2" s="400" t="s">
        <v>392</v>
      </c>
      <c r="C2" s="400"/>
      <c r="D2" s="400"/>
    </row>
    <row r="3" spans="1:4" ht="22.5" customHeight="1">
      <c r="A3" s="401" t="s">
        <v>46</v>
      </c>
      <c r="B3" s="401"/>
      <c r="C3" s="401"/>
      <c r="D3" s="401"/>
    </row>
    <row r="4" ht="16.5" thickBot="1"/>
    <row r="5" spans="1:4" s="62" customFormat="1" ht="63.75" customHeight="1" thickBot="1">
      <c r="A5" s="136"/>
      <c r="B5" s="119" t="s">
        <v>195</v>
      </c>
      <c r="C5" s="240" t="s">
        <v>202</v>
      </c>
      <c r="D5" s="241" t="s">
        <v>201</v>
      </c>
    </row>
    <row r="6" spans="1:6" ht="33" customHeight="1">
      <c r="A6" s="248">
        <v>1</v>
      </c>
      <c r="B6" s="369" t="s">
        <v>194</v>
      </c>
      <c r="C6" s="370">
        <v>8</v>
      </c>
      <c r="D6" s="371">
        <v>0.444</v>
      </c>
      <c r="F6" s="69"/>
    </row>
    <row r="7" spans="1:6" ht="33" customHeight="1">
      <c r="A7" s="249">
        <v>2</v>
      </c>
      <c r="B7" s="367" t="s">
        <v>185</v>
      </c>
      <c r="C7" s="363">
        <v>8</v>
      </c>
      <c r="D7" s="368">
        <v>0.667</v>
      </c>
      <c r="F7" s="69"/>
    </row>
    <row r="8" spans="1:6" ht="33" customHeight="1">
      <c r="A8" s="249">
        <v>3</v>
      </c>
      <c r="B8" s="367" t="s">
        <v>305</v>
      </c>
      <c r="C8" s="363">
        <v>7</v>
      </c>
      <c r="D8" s="368">
        <v>0.7</v>
      </c>
      <c r="F8" s="69"/>
    </row>
    <row r="9" spans="1:6" ht="33" customHeight="1">
      <c r="A9" s="249">
        <v>4</v>
      </c>
      <c r="B9" s="367" t="s">
        <v>186</v>
      </c>
      <c r="C9" s="363">
        <v>5</v>
      </c>
      <c r="D9" s="368">
        <v>0.125</v>
      </c>
      <c r="F9" s="69"/>
    </row>
    <row r="10" spans="1:6" ht="33" customHeight="1">
      <c r="A10" s="249">
        <v>5</v>
      </c>
      <c r="B10" s="367" t="s">
        <v>181</v>
      </c>
      <c r="C10" s="363">
        <v>5</v>
      </c>
      <c r="D10" s="368">
        <v>0.185</v>
      </c>
      <c r="F10" s="69"/>
    </row>
    <row r="11" spans="1:4" s="180" customFormat="1" ht="45" customHeight="1">
      <c r="A11" s="249">
        <v>6</v>
      </c>
      <c r="B11" s="367" t="s">
        <v>267</v>
      </c>
      <c r="C11" s="363">
        <v>5</v>
      </c>
      <c r="D11" s="368">
        <v>0.25</v>
      </c>
    </row>
    <row r="12" spans="1:6" s="180" customFormat="1" ht="45" customHeight="1">
      <c r="A12" s="249">
        <v>7</v>
      </c>
      <c r="B12" s="367" t="s">
        <v>318</v>
      </c>
      <c r="C12" s="363">
        <v>5</v>
      </c>
      <c r="D12" s="368">
        <v>0.556</v>
      </c>
      <c r="F12" s="182"/>
    </row>
    <row r="13" spans="1:6" s="180" customFormat="1" ht="51" customHeight="1">
      <c r="A13" s="511">
        <v>8</v>
      </c>
      <c r="B13" s="367" t="s">
        <v>376</v>
      </c>
      <c r="C13" s="363">
        <v>3</v>
      </c>
      <c r="D13" s="368">
        <v>0.065</v>
      </c>
      <c r="F13" s="182"/>
    </row>
    <row r="14" spans="1:6" s="180" customFormat="1" ht="33" customHeight="1">
      <c r="A14" s="512"/>
      <c r="B14" s="367" t="s">
        <v>180</v>
      </c>
      <c r="C14" s="363">
        <v>3</v>
      </c>
      <c r="D14" s="368">
        <v>0.15</v>
      </c>
      <c r="F14" s="182"/>
    </row>
    <row r="15" spans="1:6" s="180" customFormat="1" ht="33" customHeight="1">
      <c r="A15" s="512"/>
      <c r="B15" s="367" t="s">
        <v>187</v>
      </c>
      <c r="C15" s="363">
        <v>3</v>
      </c>
      <c r="D15" s="368">
        <v>0.333</v>
      </c>
      <c r="F15" s="182"/>
    </row>
    <row r="16" spans="1:6" s="180" customFormat="1" ht="33" customHeight="1">
      <c r="A16" s="512"/>
      <c r="B16" s="367" t="s">
        <v>184</v>
      </c>
      <c r="C16" s="363">
        <v>3</v>
      </c>
      <c r="D16" s="368">
        <v>0.5</v>
      </c>
      <c r="F16" s="182"/>
    </row>
    <row r="17" spans="1:6" s="180" customFormat="1" ht="33" customHeight="1">
      <c r="A17" s="512"/>
      <c r="B17" s="367" t="s">
        <v>244</v>
      </c>
      <c r="C17" s="363">
        <v>3</v>
      </c>
      <c r="D17" s="368">
        <v>0.6</v>
      </c>
      <c r="F17" s="182"/>
    </row>
    <row r="18" spans="1:6" s="180" customFormat="1" ht="33" customHeight="1">
      <c r="A18" s="513"/>
      <c r="B18" s="367" t="s">
        <v>247</v>
      </c>
      <c r="C18" s="363">
        <v>3</v>
      </c>
      <c r="D18" s="368">
        <v>0.75</v>
      </c>
      <c r="F18" s="182"/>
    </row>
    <row r="19" spans="1:6" s="180" customFormat="1" ht="18.75" hidden="1">
      <c r="A19" s="249"/>
      <c r="B19" s="329"/>
      <c r="C19" s="330"/>
      <c r="D19" s="331"/>
      <c r="F19" s="182"/>
    </row>
    <row r="20" spans="1:6" s="180" customFormat="1" ht="31.5" customHeight="1" hidden="1">
      <c r="A20" s="249"/>
      <c r="B20" s="329"/>
      <c r="C20" s="330"/>
      <c r="D20" s="331"/>
      <c r="F20" s="182"/>
    </row>
    <row r="21" spans="1:6" s="180" customFormat="1" ht="15.75" customHeight="1" hidden="1">
      <c r="A21" s="249"/>
      <c r="B21" s="329"/>
      <c r="C21" s="330"/>
      <c r="D21" s="331"/>
      <c r="F21" s="182"/>
    </row>
    <row r="22" spans="1:6" s="180" customFormat="1" ht="18.75" hidden="1">
      <c r="A22" s="249"/>
      <c r="B22" s="329"/>
      <c r="C22" s="330"/>
      <c r="D22" s="331"/>
      <c r="F22" s="182"/>
    </row>
    <row r="23" spans="1:6" s="180" customFormat="1" ht="15.75" customHeight="1" hidden="1">
      <c r="A23" s="249"/>
      <c r="B23" s="329"/>
      <c r="C23" s="330"/>
      <c r="D23" s="331"/>
      <c r="F23" s="182"/>
    </row>
    <row r="24" spans="1:6" s="180" customFormat="1" ht="18.75" hidden="1">
      <c r="A24" s="249"/>
      <c r="B24" s="329"/>
      <c r="C24" s="330"/>
      <c r="D24" s="331"/>
      <c r="F24" s="182"/>
    </row>
    <row r="25" spans="1:6" s="180" customFormat="1" ht="30.75" customHeight="1" hidden="1">
      <c r="A25" s="249"/>
      <c r="B25" s="329"/>
      <c r="C25" s="330"/>
      <c r="D25" s="331"/>
      <c r="F25" s="182"/>
    </row>
    <row r="26" spans="1:6" s="180" customFormat="1" ht="18.75" hidden="1">
      <c r="A26" s="249"/>
      <c r="B26" s="329"/>
      <c r="C26" s="330"/>
      <c r="D26" s="331"/>
      <c r="F26" s="182"/>
    </row>
    <row r="27" spans="1:6" s="180" customFormat="1" ht="18.75" hidden="1">
      <c r="A27" s="249"/>
      <c r="B27" s="329"/>
      <c r="C27" s="330"/>
      <c r="D27" s="331"/>
      <c r="F27" s="182"/>
    </row>
    <row r="28" spans="1:6" s="180" customFormat="1" ht="18.75" hidden="1">
      <c r="A28" s="249"/>
      <c r="B28" s="329"/>
      <c r="C28" s="330"/>
      <c r="D28" s="331"/>
      <c r="F28" s="182"/>
    </row>
    <row r="29" spans="1:6" s="180" customFormat="1" ht="18.75" hidden="1">
      <c r="A29" s="249"/>
      <c r="B29" s="329"/>
      <c r="C29" s="330"/>
      <c r="D29" s="331"/>
      <c r="F29" s="182"/>
    </row>
    <row r="30" spans="1:6" s="180" customFormat="1" ht="18.75" hidden="1">
      <c r="A30" s="249"/>
      <c r="B30" s="329"/>
      <c r="C30" s="330"/>
      <c r="D30" s="331"/>
      <c r="F30" s="182"/>
    </row>
    <row r="31" spans="1:4" s="180" customFormat="1" ht="15.75" customHeight="1" hidden="1">
      <c r="A31" s="249"/>
      <c r="B31" s="329"/>
      <c r="C31" s="330"/>
      <c r="D31" s="331"/>
    </row>
    <row r="32" spans="1:4" s="180" customFormat="1" ht="18.75" hidden="1">
      <c r="A32" s="249"/>
      <c r="B32" s="329"/>
      <c r="C32" s="330"/>
      <c r="D32" s="331"/>
    </row>
    <row r="33" spans="1:4" s="180" customFormat="1" ht="18.75" hidden="1">
      <c r="A33" s="249"/>
      <c r="B33" s="329"/>
      <c r="C33" s="330"/>
      <c r="D33" s="331"/>
    </row>
    <row r="34" spans="1:4" s="180" customFormat="1" ht="18.75" customHeight="1" hidden="1">
      <c r="A34" s="249"/>
      <c r="B34" s="329"/>
      <c r="C34" s="330"/>
      <c r="D34" s="331"/>
    </row>
    <row r="35" spans="1:6" s="180" customFormat="1" ht="18.75" hidden="1">
      <c r="A35" s="249"/>
      <c r="B35" s="329"/>
      <c r="C35" s="330"/>
      <c r="D35" s="331"/>
      <c r="F35" s="182"/>
    </row>
    <row r="36" spans="1:6" s="180" customFormat="1" ht="18.75" hidden="1">
      <c r="A36" s="249"/>
      <c r="B36" s="329"/>
      <c r="C36" s="330"/>
      <c r="D36" s="331"/>
      <c r="F36" s="182"/>
    </row>
    <row r="37" spans="1:4" s="180" customFormat="1" ht="18.75" hidden="1">
      <c r="A37" s="249"/>
      <c r="B37" s="329"/>
      <c r="C37" s="330"/>
      <c r="D37" s="331"/>
    </row>
    <row r="38" spans="1:6" s="180" customFormat="1" ht="18.75" hidden="1">
      <c r="A38" s="249"/>
      <c r="B38" s="329"/>
      <c r="C38" s="330"/>
      <c r="D38" s="331"/>
      <c r="F38" s="182"/>
    </row>
    <row r="39" spans="1:4" s="180" customFormat="1" ht="18.75" customHeight="1" hidden="1">
      <c r="A39" s="249"/>
      <c r="B39" s="329"/>
      <c r="C39" s="330"/>
      <c r="D39" s="331"/>
    </row>
    <row r="40" spans="1:6" s="180" customFormat="1" ht="18.75" hidden="1">
      <c r="A40" s="249"/>
      <c r="B40" s="329"/>
      <c r="C40" s="330"/>
      <c r="D40" s="331"/>
      <c r="F40" s="182"/>
    </row>
    <row r="41" spans="1:6" s="180" customFormat="1" ht="18.75" customHeight="1" hidden="1">
      <c r="A41" s="249"/>
      <c r="B41" s="329"/>
      <c r="C41" s="330"/>
      <c r="D41" s="331"/>
      <c r="F41" s="182"/>
    </row>
    <row r="42" spans="1:4" s="180" customFormat="1" ht="15.75" customHeight="1" hidden="1">
      <c r="A42" s="249"/>
      <c r="B42" s="329"/>
      <c r="C42" s="330"/>
      <c r="D42" s="331"/>
    </row>
    <row r="43" spans="1:6" s="180" customFormat="1" ht="18.75" hidden="1">
      <c r="A43" s="249"/>
      <c r="B43" s="329"/>
      <c r="C43" s="330"/>
      <c r="D43" s="331"/>
      <c r="F43" s="182"/>
    </row>
    <row r="44" spans="1:4" s="180" customFormat="1" ht="19.5" customHeight="1" hidden="1">
      <c r="A44" s="249"/>
      <c r="B44" s="329"/>
      <c r="C44" s="330"/>
      <c r="D44" s="331"/>
    </row>
    <row r="45" spans="1:6" s="180" customFormat="1" ht="18.75" hidden="1">
      <c r="A45" s="249"/>
      <c r="B45" s="329"/>
      <c r="C45" s="330"/>
      <c r="D45" s="331"/>
      <c r="F45" s="182"/>
    </row>
    <row r="46" spans="1:4" s="180" customFormat="1" ht="18.75" hidden="1">
      <c r="A46" s="249"/>
      <c r="B46" s="329"/>
      <c r="C46" s="330"/>
      <c r="D46" s="331"/>
    </row>
    <row r="47" spans="1:4" s="180" customFormat="1" ht="18.75" customHeight="1" hidden="1">
      <c r="A47" s="249"/>
      <c r="B47" s="329"/>
      <c r="C47" s="330"/>
      <c r="D47" s="331"/>
    </row>
    <row r="48" spans="1:4" s="180" customFormat="1" ht="18.75" hidden="1">
      <c r="A48" s="249"/>
      <c r="B48" s="329"/>
      <c r="C48" s="330"/>
      <c r="D48" s="331"/>
    </row>
    <row r="49" spans="1:4" s="180" customFormat="1" ht="18.75" hidden="1">
      <c r="A49" s="249"/>
      <c r="B49" s="329"/>
      <c r="C49" s="330"/>
      <c r="D49" s="331"/>
    </row>
    <row r="50" spans="1:4" s="180" customFormat="1" ht="18.75" hidden="1">
      <c r="A50" s="249"/>
      <c r="B50" s="329"/>
      <c r="C50" s="330"/>
      <c r="D50" s="331"/>
    </row>
    <row r="51" spans="1:4" s="180" customFormat="1" ht="18.75" hidden="1">
      <c r="A51" s="249"/>
      <c r="B51" s="329"/>
      <c r="C51" s="330"/>
      <c r="D51" s="331"/>
    </row>
    <row r="52" spans="1:4" s="180" customFormat="1" ht="18.75" hidden="1">
      <c r="A52" s="249"/>
      <c r="B52" s="329"/>
      <c r="C52" s="330"/>
      <c r="D52" s="331"/>
    </row>
    <row r="53" spans="1:4" s="180" customFormat="1" ht="18.75" hidden="1">
      <c r="A53" s="249"/>
      <c r="B53" s="329"/>
      <c r="C53" s="330"/>
      <c r="D53" s="331"/>
    </row>
    <row r="54" spans="1:4" s="180" customFormat="1" ht="18.75" hidden="1">
      <c r="A54" s="249"/>
      <c r="B54" s="329"/>
      <c r="C54" s="330"/>
      <c r="D54" s="331"/>
    </row>
    <row r="55" spans="1:4" s="180" customFormat="1" ht="18.75" hidden="1">
      <c r="A55" s="323"/>
      <c r="B55" s="329"/>
      <c r="C55" s="330"/>
      <c r="D55" s="331"/>
    </row>
  </sheetData>
  <sheetProtection/>
  <mergeCells count="4">
    <mergeCell ref="A1:D1"/>
    <mergeCell ref="B2:D2"/>
    <mergeCell ref="A3:D3"/>
    <mergeCell ref="A13:A1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T18"/>
  <sheetViews>
    <sheetView view="pageBreakPreview" zoomScaleSheetLayoutView="100" workbookViewId="0" topLeftCell="A1">
      <selection activeCell="F19" sqref="F19"/>
    </sheetView>
  </sheetViews>
  <sheetFormatPr defaultColWidth="8.8515625" defaultRowHeight="15"/>
  <cols>
    <col min="1" max="1" width="4.421875" style="211" customWidth="1"/>
    <col min="2" max="2" width="67.421875" style="56" customWidth="1"/>
    <col min="3" max="3" width="21.8515625" style="62" customWidth="1"/>
    <col min="4" max="16384" width="8.8515625" style="120" customWidth="1"/>
  </cols>
  <sheetData>
    <row r="1" spans="1:254" ht="20.25" customHeight="1">
      <c r="A1" s="400" t="s">
        <v>133</v>
      </c>
      <c r="B1" s="400"/>
      <c r="C1" s="400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</row>
    <row r="2" spans="1:254" ht="20.25" customHeight="1">
      <c r="A2" s="400" t="s">
        <v>389</v>
      </c>
      <c r="B2" s="400"/>
      <c r="C2" s="400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</row>
    <row r="3" spans="1:254" ht="20.25" customHeight="1">
      <c r="A3" s="514" t="s">
        <v>392</v>
      </c>
      <c r="B3" s="514"/>
      <c r="C3" s="514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</row>
    <row r="4" spans="1:3" s="57" customFormat="1" ht="22.5">
      <c r="A4" s="401" t="s">
        <v>46</v>
      </c>
      <c r="B4" s="401"/>
      <c r="C4" s="401"/>
    </row>
    <row r="5" spans="1:254" ht="14.25" customHeight="1">
      <c r="A5" s="515" t="s">
        <v>80</v>
      </c>
      <c r="B5" s="516" t="s">
        <v>76</v>
      </c>
      <c r="C5" s="517" t="s">
        <v>134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ht="14.25" customHeight="1">
      <c r="A6" s="515"/>
      <c r="B6" s="516"/>
      <c r="C6" s="51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ht="24" customHeight="1">
      <c r="A7" s="515"/>
      <c r="B7" s="516"/>
      <c r="C7" s="51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ht="15.75">
      <c r="A8" s="206" t="s">
        <v>81</v>
      </c>
      <c r="B8" s="70" t="s">
        <v>135</v>
      </c>
      <c r="C8" s="206">
        <v>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ht="18.75">
      <c r="A9" s="206">
        <v>1</v>
      </c>
      <c r="B9" s="357" t="s">
        <v>139</v>
      </c>
      <c r="C9" s="358">
        <v>58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</row>
    <row r="10" spans="1:254" ht="18.75">
      <c r="A10" s="206">
        <v>2</v>
      </c>
      <c r="B10" s="357" t="s">
        <v>268</v>
      </c>
      <c r="C10" s="358">
        <v>33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</row>
    <row r="11" spans="1:254" ht="18.75">
      <c r="A11" s="206">
        <v>3</v>
      </c>
      <c r="B11" s="357" t="s">
        <v>143</v>
      </c>
      <c r="C11" s="358">
        <v>26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</row>
    <row r="12" spans="1:254" ht="18.75">
      <c r="A12" s="206">
        <v>4</v>
      </c>
      <c r="B12" s="357" t="s">
        <v>140</v>
      </c>
      <c r="C12" s="358">
        <v>25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</row>
    <row r="13" spans="1:254" ht="18.75">
      <c r="A13" s="206">
        <v>5</v>
      </c>
      <c r="B13" s="357" t="s">
        <v>142</v>
      </c>
      <c r="C13" s="358">
        <v>24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</row>
    <row r="14" spans="1:254" ht="18.75">
      <c r="A14" s="206">
        <v>6</v>
      </c>
      <c r="B14" s="357" t="s">
        <v>145</v>
      </c>
      <c r="C14" s="358">
        <v>24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</row>
    <row r="15" spans="1:254" ht="18.75">
      <c r="A15" s="206">
        <v>7</v>
      </c>
      <c r="B15" s="359" t="s">
        <v>147</v>
      </c>
      <c r="C15" s="358">
        <v>22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</row>
    <row r="16" spans="1:254" ht="18.75">
      <c r="A16" s="206">
        <v>8</v>
      </c>
      <c r="B16" s="357" t="s">
        <v>149</v>
      </c>
      <c r="C16" s="358">
        <v>20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</row>
    <row r="17" spans="1:254" ht="18.75">
      <c r="A17" s="206">
        <v>9</v>
      </c>
      <c r="B17" s="357" t="s">
        <v>86</v>
      </c>
      <c r="C17" s="358">
        <v>18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</row>
    <row r="18" spans="1:254" ht="18.75">
      <c r="A18" s="206">
        <v>10</v>
      </c>
      <c r="B18" s="357" t="s">
        <v>136</v>
      </c>
      <c r="C18" s="358">
        <v>17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</row>
  </sheetData>
  <sheetProtection/>
  <mergeCells count="7">
    <mergeCell ref="A1:C1"/>
    <mergeCell ref="A2:C2"/>
    <mergeCell ref="A3:C3"/>
    <mergeCell ref="A5:A7"/>
    <mergeCell ref="B5:B7"/>
    <mergeCell ref="C5:C7"/>
    <mergeCell ref="A4:C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1"/>
  <sheetViews>
    <sheetView view="pageBreakPreview" zoomScaleSheetLayoutView="100" zoomScalePageLayoutView="0" workbookViewId="0" topLeftCell="A1">
      <selection activeCell="H17" sqref="H17"/>
    </sheetView>
  </sheetViews>
  <sheetFormatPr defaultColWidth="8.8515625" defaultRowHeight="15"/>
  <cols>
    <col min="1" max="1" width="4.421875" style="238" customWidth="1"/>
    <col min="2" max="2" width="61.421875" style="239" customWidth="1"/>
    <col min="3" max="3" width="21.00390625" style="57" customWidth="1"/>
    <col min="4" max="16384" width="8.8515625" style="120" customWidth="1"/>
  </cols>
  <sheetData>
    <row r="1" spans="1:3" ht="20.25" customHeight="1">
      <c r="A1" s="400" t="s">
        <v>133</v>
      </c>
      <c r="B1" s="400"/>
      <c r="C1" s="400"/>
    </row>
    <row r="2" spans="1:3" ht="20.25" customHeight="1">
      <c r="A2" s="400" t="s">
        <v>389</v>
      </c>
      <c r="B2" s="400"/>
      <c r="C2" s="400"/>
    </row>
    <row r="3" spans="1:3" ht="20.25" customHeight="1">
      <c r="A3" s="400" t="s">
        <v>90</v>
      </c>
      <c r="B3" s="400"/>
      <c r="C3" s="400"/>
    </row>
    <row r="4" spans="1:3" s="57" customFormat="1" ht="22.5">
      <c r="A4" s="401" t="s">
        <v>46</v>
      </c>
      <c r="B4" s="401"/>
      <c r="C4" s="401"/>
    </row>
    <row r="5" spans="1:3" ht="24" customHeight="1">
      <c r="A5" s="515" t="s">
        <v>80</v>
      </c>
      <c r="B5" s="515" t="s">
        <v>76</v>
      </c>
      <c r="C5" s="517" t="s">
        <v>134</v>
      </c>
    </row>
    <row r="6" spans="1:3" ht="24" customHeight="1">
      <c r="A6" s="515"/>
      <c r="B6" s="515"/>
      <c r="C6" s="517"/>
    </row>
    <row r="7" spans="1:3" ht="24" customHeight="1">
      <c r="A7" s="515"/>
      <c r="B7" s="515"/>
      <c r="C7" s="517"/>
    </row>
    <row r="8" spans="1:3" ht="15.75">
      <c r="A8" s="206" t="s">
        <v>81</v>
      </c>
      <c r="B8" s="206" t="s">
        <v>135</v>
      </c>
      <c r="C8" s="206">
        <v>1</v>
      </c>
    </row>
    <row r="9" spans="1:3" ht="18" customHeight="1">
      <c r="A9" s="439" t="s">
        <v>91</v>
      </c>
      <c r="B9" s="439"/>
      <c r="C9" s="439"/>
    </row>
    <row r="10" spans="1:3" ht="15.75">
      <c r="A10" s="206">
        <v>1</v>
      </c>
      <c r="B10" s="352" t="s">
        <v>150</v>
      </c>
      <c r="C10" s="360">
        <v>14</v>
      </c>
    </row>
    <row r="11" spans="1:3" ht="15.75">
      <c r="A11" s="206">
        <v>2</v>
      </c>
      <c r="B11" s="352" t="s">
        <v>275</v>
      </c>
      <c r="C11" s="360">
        <v>10</v>
      </c>
    </row>
    <row r="12" spans="1:3" ht="15.75">
      <c r="A12" s="206">
        <v>3</v>
      </c>
      <c r="B12" s="361" t="s">
        <v>209</v>
      </c>
      <c r="C12" s="360">
        <v>4</v>
      </c>
    </row>
    <row r="13" spans="1:3" ht="15.75">
      <c r="A13" s="206">
        <v>4</v>
      </c>
      <c r="B13" s="361" t="s">
        <v>158</v>
      </c>
      <c r="C13" s="360">
        <v>3</v>
      </c>
    </row>
    <row r="14" spans="1:3" ht="15.75">
      <c r="A14" s="206">
        <v>5</v>
      </c>
      <c r="B14" s="361" t="s">
        <v>92</v>
      </c>
      <c r="C14" s="360">
        <v>3</v>
      </c>
    </row>
    <row r="15" spans="1:3" ht="18" customHeight="1">
      <c r="A15" s="439" t="s">
        <v>2</v>
      </c>
      <c r="B15" s="439"/>
      <c r="C15" s="439"/>
    </row>
    <row r="16" spans="1:3" ht="15.75">
      <c r="A16" s="206">
        <v>1</v>
      </c>
      <c r="B16" s="361" t="s">
        <v>270</v>
      </c>
      <c r="C16" s="355">
        <v>6</v>
      </c>
    </row>
    <row r="17" spans="1:3" ht="15.75">
      <c r="A17" s="206">
        <v>2</v>
      </c>
      <c r="B17" s="361" t="s">
        <v>274</v>
      </c>
      <c r="C17" s="355">
        <v>6</v>
      </c>
    </row>
    <row r="18" spans="1:3" ht="15.75">
      <c r="A18" s="206">
        <v>3</v>
      </c>
      <c r="B18" s="361" t="s">
        <v>279</v>
      </c>
      <c r="C18" s="355">
        <v>5</v>
      </c>
    </row>
    <row r="19" spans="1:3" ht="15.75">
      <c r="A19" s="206">
        <v>4</v>
      </c>
      <c r="B19" s="361" t="s">
        <v>291</v>
      </c>
      <c r="C19" s="355">
        <v>4</v>
      </c>
    </row>
    <row r="20" spans="1:3" ht="16.5" customHeight="1">
      <c r="A20" s="206">
        <v>5</v>
      </c>
      <c r="B20" s="361" t="s">
        <v>154</v>
      </c>
      <c r="C20" s="355">
        <v>4</v>
      </c>
    </row>
    <row r="21" spans="1:3" ht="18" customHeight="1">
      <c r="A21" s="439" t="s">
        <v>1</v>
      </c>
      <c r="B21" s="439"/>
      <c r="C21" s="439"/>
    </row>
    <row r="22" spans="1:3" ht="15.75">
      <c r="A22" s="206">
        <v>1</v>
      </c>
      <c r="B22" s="347" t="s">
        <v>143</v>
      </c>
      <c r="C22" s="355">
        <v>26</v>
      </c>
    </row>
    <row r="23" spans="1:3" ht="15.75">
      <c r="A23" s="206">
        <v>2</v>
      </c>
      <c r="B23" s="347" t="s">
        <v>271</v>
      </c>
      <c r="C23" s="355">
        <v>6</v>
      </c>
    </row>
    <row r="24" spans="1:3" ht="15.75">
      <c r="A24" s="206">
        <v>3</v>
      </c>
      <c r="B24" s="347" t="s">
        <v>280</v>
      </c>
      <c r="C24" s="355">
        <v>6</v>
      </c>
    </row>
    <row r="25" spans="1:3" ht="15.75">
      <c r="A25" s="206">
        <v>4</v>
      </c>
      <c r="B25" s="347" t="s">
        <v>249</v>
      </c>
      <c r="C25" s="355">
        <v>5</v>
      </c>
    </row>
    <row r="26" spans="1:3" ht="15.75">
      <c r="A26" s="206">
        <v>5</v>
      </c>
      <c r="B26" s="347" t="s">
        <v>83</v>
      </c>
      <c r="C26" s="355">
        <v>5</v>
      </c>
    </row>
    <row r="27" spans="1:3" ht="18" customHeight="1">
      <c r="A27" s="405" t="s">
        <v>0</v>
      </c>
      <c r="B27" s="406"/>
      <c r="C27" s="407"/>
    </row>
    <row r="28" spans="1:3" ht="15.75">
      <c r="A28" s="206">
        <v>1</v>
      </c>
      <c r="B28" s="352" t="s">
        <v>86</v>
      </c>
      <c r="C28" s="355">
        <v>18</v>
      </c>
    </row>
    <row r="29" spans="1:3" ht="15.75">
      <c r="A29" s="206">
        <v>2</v>
      </c>
      <c r="B29" s="352" t="s">
        <v>282</v>
      </c>
      <c r="C29" s="355">
        <v>6</v>
      </c>
    </row>
    <row r="30" spans="1:3" ht="15.75">
      <c r="A30" s="206">
        <v>3</v>
      </c>
      <c r="B30" s="352" t="s">
        <v>162</v>
      </c>
      <c r="C30" s="355">
        <v>6</v>
      </c>
    </row>
    <row r="31" spans="1:3" ht="15.75">
      <c r="A31" s="206">
        <v>4</v>
      </c>
      <c r="B31" s="352" t="s">
        <v>284</v>
      </c>
      <c r="C31" s="355">
        <v>4</v>
      </c>
    </row>
    <row r="32" spans="1:3" ht="15.75">
      <c r="A32" s="206">
        <v>5</v>
      </c>
      <c r="B32" s="352" t="s">
        <v>84</v>
      </c>
      <c r="C32" s="355">
        <v>3</v>
      </c>
    </row>
    <row r="33" spans="1:3" ht="15.75">
      <c r="A33" s="206">
        <v>6</v>
      </c>
      <c r="B33" s="352" t="s">
        <v>212</v>
      </c>
      <c r="C33" s="355">
        <v>3</v>
      </c>
    </row>
    <row r="34" spans="1:3" ht="18" customHeight="1">
      <c r="A34" s="405" t="s">
        <v>3</v>
      </c>
      <c r="B34" s="406"/>
      <c r="C34" s="407"/>
    </row>
    <row r="35" spans="1:3" ht="15.75">
      <c r="A35" s="206">
        <v>1</v>
      </c>
      <c r="B35" s="352" t="s">
        <v>139</v>
      </c>
      <c r="C35" s="355">
        <v>58</v>
      </c>
    </row>
    <row r="36" spans="1:3" ht="15.75">
      <c r="A36" s="206">
        <v>2</v>
      </c>
      <c r="B36" s="352" t="s">
        <v>268</v>
      </c>
      <c r="C36" s="355">
        <v>33</v>
      </c>
    </row>
    <row r="37" spans="1:3" ht="15.75">
      <c r="A37" s="206">
        <v>3</v>
      </c>
      <c r="B37" s="352" t="s">
        <v>140</v>
      </c>
      <c r="C37" s="355">
        <v>25</v>
      </c>
    </row>
    <row r="38" spans="1:3" ht="15.75">
      <c r="A38" s="206">
        <v>4</v>
      </c>
      <c r="B38" s="352" t="s">
        <v>142</v>
      </c>
      <c r="C38" s="355">
        <v>24</v>
      </c>
    </row>
    <row r="39" spans="1:3" ht="47.25">
      <c r="A39" s="206">
        <v>5</v>
      </c>
      <c r="B39" s="352" t="s">
        <v>322</v>
      </c>
      <c r="C39" s="355">
        <v>15</v>
      </c>
    </row>
    <row r="40" spans="1:3" ht="15.75">
      <c r="A40" s="206">
        <v>6</v>
      </c>
      <c r="B40" s="352" t="s">
        <v>155</v>
      </c>
      <c r="C40" s="355">
        <v>6</v>
      </c>
    </row>
    <row r="41" spans="1:3" ht="15.75">
      <c r="A41" s="206">
        <v>7</v>
      </c>
      <c r="B41" s="352" t="s">
        <v>165</v>
      </c>
      <c r="C41" s="355">
        <v>6</v>
      </c>
    </row>
    <row r="42" spans="1:3" ht="15.75">
      <c r="A42" s="206">
        <v>8</v>
      </c>
      <c r="B42" s="352" t="s">
        <v>401</v>
      </c>
      <c r="C42" s="355">
        <v>5</v>
      </c>
    </row>
    <row r="43" spans="1:3" ht="36" customHeight="1">
      <c r="A43" s="405" t="s">
        <v>6</v>
      </c>
      <c r="B43" s="406"/>
      <c r="C43" s="407"/>
    </row>
    <row r="44" spans="1:3" ht="15.75">
      <c r="A44" s="206">
        <v>1</v>
      </c>
      <c r="B44" s="352" t="s">
        <v>314</v>
      </c>
      <c r="C44" s="355">
        <v>3</v>
      </c>
    </row>
    <row r="45" spans="1:3" ht="17.25" customHeight="1">
      <c r="A45" s="405" t="s">
        <v>4</v>
      </c>
      <c r="B45" s="406"/>
      <c r="C45" s="407"/>
    </row>
    <row r="46" spans="1:3" ht="15.75">
      <c r="A46" s="206">
        <v>1</v>
      </c>
      <c r="B46" s="352" t="s">
        <v>147</v>
      </c>
      <c r="C46" s="355">
        <v>22</v>
      </c>
    </row>
    <row r="47" spans="1:3" ht="15.75">
      <c r="A47" s="206">
        <v>2</v>
      </c>
      <c r="B47" s="352" t="s">
        <v>89</v>
      </c>
      <c r="C47" s="355">
        <v>7</v>
      </c>
    </row>
    <row r="48" spans="1:3" ht="15.75">
      <c r="A48" s="206">
        <v>3</v>
      </c>
      <c r="B48" s="352" t="s">
        <v>246</v>
      </c>
      <c r="C48" s="355">
        <v>6</v>
      </c>
    </row>
    <row r="49" spans="1:3" ht="15.75" customHeight="1">
      <c r="A49" s="206">
        <v>4</v>
      </c>
      <c r="B49" s="352" t="s">
        <v>82</v>
      </c>
      <c r="C49" s="355">
        <v>3</v>
      </c>
    </row>
    <row r="50" spans="1:3" ht="15.75">
      <c r="A50" s="206">
        <v>5</v>
      </c>
      <c r="B50" s="352" t="s">
        <v>428</v>
      </c>
      <c r="C50" s="355">
        <v>3</v>
      </c>
    </row>
    <row r="51" spans="1:3" ht="56.25" customHeight="1">
      <c r="A51" s="405" t="s">
        <v>5</v>
      </c>
      <c r="B51" s="406"/>
      <c r="C51" s="407"/>
    </row>
    <row r="52" spans="1:3" ht="15.75">
      <c r="A52" s="206">
        <v>1</v>
      </c>
      <c r="B52" s="352" t="s">
        <v>136</v>
      </c>
      <c r="C52" s="355">
        <v>17</v>
      </c>
    </row>
    <row r="53" spans="1:3" ht="15.75">
      <c r="A53" s="206">
        <v>2</v>
      </c>
      <c r="B53" s="352" t="s">
        <v>138</v>
      </c>
      <c r="C53" s="355">
        <v>8</v>
      </c>
    </row>
    <row r="54" spans="1:3" ht="15.75">
      <c r="A54" s="206">
        <v>3</v>
      </c>
      <c r="B54" s="352" t="s">
        <v>156</v>
      </c>
      <c r="C54" s="355">
        <v>5</v>
      </c>
    </row>
    <row r="55" spans="1:3" ht="15.75">
      <c r="A55" s="206">
        <v>4</v>
      </c>
      <c r="B55" s="352" t="s">
        <v>417</v>
      </c>
      <c r="C55" s="355">
        <v>5</v>
      </c>
    </row>
    <row r="56" spans="1:3" ht="17.25" customHeight="1">
      <c r="A56" s="405" t="s">
        <v>97</v>
      </c>
      <c r="B56" s="406"/>
      <c r="C56" s="407"/>
    </row>
    <row r="57" spans="1:3" ht="15.75">
      <c r="A57" s="206">
        <v>1</v>
      </c>
      <c r="B57" s="352" t="s">
        <v>145</v>
      </c>
      <c r="C57" s="355">
        <v>24</v>
      </c>
    </row>
    <row r="58" spans="1:3" ht="15.75">
      <c r="A58" s="206">
        <v>2</v>
      </c>
      <c r="B58" s="352" t="s">
        <v>149</v>
      </c>
      <c r="C58" s="355">
        <v>20</v>
      </c>
    </row>
    <row r="59" spans="1:3" ht="15.75">
      <c r="A59" s="206">
        <v>3</v>
      </c>
      <c r="B59" s="352" t="s">
        <v>137</v>
      </c>
      <c r="C59" s="355">
        <v>12</v>
      </c>
    </row>
    <row r="60" spans="1:3" ht="15.75">
      <c r="A60" s="206">
        <v>4</v>
      </c>
      <c r="B60" s="352" t="s">
        <v>157</v>
      </c>
      <c r="C60" s="355">
        <v>5</v>
      </c>
    </row>
    <row r="61" spans="1:3" ht="15.75">
      <c r="A61" s="206">
        <v>5</v>
      </c>
      <c r="B61" s="352" t="s">
        <v>168</v>
      </c>
      <c r="C61" s="355">
        <v>4</v>
      </c>
    </row>
  </sheetData>
  <sheetProtection/>
  <mergeCells count="16">
    <mergeCell ref="A56:C56"/>
    <mergeCell ref="A1:C1"/>
    <mergeCell ref="A2:C2"/>
    <mergeCell ref="A3:C3"/>
    <mergeCell ref="A5:A7"/>
    <mergeCell ref="B5:B7"/>
    <mergeCell ref="C5:C7"/>
    <mergeCell ref="A4:C4"/>
    <mergeCell ref="A9:C9"/>
    <mergeCell ref="A15:C15"/>
    <mergeCell ref="A51:C51"/>
    <mergeCell ref="A21:C21"/>
    <mergeCell ref="A27:C27"/>
    <mergeCell ref="A34:C34"/>
    <mergeCell ref="A45:C45"/>
    <mergeCell ref="A43:C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4.421875" style="55" customWidth="1"/>
    <col min="2" max="2" width="44.140625" style="56" customWidth="1"/>
    <col min="3" max="3" width="20.8515625" style="57" customWidth="1"/>
    <col min="4" max="4" width="21.140625" style="57" customWidth="1"/>
    <col min="5" max="16384" width="9.140625" style="57" customWidth="1"/>
  </cols>
  <sheetData>
    <row r="1" spans="2:4" ht="45" customHeight="1">
      <c r="B1" s="400" t="s">
        <v>390</v>
      </c>
      <c r="C1" s="400"/>
      <c r="D1" s="400"/>
    </row>
    <row r="2" spans="2:4" ht="20.25" customHeight="1">
      <c r="B2" s="400" t="s">
        <v>392</v>
      </c>
      <c r="C2" s="400"/>
      <c r="D2" s="400"/>
    </row>
    <row r="3" spans="2:4" ht="22.5">
      <c r="B3" s="401" t="s">
        <v>46</v>
      </c>
      <c r="C3" s="401"/>
      <c r="D3" s="401"/>
    </row>
    <row r="4" spans="1:4" s="62" customFormat="1" ht="66" customHeight="1">
      <c r="A4" s="203"/>
      <c r="B4" s="70" t="s">
        <v>76</v>
      </c>
      <c r="C4" s="186" t="s">
        <v>200</v>
      </c>
      <c r="D4" s="185" t="s">
        <v>201</v>
      </c>
    </row>
    <row r="5" spans="1:6" ht="18.75">
      <c r="A5" s="250">
        <v>1</v>
      </c>
      <c r="B5" s="362" t="s">
        <v>139</v>
      </c>
      <c r="C5" s="363">
        <v>57</v>
      </c>
      <c r="D5" s="364">
        <v>0.983</v>
      </c>
      <c r="F5" s="69"/>
    </row>
    <row r="6" spans="1:6" ht="18.75">
      <c r="A6" s="250">
        <v>2</v>
      </c>
      <c r="B6" s="362" t="s">
        <v>268</v>
      </c>
      <c r="C6" s="363">
        <v>32</v>
      </c>
      <c r="D6" s="364">
        <v>0.97</v>
      </c>
      <c r="F6" s="69"/>
    </row>
    <row r="7" spans="1:6" ht="18.75">
      <c r="A7" s="250">
        <v>3</v>
      </c>
      <c r="B7" s="362" t="s">
        <v>143</v>
      </c>
      <c r="C7" s="363">
        <v>26</v>
      </c>
      <c r="D7" s="364">
        <v>1</v>
      </c>
      <c r="F7" s="69"/>
    </row>
    <row r="8" spans="1:6" ht="18.75">
      <c r="A8" s="250">
        <v>4</v>
      </c>
      <c r="B8" s="362" t="s">
        <v>140</v>
      </c>
      <c r="C8" s="363">
        <v>24</v>
      </c>
      <c r="D8" s="364">
        <v>0.96</v>
      </c>
      <c r="F8" s="69"/>
    </row>
    <row r="9" spans="1:6" ht="37.5">
      <c r="A9" s="250">
        <v>5</v>
      </c>
      <c r="B9" s="362" t="s">
        <v>145</v>
      </c>
      <c r="C9" s="363">
        <v>24</v>
      </c>
      <c r="D9" s="364">
        <v>1</v>
      </c>
      <c r="F9" s="69"/>
    </row>
    <row r="10" spans="1:6" ht="18.75">
      <c r="A10" s="250">
        <v>6</v>
      </c>
      <c r="B10" s="362" t="s">
        <v>142</v>
      </c>
      <c r="C10" s="363">
        <v>22</v>
      </c>
      <c r="D10" s="364">
        <v>0.917</v>
      </c>
      <c r="F10" s="69"/>
    </row>
    <row r="11" spans="1:6" ht="18.75">
      <c r="A11" s="250">
        <v>7</v>
      </c>
      <c r="B11" s="362" t="s">
        <v>147</v>
      </c>
      <c r="C11" s="363">
        <v>22</v>
      </c>
      <c r="D11" s="364">
        <v>1</v>
      </c>
      <c r="F11" s="69"/>
    </row>
    <row r="12" spans="1:6" ht="18.75">
      <c r="A12" s="250">
        <v>8</v>
      </c>
      <c r="B12" s="362" t="s">
        <v>86</v>
      </c>
      <c r="C12" s="363">
        <v>18</v>
      </c>
      <c r="D12" s="364">
        <v>1</v>
      </c>
      <c r="F12" s="69"/>
    </row>
    <row r="13" spans="1:6" ht="18.75">
      <c r="A13" s="250">
        <v>9</v>
      </c>
      <c r="B13" s="362" t="s">
        <v>149</v>
      </c>
      <c r="C13" s="363">
        <v>17</v>
      </c>
      <c r="D13" s="364">
        <v>0.85</v>
      </c>
      <c r="F13" s="69"/>
    </row>
    <row r="14" spans="1:6" ht="75">
      <c r="A14" s="250">
        <v>10</v>
      </c>
      <c r="B14" s="362" t="s">
        <v>375</v>
      </c>
      <c r="C14" s="363">
        <v>14</v>
      </c>
      <c r="D14" s="364">
        <v>0.933</v>
      </c>
      <c r="F14" s="69"/>
    </row>
  </sheetData>
  <sheetProtection/>
  <mergeCells count="3">
    <mergeCell ref="B1:D1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zoomScalePageLayoutView="0" workbookViewId="0" topLeftCell="A4">
      <selection activeCell="B10" sqref="B10"/>
    </sheetView>
  </sheetViews>
  <sheetFormatPr defaultColWidth="9.140625" defaultRowHeight="15"/>
  <cols>
    <col min="1" max="1" width="6.421875" style="55" customWidth="1"/>
    <col min="2" max="2" width="43.8515625" style="214" customWidth="1"/>
    <col min="3" max="3" width="23.421875" style="55" customWidth="1"/>
    <col min="4" max="4" width="24.28125" style="55" customWidth="1"/>
    <col min="5" max="16384" width="9.140625" style="55" customWidth="1"/>
  </cols>
  <sheetData>
    <row r="1" spans="2:4" ht="51" customHeight="1">
      <c r="B1" s="514" t="s">
        <v>391</v>
      </c>
      <c r="C1" s="514"/>
      <c r="D1" s="514"/>
    </row>
    <row r="2" spans="2:4" ht="20.25" customHeight="1">
      <c r="B2" s="514" t="s">
        <v>392</v>
      </c>
      <c r="C2" s="514"/>
      <c r="D2" s="514"/>
    </row>
    <row r="3" spans="2:4" ht="22.5">
      <c r="B3" s="401" t="s">
        <v>46</v>
      </c>
      <c r="C3" s="401"/>
      <c r="D3" s="401"/>
    </row>
    <row r="4" spans="1:4" s="210" customFormat="1" ht="66" customHeight="1">
      <c r="A4" s="203"/>
      <c r="B4" s="207" t="s">
        <v>76</v>
      </c>
      <c r="C4" s="208" t="s">
        <v>202</v>
      </c>
      <c r="D4" s="209" t="s">
        <v>201</v>
      </c>
    </row>
    <row r="5" spans="1:4" s="57" customFormat="1" ht="18.75">
      <c r="A5" s="250">
        <v>1</v>
      </c>
      <c r="B5" s="362" t="s">
        <v>136</v>
      </c>
      <c r="C5" s="363">
        <v>17</v>
      </c>
      <c r="D5" s="364">
        <v>1</v>
      </c>
    </row>
    <row r="6" spans="1:4" s="57" customFormat="1" ht="18.75">
      <c r="A6" s="250">
        <v>2</v>
      </c>
      <c r="B6" s="362" t="s">
        <v>137</v>
      </c>
      <c r="C6" s="363">
        <v>6</v>
      </c>
      <c r="D6" s="364">
        <v>0.5</v>
      </c>
    </row>
    <row r="7" spans="1:4" s="57" customFormat="1" ht="18.75">
      <c r="A7" s="250">
        <v>3</v>
      </c>
      <c r="B7" s="362" t="s">
        <v>138</v>
      </c>
      <c r="C7" s="363">
        <v>4</v>
      </c>
      <c r="D7" s="364">
        <v>0.5</v>
      </c>
    </row>
    <row r="8" spans="1:4" s="57" customFormat="1" ht="18.75">
      <c r="A8" s="250">
        <v>4</v>
      </c>
      <c r="B8" s="362" t="s">
        <v>275</v>
      </c>
      <c r="C8" s="363">
        <v>3</v>
      </c>
      <c r="D8" s="364">
        <v>0.3</v>
      </c>
    </row>
    <row r="9" spans="1:4" s="57" customFormat="1" ht="18.75">
      <c r="A9" s="250">
        <v>5</v>
      </c>
      <c r="B9" s="362" t="s">
        <v>150</v>
      </c>
      <c r="C9" s="363">
        <v>3</v>
      </c>
      <c r="D9" s="364">
        <v>0.214</v>
      </c>
    </row>
    <row r="10" spans="1:4" s="57" customFormat="1" ht="18.75">
      <c r="A10" s="250">
        <v>6</v>
      </c>
      <c r="B10" s="362" t="s">
        <v>282</v>
      </c>
      <c r="C10" s="363">
        <v>3</v>
      </c>
      <c r="D10" s="364">
        <v>0.5</v>
      </c>
    </row>
    <row r="11" spans="1:4" s="57" customFormat="1" ht="18.75">
      <c r="A11" s="250">
        <v>7</v>
      </c>
      <c r="B11" s="362" t="s">
        <v>314</v>
      </c>
      <c r="C11" s="363">
        <v>3</v>
      </c>
      <c r="D11" s="364">
        <v>1</v>
      </c>
    </row>
    <row r="12" spans="1:4" s="57" customFormat="1" ht="18.75">
      <c r="A12" s="250">
        <v>8</v>
      </c>
      <c r="B12" s="362" t="s">
        <v>246</v>
      </c>
      <c r="C12" s="363">
        <v>3</v>
      </c>
      <c r="D12" s="364">
        <v>0.5</v>
      </c>
    </row>
    <row r="13" spans="1:4" s="57" customFormat="1" ht="18.75">
      <c r="A13" s="250">
        <v>9</v>
      </c>
      <c r="B13" s="362" t="s">
        <v>429</v>
      </c>
      <c r="C13" s="363">
        <v>3</v>
      </c>
      <c r="D13" s="364">
        <v>1</v>
      </c>
    </row>
    <row r="14" spans="1:4" s="57" customFormat="1" ht="18.75">
      <c r="A14" s="250">
        <v>10</v>
      </c>
      <c r="B14" s="362" t="s">
        <v>312</v>
      </c>
      <c r="C14" s="363">
        <v>3</v>
      </c>
      <c r="D14" s="364">
        <v>1</v>
      </c>
    </row>
    <row r="15" spans="1:4" s="57" customFormat="1" ht="18.75">
      <c r="A15" s="250">
        <v>11</v>
      </c>
      <c r="B15" s="362" t="s">
        <v>157</v>
      </c>
      <c r="C15" s="363">
        <v>3</v>
      </c>
      <c r="D15" s="364">
        <v>0.6</v>
      </c>
    </row>
    <row r="16" spans="1:4" s="57" customFormat="1" ht="18.75">
      <c r="A16" s="250">
        <v>12</v>
      </c>
      <c r="B16" s="362" t="s">
        <v>149</v>
      </c>
      <c r="C16" s="363">
        <v>3</v>
      </c>
      <c r="D16" s="364">
        <v>0.15</v>
      </c>
    </row>
  </sheetData>
  <sheetProtection/>
  <mergeCells count="3">
    <mergeCell ref="B1:D1"/>
    <mergeCell ref="B2:D2"/>
    <mergeCell ref="B3:D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Normal="55" zoomScaleSheetLayoutView="100" zoomScalePageLayoutView="0" workbookViewId="0" topLeftCell="B5">
      <selection activeCell="D27" sqref="D27"/>
    </sheetView>
  </sheetViews>
  <sheetFormatPr defaultColWidth="9.140625" defaultRowHeight="15"/>
  <cols>
    <col min="1" max="1" width="1.1484375" style="48" hidden="1" customWidth="1"/>
    <col min="2" max="2" width="91.421875" style="48" customWidth="1"/>
    <col min="3" max="4" width="13.8515625" style="48" customWidth="1"/>
    <col min="5" max="6" width="11.8515625" style="48" customWidth="1"/>
    <col min="7" max="10" width="9.140625" style="48" customWidth="1"/>
    <col min="11" max="16384" width="9.140625" style="48" customWidth="1"/>
  </cols>
  <sheetData>
    <row r="1" spans="1:6" s="39" customFormat="1" ht="27.75" customHeight="1">
      <c r="A1" s="382" t="s">
        <v>22</v>
      </c>
      <c r="B1" s="382"/>
      <c r="C1" s="382"/>
      <c r="D1" s="382"/>
      <c r="E1" s="382"/>
      <c r="F1" s="382"/>
    </row>
    <row r="2" spans="1:6" s="39" customFormat="1" ht="19.5" customHeight="1">
      <c r="A2" s="30"/>
      <c r="B2" s="383" t="s">
        <v>27</v>
      </c>
      <c r="C2" s="382"/>
      <c r="D2" s="382"/>
      <c r="E2" s="382"/>
      <c r="F2" s="382"/>
    </row>
    <row r="3" spans="1:6" s="39" customFormat="1" ht="40.5" customHeight="1">
      <c r="A3" s="30"/>
      <c r="B3" s="384" t="s">
        <v>23</v>
      </c>
      <c r="C3" s="384"/>
      <c r="D3" s="384"/>
      <c r="E3" s="384"/>
      <c r="F3" s="384"/>
    </row>
    <row r="4" spans="1:6" s="41" customFormat="1" ht="18.75">
      <c r="A4" s="40"/>
      <c r="B4" s="40"/>
      <c r="C4" s="40"/>
      <c r="D4" s="40"/>
      <c r="E4" s="40"/>
      <c r="F4" s="28" t="s">
        <v>24</v>
      </c>
    </row>
    <row r="5" spans="1:6" s="41" customFormat="1" ht="18" customHeight="1">
      <c r="A5" s="40"/>
      <c r="B5" s="385"/>
      <c r="C5" s="386" t="str">
        <f>1!C5:C6</f>
        <v>січень 2023 року</v>
      </c>
      <c r="D5" s="386" t="str">
        <f>1!D5:D6</f>
        <v>січень 2024 року</v>
      </c>
      <c r="E5" s="387" t="s">
        <v>25</v>
      </c>
      <c r="F5" s="388"/>
    </row>
    <row r="6" spans="1:6" s="41" customFormat="1" ht="45.75" customHeight="1">
      <c r="A6" s="40"/>
      <c r="B6" s="385"/>
      <c r="C6" s="386"/>
      <c r="D6" s="386"/>
      <c r="E6" s="42" t="s">
        <v>21</v>
      </c>
      <c r="F6" s="31" t="s">
        <v>26</v>
      </c>
    </row>
    <row r="7" spans="2:14" s="43" customFormat="1" ht="21.75" customHeight="1">
      <c r="B7" s="44" t="s">
        <v>46</v>
      </c>
      <c r="C7" s="165">
        <f>SUM(C8:C26)</f>
        <v>374</v>
      </c>
      <c r="D7" s="165">
        <f>SUM(D8:D26)</f>
        <v>138</v>
      </c>
      <c r="E7" s="159">
        <f aca="true" t="shared" si="0" ref="E7:E26">IF(ISERROR(D7*100/C7),"-",(D7*100/C7))</f>
        <v>36.9</v>
      </c>
      <c r="F7" s="160">
        <f>D7-C7</f>
        <v>-236</v>
      </c>
      <c r="H7" s="33"/>
      <c r="I7" s="33"/>
      <c r="J7" s="45"/>
      <c r="L7" s="46"/>
      <c r="N7" s="46"/>
    </row>
    <row r="8" spans="2:14" s="35" customFormat="1" ht="18.75" customHeight="1">
      <c r="B8" s="47" t="s">
        <v>73</v>
      </c>
      <c r="C8" s="161">
        <v>0</v>
      </c>
      <c r="D8" s="161">
        <v>80</v>
      </c>
      <c r="E8" s="159" t="str">
        <f t="shared" si="0"/>
        <v>-</v>
      </c>
      <c r="F8" s="163">
        <f aca="true" t="shared" si="1" ref="F8:F26">D8-C8</f>
        <v>80</v>
      </c>
      <c r="H8" s="33"/>
      <c r="I8" s="33"/>
      <c r="J8" s="45"/>
      <c r="K8" s="37"/>
      <c r="L8" s="46"/>
      <c r="N8" s="46"/>
    </row>
    <row r="9" spans="2:14" s="35" customFormat="1" ht="18.75" customHeight="1">
      <c r="B9" s="47" t="s">
        <v>28</v>
      </c>
      <c r="C9" s="161">
        <v>0</v>
      </c>
      <c r="D9" s="161">
        <v>0</v>
      </c>
      <c r="E9" s="159" t="str">
        <f t="shared" si="0"/>
        <v>-</v>
      </c>
      <c r="F9" s="163">
        <f t="shared" si="1"/>
        <v>0</v>
      </c>
      <c r="H9" s="33"/>
      <c r="I9" s="33"/>
      <c r="J9" s="45"/>
      <c r="K9" s="37"/>
      <c r="L9" s="46"/>
      <c r="N9" s="46"/>
    </row>
    <row r="10" spans="2:14" s="35" customFormat="1" ht="18.75" customHeight="1">
      <c r="B10" s="47" t="s">
        <v>29</v>
      </c>
      <c r="C10" s="161">
        <v>122</v>
      </c>
      <c r="D10" s="161">
        <v>0</v>
      </c>
      <c r="E10" s="159">
        <f t="shared" si="0"/>
        <v>0</v>
      </c>
      <c r="F10" s="163">
        <f t="shared" si="1"/>
        <v>-122</v>
      </c>
      <c r="H10" s="33"/>
      <c r="I10" s="33"/>
      <c r="J10" s="45"/>
      <c r="K10" s="37"/>
      <c r="L10" s="46"/>
      <c r="N10" s="46"/>
    </row>
    <row r="11" spans="2:14" s="35" customFormat="1" ht="18.75" customHeight="1">
      <c r="B11" s="47" t="s">
        <v>30</v>
      </c>
      <c r="C11" s="161">
        <v>0</v>
      </c>
      <c r="D11" s="161">
        <v>0</v>
      </c>
      <c r="E11" s="159" t="str">
        <f t="shared" si="0"/>
        <v>-</v>
      </c>
      <c r="F11" s="163">
        <f t="shared" si="1"/>
        <v>0</v>
      </c>
      <c r="H11" s="33"/>
      <c r="I11" s="33"/>
      <c r="J11" s="45"/>
      <c r="K11" s="37"/>
      <c r="L11" s="46"/>
      <c r="N11" s="46"/>
    </row>
    <row r="12" spans="2:14" s="35" customFormat="1" ht="18.75" customHeight="1">
      <c r="B12" s="47" t="s">
        <v>31</v>
      </c>
      <c r="C12" s="161">
        <v>0</v>
      </c>
      <c r="D12" s="161">
        <v>0</v>
      </c>
      <c r="E12" s="159" t="str">
        <f t="shared" si="0"/>
        <v>-</v>
      </c>
      <c r="F12" s="163">
        <f t="shared" si="1"/>
        <v>0</v>
      </c>
      <c r="H12" s="33"/>
      <c r="I12" s="33"/>
      <c r="J12" s="45"/>
      <c r="K12" s="37"/>
      <c r="L12" s="46"/>
      <c r="N12" s="46"/>
    </row>
    <row r="13" spans="2:14" s="35" customFormat="1" ht="18.75" customHeight="1">
      <c r="B13" s="47" t="s">
        <v>32</v>
      </c>
      <c r="C13" s="161">
        <v>0</v>
      </c>
      <c r="D13" s="161">
        <v>0</v>
      </c>
      <c r="E13" s="159" t="str">
        <f t="shared" si="0"/>
        <v>-</v>
      </c>
      <c r="F13" s="163">
        <f t="shared" si="1"/>
        <v>0</v>
      </c>
      <c r="H13" s="33"/>
      <c r="I13" s="33"/>
      <c r="J13" s="45"/>
      <c r="K13" s="37"/>
      <c r="L13" s="46"/>
      <c r="N13" s="46"/>
    </row>
    <row r="14" spans="2:14" s="35" customFormat="1" ht="18.75" customHeight="1">
      <c r="B14" s="47" t="s">
        <v>33</v>
      </c>
      <c r="C14" s="161">
        <v>0</v>
      </c>
      <c r="D14" s="161">
        <v>0</v>
      </c>
      <c r="E14" s="159" t="str">
        <f t="shared" si="0"/>
        <v>-</v>
      </c>
      <c r="F14" s="163">
        <f t="shared" si="1"/>
        <v>0</v>
      </c>
      <c r="H14" s="33"/>
      <c r="I14" s="33"/>
      <c r="J14" s="45"/>
      <c r="K14" s="37"/>
      <c r="L14" s="46"/>
      <c r="N14" s="46"/>
    </row>
    <row r="15" spans="2:14" s="35" customFormat="1" ht="18.75" customHeight="1">
      <c r="B15" s="47" t="s">
        <v>34</v>
      </c>
      <c r="C15" s="161">
        <v>0</v>
      </c>
      <c r="D15" s="161">
        <v>0</v>
      </c>
      <c r="E15" s="159" t="str">
        <f t="shared" si="0"/>
        <v>-</v>
      </c>
      <c r="F15" s="163">
        <f t="shared" si="1"/>
        <v>0</v>
      </c>
      <c r="H15" s="33"/>
      <c r="I15" s="33"/>
      <c r="J15" s="45"/>
      <c r="K15" s="37"/>
      <c r="L15" s="46"/>
      <c r="N15" s="46"/>
    </row>
    <row r="16" spans="2:14" s="35" customFormat="1" ht="18.75" customHeight="1">
      <c r="B16" s="47" t="s">
        <v>35</v>
      </c>
      <c r="C16" s="161">
        <v>0</v>
      </c>
      <c r="D16" s="161">
        <v>0</v>
      </c>
      <c r="E16" s="159" t="str">
        <f t="shared" si="0"/>
        <v>-</v>
      </c>
      <c r="F16" s="163">
        <f t="shared" si="1"/>
        <v>0</v>
      </c>
      <c r="H16" s="33"/>
      <c r="I16" s="33"/>
      <c r="J16" s="45"/>
      <c r="K16" s="37"/>
      <c r="L16" s="46"/>
      <c r="N16" s="46"/>
    </row>
    <row r="17" spans="2:14" s="35" customFormat="1" ht="18.75" customHeight="1">
      <c r="B17" s="47" t="s">
        <v>36</v>
      </c>
      <c r="C17" s="161">
        <v>0</v>
      </c>
      <c r="D17" s="161">
        <v>0</v>
      </c>
      <c r="E17" s="159" t="str">
        <f t="shared" si="0"/>
        <v>-</v>
      </c>
      <c r="F17" s="163">
        <f t="shared" si="1"/>
        <v>0</v>
      </c>
      <c r="H17" s="33"/>
      <c r="I17" s="33"/>
      <c r="J17" s="45"/>
      <c r="K17" s="37"/>
      <c r="L17" s="46"/>
      <c r="N17" s="46"/>
    </row>
    <row r="18" spans="2:14" s="35" customFormat="1" ht="18.75" customHeight="1">
      <c r="B18" s="47" t="s">
        <v>37</v>
      </c>
      <c r="C18" s="161">
        <v>0</v>
      </c>
      <c r="D18" s="161">
        <v>0</v>
      </c>
      <c r="E18" s="159" t="str">
        <f t="shared" si="0"/>
        <v>-</v>
      </c>
      <c r="F18" s="163">
        <f t="shared" si="1"/>
        <v>0</v>
      </c>
      <c r="H18" s="33"/>
      <c r="I18" s="33"/>
      <c r="J18" s="45"/>
      <c r="K18" s="37"/>
      <c r="L18" s="46"/>
      <c r="N18" s="46"/>
    </row>
    <row r="19" spans="2:14" s="35" customFormat="1" ht="18.75" customHeight="1">
      <c r="B19" s="47" t="s">
        <v>38</v>
      </c>
      <c r="C19" s="161">
        <v>0</v>
      </c>
      <c r="D19" s="161">
        <v>7</v>
      </c>
      <c r="E19" s="159" t="str">
        <f t="shared" si="0"/>
        <v>-</v>
      </c>
      <c r="F19" s="163">
        <f t="shared" si="1"/>
        <v>7</v>
      </c>
      <c r="H19" s="33"/>
      <c r="I19" s="33"/>
      <c r="J19" s="45"/>
      <c r="K19" s="37"/>
      <c r="L19" s="46"/>
      <c r="N19" s="46"/>
    </row>
    <row r="20" spans="2:14" s="35" customFormat="1" ht="18.75" customHeight="1">
      <c r="B20" s="47" t="s">
        <v>39</v>
      </c>
      <c r="C20" s="161">
        <v>0</v>
      </c>
      <c r="D20" s="161">
        <v>0</v>
      </c>
      <c r="E20" s="159" t="str">
        <f t="shared" si="0"/>
        <v>-</v>
      </c>
      <c r="F20" s="163">
        <f t="shared" si="1"/>
        <v>0</v>
      </c>
      <c r="H20" s="33"/>
      <c r="I20" s="33"/>
      <c r="J20" s="45"/>
      <c r="K20" s="37"/>
      <c r="L20" s="46"/>
      <c r="N20" s="46"/>
    </row>
    <row r="21" spans="2:14" s="35" customFormat="1" ht="18.75" customHeight="1">
      <c r="B21" s="47" t="s">
        <v>40</v>
      </c>
      <c r="C21" s="161">
        <v>0</v>
      </c>
      <c r="D21" s="161">
        <v>0</v>
      </c>
      <c r="E21" s="159" t="str">
        <f t="shared" si="0"/>
        <v>-</v>
      </c>
      <c r="F21" s="163">
        <f t="shared" si="1"/>
        <v>0</v>
      </c>
      <c r="H21" s="33"/>
      <c r="I21" s="33"/>
      <c r="J21" s="45"/>
      <c r="K21" s="37"/>
      <c r="L21" s="46"/>
      <c r="N21" s="46"/>
    </row>
    <row r="22" spans="2:14" s="35" customFormat="1" ht="18.75" customHeight="1">
      <c r="B22" s="47" t="s">
        <v>41</v>
      </c>
      <c r="C22" s="164">
        <v>194</v>
      </c>
      <c r="D22" s="161">
        <v>51</v>
      </c>
      <c r="E22" s="159">
        <f t="shared" si="0"/>
        <v>26.3</v>
      </c>
      <c r="F22" s="163">
        <f t="shared" si="1"/>
        <v>-143</v>
      </c>
      <c r="H22" s="33"/>
      <c r="I22" s="33"/>
      <c r="J22" s="45"/>
      <c r="K22" s="37"/>
      <c r="L22" s="46"/>
      <c r="N22" s="46"/>
    </row>
    <row r="23" spans="2:14" s="35" customFormat="1" ht="18.75" customHeight="1">
      <c r="B23" s="47" t="s">
        <v>42</v>
      </c>
      <c r="C23" s="164">
        <v>0</v>
      </c>
      <c r="D23" s="164">
        <v>0</v>
      </c>
      <c r="E23" s="159" t="str">
        <f t="shared" si="0"/>
        <v>-</v>
      </c>
      <c r="F23" s="163">
        <f t="shared" si="1"/>
        <v>0</v>
      </c>
      <c r="H23" s="33"/>
      <c r="I23" s="33"/>
      <c r="J23" s="45"/>
      <c r="K23" s="37"/>
      <c r="L23" s="46"/>
      <c r="N23" s="46"/>
    </row>
    <row r="24" spans="2:14" s="35" customFormat="1" ht="18.75" customHeight="1">
      <c r="B24" s="47" t="s">
        <v>43</v>
      </c>
      <c r="C24" s="161">
        <v>58</v>
      </c>
      <c r="D24" s="161">
        <v>0</v>
      </c>
      <c r="E24" s="159">
        <f t="shared" si="0"/>
        <v>0</v>
      </c>
      <c r="F24" s="163">
        <f t="shared" si="1"/>
        <v>-58</v>
      </c>
      <c r="H24" s="33"/>
      <c r="I24" s="33"/>
      <c r="J24" s="45"/>
      <c r="K24" s="37"/>
      <c r="L24" s="46"/>
      <c r="N24" s="46"/>
    </row>
    <row r="25" spans="2:14" s="35" customFormat="1" ht="18.75" customHeight="1">
      <c r="B25" s="47" t="s">
        <v>44</v>
      </c>
      <c r="C25" s="161">
        <v>0</v>
      </c>
      <c r="D25" s="161">
        <v>0</v>
      </c>
      <c r="E25" s="159" t="str">
        <f t="shared" si="0"/>
        <v>-</v>
      </c>
      <c r="F25" s="163">
        <f t="shared" si="1"/>
        <v>0</v>
      </c>
      <c r="H25" s="33"/>
      <c r="I25" s="33"/>
      <c r="J25" s="45"/>
      <c r="K25" s="37"/>
      <c r="L25" s="46"/>
      <c r="N25" s="46"/>
    </row>
    <row r="26" spans="2:14" s="35" customFormat="1" ht="18.75" customHeight="1">
      <c r="B26" s="47" t="s">
        <v>45</v>
      </c>
      <c r="C26" s="161">
        <v>0</v>
      </c>
      <c r="D26" s="161">
        <v>0</v>
      </c>
      <c r="E26" s="159" t="str">
        <f t="shared" si="0"/>
        <v>-</v>
      </c>
      <c r="F26" s="163">
        <f t="shared" si="1"/>
        <v>0</v>
      </c>
      <c r="H26" s="33"/>
      <c r="I26" s="33"/>
      <c r="J26" s="45"/>
      <c r="K26" s="37"/>
      <c r="L26" s="46"/>
      <c r="N26" s="46"/>
    </row>
    <row r="27" spans="8:9" ht="18.75">
      <c r="H27" s="33"/>
      <c r="I27" s="33"/>
    </row>
  </sheetData>
  <sheetProtection/>
  <mergeCells count="7">
    <mergeCell ref="A1:F1"/>
    <mergeCell ref="B2:F2"/>
    <mergeCell ref="B3:F3"/>
    <mergeCell ref="B5:B6"/>
    <mergeCell ref="C5:C6"/>
    <mergeCell ref="D5:D6"/>
    <mergeCell ref="E5:F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0" zoomScaleSheetLayoutView="65" zoomScalePageLayoutView="0" workbookViewId="0" topLeftCell="B1">
      <selection activeCell="X16" sqref="X16"/>
    </sheetView>
  </sheetViews>
  <sheetFormatPr defaultColWidth="9.140625" defaultRowHeight="15"/>
  <cols>
    <col min="1" max="1" width="1.1484375" style="48" hidden="1" customWidth="1"/>
    <col min="2" max="2" width="50.421875" style="48" customWidth="1"/>
    <col min="3" max="4" width="13.28125" style="48" customWidth="1"/>
    <col min="5" max="5" width="10.421875" style="48" customWidth="1"/>
    <col min="6" max="6" width="11.00390625" style="48" customWidth="1"/>
    <col min="7" max="10" width="9.140625" style="48" customWidth="1"/>
    <col min="11" max="16384" width="9.140625" style="48" customWidth="1"/>
  </cols>
  <sheetData>
    <row r="1" spans="1:6" s="39" customFormat="1" ht="44.25" customHeight="1">
      <c r="A1" s="382" t="s">
        <v>22</v>
      </c>
      <c r="B1" s="382"/>
      <c r="C1" s="382"/>
      <c r="D1" s="382"/>
      <c r="E1" s="382"/>
      <c r="F1" s="382"/>
    </row>
    <row r="2" spans="1:6" s="39" customFormat="1" ht="26.25" customHeight="1">
      <c r="A2" s="30"/>
      <c r="B2" s="383" t="s">
        <v>8</v>
      </c>
      <c r="C2" s="383"/>
      <c r="D2" s="383"/>
      <c r="E2" s="383"/>
      <c r="F2" s="383"/>
    </row>
    <row r="3" spans="1:6" s="39" customFormat="1" ht="44.25" customHeight="1">
      <c r="A3" s="30"/>
      <c r="B3" s="384" t="s">
        <v>23</v>
      </c>
      <c r="C3" s="384"/>
      <c r="D3" s="384"/>
      <c r="E3" s="384"/>
      <c r="F3" s="384"/>
    </row>
    <row r="4" spans="1:6" s="41" customFormat="1" ht="19.5" thickBot="1">
      <c r="A4" s="40"/>
      <c r="B4" s="40"/>
      <c r="C4" s="40"/>
      <c r="D4" s="40"/>
      <c r="E4" s="40"/>
      <c r="F4" s="28" t="s">
        <v>24</v>
      </c>
    </row>
    <row r="5" spans="1:6" s="41" customFormat="1" ht="23.25" customHeight="1">
      <c r="A5" s="40"/>
      <c r="B5" s="389"/>
      <c r="C5" s="391" t="str">
        <f>1!C5:C6</f>
        <v>січень 2023 року</v>
      </c>
      <c r="D5" s="391" t="str">
        <f>1!D5:D6</f>
        <v>січень 2024 року</v>
      </c>
      <c r="E5" s="393" t="s">
        <v>25</v>
      </c>
      <c r="F5" s="394"/>
    </row>
    <row r="6" spans="1:6" s="41" customFormat="1" ht="36" customHeight="1">
      <c r="A6" s="40"/>
      <c r="B6" s="390"/>
      <c r="C6" s="392"/>
      <c r="D6" s="392"/>
      <c r="E6" s="42" t="s">
        <v>21</v>
      </c>
      <c r="F6" s="50" t="s">
        <v>26</v>
      </c>
    </row>
    <row r="7" spans="2:14" s="43" customFormat="1" ht="21.75" customHeight="1">
      <c r="B7" s="51" t="s">
        <v>46</v>
      </c>
      <c r="C7" s="165">
        <f>SUM(C8:C16)</f>
        <v>374</v>
      </c>
      <c r="D7" s="165">
        <f>SUM(D8:D16)</f>
        <v>138</v>
      </c>
      <c r="E7" s="159">
        <f aca="true" t="shared" si="0" ref="E7:E16">IF(ISERROR(D7*100/C7),"-",(D7*100/C7))</f>
        <v>36.9</v>
      </c>
      <c r="F7" s="81">
        <f>D7-C7</f>
        <v>-236</v>
      </c>
      <c r="H7" s="33"/>
      <c r="I7" s="33"/>
      <c r="J7" s="45"/>
      <c r="L7" s="46"/>
      <c r="N7" s="46"/>
    </row>
    <row r="8" spans="2:14" s="35" customFormat="1" ht="37.5">
      <c r="B8" s="52" t="s">
        <v>9</v>
      </c>
      <c r="C8" s="212">
        <v>79</v>
      </c>
      <c r="D8" s="161">
        <v>32</v>
      </c>
      <c r="E8" s="162">
        <f t="shared" si="0"/>
        <v>40.5</v>
      </c>
      <c r="F8" s="166">
        <f aca="true" t="shared" si="1" ref="F8:F16">D8-C8</f>
        <v>-47</v>
      </c>
      <c r="H8" s="33"/>
      <c r="I8" s="49"/>
      <c r="J8" s="45"/>
      <c r="K8" s="37"/>
      <c r="L8" s="46"/>
      <c r="N8" s="46"/>
    </row>
    <row r="9" spans="2:14" s="35" customFormat="1" ht="30" customHeight="1">
      <c r="B9" s="52" t="s">
        <v>2</v>
      </c>
      <c r="C9" s="212">
        <v>40</v>
      </c>
      <c r="D9" s="161">
        <v>26</v>
      </c>
      <c r="E9" s="162">
        <f t="shared" si="0"/>
        <v>65</v>
      </c>
      <c r="F9" s="166">
        <f t="shared" si="1"/>
        <v>-14</v>
      </c>
      <c r="H9" s="33"/>
      <c r="I9" s="49"/>
      <c r="J9" s="45"/>
      <c r="K9" s="37"/>
      <c r="L9" s="46"/>
      <c r="N9" s="46"/>
    </row>
    <row r="10" spans="2:14" s="35" customFormat="1" ht="30" customHeight="1">
      <c r="B10" s="52" t="s">
        <v>1</v>
      </c>
      <c r="C10" s="212">
        <v>170</v>
      </c>
      <c r="D10" s="332">
        <v>2</v>
      </c>
      <c r="E10" s="162">
        <f t="shared" si="0"/>
        <v>1.2</v>
      </c>
      <c r="F10" s="166">
        <f t="shared" si="1"/>
        <v>-168</v>
      </c>
      <c r="H10" s="33"/>
      <c r="I10" s="49"/>
      <c r="J10" s="45"/>
      <c r="K10" s="37"/>
      <c r="L10" s="46"/>
      <c r="N10" s="46"/>
    </row>
    <row r="11" spans="2:14" s="35" customFormat="1" ht="30" customHeight="1">
      <c r="B11" s="52" t="s">
        <v>0</v>
      </c>
      <c r="C11" s="212">
        <v>2</v>
      </c>
      <c r="D11" s="161">
        <v>5</v>
      </c>
      <c r="E11" s="162">
        <f t="shared" si="0"/>
        <v>250</v>
      </c>
      <c r="F11" s="166">
        <f t="shared" si="1"/>
        <v>3</v>
      </c>
      <c r="H11" s="33"/>
      <c r="I11" s="49"/>
      <c r="J11" s="45"/>
      <c r="K11" s="37"/>
      <c r="L11" s="46"/>
      <c r="N11" s="46"/>
    </row>
    <row r="12" spans="2:14" s="35" customFormat="1" ht="30" customHeight="1">
      <c r="B12" s="52" t="s">
        <v>3</v>
      </c>
      <c r="C12" s="212">
        <v>20</v>
      </c>
      <c r="D12" s="161">
        <v>0</v>
      </c>
      <c r="E12" s="162">
        <f t="shared" si="0"/>
        <v>0</v>
      </c>
      <c r="F12" s="166">
        <f t="shared" si="1"/>
        <v>-20</v>
      </c>
      <c r="H12" s="33"/>
      <c r="I12" s="49"/>
      <c r="J12" s="45"/>
      <c r="K12" s="37"/>
      <c r="L12" s="46"/>
      <c r="N12" s="46"/>
    </row>
    <row r="13" spans="2:14" s="35" customFormat="1" ht="64.5" customHeight="1">
      <c r="B13" s="52" t="s">
        <v>6</v>
      </c>
      <c r="C13" s="212">
        <v>1</v>
      </c>
      <c r="D13" s="161">
        <v>0</v>
      </c>
      <c r="E13" s="162">
        <f t="shared" si="0"/>
        <v>0</v>
      </c>
      <c r="F13" s="166">
        <f t="shared" si="1"/>
        <v>-1</v>
      </c>
      <c r="H13" s="33"/>
      <c r="I13" s="49"/>
      <c r="J13" s="45"/>
      <c r="K13" s="37"/>
      <c r="L13" s="46"/>
      <c r="N13" s="46"/>
    </row>
    <row r="14" spans="2:14" s="35" customFormat="1" ht="30" customHeight="1">
      <c r="B14" s="52" t="s">
        <v>4</v>
      </c>
      <c r="C14" s="212">
        <v>13</v>
      </c>
      <c r="D14" s="161">
        <v>62</v>
      </c>
      <c r="E14" s="162">
        <f t="shared" si="0"/>
        <v>476.9</v>
      </c>
      <c r="F14" s="166">
        <f t="shared" si="1"/>
        <v>49</v>
      </c>
      <c r="H14" s="33"/>
      <c r="I14" s="49"/>
      <c r="J14" s="45"/>
      <c r="K14" s="37"/>
      <c r="L14" s="46"/>
      <c r="N14" s="46"/>
    </row>
    <row r="15" spans="2:14" s="35" customFormat="1" ht="75">
      <c r="B15" s="52" t="s">
        <v>5</v>
      </c>
      <c r="C15" s="212">
        <v>42</v>
      </c>
      <c r="D15" s="161">
        <v>7</v>
      </c>
      <c r="E15" s="162">
        <f t="shared" si="0"/>
        <v>16.7</v>
      </c>
      <c r="F15" s="166">
        <f t="shared" si="1"/>
        <v>-35</v>
      </c>
      <c r="H15" s="33"/>
      <c r="I15" s="49"/>
      <c r="J15" s="45"/>
      <c r="K15" s="37"/>
      <c r="L15" s="46"/>
      <c r="N15" s="46"/>
    </row>
    <row r="16" spans="2:14" s="35" customFormat="1" ht="30" customHeight="1" thickBot="1">
      <c r="B16" s="53" t="s">
        <v>11</v>
      </c>
      <c r="C16" s="213">
        <v>7</v>
      </c>
      <c r="D16" s="167">
        <v>4</v>
      </c>
      <c r="E16" s="173">
        <f t="shared" si="0"/>
        <v>57.1</v>
      </c>
      <c r="F16" s="168">
        <f t="shared" si="1"/>
        <v>-3</v>
      </c>
      <c r="H16" s="33"/>
      <c r="I16" s="49"/>
      <c r="J16" s="45"/>
      <c r="K16" s="37"/>
      <c r="L16" s="46"/>
      <c r="N16" s="46"/>
    </row>
    <row r="17" spans="8:9" ht="18.75">
      <c r="H17" s="33"/>
      <c r="I17" s="33"/>
    </row>
  </sheetData>
  <sheetProtection/>
  <mergeCells count="7">
    <mergeCell ref="A1:F1"/>
    <mergeCell ref="B2:F2"/>
    <mergeCell ref="B3:F3"/>
    <mergeCell ref="B5:B6"/>
    <mergeCell ref="C5:C6"/>
    <mergeCell ref="D5:D6"/>
    <mergeCell ref="E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73" zoomScaleNormal="75" zoomScaleSheetLayoutView="73" zoomScalePageLayoutView="0" workbookViewId="0" topLeftCell="A1">
      <selection activeCell="K9" sqref="K9"/>
    </sheetView>
  </sheetViews>
  <sheetFormatPr defaultColWidth="8.8515625" defaultRowHeight="15"/>
  <cols>
    <col min="1" max="1" width="52.8515625" style="5" customWidth="1"/>
    <col min="2" max="2" width="31.8515625" style="5" customWidth="1"/>
    <col min="3" max="3" width="35.28125" style="5" customWidth="1"/>
    <col min="4" max="4" width="8.8515625" style="5" customWidth="1"/>
    <col min="5" max="5" width="10.8515625" style="5" bestFit="1" customWidth="1"/>
    <col min="6" max="16384" width="8.8515625" style="5" customWidth="1"/>
  </cols>
  <sheetData>
    <row r="1" spans="1:3" s="1" customFormat="1" ht="51" customHeight="1">
      <c r="A1" s="395" t="s">
        <v>47</v>
      </c>
      <c r="B1" s="395"/>
      <c r="C1" s="395"/>
    </row>
    <row r="2" spans="1:3" s="1" customFormat="1" ht="19.5" customHeight="1">
      <c r="A2" s="396" t="s">
        <v>8</v>
      </c>
      <c r="B2" s="396"/>
      <c r="C2" s="396"/>
    </row>
    <row r="3" spans="1:3" s="3" customFormat="1" ht="27.75" customHeight="1">
      <c r="A3" s="2"/>
      <c r="B3" s="2"/>
      <c r="C3" s="2"/>
    </row>
    <row r="4" spans="1:3" s="3" customFormat="1" ht="45.75" customHeight="1">
      <c r="A4" s="146"/>
      <c r="B4" s="397" t="str">
        <f>дати!A6</f>
        <v>січень 2024 року</v>
      </c>
      <c r="C4" s="397" t="str">
        <f>дати!A9</f>
        <v>станом на 1 лютого 2024 року</v>
      </c>
    </row>
    <row r="5" spans="1:3" s="3" customFormat="1" ht="36" customHeight="1">
      <c r="A5" s="147"/>
      <c r="B5" s="398"/>
      <c r="C5" s="398"/>
    </row>
    <row r="6" spans="1:17" s="4" customFormat="1" ht="34.5" customHeight="1">
      <c r="A6" s="21" t="s">
        <v>46</v>
      </c>
      <c r="B6" s="22">
        <f>SUM(B7:B15)</f>
        <v>12540</v>
      </c>
      <c r="C6" s="22">
        <f>SUM(C7:C15)</f>
        <v>8921</v>
      </c>
      <c r="E6" s="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9" ht="54" customHeight="1">
      <c r="A7" s="19" t="s">
        <v>9</v>
      </c>
      <c r="B7" s="169">
        <v>651</v>
      </c>
      <c r="C7" s="169">
        <v>442</v>
      </c>
      <c r="E7" s="9"/>
      <c r="F7" s="11"/>
      <c r="I7" s="11"/>
    </row>
    <row r="8" spans="1:9" ht="35.25" customHeight="1">
      <c r="A8" s="19" t="s">
        <v>2</v>
      </c>
      <c r="B8" s="169">
        <v>1135</v>
      </c>
      <c r="C8" s="169">
        <v>844</v>
      </c>
      <c r="E8" s="9"/>
      <c r="F8" s="11"/>
      <c r="I8" s="11"/>
    </row>
    <row r="9" spans="1:9" s="8" customFormat="1" ht="25.5" customHeight="1">
      <c r="A9" s="19" t="s">
        <v>1</v>
      </c>
      <c r="B9" s="169">
        <v>1217</v>
      </c>
      <c r="C9" s="169">
        <v>896</v>
      </c>
      <c r="D9" s="5"/>
      <c r="E9" s="9"/>
      <c r="F9" s="11"/>
      <c r="G9" s="5"/>
      <c r="I9" s="11"/>
    </row>
    <row r="10" spans="1:9" ht="36.75" customHeight="1">
      <c r="A10" s="19" t="s">
        <v>0</v>
      </c>
      <c r="B10" s="169">
        <v>772</v>
      </c>
      <c r="C10" s="169">
        <v>619</v>
      </c>
      <c r="E10" s="9"/>
      <c r="F10" s="11"/>
      <c r="I10" s="11"/>
    </row>
    <row r="11" spans="1:9" ht="35.25" customHeight="1">
      <c r="A11" s="19" t="s">
        <v>3</v>
      </c>
      <c r="B11" s="169">
        <v>2105</v>
      </c>
      <c r="C11" s="169">
        <v>1406</v>
      </c>
      <c r="E11" s="9"/>
      <c r="F11" s="11"/>
      <c r="I11" s="11"/>
    </row>
    <row r="12" spans="1:9" ht="54.75" customHeight="1">
      <c r="A12" s="19" t="s">
        <v>6</v>
      </c>
      <c r="B12" s="169">
        <v>145</v>
      </c>
      <c r="C12" s="169">
        <v>119</v>
      </c>
      <c r="E12" s="9"/>
      <c r="F12" s="11"/>
      <c r="I12" s="11"/>
    </row>
    <row r="13" spans="1:16" ht="30" customHeight="1">
      <c r="A13" s="19" t="s">
        <v>4</v>
      </c>
      <c r="B13" s="169">
        <v>3145</v>
      </c>
      <c r="C13" s="169">
        <v>2202</v>
      </c>
      <c r="E13" s="9"/>
      <c r="F13" s="11"/>
      <c r="I13" s="11"/>
      <c r="P13" s="7"/>
    </row>
    <row r="14" spans="1:16" ht="75" customHeight="1">
      <c r="A14" s="19" t="s">
        <v>5</v>
      </c>
      <c r="B14" s="169">
        <v>1957</v>
      </c>
      <c r="C14" s="169">
        <v>1431</v>
      </c>
      <c r="E14" s="9"/>
      <c r="F14" s="11"/>
      <c r="I14" s="11"/>
      <c r="P14" s="7"/>
    </row>
    <row r="15" spans="1:16" ht="36.75" customHeight="1">
      <c r="A15" s="19" t="s">
        <v>10</v>
      </c>
      <c r="B15" s="169">
        <v>1413</v>
      </c>
      <c r="C15" s="169">
        <v>962</v>
      </c>
      <c r="E15" s="9"/>
      <c r="F15" s="11"/>
      <c r="I15" s="11"/>
      <c r="P15" s="7"/>
    </row>
    <row r="16" spans="1:16" ht="12.75">
      <c r="A16" s="6"/>
      <c r="B16" s="6"/>
      <c r="C16" s="6"/>
      <c r="P16" s="7"/>
    </row>
    <row r="17" spans="1:16" ht="12.75">
      <c r="A17" s="6"/>
      <c r="B17" s="6"/>
      <c r="C17" s="6"/>
      <c r="P17" s="7"/>
    </row>
    <row r="18" ht="12.75">
      <c r="P18" s="7"/>
    </row>
    <row r="19" ht="12.75">
      <c r="P19" s="7"/>
    </row>
    <row r="20" ht="12.75">
      <c r="P20" s="7"/>
    </row>
    <row r="21" ht="12.75">
      <c r="P21" s="7"/>
    </row>
  </sheetData>
  <sheetProtection/>
  <mergeCells count="4">
    <mergeCell ref="A1:C1"/>
    <mergeCell ref="A2:C2"/>
    <mergeCell ref="C4:C5"/>
    <mergeCell ref="B4:B5"/>
  </mergeCells>
  <printOptions horizontalCentered="1"/>
  <pageMargins left="0.33" right="0" top="0.22" bottom="0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O54" sqref="O54"/>
    </sheetView>
  </sheetViews>
  <sheetFormatPr defaultColWidth="8.8515625" defaultRowHeight="15"/>
  <cols>
    <col min="1" max="1" width="3.8515625" style="55" customWidth="1"/>
    <col min="2" max="2" width="37.140625" style="56" customWidth="1"/>
    <col min="3" max="3" width="10.00390625" style="57" customWidth="1"/>
    <col min="4" max="4" width="11.8515625" style="57" customWidth="1"/>
    <col min="5" max="5" width="11.00390625" style="58" customWidth="1"/>
    <col min="6" max="6" width="11.00390625" style="57" customWidth="1"/>
    <col min="7" max="7" width="12.00390625" style="57" customWidth="1"/>
    <col min="8" max="8" width="11.421875" style="58" customWidth="1"/>
    <col min="9" max="16384" width="8.8515625" style="120" customWidth="1"/>
  </cols>
  <sheetData>
    <row r="1" spans="1:8" s="57" customFormat="1" ht="20.25" customHeight="1">
      <c r="A1" s="55"/>
      <c r="B1" s="400" t="s">
        <v>74</v>
      </c>
      <c r="C1" s="400"/>
      <c r="D1" s="400"/>
      <c r="E1" s="400"/>
      <c r="F1" s="400"/>
      <c r="G1" s="400"/>
      <c r="H1" s="400"/>
    </row>
    <row r="2" spans="1:8" s="57" customFormat="1" ht="20.25" customHeight="1">
      <c r="A2" s="55"/>
      <c r="B2" s="400" t="s">
        <v>75</v>
      </c>
      <c r="C2" s="400"/>
      <c r="D2" s="400"/>
      <c r="E2" s="400"/>
      <c r="F2" s="400"/>
      <c r="G2" s="400"/>
      <c r="H2" s="400"/>
    </row>
    <row r="3" spans="1:8" s="57" customFormat="1" ht="22.5">
      <c r="A3" s="55"/>
      <c r="B3" s="401" t="s">
        <v>46</v>
      </c>
      <c r="C3" s="401"/>
      <c r="D3" s="401"/>
      <c r="E3" s="401"/>
      <c r="F3" s="401"/>
      <c r="G3" s="401"/>
      <c r="H3" s="401"/>
    </row>
    <row r="4" spans="1:8" s="62" customFormat="1" ht="31.5" customHeight="1">
      <c r="A4" s="402"/>
      <c r="B4" s="403" t="s">
        <v>76</v>
      </c>
      <c r="C4" s="404" t="str">
        <f>дати!A6</f>
        <v>січень 2024 року</v>
      </c>
      <c r="D4" s="404"/>
      <c r="E4" s="404"/>
      <c r="F4" s="404" t="str">
        <f>дати!A9</f>
        <v>станом на 1 лютого 2024 року</v>
      </c>
      <c r="G4" s="404"/>
      <c r="H4" s="404"/>
    </row>
    <row r="5" spans="1:8" s="57" customFormat="1" ht="15" customHeight="1">
      <c r="A5" s="402"/>
      <c r="B5" s="403"/>
      <c r="C5" s="399" t="s">
        <v>77</v>
      </c>
      <c r="D5" s="399" t="s">
        <v>78</v>
      </c>
      <c r="E5" s="399" t="s">
        <v>79</v>
      </c>
      <c r="F5" s="399" t="s">
        <v>237</v>
      </c>
      <c r="G5" s="399" t="s">
        <v>238</v>
      </c>
      <c r="H5" s="399" t="s">
        <v>79</v>
      </c>
    </row>
    <row r="6" spans="1:8" s="57" customFormat="1" ht="51" customHeight="1">
      <c r="A6" s="402"/>
      <c r="B6" s="403"/>
      <c r="C6" s="399"/>
      <c r="D6" s="399"/>
      <c r="E6" s="399"/>
      <c r="F6" s="399"/>
      <c r="G6" s="399"/>
      <c r="H6" s="399"/>
    </row>
    <row r="7" spans="1:8" s="63" customFormat="1" ht="12.75">
      <c r="A7" s="59" t="s">
        <v>80</v>
      </c>
      <c r="B7" s="60" t="s">
        <v>81</v>
      </c>
      <c r="C7" s="61">
        <v>1</v>
      </c>
      <c r="D7" s="61">
        <v>2</v>
      </c>
      <c r="E7" s="61">
        <v>3</v>
      </c>
      <c r="F7" s="193">
        <v>4</v>
      </c>
      <c r="G7" s="61">
        <v>5</v>
      </c>
      <c r="H7" s="61">
        <v>6</v>
      </c>
    </row>
    <row r="8" spans="1:8" s="57" customFormat="1" ht="15.75">
      <c r="A8" s="317">
        <v>1</v>
      </c>
      <c r="B8" s="333" t="s">
        <v>147</v>
      </c>
      <c r="C8" s="334">
        <v>595</v>
      </c>
      <c r="D8" s="334">
        <v>71</v>
      </c>
      <c r="E8" s="335">
        <f>C8-D8</f>
        <v>524</v>
      </c>
      <c r="F8" s="336">
        <v>407</v>
      </c>
      <c r="G8" s="334">
        <v>45</v>
      </c>
      <c r="H8" s="335">
        <f>F8-G8</f>
        <v>362</v>
      </c>
    </row>
    <row r="9" spans="1:8" s="57" customFormat="1" ht="15.75">
      <c r="A9" s="250">
        <v>2</v>
      </c>
      <c r="B9" s="337" t="s">
        <v>136</v>
      </c>
      <c r="C9" s="338">
        <v>594</v>
      </c>
      <c r="D9" s="338">
        <v>86</v>
      </c>
      <c r="E9" s="339">
        <f aca="true" t="shared" si="0" ref="E9:E57">C9-D9</f>
        <v>508</v>
      </c>
      <c r="F9" s="340">
        <v>435</v>
      </c>
      <c r="G9" s="338">
        <v>54</v>
      </c>
      <c r="H9" s="339">
        <f aca="true" t="shared" si="1" ref="H9:H57">F9-G9</f>
        <v>381</v>
      </c>
    </row>
    <row r="10" spans="1:8" s="57" customFormat="1" ht="15.75">
      <c r="A10" s="250">
        <v>3</v>
      </c>
      <c r="B10" s="337" t="s">
        <v>140</v>
      </c>
      <c r="C10" s="338">
        <v>468</v>
      </c>
      <c r="D10" s="338">
        <v>120</v>
      </c>
      <c r="E10" s="339">
        <f t="shared" si="0"/>
        <v>348</v>
      </c>
      <c r="F10" s="340">
        <v>344</v>
      </c>
      <c r="G10" s="338">
        <v>86</v>
      </c>
      <c r="H10" s="339">
        <f t="shared" si="1"/>
        <v>258</v>
      </c>
    </row>
    <row r="11" spans="1:8" s="184" customFormat="1" ht="15.75">
      <c r="A11" s="250">
        <v>4</v>
      </c>
      <c r="B11" s="337" t="s">
        <v>137</v>
      </c>
      <c r="C11" s="338">
        <v>324</v>
      </c>
      <c r="D11" s="338">
        <v>61</v>
      </c>
      <c r="E11" s="339">
        <f t="shared" si="0"/>
        <v>263</v>
      </c>
      <c r="F11" s="340">
        <v>209</v>
      </c>
      <c r="G11" s="338">
        <v>47</v>
      </c>
      <c r="H11" s="339">
        <f t="shared" si="1"/>
        <v>162</v>
      </c>
    </row>
    <row r="12" spans="1:8" s="184" customFormat="1" ht="15.75">
      <c r="A12" s="250">
        <v>5</v>
      </c>
      <c r="B12" s="337" t="s">
        <v>139</v>
      </c>
      <c r="C12" s="338">
        <v>315</v>
      </c>
      <c r="D12" s="338">
        <v>260</v>
      </c>
      <c r="E12" s="339">
        <f t="shared" si="0"/>
        <v>55</v>
      </c>
      <c r="F12" s="340">
        <v>211</v>
      </c>
      <c r="G12" s="338">
        <v>177</v>
      </c>
      <c r="H12" s="339">
        <f t="shared" si="1"/>
        <v>34</v>
      </c>
    </row>
    <row r="13" spans="1:8" s="184" customFormat="1" ht="15.75">
      <c r="A13" s="250">
        <v>6</v>
      </c>
      <c r="B13" s="337" t="s">
        <v>268</v>
      </c>
      <c r="C13" s="338">
        <v>269</v>
      </c>
      <c r="D13" s="338">
        <v>145</v>
      </c>
      <c r="E13" s="339">
        <f t="shared" si="0"/>
        <v>124</v>
      </c>
      <c r="F13" s="340">
        <v>192</v>
      </c>
      <c r="G13" s="338">
        <v>104</v>
      </c>
      <c r="H13" s="339">
        <f t="shared" si="1"/>
        <v>88</v>
      </c>
    </row>
    <row r="14" spans="1:8" s="184" customFormat="1" ht="15.75">
      <c r="A14" s="250">
        <v>7</v>
      </c>
      <c r="B14" s="337" t="s">
        <v>83</v>
      </c>
      <c r="C14" s="338">
        <v>260</v>
      </c>
      <c r="D14" s="338">
        <v>39</v>
      </c>
      <c r="E14" s="339">
        <f t="shared" si="0"/>
        <v>221</v>
      </c>
      <c r="F14" s="340">
        <v>253</v>
      </c>
      <c r="G14" s="338">
        <v>32</v>
      </c>
      <c r="H14" s="339">
        <f t="shared" si="1"/>
        <v>221</v>
      </c>
    </row>
    <row r="15" spans="1:8" s="184" customFormat="1" ht="15.75">
      <c r="A15" s="250">
        <v>8</v>
      </c>
      <c r="B15" s="337" t="s">
        <v>315</v>
      </c>
      <c r="C15" s="338">
        <v>233</v>
      </c>
      <c r="D15" s="338">
        <v>0</v>
      </c>
      <c r="E15" s="339">
        <f t="shared" si="0"/>
        <v>233</v>
      </c>
      <c r="F15" s="340">
        <v>132</v>
      </c>
      <c r="G15" s="338">
        <v>0</v>
      </c>
      <c r="H15" s="339">
        <f t="shared" si="1"/>
        <v>132</v>
      </c>
    </row>
    <row r="16" spans="1:8" s="184" customFormat="1" ht="15.75">
      <c r="A16" s="250">
        <v>9</v>
      </c>
      <c r="B16" s="337" t="s">
        <v>84</v>
      </c>
      <c r="C16" s="338">
        <v>231</v>
      </c>
      <c r="D16" s="338">
        <v>48</v>
      </c>
      <c r="E16" s="339">
        <f t="shared" si="0"/>
        <v>183</v>
      </c>
      <c r="F16" s="340">
        <v>195</v>
      </c>
      <c r="G16" s="338">
        <v>30</v>
      </c>
      <c r="H16" s="339">
        <f t="shared" si="1"/>
        <v>165</v>
      </c>
    </row>
    <row r="17" spans="1:8" s="184" customFormat="1" ht="15.75">
      <c r="A17" s="250">
        <v>10</v>
      </c>
      <c r="B17" s="337" t="s">
        <v>168</v>
      </c>
      <c r="C17" s="338">
        <v>193</v>
      </c>
      <c r="D17" s="338">
        <v>16</v>
      </c>
      <c r="E17" s="339">
        <f t="shared" si="0"/>
        <v>177</v>
      </c>
      <c r="F17" s="340">
        <v>170</v>
      </c>
      <c r="G17" s="338">
        <v>11</v>
      </c>
      <c r="H17" s="339">
        <f t="shared" si="1"/>
        <v>159</v>
      </c>
    </row>
    <row r="18" spans="1:8" s="184" customFormat="1" ht="15.75">
      <c r="A18" s="250">
        <v>11</v>
      </c>
      <c r="B18" s="337" t="s">
        <v>148</v>
      </c>
      <c r="C18" s="338">
        <v>186</v>
      </c>
      <c r="D18" s="338">
        <v>12</v>
      </c>
      <c r="E18" s="339">
        <f t="shared" si="0"/>
        <v>174</v>
      </c>
      <c r="F18" s="340">
        <v>152</v>
      </c>
      <c r="G18" s="338">
        <v>9</v>
      </c>
      <c r="H18" s="339">
        <f t="shared" si="1"/>
        <v>143</v>
      </c>
    </row>
    <row r="19" spans="1:8" s="184" customFormat="1" ht="15.75">
      <c r="A19" s="250">
        <v>12</v>
      </c>
      <c r="B19" s="337" t="s">
        <v>155</v>
      </c>
      <c r="C19" s="338">
        <v>169</v>
      </c>
      <c r="D19" s="338">
        <v>32</v>
      </c>
      <c r="E19" s="339">
        <f t="shared" si="0"/>
        <v>137</v>
      </c>
      <c r="F19" s="340">
        <v>129</v>
      </c>
      <c r="G19" s="338">
        <v>21</v>
      </c>
      <c r="H19" s="339">
        <f t="shared" si="1"/>
        <v>108</v>
      </c>
    </row>
    <row r="20" spans="1:8" s="184" customFormat="1" ht="15.75" customHeight="1">
      <c r="A20" s="250">
        <v>13</v>
      </c>
      <c r="B20" s="337" t="s">
        <v>143</v>
      </c>
      <c r="C20" s="338">
        <v>160</v>
      </c>
      <c r="D20" s="338">
        <v>95</v>
      </c>
      <c r="E20" s="339">
        <f t="shared" si="0"/>
        <v>65</v>
      </c>
      <c r="F20" s="340">
        <v>109</v>
      </c>
      <c r="G20" s="338">
        <v>76</v>
      </c>
      <c r="H20" s="339">
        <f t="shared" si="1"/>
        <v>33</v>
      </c>
    </row>
    <row r="21" spans="1:8" s="184" customFormat="1" ht="31.5">
      <c r="A21" s="250">
        <v>14</v>
      </c>
      <c r="B21" s="337" t="s">
        <v>145</v>
      </c>
      <c r="C21" s="338">
        <v>158</v>
      </c>
      <c r="D21" s="338">
        <v>95</v>
      </c>
      <c r="E21" s="339">
        <f t="shared" si="0"/>
        <v>63</v>
      </c>
      <c r="F21" s="340">
        <v>68</v>
      </c>
      <c r="G21" s="338">
        <v>69</v>
      </c>
      <c r="H21" s="339">
        <f t="shared" si="1"/>
        <v>-1</v>
      </c>
    </row>
    <row r="22" spans="1:8" s="184" customFormat="1" ht="15.75">
      <c r="A22" s="250">
        <v>15</v>
      </c>
      <c r="B22" s="337" t="s">
        <v>89</v>
      </c>
      <c r="C22" s="338">
        <v>155</v>
      </c>
      <c r="D22" s="338">
        <v>26</v>
      </c>
      <c r="E22" s="339">
        <f t="shared" si="0"/>
        <v>129</v>
      </c>
      <c r="F22" s="340">
        <v>109</v>
      </c>
      <c r="G22" s="338">
        <v>21</v>
      </c>
      <c r="H22" s="339">
        <f t="shared" si="1"/>
        <v>88</v>
      </c>
    </row>
    <row r="23" spans="1:8" s="184" customFormat="1" ht="15.75">
      <c r="A23" s="250">
        <v>16</v>
      </c>
      <c r="B23" s="337" t="s">
        <v>149</v>
      </c>
      <c r="C23" s="338">
        <v>151</v>
      </c>
      <c r="D23" s="338">
        <v>49</v>
      </c>
      <c r="E23" s="339">
        <f t="shared" si="0"/>
        <v>102</v>
      </c>
      <c r="F23" s="340">
        <v>97</v>
      </c>
      <c r="G23" s="338">
        <v>27</v>
      </c>
      <c r="H23" s="339">
        <f t="shared" si="1"/>
        <v>70</v>
      </c>
    </row>
    <row r="24" spans="1:8" s="184" customFormat="1" ht="31.5">
      <c r="A24" s="250">
        <v>17</v>
      </c>
      <c r="B24" s="337" t="s">
        <v>272</v>
      </c>
      <c r="C24" s="338">
        <v>120</v>
      </c>
      <c r="D24" s="338">
        <v>7</v>
      </c>
      <c r="E24" s="339">
        <f t="shared" si="0"/>
        <v>113</v>
      </c>
      <c r="F24" s="340">
        <v>84</v>
      </c>
      <c r="G24" s="338">
        <v>3</v>
      </c>
      <c r="H24" s="339">
        <f t="shared" si="1"/>
        <v>81</v>
      </c>
    </row>
    <row r="25" spans="1:8" s="184" customFormat="1" ht="15.75">
      <c r="A25" s="250">
        <v>18</v>
      </c>
      <c r="B25" s="337" t="s">
        <v>273</v>
      </c>
      <c r="C25" s="338">
        <v>104</v>
      </c>
      <c r="D25" s="338">
        <v>4</v>
      </c>
      <c r="E25" s="339">
        <f t="shared" si="0"/>
        <v>100</v>
      </c>
      <c r="F25" s="340">
        <v>87</v>
      </c>
      <c r="G25" s="338">
        <v>1</v>
      </c>
      <c r="H25" s="339">
        <f t="shared" si="1"/>
        <v>86</v>
      </c>
    </row>
    <row r="26" spans="1:8" s="184" customFormat="1" ht="15.75">
      <c r="A26" s="250">
        <v>19</v>
      </c>
      <c r="B26" s="337" t="s">
        <v>142</v>
      </c>
      <c r="C26" s="338">
        <v>99</v>
      </c>
      <c r="D26" s="338">
        <v>147</v>
      </c>
      <c r="E26" s="339">
        <f t="shared" si="0"/>
        <v>-48</v>
      </c>
      <c r="F26" s="340">
        <v>57</v>
      </c>
      <c r="G26" s="338">
        <v>100</v>
      </c>
      <c r="H26" s="339">
        <f t="shared" si="1"/>
        <v>-43</v>
      </c>
    </row>
    <row r="27" spans="1:8" s="184" customFormat="1" ht="15.75">
      <c r="A27" s="250">
        <v>20</v>
      </c>
      <c r="B27" s="337" t="s">
        <v>86</v>
      </c>
      <c r="C27" s="338">
        <v>97</v>
      </c>
      <c r="D27" s="338">
        <v>61</v>
      </c>
      <c r="E27" s="339">
        <f t="shared" si="0"/>
        <v>36</v>
      </c>
      <c r="F27" s="340">
        <v>64</v>
      </c>
      <c r="G27" s="338">
        <v>49</v>
      </c>
      <c r="H27" s="339">
        <f t="shared" si="1"/>
        <v>15</v>
      </c>
    </row>
    <row r="28" spans="1:8" s="184" customFormat="1" ht="15.75">
      <c r="A28" s="250">
        <v>21</v>
      </c>
      <c r="B28" s="337" t="s">
        <v>87</v>
      </c>
      <c r="C28" s="338">
        <v>97</v>
      </c>
      <c r="D28" s="338">
        <v>35</v>
      </c>
      <c r="E28" s="339">
        <f t="shared" si="0"/>
        <v>62</v>
      </c>
      <c r="F28" s="340">
        <v>77</v>
      </c>
      <c r="G28" s="338">
        <v>20</v>
      </c>
      <c r="H28" s="339">
        <f t="shared" si="1"/>
        <v>57</v>
      </c>
    </row>
    <row r="29" spans="1:8" s="184" customFormat="1" ht="15.75">
      <c r="A29" s="250">
        <v>22</v>
      </c>
      <c r="B29" s="337" t="s">
        <v>276</v>
      </c>
      <c r="C29" s="338">
        <v>87</v>
      </c>
      <c r="D29" s="338">
        <v>4</v>
      </c>
      <c r="E29" s="339">
        <f t="shared" si="0"/>
        <v>83</v>
      </c>
      <c r="F29" s="340">
        <v>77</v>
      </c>
      <c r="G29" s="338">
        <v>2</v>
      </c>
      <c r="H29" s="339">
        <f t="shared" si="1"/>
        <v>75</v>
      </c>
    </row>
    <row r="30" spans="1:8" s="184" customFormat="1" ht="15.75">
      <c r="A30" s="250">
        <v>23</v>
      </c>
      <c r="B30" s="337" t="s">
        <v>150</v>
      </c>
      <c r="C30" s="338">
        <v>86</v>
      </c>
      <c r="D30" s="338">
        <v>55</v>
      </c>
      <c r="E30" s="339">
        <f t="shared" si="0"/>
        <v>31</v>
      </c>
      <c r="F30" s="340">
        <v>59</v>
      </c>
      <c r="G30" s="338">
        <v>47</v>
      </c>
      <c r="H30" s="339">
        <f t="shared" si="1"/>
        <v>12</v>
      </c>
    </row>
    <row r="31" spans="1:8" s="184" customFormat="1" ht="15.75">
      <c r="A31" s="250">
        <v>24</v>
      </c>
      <c r="B31" s="337" t="s">
        <v>172</v>
      </c>
      <c r="C31" s="338">
        <v>84</v>
      </c>
      <c r="D31" s="338">
        <v>57</v>
      </c>
      <c r="E31" s="339">
        <f t="shared" si="0"/>
        <v>27</v>
      </c>
      <c r="F31" s="340">
        <v>80</v>
      </c>
      <c r="G31" s="338">
        <v>52</v>
      </c>
      <c r="H31" s="339">
        <f t="shared" si="1"/>
        <v>28</v>
      </c>
    </row>
    <row r="32" spans="1:8" s="184" customFormat="1" ht="15.75">
      <c r="A32" s="250">
        <v>25</v>
      </c>
      <c r="B32" s="337" t="s">
        <v>271</v>
      </c>
      <c r="C32" s="338">
        <v>79</v>
      </c>
      <c r="D32" s="338">
        <v>61</v>
      </c>
      <c r="E32" s="339">
        <f t="shared" si="0"/>
        <v>18</v>
      </c>
      <c r="F32" s="340">
        <v>56</v>
      </c>
      <c r="G32" s="338">
        <v>43</v>
      </c>
      <c r="H32" s="339">
        <f t="shared" si="1"/>
        <v>13</v>
      </c>
    </row>
    <row r="33" spans="1:8" s="184" customFormat="1" ht="47.25">
      <c r="A33" s="250">
        <v>26</v>
      </c>
      <c r="B33" s="337" t="s">
        <v>448</v>
      </c>
      <c r="C33" s="338">
        <v>79</v>
      </c>
      <c r="D33" s="338">
        <v>14</v>
      </c>
      <c r="E33" s="339">
        <f t="shared" si="0"/>
        <v>65</v>
      </c>
      <c r="F33" s="340">
        <v>24</v>
      </c>
      <c r="G33" s="338">
        <v>10</v>
      </c>
      <c r="H33" s="339">
        <f t="shared" si="1"/>
        <v>14</v>
      </c>
    </row>
    <row r="34" spans="1:8" s="184" customFormat="1" ht="15.75">
      <c r="A34" s="250">
        <v>27</v>
      </c>
      <c r="B34" s="337" t="s">
        <v>282</v>
      </c>
      <c r="C34" s="338">
        <v>77</v>
      </c>
      <c r="D34" s="338">
        <v>28</v>
      </c>
      <c r="E34" s="339">
        <f t="shared" si="0"/>
        <v>49</v>
      </c>
      <c r="F34" s="340">
        <v>61</v>
      </c>
      <c r="G34" s="338">
        <v>18</v>
      </c>
      <c r="H34" s="339">
        <f t="shared" si="1"/>
        <v>43</v>
      </c>
    </row>
    <row r="35" spans="1:8" s="184" customFormat="1" ht="15.75">
      <c r="A35" s="250">
        <v>28</v>
      </c>
      <c r="B35" s="337" t="s">
        <v>281</v>
      </c>
      <c r="C35" s="338">
        <v>77</v>
      </c>
      <c r="D35" s="338">
        <v>68</v>
      </c>
      <c r="E35" s="339">
        <f t="shared" si="0"/>
        <v>9</v>
      </c>
      <c r="F35" s="340">
        <v>71</v>
      </c>
      <c r="G35" s="338">
        <v>48</v>
      </c>
      <c r="H35" s="339">
        <f t="shared" si="1"/>
        <v>23</v>
      </c>
    </row>
    <row r="36" spans="1:8" s="184" customFormat="1" ht="31.5">
      <c r="A36" s="250">
        <v>29</v>
      </c>
      <c r="B36" s="337" t="s">
        <v>393</v>
      </c>
      <c r="C36" s="338">
        <v>76</v>
      </c>
      <c r="D36" s="338">
        <v>0</v>
      </c>
      <c r="E36" s="339">
        <f t="shared" si="0"/>
        <v>76</v>
      </c>
      <c r="F36" s="340">
        <v>57</v>
      </c>
      <c r="G36" s="338">
        <v>0</v>
      </c>
      <c r="H36" s="339">
        <f t="shared" si="1"/>
        <v>57</v>
      </c>
    </row>
    <row r="37" spans="1:8" s="184" customFormat="1" ht="15.75">
      <c r="A37" s="250">
        <v>30</v>
      </c>
      <c r="B37" s="337" t="s">
        <v>367</v>
      </c>
      <c r="C37" s="338">
        <v>75</v>
      </c>
      <c r="D37" s="338">
        <v>2</v>
      </c>
      <c r="E37" s="339">
        <f t="shared" si="0"/>
        <v>73</v>
      </c>
      <c r="F37" s="340">
        <v>39</v>
      </c>
      <c r="G37" s="338">
        <v>0</v>
      </c>
      <c r="H37" s="339">
        <f t="shared" si="1"/>
        <v>39</v>
      </c>
    </row>
    <row r="38" spans="1:8" s="184" customFormat="1" ht="15.75">
      <c r="A38" s="250">
        <v>31</v>
      </c>
      <c r="B38" s="337" t="s">
        <v>231</v>
      </c>
      <c r="C38" s="338">
        <v>73</v>
      </c>
      <c r="D38" s="338">
        <v>4</v>
      </c>
      <c r="E38" s="339">
        <f t="shared" si="0"/>
        <v>69</v>
      </c>
      <c r="F38" s="340">
        <v>50</v>
      </c>
      <c r="G38" s="338">
        <v>3</v>
      </c>
      <c r="H38" s="339">
        <f t="shared" si="1"/>
        <v>47</v>
      </c>
    </row>
    <row r="39" spans="1:8" s="184" customFormat="1" ht="15.75">
      <c r="A39" s="250">
        <v>32</v>
      </c>
      <c r="B39" s="337" t="s">
        <v>298</v>
      </c>
      <c r="C39" s="338">
        <v>73</v>
      </c>
      <c r="D39" s="338">
        <v>5</v>
      </c>
      <c r="E39" s="339">
        <f t="shared" si="0"/>
        <v>68</v>
      </c>
      <c r="F39" s="340">
        <v>56</v>
      </c>
      <c r="G39" s="338">
        <v>4</v>
      </c>
      <c r="H39" s="339">
        <f t="shared" si="1"/>
        <v>52</v>
      </c>
    </row>
    <row r="40" spans="1:8" s="184" customFormat="1" ht="15.75">
      <c r="A40" s="250">
        <v>33</v>
      </c>
      <c r="B40" s="337" t="s">
        <v>85</v>
      </c>
      <c r="C40" s="338">
        <v>71</v>
      </c>
      <c r="D40" s="338">
        <v>23</v>
      </c>
      <c r="E40" s="339">
        <f t="shared" si="0"/>
        <v>48</v>
      </c>
      <c r="F40" s="340">
        <v>56</v>
      </c>
      <c r="G40" s="338">
        <v>13</v>
      </c>
      <c r="H40" s="339">
        <f t="shared" si="1"/>
        <v>43</v>
      </c>
    </row>
    <row r="41" spans="1:8" s="184" customFormat="1" ht="15.75">
      <c r="A41" s="250">
        <v>34</v>
      </c>
      <c r="B41" s="337" t="s">
        <v>144</v>
      </c>
      <c r="C41" s="338">
        <v>68</v>
      </c>
      <c r="D41" s="338">
        <v>38</v>
      </c>
      <c r="E41" s="339">
        <f t="shared" si="0"/>
        <v>30</v>
      </c>
      <c r="F41" s="340">
        <v>37</v>
      </c>
      <c r="G41" s="338">
        <v>26</v>
      </c>
      <c r="H41" s="339">
        <f t="shared" si="1"/>
        <v>11</v>
      </c>
    </row>
    <row r="42" spans="1:8" s="184" customFormat="1" ht="15.75">
      <c r="A42" s="250">
        <v>35</v>
      </c>
      <c r="B42" s="337" t="s">
        <v>82</v>
      </c>
      <c r="C42" s="338">
        <v>68</v>
      </c>
      <c r="D42" s="338">
        <v>10</v>
      </c>
      <c r="E42" s="339">
        <f t="shared" si="0"/>
        <v>58</v>
      </c>
      <c r="F42" s="340">
        <v>49</v>
      </c>
      <c r="G42" s="338">
        <v>9</v>
      </c>
      <c r="H42" s="339">
        <f t="shared" si="1"/>
        <v>40</v>
      </c>
    </row>
    <row r="43" spans="1:8" s="184" customFormat="1" ht="15.75">
      <c r="A43" s="250">
        <v>36</v>
      </c>
      <c r="B43" s="341" t="s">
        <v>151</v>
      </c>
      <c r="C43" s="342">
        <v>68</v>
      </c>
      <c r="D43" s="342">
        <v>26</v>
      </c>
      <c r="E43" s="339">
        <f t="shared" si="0"/>
        <v>42</v>
      </c>
      <c r="F43" s="343">
        <v>47</v>
      </c>
      <c r="G43" s="342">
        <v>18</v>
      </c>
      <c r="H43" s="339">
        <f t="shared" si="1"/>
        <v>29</v>
      </c>
    </row>
    <row r="44" spans="1:8" s="57" customFormat="1" ht="33" customHeight="1">
      <c r="A44" s="250">
        <v>37</v>
      </c>
      <c r="B44" s="344" t="s">
        <v>270</v>
      </c>
      <c r="C44" s="342">
        <v>67</v>
      </c>
      <c r="D44" s="342">
        <v>45</v>
      </c>
      <c r="E44" s="339">
        <f t="shared" si="0"/>
        <v>22</v>
      </c>
      <c r="F44" s="343">
        <v>43</v>
      </c>
      <c r="G44" s="342">
        <v>27</v>
      </c>
      <c r="H44" s="339">
        <f t="shared" si="1"/>
        <v>16</v>
      </c>
    </row>
    <row r="45" spans="1:8" s="57" customFormat="1" ht="75">
      <c r="A45" s="250">
        <v>38</v>
      </c>
      <c r="B45" s="345" t="s">
        <v>447</v>
      </c>
      <c r="C45" s="342">
        <v>67</v>
      </c>
      <c r="D45" s="342">
        <v>84</v>
      </c>
      <c r="E45" s="339">
        <f t="shared" si="0"/>
        <v>-17</v>
      </c>
      <c r="F45" s="343">
        <v>31</v>
      </c>
      <c r="G45" s="342">
        <v>64</v>
      </c>
      <c r="H45" s="339">
        <f t="shared" si="1"/>
        <v>-33</v>
      </c>
    </row>
    <row r="46" spans="1:8" s="57" customFormat="1" ht="15.75">
      <c r="A46" s="250">
        <v>39</v>
      </c>
      <c r="B46" s="337" t="s">
        <v>295</v>
      </c>
      <c r="C46" s="342">
        <v>62</v>
      </c>
      <c r="D46" s="342">
        <v>6</v>
      </c>
      <c r="E46" s="339">
        <f t="shared" si="0"/>
        <v>56</v>
      </c>
      <c r="F46" s="343">
        <v>60</v>
      </c>
      <c r="G46" s="342">
        <v>5</v>
      </c>
      <c r="H46" s="339">
        <f t="shared" si="1"/>
        <v>55</v>
      </c>
    </row>
    <row r="47" spans="1:8" s="57" customFormat="1" ht="33" customHeight="1">
      <c r="A47" s="250">
        <v>40</v>
      </c>
      <c r="B47" s="344" t="s">
        <v>199</v>
      </c>
      <c r="C47" s="342">
        <v>62</v>
      </c>
      <c r="D47" s="342">
        <v>5</v>
      </c>
      <c r="E47" s="339">
        <f t="shared" si="0"/>
        <v>57</v>
      </c>
      <c r="F47" s="343">
        <v>54</v>
      </c>
      <c r="G47" s="342">
        <v>5</v>
      </c>
      <c r="H47" s="339">
        <f t="shared" si="1"/>
        <v>49</v>
      </c>
    </row>
    <row r="48" spans="1:8" s="57" customFormat="1" ht="15.75">
      <c r="A48" s="250">
        <v>41</v>
      </c>
      <c r="B48" s="337" t="s">
        <v>138</v>
      </c>
      <c r="C48" s="342">
        <v>62</v>
      </c>
      <c r="D48" s="342">
        <v>8</v>
      </c>
      <c r="E48" s="339">
        <f t="shared" si="0"/>
        <v>54</v>
      </c>
      <c r="F48" s="343">
        <v>49</v>
      </c>
      <c r="G48" s="342">
        <v>5</v>
      </c>
      <c r="H48" s="339">
        <f t="shared" si="1"/>
        <v>44</v>
      </c>
    </row>
    <row r="49" spans="1:8" s="57" customFormat="1" ht="31.5">
      <c r="A49" s="250">
        <v>42</v>
      </c>
      <c r="B49" s="346" t="s">
        <v>166</v>
      </c>
      <c r="C49" s="342">
        <v>60</v>
      </c>
      <c r="D49" s="342">
        <v>16</v>
      </c>
      <c r="E49" s="339">
        <f t="shared" si="0"/>
        <v>44</v>
      </c>
      <c r="F49" s="343">
        <v>42</v>
      </c>
      <c r="G49" s="342">
        <v>13</v>
      </c>
      <c r="H49" s="339">
        <f t="shared" si="1"/>
        <v>29</v>
      </c>
    </row>
    <row r="50" spans="1:8" s="57" customFormat="1" ht="15.75">
      <c r="A50" s="250">
        <v>43</v>
      </c>
      <c r="B50" s="346" t="s">
        <v>323</v>
      </c>
      <c r="C50" s="342">
        <v>58</v>
      </c>
      <c r="D50" s="342">
        <v>9</v>
      </c>
      <c r="E50" s="339">
        <f t="shared" si="0"/>
        <v>49</v>
      </c>
      <c r="F50" s="343">
        <v>54</v>
      </c>
      <c r="G50" s="342">
        <v>6</v>
      </c>
      <c r="H50" s="339">
        <f t="shared" si="1"/>
        <v>48</v>
      </c>
    </row>
    <row r="51" spans="1:8" s="57" customFormat="1" ht="15.75">
      <c r="A51" s="250">
        <v>44</v>
      </c>
      <c r="B51" s="346" t="s">
        <v>159</v>
      </c>
      <c r="C51" s="342">
        <v>56</v>
      </c>
      <c r="D51" s="342">
        <v>5</v>
      </c>
      <c r="E51" s="339">
        <f t="shared" si="0"/>
        <v>51</v>
      </c>
      <c r="F51" s="343">
        <v>43</v>
      </c>
      <c r="G51" s="342">
        <v>3</v>
      </c>
      <c r="H51" s="339">
        <f t="shared" si="1"/>
        <v>40</v>
      </c>
    </row>
    <row r="52" spans="1:8" s="57" customFormat="1" ht="15.75">
      <c r="A52" s="250">
        <v>45</v>
      </c>
      <c r="B52" s="346" t="s">
        <v>167</v>
      </c>
      <c r="C52" s="342">
        <v>54</v>
      </c>
      <c r="D52" s="342">
        <v>3</v>
      </c>
      <c r="E52" s="339">
        <f t="shared" si="0"/>
        <v>51</v>
      </c>
      <c r="F52" s="343">
        <v>46</v>
      </c>
      <c r="G52" s="342">
        <v>3</v>
      </c>
      <c r="H52" s="339">
        <f t="shared" si="1"/>
        <v>43</v>
      </c>
    </row>
    <row r="53" spans="1:8" s="57" customFormat="1" ht="15.75">
      <c r="A53" s="250">
        <v>46</v>
      </c>
      <c r="B53" s="346" t="s">
        <v>245</v>
      </c>
      <c r="C53" s="342">
        <v>52</v>
      </c>
      <c r="D53" s="342">
        <v>1</v>
      </c>
      <c r="E53" s="339">
        <f t="shared" si="0"/>
        <v>51</v>
      </c>
      <c r="F53" s="343">
        <v>43</v>
      </c>
      <c r="G53" s="342">
        <v>1</v>
      </c>
      <c r="H53" s="339">
        <f t="shared" si="1"/>
        <v>42</v>
      </c>
    </row>
    <row r="54" spans="1:8" s="57" customFormat="1" ht="15.75">
      <c r="A54" s="250">
        <v>47</v>
      </c>
      <c r="B54" s="346" t="s">
        <v>206</v>
      </c>
      <c r="C54" s="342">
        <v>51</v>
      </c>
      <c r="D54" s="342">
        <v>1</v>
      </c>
      <c r="E54" s="339">
        <f t="shared" si="0"/>
        <v>50</v>
      </c>
      <c r="F54" s="343">
        <v>44</v>
      </c>
      <c r="G54" s="342">
        <v>1</v>
      </c>
      <c r="H54" s="339">
        <f t="shared" si="1"/>
        <v>43</v>
      </c>
    </row>
    <row r="55" spans="1:8" s="57" customFormat="1" ht="15.75">
      <c r="A55" s="250">
        <v>48</v>
      </c>
      <c r="B55" s="346" t="s">
        <v>207</v>
      </c>
      <c r="C55" s="342">
        <v>51</v>
      </c>
      <c r="D55" s="342">
        <v>14</v>
      </c>
      <c r="E55" s="339">
        <f t="shared" si="0"/>
        <v>37</v>
      </c>
      <c r="F55" s="343">
        <v>22</v>
      </c>
      <c r="G55" s="342">
        <v>9</v>
      </c>
      <c r="H55" s="339">
        <f t="shared" si="1"/>
        <v>13</v>
      </c>
    </row>
    <row r="56" spans="1:8" s="57" customFormat="1" ht="15.75" customHeight="1">
      <c r="A56" s="250">
        <v>49</v>
      </c>
      <c r="B56" s="344" t="s">
        <v>337</v>
      </c>
      <c r="C56" s="342">
        <v>50</v>
      </c>
      <c r="D56" s="342">
        <v>2</v>
      </c>
      <c r="E56" s="339">
        <f t="shared" si="0"/>
        <v>48</v>
      </c>
      <c r="F56" s="343">
        <v>43</v>
      </c>
      <c r="G56" s="342">
        <v>0</v>
      </c>
      <c r="H56" s="339">
        <f t="shared" si="1"/>
        <v>43</v>
      </c>
    </row>
    <row r="57" spans="1:8" s="57" customFormat="1" ht="15.75">
      <c r="A57" s="372">
        <v>50</v>
      </c>
      <c r="B57" s="344" t="s">
        <v>234</v>
      </c>
      <c r="C57" s="342">
        <v>50</v>
      </c>
      <c r="D57" s="342">
        <v>3</v>
      </c>
      <c r="E57" s="339">
        <f t="shared" si="0"/>
        <v>47</v>
      </c>
      <c r="F57" s="342">
        <v>34</v>
      </c>
      <c r="G57" s="342">
        <v>2</v>
      </c>
      <c r="H57" s="339">
        <f t="shared" si="1"/>
        <v>32</v>
      </c>
    </row>
  </sheetData>
  <sheetProtection/>
  <mergeCells count="13"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1:H1"/>
    <mergeCell ref="B2:H2"/>
    <mergeCell ref="B3:H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8"/>
  <sheetViews>
    <sheetView view="pageBreakPreview" zoomScale="76" zoomScaleSheetLayoutView="76" zoomScalePageLayoutView="0" workbookViewId="0" topLeftCell="A34">
      <selection activeCell="K152" sqref="K152"/>
    </sheetView>
  </sheetViews>
  <sheetFormatPr defaultColWidth="8.8515625" defaultRowHeight="15"/>
  <cols>
    <col min="1" max="1" width="36.140625" style="64" customWidth="1"/>
    <col min="2" max="2" width="9.8515625" style="65" customWidth="1"/>
    <col min="3" max="3" width="12.140625" style="65" customWidth="1"/>
    <col min="4" max="4" width="11.421875" style="66" customWidth="1"/>
    <col min="5" max="5" width="9.421875" style="65" customWidth="1"/>
    <col min="6" max="6" width="11.57421875" style="65" customWidth="1"/>
    <col min="7" max="7" width="11.57421875" style="66" customWidth="1"/>
    <col min="8" max="8" width="9.00390625" style="120" hidden="1" customWidth="1"/>
    <col min="9" max="16384" width="8.8515625" style="120" customWidth="1"/>
  </cols>
  <sheetData>
    <row r="1" spans="1:7" ht="45" customHeight="1">
      <c r="A1" s="408" t="s">
        <v>240</v>
      </c>
      <c r="B1" s="408"/>
      <c r="C1" s="408"/>
      <c r="D1" s="408"/>
      <c r="E1" s="408"/>
      <c r="F1" s="408"/>
      <c r="G1" s="408"/>
    </row>
    <row r="2" spans="1:7" ht="21" customHeight="1">
      <c r="A2" s="409" t="s">
        <v>90</v>
      </c>
      <c r="B2" s="409"/>
      <c r="C2" s="409"/>
      <c r="D2" s="409"/>
      <c r="E2" s="409"/>
      <c r="F2" s="409"/>
      <c r="G2" s="409"/>
    </row>
    <row r="3" spans="1:8" s="57" customFormat="1" ht="22.5" customHeight="1">
      <c r="A3" s="401" t="s">
        <v>46</v>
      </c>
      <c r="B3" s="401"/>
      <c r="C3" s="401"/>
      <c r="D3" s="401"/>
      <c r="E3" s="401"/>
      <c r="F3" s="401"/>
      <c r="G3" s="401"/>
      <c r="H3" s="137"/>
    </row>
    <row r="4" spans="1:7" ht="36" customHeight="1">
      <c r="A4" s="403" t="s">
        <v>76</v>
      </c>
      <c r="B4" s="410" t="str">
        <f>дати!A6</f>
        <v>січень 2024 року</v>
      </c>
      <c r="C4" s="411"/>
      <c r="D4" s="412"/>
      <c r="E4" s="411" t="str">
        <f>дати!A9</f>
        <v>станом на 1 лютого 2024 року</v>
      </c>
      <c r="F4" s="411"/>
      <c r="G4" s="412"/>
    </row>
    <row r="5" spans="1:7" ht="14.25" customHeight="1">
      <c r="A5" s="403"/>
      <c r="B5" s="399" t="s">
        <v>77</v>
      </c>
      <c r="C5" s="399" t="s">
        <v>78</v>
      </c>
      <c r="D5" s="399" t="s">
        <v>79</v>
      </c>
      <c r="E5" s="413" t="s">
        <v>237</v>
      </c>
      <c r="F5" s="399" t="s">
        <v>238</v>
      </c>
      <c r="G5" s="399" t="s">
        <v>79</v>
      </c>
    </row>
    <row r="6" spans="1:7" ht="45.75" customHeight="1">
      <c r="A6" s="403"/>
      <c r="B6" s="399"/>
      <c r="C6" s="399"/>
      <c r="D6" s="399"/>
      <c r="E6" s="413"/>
      <c r="F6" s="399"/>
      <c r="G6" s="399"/>
    </row>
    <row r="7" spans="1:7" ht="15">
      <c r="A7" s="67" t="s">
        <v>81</v>
      </c>
      <c r="B7" s="68">
        <v>1</v>
      </c>
      <c r="C7" s="68">
        <v>2</v>
      </c>
      <c r="D7" s="68">
        <v>3</v>
      </c>
      <c r="E7" s="192">
        <v>4</v>
      </c>
      <c r="F7" s="68">
        <v>5</v>
      </c>
      <c r="G7" s="68">
        <v>6</v>
      </c>
    </row>
    <row r="8" spans="1:7" s="324" customFormat="1" ht="18" customHeight="1">
      <c r="A8" s="405" t="s">
        <v>91</v>
      </c>
      <c r="B8" s="406"/>
      <c r="C8" s="406"/>
      <c r="D8" s="406"/>
      <c r="E8" s="406"/>
      <c r="F8" s="406"/>
      <c r="G8" s="407"/>
    </row>
    <row r="9" spans="1:7" s="324" customFormat="1" ht="15.75">
      <c r="A9" s="347" t="s">
        <v>150</v>
      </c>
      <c r="B9" s="338">
        <v>86</v>
      </c>
      <c r="C9" s="338">
        <v>55</v>
      </c>
      <c r="D9" s="348">
        <f>B9-C9</f>
        <v>31</v>
      </c>
      <c r="E9" s="349">
        <v>59</v>
      </c>
      <c r="F9" s="350">
        <v>47</v>
      </c>
      <c r="G9" s="348">
        <f>E9-F9</f>
        <v>12</v>
      </c>
    </row>
    <row r="10" spans="1:7" s="324" customFormat="1" ht="15.75">
      <c r="A10" s="347" t="s">
        <v>275</v>
      </c>
      <c r="B10" s="338">
        <v>48</v>
      </c>
      <c r="C10" s="338">
        <v>21</v>
      </c>
      <c r="D10" s="348">
        <f aca="true" t="shared" si="0" ref="D10:D19">B10-C10</f>
        <v>27</v>
      </c>
      <c r="E10" s="349">
        <v>15</v>
      </c>
      <c r="F10" s="350">
        <v>17</v>
      </c>
      <c r="G10" s="348">
        <f aca="true" t="shared" si="1" ref="G10:G39">E10-F10</f>
        <v>-2</v>
      </c>
    </row>
    <row r="11" spans="1:7" s="324" customFormat="1" ht="31.5">
      <c r="A11" s="347" t="s">
        <v>239</v>
      </c>
      <c r="B11" s="338">
        <v>33</v>
      </c>
      <c r="C11" s="338">
        <v>13</v>
      </c>
      <c r="D11" s="348">
        <f t="shared" si="0"/>
        <v>20</v>
      </c>
      <c r="E11" s="349">
        <v>18</v>
      </c>
      <c r="F11" s="350">
        <v>11</v>
      </c>
      <c r="G11" s="348">
        <f t="shared" si="1"/>
        <v>7</v>
      </c>
    </row>
    <row r="12" spans="1:7" s="324" customFormat="1" ht="15.75">
      <c r="A12" s="347" t="s">
        <v>209</v>
      </c>
      <c r="B12" s="338">
        <v>32</v>
      </c>
      <c r="C12" s="338">
        <v>18</v>
      </c>
      <c r="D12" s="348">
        <f t="shared" si="0"/>
        <v>14</v>
      </c>
      <c r="E12" s="349">
        <v>27</v>
      </c>
      <c r="F12" s="350">
        <v>11</v>
      </c>
      <c r="G12" s="348">
        <f t="shared" si="1"/>
        <v>16</v>
      </c>
    </row>
    <row r="13" spans="1:7" s="324" customFormat="1" ht="15.75">
      <c r="A13" s="347" t="s">
        <v>378</v>
      </c>
      <c r="B13" s="338">
        <v>31</v>
      </c>
      <c r="C13" s="338">
        <v>5</v>
      </c>
      <c r="D13" s="348">
        <f t="shared" si="0"/>
        <v>26</v>
      </c>
      <c r="E13" s="349">
        <v>22</v>
      </c>
      <c r="F13" s="350">
        <v>4</v>
      </c>
      <c r="G13" s="348">
        <f t="shared" si="1"/>
        <v>18</v>
      </c>
    </row>
    <row r="14" spans="1:7" s="324" customFormat="1" ht="15.75">
      <c r="A14" s="347" t="s">
        <v>370</v>
      </c>
      <c r="B14" s="338">
        <v>29</v>
      </c>
      <c r="C14" s="338">
        <v>1</v>
      </c>
      <c r="D14" s="348">
        <f t="shared" si="0"/>
        <v>28</v>
      </c>
      <c r="E14" s="349">
        <v>28</v>
      </c>
      <c r="F14" s="350">
        <v>0</v>
      </c>
      <c r="G14" s="348">
        <f t="shared" si="1"/>
        <v>28</v>
      </c>
    </row>
    <row r="15" spans="1:7" s="324" customFormat="1" ht="15.75">
      <c r="A15" s="347" t="s">
        <v>153</v>
      </c>
      <c r="B15" s="338">
        <v>25</v>
      </c>
      <c r="C15" s="338">
        <v>4</v>
      </c>
      <c r="D15" s="348">
        <f t="shared" si="0"/>
        <v>21</v>
      </c>
      <c r="E15" s="349">
        <v>16</v>
      </c>
      <c r="F15" s="350">
        <v>2</v>
      </c>
      <c r="G15" s="348">
        <f t="shared" si="1"/>
        <v>14</v>
      </c>
    </row>
    <row r="16" spans="1:12" s="324" customFormat="1" ht="15.75">
      <c r="A16" s="347" t="s">
        <v>342</v>
      </c>
      <c r="B16" s="338">
        <v>24</v>
      </c>
      <c r="C16" s="338">
        <v>2</v>
      </c>
      <c r="D16" s="348">
        <f t="shared" si="0"/>
        <v>22</v>
      </c>
      <c r="E16" s="349">
        <v>24</v>
      </c>
      <c r="F16" s="350">
        <v>1</v>
      </c>
      <c r="G16" s="348">
        <f t="shared" si="1"/>
        <v>23</v>
      </c>
      <c r="L16" s="324" t="s">
        <v>324</v>
      </c>
    </row>
    <row r="17" spans="1:7" s="324" customFormat="1" ht="15.75">
      <c r="A17" s="347" t="s">
        <v>227</v>
      </c>
      <c r="B17" s="338">
        <v>18</v>
      </c>
      <c r="C17" s="338">
        <v>8</v>
      </c>
      <c r="D17" s="348">
        <f t="shared" si="0"/>
        <v>10</v>
      </c>
      <c r="E17" s="349">
        <v>11</v>
      </c>
      <c r="F17" s="350">
        <v>6</v>
      </c>
      <c r="G17" s="348">
        <f t="shared" si="1"/>
        <v>5</v>
      </c>
    </row>
    <row r="18" spans="1:7" s="324" customFormat="1" ht="31.5">
      <c r="A18" s="347" t="s">
        <v>215</v>
      </c>
      <c r="B18" s="338">
        <v>18</v>
      </c>
      <c r="C18" s="338">
        <v>20</v>
      </c>
      <c r="D18" s="348">
        <f t="shared" si="0"/>
        <v>-2</v>
      </c>
      <c r="E18" s="349">
        <v>15</v>
      </c>
      <c r="F18" s="350">
        <v>17</v>
      </c>
      <c r="G18" s="348">
        <f t="shared" si="1"/>
        <v>-2</v>
      </c>
    </row>
    <row r="19" spans="1:7" s="324" customFormat="1" ht="15.75">
      <c r="A19" s="347" t="s">
        <v>208</v>
      </c>
      <c r="B19" s="338">
        <v>18</v>
      </c>
      <c r="C19" s="338">
        <v>10</v>
      </c>
      <c r="D19" s="348">
        <f t="shared" si="0"/>
        <v>8</v>
      </c>
      <c r="E19" s="349">
        <v>13</v>
      </c>
      <c r="F19" s="350">
        <v>8</v>
      </c>
      <c r="G19" s="348">
        <f t="shared" si="1"/>
        <v>5</v>
      </c>
    </row>
    <row r="20" spans="1:7" s="324" customFormat="1" ht="15.75">
      <c r="A20" s="347" t="s">
        <v>216</v>
      </c>
      <c r="B20" s="338">
        <v>17</v>
      </c>
      <c r="C20" s="338">
        <v>4</v>
      </c>
      <c r="D20" s="348">
        <f>B20-C20</f>
        <v>13</v>
      </c>
      <c r="E20" s="349">
        <v>14</v>
      </c>
      <c r="F20" s="350">
        <v>4</v>
      </c>
      <c r="G20" s="348">
        <f>E20-F20</f>
        <v>10</v>
      </c>
    </row>
    <row r="21" spans="1:7" s="324" customFormat="1" ht="15.75">
      <c r="A21" s="347" t="s">
        <v>92</v>
      </c>
      <c r="B21" s="338">
        <v>16</v>
      </c>
      <c r="C21" s="338">
        <v>6</v>
      </c>
      <c r="D21" s="348">
        <f>B21-C21</f>
        <v>10</v>
      </c>
      <c r="E21" s="349">
        <v>13</v>
      </c>
      <c r="F21" s="350">
        <v>4</v>
      </c>
      <c r="G21" s="348">
        <f>E21-F21</f>
        <v>9</v>
      </c>
    </row>
    <row r="22" spans="1:7" s="324" customFormat="1" ht="31.5">
      <c r="A22" s="347" t="s">
        <v>394</v>
      </c>
      <c r="B22" s="338">
        <v>12</v>
      </c>
      <c r="C22" s="338">
        <v>16</v>
      </c>
      <c r="D22" s="348">
        <f>B22-C22</f>
        <v>-4</v>
      </c>
      <c r="E22" s="349">
        <v>6</v>
      </c>
      <c r="F22" s="350">
        <v>10</v>
      </c>
      <c r="G22" s="348">
        <f>E22-F22</f>
        <v>-4</v>
      </c>
    </row>
    <row r="23" spans="1:7" s="324" customFormat="1" ht="15.75">
      <c r="A23" s="347" t="s">
        <v>275</v>
      </c>
      <c r="B23" s="338">
        <v>12</v>
      </c>
      <c r="C23" s="338">
        <v>10</v>
      </c>
      <c r="D23" s="348">
        <f>B23-C23</f>
        <v>2</v>
      </c>
      <c r="E23" s="349">
        <v>7</v>
      </c>
      <c r="F23" s="350">
        <v>10</v>
      </c>
      <c r="G23" s="348">
        <f>E23-F23</f>
        <v>-3</v>
      </c>
    </row>
    <row r="24" spans="1:7" s="324" customFormat="1" ht="18.75">
      <c r="A24" s="405" t="s">
        <v>2</v>
      </c>
      <c r="B24" s="406"/>
      <c r="C24" s="406"/>
      <c r="D24" s="406"/>
      <c r="E24" s="406"/>
      <c r="F24" s="406"/>
      <c r="G24" s="407"/>
    </row>
    <row r="25" spans="1:7" ht="15.75">
      <c r="A25" s="351" t="s">
        <v>276</v>
      </c>
      <c r="B25" s="350">
        <v>87</v>
      </c>
      <c r="C25" s="350">
        <v>4</v>
      </c>
      <c r="D25" s="348">
        <f aca="true" t="shared" si="2" ref="D25:D39">B25-C25</f>
        <v>83</v>
      </c>
      <c r="E25" s="349">
        <v>77</v>
      </c>
      <c r="F25" s="350">
        <v>2</v>
      </c>
      <c r="G25" s="348">
        <f t="shared" si="1"/>
        <v>75</v>
      </c>
    </row>
    <row r="26" spans="1:7" ht="31.5">
      <c r="A26" s="351" t="s">
        <v>270</v>
      </c>
      <c r="B26" s="350">
        <v>67</v>
      </c>
      <c r="C26" s="350">
        <v>45</v>
      </c>
      <c r="D26" s="348">
        <f t="shared" si="2"/>
        <v>22</v>
      </c>
      <c r="E26" s="349">
        <v>43</v>
      </c>
      <c r="F26" s="350">
        <v>27</v>
      </c>
      <c r="G26" s="348">
        <f t="shared" si="1"/>
        <v>16</v>
      </c>
    </row>
    <row r="27" spans="1:7" ht="15.75">
      <c r="A27" s="351" t="s">
        <v>323</v>
      </c>
      <c r="B27" s="350">
        <v>58</v>
      </c>
      <c r="C27" s="350">
        <v>9</v>
      </c>
      <c r="D27" s="348">
        <f t="shared" si="2"/>
        <v>49</v>
      </c>
      <c r="E27" s="349">
        <v>54</v>
      </c>
      <c r="F27" s="350">
        <v>6</v>
      </c>
      <c r="G27" s="348">
        <f t="shared" si="1"/>
        <v>48</v>
      </c>
    </row>
    <row r="28" spans="1:7" ht="15.75">
      <c r="A28" s="351" t="s">
        <v>269</v>
      </c>
      <c r="B28" s="350">
        <v>42</v>
      </c>
      <c r="C28" s="350">
        <v>1</v>
      </c>
      <c r="D28" s="348">
        <f t="shared" si="2"/>
        <v>41</v>
      </c>
      <c r="E28" s="349">
        <v>42</v>
      </c>
      <c r="F28" s="350">
        <v>1</v>
      </c>
      <c r="G28" s="348">
        <f t="shared" si="1"/>
        <v>41</v>
      </c>
    </row>
    <row r="29" spans="1:7" ht="31.5">
      <c r="A29" s="351" t="s">
        <v>278</v>
      </c>
      <c r="B29" s="350">
        <v>39</v>
      </c>
      <c r="C29" s="350">
        <v>12</v>
      </c>
      <c r="D29" s="348">
        <f t="shared" si="2"/>
        <v>27</v>
      </c>
      <c r="E29" s="349">
        <v>31</v>
      </c>
      <c r="F29" s="350">
        <v>7</v>
      </c>
      <c r="G29" s="348">
        <f t="shared" si="1"/>
        <v>24</v>
      </c>
    </row>
    <row r="30" spans="1:7" ht="15.75">
      <c r="A30" s="351" t="s">
        <v>307</v>
      </c>
      <c r="B30" s="350">
        <v>32</v>
      </c>
      <c r="C30" s="350">
        <v>5</v>
      </c>
      <c r="D30" s="348">
        <f t="shared" si="2"/>
        <v>27</v>
      </c>
      <c r="E30" s="349">
        <v>25</v>
      </c>
      <c r="F30" s="350">
        <v>4</v>
      </c>
      <c r="G30" s="348">
        <f t="shared" si="1"/>
        <v>21</v>
      </c>
    </row>
    <row r="31" spans="1:7" ht="15.75">
      <c r="A31" s="351" t="s">
        <v>301</v>
      </c>
      <c r="B31" s="350">
        <v>32</v>
      </c>
      <c r="C31" s="350">
        <v>6</v>
      </c>
      <c r="D31" s="348">
        <f t="shared" si="2"/>
        <v>26</v>
      </c>
      <c r="E31" s="349">
        <v>30</v>
      </c>
      <c r="F31" s="350">
        <v>5</v>
      </c>
      <c r="G31" s="348">
        <f t="shared" si="1"/>
        <v>25</v>
      </c>
    </row>
    <row r="32" spans="1:7" ht="15.75">
      <c r="A32" s="351" t="s">
        <v>395</v>
      </c>
      <c r="B32" s="350">
        <v>31</v>
      </c>
      <c r="C32" s="350">
        <v>1</v>
      </c>
      <c r="D32" s="348">
        <f t="shared" si="2"/>
        <v>30</v>
      </c>
      <c r="E32" s="349">
        <v>22</v>
      </c>
      <c r="F32" s="350">
        <v>0</v>
      </c>
      <c r="G32" s="348">
        <f t="shared" si="1"/>
        <v>22</v>
      </c>
    </row>
    <row r="33" spans="1:7" ht="31.5">
      <c r="A33" s="351" t="s">
        <v>274</v>
      </c>
      <c r="B33" s="350">
        <v>28</v>
      </c>
      <c r="C33" s="350">
        <v>57</v>
      </c>
      <c r="D33" s="348">
        <f t="shared" si="2"/>
        <v>-29</v>
      </c>
      <c r="E33" s="349">
        <v>19</v>
      </c>
      <c r="F33" s="350">
        <v>35</v>
      </c>
      <c r="G33" s="348">
        <f t="shared" si="1"/>
        <v>-16</v>
      </c>
    </row>
    <row r="34" spans="1:7" ht="15.75">
      <c r="A34" s="351" t="s">
        <v>396</v>
      </c>
      <c r="B34" s="350">
        <v>23</v>
      </c>
      <c r="C34" s="350">
        <v>2</v>
      </c>
      <c r="D34" s="348">
        <f t="shared" si="2"/>
        <v>21</v>
      </c>
      <c r="E34" s="349">
        <v>21</v>
      </c>
      <c r="F34" s="350">
        <v>2</v>
      </c>
      <c r="G34" s="348">
        <f t="shared" si="1"/>
        <v>19</v>
      </c>
    </row>
    <row r="35" spans="1:7" ht="15.75">
      <c r="A35" s="352" t="s">
        <v>154</v>
      </c>
      <c r="B35" s="338">
        <v>23</v>
      </c>
      <c r="C35" s="338">
        <v>44</v>
      </c>
      <c r="D35" s="348">
        <f t="shared" si="2"/>
        <v>-21</v>
      </c>
      <c r="E35" s="349">
        <v>19</v>
      </c>
      <c r="F35" s="350">
        <v>26</v>
      </c>
      <c r="G35" s="348">
        <f t="shared" si="1"/>
        <v>-7</v>
      </c>
    </row>
    <row r="36" spans="1:7" ht="15.75">
      <c r="A36" s="352" t="s">
        <v>210</v>
      </c>
      <c r="B36" s="338">
        <v>20</v>
      </c>
      <c r="C36" s="338">
        <v>14</v>
      </c>
      <c r="D36" s="348">
        <f t="shared" si="2"/>
        <v>6</v>
      </c>
      <c r="E36" s="349">
        <v>16</v>
      </c>
      <c r="F36" s="350">
        <v>9</v>
      </c>
      <c r="G36" s="348">
        <f t="shared" si="1"/>
        <v>7</v>
      </c>
    </row>
    <row r="37" spans="1:7" ht="15.75">
      <c r="A37" s="352" t="s">
        <v>277</v>
      </c>
      <c r="B37" s="338">
        <v>20</v>
      </c>
      <c r="C37" s="338">
        <v>9</v>
      </c>
      <c r="D37" s="348">
        <f t="shared" si="2"/>
        <v>11</v>
      </c>
      <c r="E37" s="349">
        <v>15</v>
      </c>
      <c r="F37" s="350">
        <v>6</v>
      </c>
      <c r="G37" s="348">
        <f t="shared" si="1"/>
        <v>9</v>
      </c>
    </row>
    <row r="38" spans="1:7" ht="15.75">
      <c r="A38" s="352" t="s">
        <v>397</v>
      </c>
      <c r="B38" s="338">
        <v>20</v>
      </c>
      <c r="C38" s="338">
        <v>2</v>
      </c>
      <c r="D38" s="348">
        <f t="shared" si="2"/>
        <v>18</v>
      </c>
      <c r="E38" s="349">
        <v>14</v>
      </c>
      <c r="F38" s="350">
        <v>2</v>
      </c>
      <c r="G38" s="348">
        <f t="shared" si="1"/>
        <v>12</v>
      </c>
    </row>
    <row r="39" spans="1:7" ht="15.75">
      <c r="A39" s="352" t="s">
        <v>449</v>
      </c>
      <c r="B39" s="338">
        <v>18</v>
      </c>
      <c r="C39" s="338">
        <v>1</v>
      </c>
      <c r="D39" s="348">
        <f t="shared" si="2"/>
        <v>17</v>
      </c>
      <c r="E39" s="349">
        <v>10</v>
      </c>
      <c r="F39" s="350">
        <v>1</v>
      </c>
      <c r="G39" s="348">
        <f t="shared" si="1"/>
        <v>9</v>
      </c>
    </row>
    <row r="40" spans="1:7" s="324" customFormat="1" ht="18.75">
      <c r="A40" s="405" t="s">
        <v>1</v>
      </c>
      <c r="B40" s="406"/>
      <c r="C40" s="406"/>
      <c r="D40" s="406"/>
      <c r="E40" s="406"/>
      <c r="F40" s="406"/>
      <c r="G40" s="407"/>
    </row>
    <row r="41" spans="1:7" ht="15.75">
      <c r="A41" s="353" t="s">
        <v>83</v>
      </c>
      <c r="B41" s="350">
        <v>260</v>
      </c>
      <c r="C41" s="350">
        <v>39</v>
      </c>
      <c r="D41" s="348">
        <f aca="true" t="shared" si="3" ref="D41:D55">B41-C41</f>
        <v>221</v>
      </c>
      <c r="E41" s="349">
        <v>253</v>
      </c>
      <c r="F41" s="350">
        <v>32</v>
      </c>
      <c r="G41" s="348">
        <f aca="true" t="shared" si="4" ref="G41:G72">E41-F41</f>
        <v>221</v>
      </c>
    </row>
    <row r="42" spans="1:7" ht="15.75">
      <c r="A42" s="353" t="s">
        <v>143</v>
      </c>
      <c r="B42" s="350">
        <v>160</v>
      </c>
      <c r="C42" s="350">
        <v>95</v>
      </c>
      <c r="D42" s="348">
        <f t="shared" si="3"/>
        <v>65</v>
      </c>
      <c r="E42" s="349">
        <v>109</v>
      </c>
      <c r="F42" s="350">
        <v>76</v>
      </c>
      <c r="G42" s="348">
        <f t="shared" si="4"/>
        <v>33</v>
      </c>
    </row>
    <row r="43" spans="1:7" ht="15.75">
      <c r="A43" s="353" t="s">
        <v>271</v>
      </c>
      <c r="B43" s="350">
        <v>79</v>
      </c>
      <c r="C43" s="350">
        <v>61</v>
      </c>
      <c r="D43" s="348">
        <f t="shared" si="3"/>
        <v>18</v>
      </c>
      <c r="E43" s="349">
        <v>56</v>
      </c>
      <c r="F43" s="350">
        <v>43</v>
      </c>
      <c r="G43" s="348">
        <f t="shared" si="4"/>
        <v>13</v>
      </c>
    </row>
    <row r="44" spans="1:7" ht="15.75">
      <c r="A44" s="353" t="s">
        <v>85</v>
      </c>
      <c r="B44" s="350">
        <v>71</v>
      </c>
      <c r="C44" s="350">
        <v>23</v>
      </c>
      <c r="D44" s="348">
        <f t="shared" si="3"/>
        <v>48</v>
      </c>
      <c r="E44" s="349">
        <v>56</v>
      </c>
      <c r="F44" s="350">
        <v>13</v>
      </c>
      <c r="G44" s="348">
        <f t="shared" si="4"/>
        <v>43</v>
      </c>
    </row>
    <row r="45" spans="1:7" ht="15.75">
      <c r="A45" s="353" t="s">
        <v>159</v>
      </c>
      <c r="B45" s="350">
        <v>56</v>
      </c>
      <c r="C45" s="350">
        <v>5</v>
      </c>
      <c r="D45" s="348">
        <f t="shared" si="3"/>
        <v>51</v>
      </c>
      <c r="E45" s="349">
        <v>43</v>
      </c>
      <c r="F45" s="350">
        <v>3</v>
      </c>
      <c r="G45" s="348">
        <f t="shared" si="4"/>
        <v>40</v>
      </c>
    </row>
    <row r="46" spans="1:7" ht="15.75">
      <c r="A46" s="353" t="s">
        <v>280</v>
      </c>
      <c r="B46" s="350">
        <v>41</v>
      </c>
      <c r="C46" s="350">
        <v>7</v>
      </c>
      <c r="D46" s="348">
        <f t="shared" si="3"/>
        <v>34</v>
      </c>
      <c r="E46" s="349">
        <v>23</v>
      </c>
      <c r="F46" s="350">
        <v>5</v>
      </c>
      <c r="G46" s="348">
        <f t="shared" si="4"/>
        <v>18</v>
      </c>
    </row>
    <row r="47" spans="1:7" ht="15.75">
      <c r="A47" s="353" t="s">
        <v>218</v>
      </c>
      <c r="B47" s="350">
        <v>28</v>
      </c>
      <c r="C47" s="350">
        <v>3</v>
      </c>
      <c r="D47" s="348">
        <f t="shared" si="3"/>
        <v>25</v>
      </c>
      <c r="E47" s="349">
        <v>21</v>
      </c>
      <c r="F47" s="350">
        <v>0</v>
      </c>
      <c r="G47" s="348">
        <f t="shared" si="4"/>
        <v>21</v>
      </c>
    </row>
    <row r="48" spans="1:7" ht="15.75">
      <c r="A48" s="353" t="s">
        <v>380</v>
      </c>
      <c r="B48" s="350">
        <v>28</v>
      </c>
      <c r="C48" s="350">
        <v>3</v>
      </c>
      <c r="D48" s="348">
        <f t="shared" si="3"/>
        <v>25</v>
      </c>
      <c r="E48" s="349">
        <v>20</v>
      </c>
      <c r="F48" s="350">
        <v>3</v>
      </c>
      <c r="G48" s="348">
        <f t="shared" si="4"/>
        <v>17</v>
      </c>
    </row>
    <row r="49" spans="1:7" ht="15.75">
      <c r="A49" s="353" t="s">
        <v>249</v>
      </c>
      <c r="B49" s="350">
        <v>27</v>
      </c>
      <c r="C49" s="350">
        <v>8</v>
      </c>
      <c r="D49" s="348">
        <f t="shared" si="3"/>
        <v>19</v>
      </c>
      <c r="E49" s="349">
        <v>14</v>
      </c>
      <c r="F49" s="350">
        <v>4</v>
      </c>
      <c r="G49" s="348">
        <f t="shared" si="4"/>
        <v>10</v>
      </c>
    </row>
    <row r="50" spans="1:7" ht="15.75">
      <c r="A50" s="353" t="s">
        <v>398</v>
      </c>
      <c r="B50" s="350">
        <v>26</v>
      </c>
      <c r="C50" s="350">
        <v>2</v>
      </c>
      <c r="D50" s="348">
        <f t="shared" si="3"/>
        <v>24</v>
      </c>
      <c r="E50" s="349">
        <v>21</v>
      </c>
      <c r="F50" s="350">
        <v>1</v>
      </c>
      <c r="G50" s="348">
        <f t="shared" si="4"/>
        <v>20</v>
      </c>
    </row>
    <row r="51" spans="1:7" ht="31.5">
      <c r="A51" s="353" t="s">
        <v>343</v>
      </c>
      <c r="B51" s="350">
        <v>23</v>
      </c>
      <c r="C51" s="350">
        <v>5</v>
      </c>
      <c r="D51" s="348">
        <f t="shared" si="3"/>
        <v>18</v>
      </c>
      <c r="E51" s="349">
        <v>11</v>
      </c>
      <c r="F51" s="350">
        <v>5</v>
      </c>
      <c r="G51" s="348">
        <f t="shared" si="4"/>
        <v>6</v>
      </c>
    </row>
    <row r="52" spans="1:7" ht="15.75">
      <c r="A52" s="353" t="s">
        <v>211</v>
      </c>
      <c r="B52" s="350">
        <v>20</v>
      </c>
      <c r="C52" s="350">
        <v>0</v>
      </c>
      <c r="D52" s="348">
        <f t="shared" si="3"/>
        <v>20</v>
      </c>
      <c r="E52" s="349">
        <v>19</v>
      </c>
      <c r="F52" s="350">
        <v>0</v>
      </c>
      <c r="G52" s="348">
        <f t="shared" si="4"/>
        <v>19</v>
      </c>
    </row>
    <row r="53" spans="1:7" ht="15.75">
      <c r="A53" s="353" t="s">
        <v>379</v>
      </c>
      <c r="B53" s="350">
        <v>19</v>
      </c>
      <c r="C53" s="350">
        <v>0</v>
      </c>
      <c r="D53" s="348">
        <f t="shared" si="3"/>
        <v>19</v>
      </c>
      <c r="E53" s="349">
        <v>13</v>
      </c>
      <c r="F53" s="350">
        <v>0</v>
      </c>
      <c r="G53" s="348">
        <f t="shared" si="4"/>
        <v>13</v>
      </c>
    </row>
    <row r="54" spans="1:7" ht="15.75">
      <c r="A54" s="353" t="s">
        <v>399</v>
      </c>
      <c r="B54" s="350">
        <v>17</v>
      </c>
      <c r="C54" s="350">
        <v>2</v>
      </c>
      <c r="D54" s="348">
        <f t="shared" si="3"/>
        <v>15</v>
      </c>
      <c r="E54" s="349">
        <v>11</v>
      </c>
      <c r="F54" s="350">
        <v>1</v>
      </c>
      <c r="G54" s="348">
        <f>E54-F54</f>
        <v>10</v>
      </c>
    </row>
    <row r="55" spans="1:7" ht="15.75">
      <c r="A55" s="353" t="s">
        <v>217</v>
      </c>
      <c r="B55" s="350">
        <v>14</v>
      </c>
      <c r="C55" s="350">
        <v>14</v>
      </c>
      <c r="D55" s="348">
        <f t="shared" si="3"/>
        <v>0</v>
      </c>
      <c r="E55" s="349">
        <v>6</v>
      </c>
      <c r="F55" s="350">
        <v>10</v>
      </c>
      <c r="G55" s="348">
        <f>E55-F55</f>
        <v>-4</v>
      </c>
    </row>
    <row r="56" spans="1:7" s="324" customFormat="1" ht="18.75">
      <c r="A56" s="405" t="s">
        <v>0</v>
      </c>
      <c r="B56" s="406"/>
      <c r="C56" s="406"/>
      <c r="D56" s="406"/>
      <c r="E56" s="406"/>
      <c r="F56" s="406"/>
      <c r="G56" s="407"/>
    </row>
    <row r="57" spans="1:7" s="324" customFormat="1" ht="15.75">
      <c r="A57" s="351" t="s">
        <v>84</v>
      </c>
      <c r="B57" s="350">
        <v>231</v>
      </c>
      <c r="C57" s="350">
        <v>48</v>
      </c>
      <c r="D57" s="348">
        <f aca="true" t="shared" si="5" ref="D57:D72">B57-C57</f>
        <v>183</v>
      </c>
      <c r="E57" s="349">
        <v>195</v>
      </c>
      <c r="F57" s="350">
        <v>30</v>
      </c>
      <c r="G57" s="348">
        <f t="shared" si="4"/>
        <v>165</v>
      </c>
    </row>
    <row r="58" spans="1:7" s="324" customFormat="1" ht="15.75">
      <c r="A58" s="351" t="s">
        <v>86</v>
      </c>
      <c r="B58" s="350">
        <v>97</v>
      </c>
      <c r="C58" s="350">
        <v>61</v>
      </c>
      <c r="D58" s="348">
        <f t="shared" si="5"/>
        <v>36</v>
      </c>
      <c r="E58" s="349">
        <v>64</v>
      </c>
      <c r="F58" s="350">
        <v>49</v>
      </c>
      <c r="G58" s="348">
        <f t="shared" si="4"/>
        <v>15</v>
      </c>
    </row>
    <row r="59" spans="1:7" s="324" customFormat="1" ht="15.75">
      <c r="A59" s="351" t="s">
        <v>282</v>
      </c>
      <c r="B59" s="350">
        <v>77</v>
      </c>
      <c r="C59" s="350">
        <v>28</v>
      </c>
      <c r="D59" s="348">
        <f t="shared" si="5"/>
        <v>49</v>
      </c>
      <c r="E59" s="349">
        <v>61</v>
      </c>
      <c r="F59" s="350">
        <v>18</v>
      </c>
      <c r="G59" s="348">
        <f t="shared" si="4"/>
        <v>43</v>
      </c>
    </row>
    <row r="60" spans="1:7" s="324" customFormat="1" ht="15.75">
      <c r="A60" s="351" t="s">
        <v>281</v>
      </c>
      <c r="B60" s="354">
        <v>77</v>
      </c>
      <c r="C60" s="350">
        <v>68</v>
      </c>
      <c r="D60" s="348">
        <f t="shared" si="5"/>
        <v>9</v>
      </c>
      <c r="E60" s="349">
        <v>71</v>
      </c>
      <c r="F60" s="350">
        <v>48</v>
      </c>
      <c r="G60" s="348">
        <f t="shared" si="4"/>
        <v>23</v>
      </c>
    </row>
    <row r="61" spans="1:7" s="324" customFormat="1" ht="15.75">
      <c r="A61" s="351" t="s">
        <v>295</v>
      </c>
      <c r="B61" s="350">
        <v>62</v>
      </c>
      <c r="C61" s="350">
        <v>6</v>
      </c>
      <c r="D61" s="348">
        <f t="shared" si="5"/>
        <v>56</v>
      </c>
      <c r="E61" s="349">
        <v>60</v>
      </c>
      <c r="F61" s="350">
        <v>5</v>
      </c>
      <c r="G61" s="348">
        <f t="shared" si="4"/>
        <v>55</v>
      </c>
    </row>
    <row r="62" spans="1:7" s="324" customFormat="1" ht="15.75">
      <c r="A62" s="351" t="s">
        <v>212</v>
      </c>
      <c r="B62" s="350">
        <v>33</v>
      </c>
      <c r="C62" s="350">
        <v>13</v>
      </c>
      <c r="D62" s="348">
        <f t="shared" si="5"/>
        <v>20</v>
      </c>
      <c r="E62" s="349">
        <v>29</v>
      </c>
      <c r="F62" s="350">
        <v>8</v>
      </c>
      <c r="G62" s="348">
        <f t="shared" si="4"/>
        <v>21</v>
      </c>
    </row>
    <row r="63" spans="1:7" s="324" customFormat="1" ht="15.75">
      <c r="A63" s="351" t="s">
        <v>220</v>
      </c>
      <c r="B63" s="350">
        <v>23</v>
      </c>
      <c r="C63" s="350">
        <v>8</v>
      </c>
      <c r="D63" s="348">
        <f t="shared" si="5"/>
        <v>15</v>
      </c>
      <c r="E63" s="349">
        <v>23</v>
      </c>
      <c r="F63" s="350">
        <v>6</v>
      </c>
      <c r="G63" s="348">
        <f t="shared" si="4"/>
        <v>17</v>
      </c>
    </row>
    <row r="64" spans="1:7" s="324" customFormat="1" ht="31.5">
      <c r="A64" s="351" t="s">
        <v>316</v>
      </c>
      <c r="B64" s="350">
        <v>20</v>
      </c>
      <c r="C64" s="350">
        <v>1</v>
      </c>
      <c r="D64" s="348">
        <f t="shared" si="5"/>
        <v>19</v>
      </c>
      <c r="E64" s="349">
        <v>20</v>
      </c>
      <c r="F64" s="350">
        <v>1</v>
      </c>
      <c r="G64" s="348">
        <f t="shared" si="4"/>
        <v>19</v>
      </c>
    </row>
    <row r="65" spans="1:7" s="324" customFormat="1" ht="15.75">
      <c r="A65" s="351" t="s">
        <v>283</v>
      </c>
      <c r="B65" s="350">
        <v>20</v>
      </c>
      <c r="C65" s="350">
        <v>10</v>
      </c>
      <c r="D65" s="348">
        <f t="shared" si="5"/>
        <v>10</v>
      </c>
      <c r="E65" s="349">
        <v>15</v>
      </c>
      <c r="F65" s="350">
        <v>8</v>
      </c>
      <c r="G65" s="348">
        <f t="shared" si="4"/>
        <v>7</v>
      </c>
    </row>
    <row r="66" spans="1:7" s="324" customFormat="1" ht="63">
      <c r="A66" s="351" t="s">
        <v>450</v>
      </c>
      <c r="B66" s="350">
        <v>19</v>
      </c>
      <c r="C66" s="350">
        <v>1</v>
      </c>
      <c r="D66" s="348">
        <f t="shared" si="5"/>
        <v>18</v>
      </c>
      <c r="E66" s="349">
        <v>12</v>
      </c>
      <c r="F66" s="350">
        <v>0</v>
      </c>
      <c r="G66" s="348">
        <f t="shared" si="4"/>
        <v>12</v>
      </c>
    </row>
    <row r="67" spans="1:7" s="324" customFormat="1" ht="15.75">
      <c r="A67" s="351" t="s">
        <v>162</v>
      </c>
      <c r="B67" s="350">
        <v>16</v>
      </c>
      <c r="C67" s="350">
        <v>25</v>
      </c>
      <c r="D67" s="348">
        <f t="shared" si="5"/>
        <v>-9</v>
      </c>
      <c r="E67" s="349">
        <v>9</v>
      </c>
      <c r="F67" s="350">
        <v>20</v>
      </c>
      <c r="G67" s="348">
        <f t="shared" si="4"/>
        <v>-11</v>
      </c>
    </row>
    <row r="68" spans="1:7" s="324" customFormat="1" ht="31.5">
      <c r="A68" s="351" t="s">
        <v>160</v>
      </c>
      <c r="B68" s="350">
        <v>13</v>
      </c>
      <c r="C68" s="350">
        <v>12</v>
      </c>
      <c r="D68" s="348">
        <f t="shared" si="5"/>
        <v>1</v>
      </c>
      <c r="E68" s="349">
        <v>11</v>
      </c>
      <c r="F68" s="350">
        <v>4</v>
      </c>
      <c r="G68" s="348">
        <f t="shared" si="4"/>
        <v>7</v>
      </c>
    </row>
    <row r="69" spans="1:7" s="324" customFormat="1" ht="31.5">
      <c r="A69" s="351" t="s">
        <v>400</v>
      </c>
      <c r="B69" s="350">
        <v>11</v>
      </c>
      <c r="C69" s="350">
        <v>0</v>
      </c>
      <c r="D69" s="348">
        <f t="shared" si="5"/>
        <v>11</v>
      </c>
      <c r="E69" s="349">
        <v>11</v>
      </c>
      <c r="F69" s="350">
        <v>0</v>
      </c>
      <c r="G69" s="348">
        <f t="shared" si="4"/>
        <v>11</v>
      </c>
    </row>
    <row r="70" spans="1:7" s="324" customFormat="1" ht="15.75">
      <c r="A70" s="351" t="s">
        <v>284</v>
      </c>
      <c r="B70" s="350">
        <v>10</v>
      </c>
      <c r="C70" s="350">
        <v>18</v>
      </c>
      <c r="D70" s="348">
        <f t="shared" si="5"/>
        <v>-8</v>
      </c>
      <c r="E70" s="349">
        <v>5</v>
      </c>
      <c r="F70" s="350">
        <v>14</v>
      </c>
      <c r="G70" s="348">
        <f t="shared" si="4"/>
        <v>-9</v>
      </c>
    </row>
    <row r="71" spans="1:7" s="324" customFormat="1" ht="15.75">
      <c r="A71" s="351" t="s">
        <v>161</v>
      </c>
      <c r="B71" s="350">
        <v>8</v>
      </c>
      <c r="C71" s="350">
        <v>13</v>
      </c>
      <c r="D71" s="348">
        <f t="shared" si="5"/>
        <v>-5</v>
      </c>
      <c r="E71" s="349">
        <v>1</v>
      </c>
      <c r="F71" s="350">
        <v>7</v>
      </c>
      <c r="G71" s="348">
        <f t="shared" si="4"/>
        <v>-6</v>
      </c>
    </row>
    <row r="72" spans="1:7" s="324" customFormat="1" ht="15.75">
      <c r="A72" s="351" t="s">
        <v>232</v>
      </c>
      <c r="B72" s="350">
        <v>8</v>
      </c>
      <c r="C72" s="350">
        <v>4</v>
      </c>
      <c r="D72" s="348">
        <f t="shared" si="5"/>
        <v>4</v>
      </c>
      <c r="E72" s="349">
        <v>5</v>
      </c>
      <c r="F72" s="350">
        <v>4</v>
      </c>
      <c r="G72" s="348">
        <f t="shared" si="4"/>
        <v>1</v>
      </c>
    </row>
    <row r="73" spans="1:7" s="324" customFormat="1" ht="18.75">
      <c r="A73" s="405" t="s">
        <v>3</v>
      </c>
      <c r="B73" s="406"/>
      <c r="C73" s="406"/>
      <c r="D73" s="406"/>
      <c r="E73" s="406"/>
      <c r="F73" s="406"/>
      <c r="G73" s="407"/>
    </row>
    <row r="74" spans="1:7" s="324" customFormat="1" ht="15.75">
      <c r="A74" s="351" t="s">
        <v>140</v>
      </c>
      <c r="B74" s="350">
        <v>468</v>
      </c>
      <c r="C74" s="350">
        <v>120</v>
      </c>
      <c r="D74" s="348">
        <f aca="true" t="shared" si="6" ref="D74:D88">B74-C74</f>
        <v>348</v>
      </c>
      <c r="E74" s="349">
        <v>344</v>
      </c>
      <c r="F74" s="350">
        <v>86</v>
      </c>
      <c r="G74" s="348">
        <f aca="true" t="shared" si="7" ref="G74:G88">E74-F74</f>
        <v>258</v>
      </c>
    </row>
    <row r="75" spans="1:7" s="324" customFormat="1" ht="15.75">
      <c r="A75" s="351" t="s">
        <v>139</v>
      </c>
      <c r="B75" s="350">
        <v>315</v>
      </c>
      <c r="C75" s="350">
        <v>260</v>
      </c>
      <c r="D75" s="348">
        <f t="shared" si="6"/>
        <v>55</v>
      </c>
      <c r="E75" s="349">
        <v>211</v>
      </c>
      <c r="F75" s="350">
        <v>177</v>
      </c>
      <c r="G75" s="348">
        <f t="shared" si="7"/>
        <v>34</v>
      </c>
    </row>
    <row r="76" spans="1:7" s="324" customFormat="1" ht="15.75">
      <c r="A76" s="351" t="s">
        <v>268</v>
      </c>
      <c r="B76" s="350">
        <v>269</v>
      </c>
      <c r="C76" s="350">
        <v>145</v>
      </c>
      <c r="D76" s="348">
        <f t="shared" si="6"/>
        <v>124</v>
      </c>
      <c r="E76" s="349">
        <v>192</v>
      </c>
      <c r="F76" s="350">
        <v>104</v>
      </c>
      <c r="G76" s="348">
        <f t="shared" si="7"/>
        <v>88</v>
      </c>
    </row>
    <row r="77" spans="1:7" s="324" customFormat="1" ht="15.75">
      <c r="A77" s="351" t="s">
        <v>315</v>
      </c>
      <c r="B77" s="350">
        <v>233</v>
      </c>
      <c r="C77" s="350">
        <v>0</v>
      </c>
      <c r="D77" s="348">
        <f t="shared" si="6"/>
        <v>233</v>
      </c>
      <c r="E77" s="349">
        <v>132</v>
      </c>
      <c r="F77" s="350">
        <v>0</v>
      </c>
      <c r="G77" s="348">
        <f t="shared" si="7"/>
        <v>132</v>
      </c>
    </row>
    <row r="78" spans="1:7" s="324" customFormat="1" ht="15.75">
      <c r="A78" s="351" t="s">
        <v>155</v>
      </c>
      <c r="B78" s="350">
        <v>169</v>
      </c>
      <c r="C78" s="350">
        <v>32</v>
      </c>
      <c r="D78" s="348">
        <f t="shared" si="6"/>
        <v>137</v>
      </c>
      <c r="E78" s="349">
        <v>129</v>
      </c>
      <c r="F78" s="350">
        <v>21</v>
      </c>
      <c r="G78" s="348">
        <f t="shared" si="7"/>
        <v>108</v>
      </c>
    </row>
    <row r="79" spans="1:7" s="324" customFormat="1" ht="15.75">
      <c r="A79" s="351" t="s">
        <v>142</v>
      </c>
      <c r="B79" s="350">
        <v>99</v>
      </c>
      <c r="C79" s="350">
        <v>147</v>
      </c>
      <c r="D79" s="348">
        <f t="shared" si="6"/>
        <v>-48</v>
      </c>
      <c r="E79" s="349">
        <v>57</v>
      </c>
      <c r="F79" s="350">
        <v>100</v>
      </c>
      <c r="G79" s="348">
        <f t="shared" si="7"/>
        <v>-43</v>
      </c>
    </row>
    <row r="80" spans="1:7" s="324" customFormat="1" ht="15.75" customHeight="1">
      <c r="A80" s="351" t="s">
        <v>87</v>
      </c>
      <c r="B80" s="350">
        <v>97</v>
      </c>
      <c r="C80" s="350">
        <v>35</v>
      </c>
      <c r="D80" s="348">
        <f t="shared" si="6"/>
        <v>62</v>
      </c>
      <c r="E80" s="349">
        <v>77</v>
      </c>
      <c r="F80" s="350">
        <v>20</v>
      </c>
      <c r="G80" s="348">
        <f t="shared" si="7"/>
        <v>57</v>
      </c>
    </row>
    <row r="81" spans="1:7" s="324" customFormat="1" ht="15.75">
      <c r="A81" s="351" t="s">
        <v>144</v>
      </c>
      <c r="B81" s="350">
        <v>68</v>
      </c>
      <c r="C81" s="350">
        <v>38</v>
      </c>
      <c r="D81" s="348">
        <f t="shared" si="6"/>
        <v>30</v>
      </c>
      <c r="E81" s="349">
        <v>37</v>
      </c>
      <c r="F81" s="350">
        <v>26</v>
      </c>
      <c r="G81" s="348">
        <f t="shared" si="7"/>
        <v>11</v>
      </c>
    </row>
    <row r="82" spans="1:7" s="324" customFormat="1" ht="101.25" customHeight="1">
      <c r="A82" s="351" t="s">
        <v>447</v>
      </c>
      <c r="B82" s="350">
        <v>67</v>
      </c>
      <c r="C82" s="350">
        <v>84</v>
      </c>
      <c r="D82" s="348">
        <f t="shared" si="6"/>
        <v>-17</v>
      </c>
      <c r="E82" s="349">
        <v>31</v>
      </c>
      <c r="F82" s="350">
        <v>64</v>
      </c>
      <c r="G82" s="348">
        <f t="shared" si="7"/>
        <v>-33</v>
      </c>
    </row>
    <row r="83" spans="1:7" s="324" customFormat="1" ht="15.75">
      <c r="A83" s="351" t="s">
        <v>308</v>
      </c>
      <c r="B83" s="350">
        <v>41</v>
      </c>
      <c r="C83" s="350">
        <v>9</v>
      </c>
      <c r="D83" s="348">
        <f t="shared" si="6"/>
        <v>32</v>
      </c>
      <c r="E83" s="349">
        <v>23</v>
      </c>
      <c r="F83" s="350">
        <v>8</v>
      </c>
      <c r="G83" s="348">
        <f t="shared" si="7"/>
        <v>15</v>
      </c>
    </row>
    <row r="84" spans="1:7" s="324" customFormat="1" ht="15.75">
      <c r="A84" s="351" t="s">
        <v>163</v>
      </c>
      <c r="B84" s="350">
        <v>39</v>
      </c>
      <c r="C84" s="350">
        <v>17</v>
      </c>
      <c r="D84" s="348">
        <f t="shared" si="6"/>
        <v>22</v>
      </c>
      <c r="E84" s="349">
        <v>25</v>
      </c>
      <c r="F84" s="350">
        <v>10</v>
      </c>
      <c r="G84" s="348">
        <f t="shared" si="7"/>
        <v>15</v>
      </c>
    </row>
    <row r="85" spans="1:7" s="324" customFormat="1" ht="15.75">
      <c r="A85" s="347" t="s">
        <v>222</v>
      </c>
      <c r="B85" s="338">
        <v>38</v>
      </c>
      <c r="C85" s="338">
        <v>25</v>
      </c>
      <c r="D85" s="348">
        <f t="shared" si="6"/>
        <v>13</v>
      </c>
      <c r="E85" s="349">
        <v>27</v>
      </c>
      <c r="F85" s="350">
        <v>18</v>
      </c>
      <c r="G85" s="348">
        <f t="shared" si="7"/>
        <v>9</v>
      </c>
    </row>
    <row r="86" spans="1:7" s="324" customFormat="1" ht="15.75">
      <c r="A86" s="351" t="s">
        <v>335</v>
      </c>
      <c r="B86" s="350">
        <v>31</v>
      </c>
      <c r="C86" s="350">
        <v>5</v>
      </c>
      <c r="D86" s="348">
        <f t="shared" si="6"/>
        <v>26</v>
      </c>
      <c r="E86" s="349">
        <v>23</v>
      </c>
      <c r="F86" s="350">
        <v>4</v>
      </c>
      <c r="G86" s="348">
        <f t="shared" si="7"/>
        <v>19</v>
      </c>
    </row>
    <row r="87" spans="1:7" s="324" customFormat="1" ht="15.75" customHeight="1">
      <c r="A87" s="351" t="s">
        <v>401</v>
      </c>
      <c r="B87" s="350">
        <v>27</v>
      </c>
      <c r="C87" s="350">
        <v>2</v>
      </c>
      <c r="D87" s="348">
        <f t="shared" si="6"/>
        <v>25</v>
      </c>
      <c r="E87" s="349">
        <v>19</v>
      </c>
      <c r="F87" s="350">
        <v>2</v>
      </c>
      <c r="G87" s="348">
        <f t="shared" si="7"/>
        <v>17</v>
      </c>
    </row>
    <row r="88" spans="1:7" s="324" customFormat="1" ht="15.75">
      <c r="A88" s="351" t="s">
        <v>174</v>
      </c>
      <c r="B88" s="350">
        <v>19</v>
      </c>
      <c r="C88" s="350">
        <v>117</v>
      </c>
      <c r="D88" s="348">
        <f t="shared" si="6"/>
        <v>-98</v>
      </c>
      <c r="E88" s="349">
        <v>9</v>
      </c>
      <c r="F88" s="350">
        <v>90</v>
      </c>
      <c r="G88" s="348">
        <f t="shared" si="7"/>
        <v>-81</v>
      </c>
    </row>
    <row r="89" spans="1:7" s="324" customFormat="1" ht="39.75" customHeight="1">
      <c r="A89" s="405" t="s">
        <v>93</v>
      </c>
      <c r="B89" s="406"/>
      <c r="C89" s="406"/>
      <c r="D89" s="406"/>
      <c r="E89" s="406"/>
      <c r="F89" s="406"/>
      <c r="G89" s="407"/>
    </row>
    <row r="90" spans="1:7" s="324" customFormat="1" ht="15.75">
      <c r="A90" s="351" t="s">
        <v>250</v>
      </c>
      <c r="B90" s="350">
        <v>28</v>
      </c>
      <c r="C90" s="350">
        <v>0</v>
      </c>
      <c r="D90" s="348">
        <f aca="true" t="shared" si="8" ref="D90:D99">B90-C90</f>
        <v>28</v>
      </c>
      <c r="E90" s="349">
        <v>25</v>
      </c>
      <c r="F90" s="350">
        <v>0</v>
      </c>
      <c r="G90" s="348">
        <f aca="true" t="shared" si="9" ref="G90:G115">E90-F90</f>
        <v>25</v>
      </c>
    </row>
    <row r="91" spans="1:7" s="324" customFormat="1" ht="31.5">
      <c r="A91" s="351" t="s">
        <v>297</v>
      </c>
      <c r="B91" s="350">
        <v>26</v>
      </c>
      <c r="C91" s="350">
        <v>3</v>
      </c>
      <c r="D91" s="348">
        <f t="shared" si="8"/>
        <v>23</v>
      </c>
      <c r="E91" s="349">
        <v>23</v>
      </c>
      <c r="F91" s="350">
        <v>2</v>
      </c>
      <c r="G91" s="348">
        <f t="shared" si="9"/>
        <v>21</v>
      </c>
    </row>
    <row r="92" spans="1:7" s="324" customFormat="1" ht="31.5">
      <c r="A92" s="351" t="s">
        <v>214</v>
      </c>
      <c r="B92" s="350">
        <v>11</v>
      </c>
      <c r="C92" s="350">
        <v>3</v>
      </c>
      <c r="D92" s="348">
        <f t="shared" si="8"/>
        <v>8</v>
      </c>
      <c r="E92" s="349">
        <v>6</v>
      </c>
      <c r="F92" s="350">
        <v>3</v>
      </c>
      <c r="G92" s="348">
        <f t="shared" si="9"/>
        <v>3</v>
      </c>
    </row>
    <row r="93" spans="1:7" s="324" customFormat="1" ht="15.75">
      <c r="A93" s="351" t="s">
        <v>225</v>
      </c>
      <c r="B93" s="350">
        <v>10</v>
      </c>
      <c r="C93" s="350">
        <v>0</v>
      </c>
      <c r="D93" s="348">
        <f t="shared" si="8"/>
        <v>10</v>
      </c>
      <c r="E93" s="349">
        <v>10</v>
      </c>
      <c r="F93" s="350">
        <v>0</v>
      </c>
      <c r="G93" s="348">
        <f t="shared" si="9"/>
        <v>10</v>
      </c>
    </row>
    <row r="94" spans="1:7" s="324" customFormat="1" ht="31.5">
      <c r="A94" s="351" t="s">
        <v>287</v>
      </c>
      <c r="B94" s="350">
        <v>10</v>
      </c>
      <c r="C94" s="350">
        <v>1</v>
      </c>
      <c r="D94" s="348">
        <f t="shared" si="8"/>
        <v>9</v>
      </c>
      <c r="E94" s="349">
        <v>5</v>
      </c>
      <c r="F94" s="350">
        <v>0</v>
      </c>
      <c r="G94" s="348">
        <f t="shared" si="9"/>
        <v>5</v>
      </c>
    </row>
    <row r="95" spans="1:7" s="324" customFormat="1" ht="15.75">
      <c r="A95" s="351" t="s">
        <v>353</v>
      </c>
      <c r="B95" s="350">
        <v>7</v>
      </c>
      <c r="C95" s="350">
        <v>0</v>
      </c>
      <c r="D95" s="348">
        <f t="shared" si="8"/>
        <v>7</v>
      </c>
      <c r="E95" s="349">
        <v>7</v>
      </c>
      <c r="F95" s="350">
        <v>0</v>
      </c>
      <c r="G95" s="348">
        <f t="shared" si="9"/>
        <v>7</v>
      </c>
    </row>
    <row r="96" spans="1:7" s="324" customFormat="1" ht="15.75">
      <c r="A96" s="351" t="s">
        <v>314</v>
      </c>
      <c r="B96" s="350">
        <v>7</v>
      </c>
      <c r="C96" s="350">
        <v>6</v>
      </c>
      <c r="D96" s="348">
        <f t="shared" si="8"/>
        <v>1</v>
      </c>
      <c r="E96" s="349">
        <v>4</v>
      </c>
      <c r="F96" s="350">
        <v>4</v>
      </c>
      <c r="G96" s="348">
        <f t="shared" si="9"/>
        <v>0</v>
      </c>
    </row>
    <row r="97" spans="1:7" s="324" customFormat="1" ht="15.75">
      <c r="A97" s="351" t="s">
        <v>213</v>
      </c>
      <c r="B97" s="350">
        <v>6</v>
      </c>
      <c r="C97" s="350">
        <v>3</v>
      </c>
      <c r="D97" s="348">
        <f t="shared" si="8"/>
        <v>3</v>
      </c>
      <c r="E97" s="349">
        <v>6</v>
      </c>
      <c r="F97" s="350">
        <v>2</v>
      </c>
      <c r="G97" s="348">
        <f t="shared" si="9"/>
        <v>4</v>
      </c>
    </row>
    <row r="98" spans="1:7" s="324" customFormat="1" ht="15.75">
      <c r="A98" s="351" t="s">
        <v>336</v>
      </c>
      <c r="B98" s="350">
        <v>6</v>
      </c>
      <c r="C98" s="350">
        <v>1</v>
      </c>
      <c r="D98" s="348">
        <f t="shared" si="8"/>
        <v>5</v>
      </c>
      <c r="E98" s="349">
        <v>6</v>
      </c>
      <c r="F98" s="350">
        <v>1</v>
      </c>
      <c r="G98" s="348">
        <f t="shared" si="9"/>
        <v>5</v>
      </c>
    </row>
    <row r="99" spans="1:7" s="324" customFormat="1" ht="63">
      <c r="A99" s="351" t="s">
        <v>296</v>
      </c>
      <c r="B99" s="350">
        <v>6</v>
      </c>
      <c r="C99" s="350">
        <v>12</v>
      </c>
      <c r="D99" s="348">
        <f t="shared" si="8"/>
        <v>-6</v>
      </c>
      <c r="E99" s="349">
        <v>6</v>
      </c>
      <c r="F99" s="350">
        <v>10</v>
      </c>
      <c r="G99" s="348">
        <f t="shared" si="9"/>
        <v>-4</v>
      </c>
    </row>
    <row r="100" spans="1:7" s="324" customFormat="1" ht="18.75">
      <c r="A100" s="405" t="s">
        <v>4</v>
      </c>
      <c r="B100" s="406"/>
      <c r="C100" s="406"/>
      <c r="D100" s="406"/>
      <c r="E100" s="406"/>
      <c r="F100" s="406"/>
      <c r="G100" s="407"/>
    </row>
    <row r="101" spans="1:7" s="324" customFormat="1" ht="15.75">
      <c r="A101" s="351" t="s">
        <v>147</v>
      </c>
      <c r="B101" s="350">
        <v>595</v>
      </c>
      <c r="C101" s="350">
        <v>71</v>
      </c>
      <c r="D101" s="348">
        <f aca="true" t="shared" si="10" ref="D101:D115">B101-C101</f>
        <v>524</v>
      </c>
      <c r="E101" s="349">
        <v>407</v>
      </c>
      <c r="F101" s="350">
        <v>45</v>
      </c>
      <c r="G101" s="348">
        <f t="shared" si="9"/>
        <v>362</v>
      </c>
    </row>
    <row r="102" spans="1:7" s="324" customFormat="1" ht="15.75">
      <c r="A102" s="351" t="s">
        <v>89</v>
      </c>
      <c r="B102" s="350">
        <v>155</v>
      </c>
      <c r="C102" s="350">
        <v>26</v>
      </c>
      <c r="D102" s="348">
        <f t="shared" si="10"/>
        <v>129</v>
      </c>
      <c r="E102" s="349">
        <v>109</v>
      </c>
      <c r="F102" s="350">
        <v>21</v>
      </c>
      <c r="G102" s="348">
        <f t="shared" si="9"/>
        <v>88</v>
      </c>
    </row>
    <row r="103" spans="1:7" s="324" customFormat="1" ht="31.5">
      <c r="A103" s="351" t="s">
        <v>272</v>
      </c>
      <c r="B103" s="350">
        <v>120</v>
      </c>
      <c r="C103" s="350">
        <v>7</v>
      </c>
      <c r="D103" s="348">
        <f t="shared" si="10"/>
        <v>113</v>
      </c>
      <c r="E103" s="349">
        <v>84</v>
      </c>
      <c r="F103" s="350">
        <v>3</v>
      </c>
      <c r="G103" s="348">
        <f t="shared" si="9"/>
        <v>81</v>
      </c>
    </row>
    <row r="104" spans="1:7" s="324" customFormat="1" ht="15.75">
      <c r="A104" s="351" t="s">
        <v>273</v>
      </c>
      <c r="B104" s="350">
        <v>104</v>
      </c>
      <c r="C104" s="350">
        <v>4</v>
      </c>
      <c r="D104" s="348">
        <f t="shared" si="10"/>
        <v>100</v>
      </c>
      <c r="E104" s="349">
        <v>87</v>
      </c>
      <c r="F104" s="350">
        <v>1</v>
      </c>
      <c r="G104" s="348">
        <f t="shared" si="9"/>
        <v>86</v>
      </c>
    </row>
    <row r="105" spans="1:7" s="324" customFormat="1" ht="31.5">
      <c r="A105" s="351" t="s">
        <v>393</v>
      </c>
      <c r="B105" s="350">
        <v>76</v>
      </c>
      <c r="C105" s="350">
        <v>0</v>
      </c>
      <c r="D105" s="348">
        <f t="shared" si="10"/>
        <v>76</v>
      </c>
      <c r="E105" s="349">
        <v>57</v>
      </c>
      <c r="F105" s="350">
        <v>0</v>
      </c>
      <c r="G105" s="348">
        <f t="shared" si="9"/>
        <v>57</v>
      </c>
    </row>
    <row r="106" spans="1:7" s="324" customFormat="1" ht="15.75">
      <c r="A106" s="351" t="s">
        <v>367</v>
      </c>
      <c r="B106" s="350">
        <v>75</v>
      </c>
      <c r="C106" s="350">
        <v>2</v>
      </c>
      <c r="D106" s="348">
        <f t="shared" si="10"/>
        <v>73</v>
      </c>
      <c r="E106" s="349">
        <v>39</v>
      </c>
      <c r="F106" s="350">
        <v>0</v>
      </c>
      <c r="G106" s="348">
        <f t="shared" si="9"/>
        <v>39</v>
      </c>
    </row>
    <row r="107" spans="1:7" s="324" customFormat="1" ht="15.75">
      <c r="A107" s="351" t="s">
        <v>231</v>
      </c>
      <c r="B107" s="350">
        <v>73</v>
      </c>
      <c r="C107" s="350">
        <v>4</v>
      </c>
      <c r="D107" s="348">
        <f t="shared" si="10"/>
        <v>69</v>
      </c>
      <c r="E107" s="349">
        <v>50</v>
      </c>
      <c r="F107" s="350">
        <v>3</v>
      </c>
      <c r="G107" s="348">
        <f t="shared" si="9"/>
        <v>47</v>
      </c>
    </row>
    <row r="108" spans="1:7" s="324" customFormat="1" ht="15.75">
      <c r="A108" s="351" t="s">
        <v>298</v>
      </c>
      <c r="B108" s="350">
        <v>73</v>
      </c>
      <c r="C108" s="350">
        <v>5</v>
      </c>
      <c r="D108" s="348">
        <f t="shared" si="10"/>
        <v>68</v>
      </c>
      <c r="E108" s="349">
        <v>56</v>
      </c>
      <c r="F108" s="350">
        <v>4</v>
      </c>
      <c r="G108" s="348">
        <f t="shared" si="9"/>
        <v>52</v>
      </c>
    </row>
    <row r="109" spans="1:7" s="324" customFormat="1" ht="15.75">
      <c r="A109" s="351" t="s">
        <v>82</v>
      </c>
      <c r="B109" s="350">
        <v>68</v>
      </c>
      <c r="C109" s="350">
        <v>10</v>
      </c>
      <c r="D109" s="348">
        <f t="shared" si="10"/>
        <v>58</v>
      </c>
      <c r="E109" s="349">
        <v>49</v>
      </c>
      <c r="F109" s="350">
        <v>9</v>
      </c>
      <c r="G109" s="348">
        <f t="shared" si="9"/>
        <v>40</v>
      </c>
    </row>
    <row r="110" spans="1:7" s="324" customFormat="1" ht="15.75" customHeight="1">
      <c r="A110" s="351" t="s">
        <v>199</v>
      </c>
      <c r="B110" s="350">
        <v>62</v>
      </c>
      <c r="C110" s="350">
        <v>5</v>
      </c>
      <c r="D110" s="348">
        <f t="shared" si="10"/>
        <v>57</v>
      </c>
      <c r="E110" s="349">
        <v>54</v>
      </c>
      <c r="F110" s="350">
        <v>5</v>
      </c>
      <c r="G110" s="348">
        <f t="shared" si="9"/>
        <v>49</v>
      </c>
    </row>
    <row r="111" spans="1:7" s="324" customFormat="1" ht="31.5">
      <c r="A111" s="351" t="s">
        <v>166</v>
      </c>
      <c r="B111" s="350">
        <v>60</v>
      </c>
      <c r="C111" s="350">
        <v>16</v>
      </c>
      <c r="D111" s="348">
        <f t="shared" si="10"/>
        <v>44</v>
      </c>
      <c r="E111" s="349">
        <v>42</v>
      </c>
      <c r="F111" s="350">
        <v>13</v>
      </c>
      <c r="G111" s="348">
        <f t="shared" si="9"/>
        <v>29</v>
      </c>
    </row>
    <row r="112" spans="1:7" s="324" customFormat="1" ht="15.75">
      <c r="A112" s="351" t="s">
        <v>245</v>
      </c>
      <c r="B112" s="350">
        <v>52</v>
      </c>
      <c r="C112" s="350">
        <v>1</v>
      </c>
      <c r="D112" s="348">
        <f t="shared" si="10"/>
        <v>51</v>
      </c>
      <c r="E112" s="349">
        <v>43</v>
      </c>
      <c r="F112" s="350">
        <v>1</v>
      </c>
      <c r="G112" s="348">
        <f t="shared" si="9"/>
        <v>42</v>
      </c>
    </row>
    <row r="113" spans="1:7" s="324" customFormat="1" ht="15.75">
      <c r="A113" s="351" t="s">
        <v>206</v>
      </c>
      <c r="B113" s="350">
        <v>51</v>
      </c>
      <c r="C113" s="350">
        <v>1</v>
      </c>
      <c r="D113" s="348">
        <f t="shared" si="10"/>
        <v>50</v>
      </c>
      <c r="E113" s="349">
        <v>44</v>
      </c>
      <c r="F113" s="350">
        <v>1</v>
      </c>
      <c r="G113" s="348">
        <f t="shared" si="9"/>
        <v>43</v>
      </c>
    </row>
    <row r="114" spans="1:7" s="324" customFormat="1" ht="15.75">
      <c r="A114" s="351" t="s">
        <v>207</v>
      </c>
      <c r="B114" s="350">
        <v>51</v>
      </c>
      <c r="C114" s="350">
        <v>14</v>
      </c>
      <c r="D114" s="348">
        <f t="shared" si="10"/>
        <v>37</v>
      </c>
      <c r="E114" s="349">
        <v>22</v>
      </c>
      <c r="F114" s="350">
        <v>9</v>
      </c>
      <c r="G114" s="348">
        <f t="shared" si="9"/>
        <v>13</v>
      </c>
    </row>
    <row r="115" spans="1:7" s="324" customFormat="1" ht="15.75">
      <c r="A115" s="351" t="s">
        <v>337</v>
      </c>
      <c r="B115" s="350">
        <v>50</v>
      </c>
      <c r="C115" s="350">
        <v>2</v>
      </c>
      <c r="D115" s="348">
        <f t="shared" si="10"/>
        <v>48</v>
      </c>
      <c r="E115" s="349">
        <v>43</v>
      </c>
      <c r="F115" s="350">
        <v>0</v>
      </c>
      <c r="G115" s="348">
        <f t="shared" si="9"/>
        <v>43</v>
      </c>
    </row>
    <row r="116" spans="1:7" s="324" customFormat="1" ht="18.75">
      <c r="A116" s="405" t="s">
        <v>95</v>
      </c>
      <c r="B116" s="406"/>
      <c r="C116" s="406"/>
      <c r="D116" s="406"/>
      <c r="E116" s="406"/>
      <c r="F116" s="406"/>
      <c r="G116" s="407"/>
    </row>
    <row r="117" spans="1:7" s="324" customFormat="1" ht="15.75">
      <c r="A117" s="351" t="s">
        <v>136</v>
      </c>
      <c r="B117" s="350">
        <v>594</v>
      </c>
      <c r="C117" s="350">
        <v>86</v>
      </c>
      <c r="D117" s="348">
        <f aca="true" t="shared" si="11" ref="D117:D132">B117-C117</f>
        <v>508</v>
      </c>
      <c r="E117" s="349">
        <v>435</v>
      </c>
      <c r="F117" s="350">
        <v>54</v>
      </c>
      <c r="G117" s="348">
        <f aca="true" t="shared" si="12" ref="G117:G132">E117-F117</f>
        <v>381</v>
      </c>
    </row>
    <row r="118" spans="1:7" s="324" customFormat="1" ht="15.75">
      <c r="A118" s="351" t="s">
        <v>172</v>
      </c>
      <c r="B118" s="350">
        <v>84</v>
      </c>
      <c r="C118" s="350">
        <v>57</v>
      </c>
      <c r="D118" s="348">
        <f t="shared" si="11"/>
        <v>27</v>
      </c>
      <c r="E118" s="349">
        <v>80</v>
      </c>
      <c r="F118" s="350">
        <v>52</v>
      </c>
      <c r="G118" s="348">
        <f t="shared" si="12"/>
        <v>28</v>
      </c>
    </row>
    <row r="119" spans="1:7" s="324" customFormat="1" ht="47.25">
      <c r="A119" s="351" t="s">
        <v>205</v>
      </c>
      <c r="B119" s="350">
        <v>79</v>
      </c>
      <c r="C119" s="350">
        <v>14</v>
      </c>
      <c r="D119" s="348">
        <f t="shared" si="11"/>
        <v>65</v>
      </c>
      <c r="E119" s="349">
        <v>24</v>
      </c>
      <c r="F119" s="350">
        <v>10</v>
      </c>
      <c r="G119" s="348">
        <f t="shared" si="12"/>
        <v>14</v>
      </c>
    </row>
    <row r="120" spans="1:7" s="324" customFormat="1" ht="15.75">
      <c r="A120" s="351" t="s">
        <v>138</v>
      </c>
      <c r="B120" s="350">
        <v>62</v>
      </c>
      <c r="C120" s="350">
        <v>8</v>
      </c>
      <c r="D120" s="348">
        <f t="shared" si="11"/>
        <v>54</v>
      </c>
      <c r="E120" s="349">
        <v>49</v>
      </c>
      <c r="F120" s="350">
        <v>5</v>
      </c>
      <c r="G120" s="348">
        <f t="shared" si="12"/>
        <v>44</v>
      </c>
    </row>
    <row r="121" spans="1:7" s="324" customFormat="1" ht="15.75">
      <c r="A121" s="351" t="s">
        <v>167</v>
      </c>
      <c r="B121" s="350">
        <v>54</v>
      </c>
      <c r="C121" s="350">
        <v>3</v>
      </c>
      <c r="D121" s="348">
        <f t="shared" si="11"/>
        <v>51</v>
      </c>
      <c r="E121" s="349">
        <v>46</v>
      </c>
      <c r="F121" s="350">
        <v>3</v>
      </c>
      <c r="G121" s="348">
        <f t="shared" si="12"/>
        <v>43</v>
      </c>
    </row>
    <row r="122" spans="1:7" s="324" customFormat="1" ht="15.75">
      <c r="A122" s="351" t="s">
        <v>234</v>
      </c>
      <c r="B122" s="350">
        <v>50</v>
      </c>
      <c r="C122" s="350">
        <v>3</v>
      </c>
      <c r="D122" s="348">
        <f t="shared" si="11"/>
        <v>47</v>
      </c>
      <c r="E122" s="349">
        <v>34</v>
      </c>
      <c r="F122" s="350">
        <v>2</v>
      </c>
      <c r="G122" s="348">
        <f t="shared" si="12"/>
        <v>32</v>
      </c>
    </row>
    <row r="123" spans="1:7" s="324" customFormat="1" ht="15.75">
      <c r="A123" s="351" t="s">
        <v>141</v>
      </c>
      <c r="B123" s="350">
        <v>48</v>
      </c>
      <c r="C123" s="350">
        <v>6</v>
      </c>
      <c r="D123" s="348">
        <f t="shared" si="11"/>
        <v>42</v>
      </c>
      <c r="E123" s="349">
        <v>27</v>
      </c>
      <c r="F123" s="350">
        <v>5</v>
      </c>
      <c r="G123" s="348">
        <f t="shared" si="12"/>
        <v>22</v>
      </c>
    </row>
    <row r="124" spans="1:7" s="324" customFormat="1" ht="15.75">
      <c r="A124" s="351" t="s">
        <v>354</v>
      </c>
      <c r="B124" s="350">
        <v>44</v>
      </c>
      <c r="C124" s="350">
        <v>2</v>
      </c>
      <c r="D124" s="348">
        <f t="shared" si="11"/>
        <v>42</v>
      </c>
      <c r="E124" s="349">
        <v>38</v>
      </c>
      <c r="F124" s="350">
        <v>1</v>
      </c>
      <c r="G124" s="348">
        <f t="shared" si="12"/>
        <v>37</v>
      </c>
    </row>
    <row r="125" spans="1:7" s="324" customFormat="1" ht="15.75">
      <c r="A125" s="351" t="s">
        <v>233</v>
      </c>
      <c r="B125" s="350">
        <v>37</v>
      </c>
      <c r="C125" s="350">
        <v>5</v>
      </c>
      <c r="D125" s="348">
        <f t="shared" si="11"/>
        <v>32</v>
      </c>
      <c r="E125" s="349">
        <v>10</v>
      </c>
      <c r="F125" s="350">
        <v>2</v>
      </c>
      <c r="G125" s="348">
        <f t="shared" si="12"/>
        <v>8</v>
      </c>
    </row>
    <row r="126" spans="1:7" s="324" customFormat="1" ht="31.5">
      <c r="A126" s="351" t="s">
        <v>228</v>
      </c>
      <c r="B126" s="350">
        <v>34</v>
      </c>
      <c r="C126" s="350">
        <v>3</v>
      </c>
      <c r="D126" s="348">
        <f t="shared" si="11"/>
        <v>31</v>
      </c>
      <c r="E126" s="349">
        <v>25</v>
      </c>
      <c r="F126" s="350">
        <v>2</v>
      </c>
      <c r="G126" s="348">
        <f t="shared" si="12"/>
        <v>23</v>
      </c>
    </row>
    <row r="127" spans="1:7" s="324" customFormat="1" ht="15.75">
      <c r="A127" s="351" t="s">
        <v>156</v>
      </c>
      <c r="B127" s="350">
        <v>26</v>
      </c>
      <c r="C127" s="350">
        <v>46</v>
      </c>
      <c r="D127" s="348">
        <f t="shared" si="11"/>
        <v>-20</v>
      </c>
      <c r="E127" s="349">
        <v>22</v>
      </c>
      <c r="F127" s="350">
        <v>31</v>
      </c>
      <c r="G127" s="348">
        <f t="shared" si="12"/>
        <v>-9</v>
      </c>
    </row>
    <row r="128" spans="1:7" s="324" customFormat="1" ht="15.75">
      <c r="A128" s="351" t="s">
        <v>96</v>
      </c>
      <c r="B128" s="350">
        <v>26</v>
      </c>
      <c r="C128" s="350">
        <v>9</v>
      </c>
      <c r="D128" s="348">
        <f t="shared" si="11"/>
        <v>17</v>
      </c>
      <c r="E128" s="349">
        <v>11</v>
      </c>
      <c r="F128" s="350">
        <v>5</v>
      </c>
      <c r="G128" s="348">
        <f t="shared" si="12"/>
        <v>6</v>
      </c>
    </row>
    <row r="129" spans="1:7" s="324" customFormat="1" ht="15.75">
      <c r="A129" s="351" t="s">
        <v>451</v>
      </c>
      <c r="B129" s="350">
        <v>24</v>
      </c>
      <c r="C129" s="350">
        <v>1</v>
      </c>
      <c r="D129" s="348">
        <f t="shared" si="11"/>
        <v>23</v>
      </c>
      <c r="E129" s="349">
        <v>18</v>
      </c>
      <c r="F129" s="350">
        <v>1</v>
      </c>
      <c r="G129" s="348">
        <f t="shared" si="12"/>
        <v>17</v>
      </c>
    </row>
    <row r="130" spans="1:7" s="324" customFormat="1" ht="15.75">
      <c r="A130" s="351" t="s">
        <v>452</v>
      </c>
      <c r="B130" s="350">
        <v>22</v>
      </c>
      <c r="C130" s="350">
        <v>0</v>
      </c>
      <c r="D130" s="348">
        <f t="shared" si="11"/>
        <v>22</v>
      </c>
      <c r="E130" s="349">
        <v>19</v>
      </c>
      <c r="F130" s="350">
        <v>0</v>
      </c>
      <c r="G130" s="348">
        <f t="shared" si="12"/>
        <v>19</v>
      </c>
    </row>
    <row r="131" spans="1:7" s="324" customFormat="1" ht="15.75">
      <c r="A131" s="351" t="s">
        <v>402</v>
      </c>
      <c r="B131" s="350">
        <v>21</v>
      </c>
      <c r="C131" s="350">
        <v>0</v>
      </c>
      <c r="D131" s="348">
        <f t="shared" si="11"/>
        <v>21</v>
      </c>
      <c r="E131" s="349">
        <v>21</v>
      </c>
      <c r="F131" s="350">
        <v>0</v>
      </c>
      <c r="G131" s="348">
        <f t="shared" si="12"/>
        <v>21</v>
      </c>
    </row>
    <row r="132" spans="1:7" s="324" customFormat="1" ht="15.75">
      <c r="A132" s="351" t="s">
        <v>403</v>
      </c>
      <c r="B132" s="350">
        <v>21</v>
      </c>
      <c r="C132" s="350">
        <v>1</v>
      </c>
      <c r="D132" s="348">
        <f t="shared" si="11"/>
        <v>20</v>
      </c>
      <c r="E132" s="349">
        <v>6</v>
      </c>
      <c r="F132" s="350">
        <v>1</v>
      </c>
      <c r="G132" s="348">
        <f t="shared" si="12"/>
        <v>5</v>
      </c>
    </row>
    <row r="133" spans="1:7" s="324" customFormat="1" ht="18.75">
      <c r="A133" s="405" t="s">
        <v>97</v>
      </c>
      <c r="B133" s="406"/>
      <c r="C133" s="406"/>
      <c r="D133" s="406"/>
      <c r="E133" s="406"/>
      <c r="F133" s="406"/>
      <c r="G133" s="407"/>
    </row>
    <row r="134" spans="1:7" s="324" customFormat="1" ht="15.75">
      <c r="A134" s="351" t="s">
        <v>137</v>
      </c>
      <c r="B134" s="350">
        <v>324</v>
      </c>
      <c r="C134" s="350">
        <v>61</v>
      </c>
      <c r="D134" s="348">
        <f aca="true" t="shared" si="13" ref="D134:D148">B134-C134</f>
        <v>263</v>
      </c>
      <c r="E134" s="349">
        <v>209</v>
      </c>
      <c r="F134" s="350">
        <v>47</v>
      </c>
      <c r="G134" s="348">
        <f aca="true" t="shared" si="14" ref="G134:G148">E134-F134</f>
        <v>162</v>
      </c>
    </row>
    <row r="135" spans="1:7" s="324" customFormat="1" ht="15.75">
      <c r="A135" s="351" t="s">
        <v>168</v>
      </c>
      <c r="B135" s="350">
        <v>193</v>
      </c>
      <c r="C135" s="350">
        <v>16</v>
      </c>
      <c r="D135" s="348">
        <f t="shared" si="13"/>
        <v>177</v>
      </c>
      <c r="E135" s="349">
        <v>170</v>
      </c>
      <c r="F135" s="350">
        <v>11</v>
      </c>
      <c r="G135" s="348">
        <f t="shared" si="14"/>
        <v>159</v>
      </c>
    </row>
    <row r="136" spans="1:7" s="324" customFormat="1" ht="15.75">
      <c r="A136" s="351" t="s">
        <v>148</v>
      </c>
      <c r="B136" s="350">
        <v>186</v>
      </c>
      <c r="C136" s="350">
        <v>12</v>
      </c>
      <c r="D136" s="348">
        <f t="shared" si="13"/>
        <v>174</v>
      </c>
      <c r="E136" s="349">
        <v>152</v>
      </c>
      <c r="F136" s="350">
        <v>9</v>
      </c>
      <c r="G136" s="348">
        <f t="shared" si="14"/>
        <v>143</v>
      </c>
    </row>
    <row r="137" spans="1:7" s="324" customFormat="1" ht="31.5">
      <c r="A137" s="351" t="s">
        <v>145</v>
      </c>
      <c r="B137" s="350">
        <v>158</v>
      </c>
      <c r="C137" s="350">
        <v>95</v>
      </c>
      <c r="D137" s="348">
        <f t="shared" si="13"/>
        <v>63</v>
      </c>
      <c r="E137" s="349">
        <v>68</v>
      </c>
      <c r="F137" s="350">
        <v>69</v>
      </c>
      <c r="G137" s="348">
        <f t="shared" si="14"/>
        <v>-1</v>
      </c>
    </row>
    <row r="138" spans="1:7" s="324" customFormat="1" ht="15.75">
      <c r="A138" s="351" t="s">
        <v>149</v>
      </c>
      <c r="B138" s="350">
        <v>151</v>
      </c>
      <c r="C138" s="350">
        <v>49</v>
      </c>
      <c r="D138" s="348">
        <f t="shared" si="13"/>
        <v>102</v>
      </c>
      <c r="E138" s="349">
        <v>97</v>
      </c>
      <c r="F138" s="350">
        <v>27</v>
      </c>
      <c r="G138" s="348">
        <f t="shared" si="14"/>
        <v>70</v>
      </c>
    </row>
    <row r="139" spans="1:7" s="324" customFormat="1" ht="15.75">
      <c r="A139" s="351" t="s">
        <v>151</v>
      </c>
      <c r="B139" s="350">
        <v>68</v>
      </c>
      <c r="C139" s="350">
        <v>26</v>
      </c>
      <c r="D139" s="348">
        <f t="shared" si="13"/>
        <v>42</v>
      </c>
      <c r="E139" s="349">
        <v>47</v>
      </c>
      <c r="F139" s="350">
        <v>18</v>
      </c>
      <c r="G139" s="348">
        <f t="shared" si="14"/>
        <v>29</v>
      </c>
    </row>
    <row r="140" spans="1:7" s="324" customFormat="1" ht="15.75">
      <c r="A140" s="351" t="s">
        <v>88</v>
      </c>
      <c r="B140" s="350">
        <v>47</v>
      </c>
      <c r="C140" s="350">
        <v>14</v>
      </c>
      <c r="D140" s="348">
        <f t="shared" si="13"/>
        <v>33</v>
      </c>
      <c r="E140" s="349">
        <v>31</v>
      </c>
      <c r="F140" s="350">
        <v>11</v>
      </c>
      <c r="G140" s="348">
        <f t="shared" si="14"/>
        <v>20</v>
      </c>
    </row>
    <row r="141" spans="1:7" s="324" customFormat="1" ht="15.75">
      <c r="A141" s="351" t="s">
        <v>170</v>
      </c>
      <c r="B141" s="350">
        <v>42</v>
      </c>
      <c r="C141" s="350">
        <v>10</v>
      </c>
      <c r="D141" s="348">
        <f t="shared" si="13"/>
        <v>32</v>
      </c>
      <c r="E141" s="349">
        <v>23</v>
      </c>
      <c r="F141" s="350">
        <v>7</v>
      </c>
      <c r="G141" s="348">
        <f t="shared" si="14"/>
        <v>16</v>
      </c>
    </row>
    <row r="142" spans="1:7" s="324" customFormat="1" ht="31.5">
      <c r="A142" s="351" t="s">
        <v>169</v>
      </c>
      <c r="B142" s="350">
        <v>38</v>
      </c>
      <c r="C142" s="350">
        <v>23</v>
      </c>
      <c r="D142" s="348">
        <f t="shared" si="13"/>
        <v>15</v>
      </c>
      <c r="E142" s="349">
        <v>31</v>
      </c>
      <c r="F142" s="350">
        <v>16</v>
      </c>
      <c r="G142" s="348">
        <f t="shared" si="14"/>
        <v>15</v>
      </c>
    </row>
    <row r="143" spans="1:7" s="324" customFormat="1" ht="15.75">
      <c r="A143" s="351" t="s">
        <v>146</v>
      </c>
      <c r="B143" s="350">
        <v>29</v>
      </c>
      <c r="C143" s="350">
        <v>30</v>
      </c>
      <c r="D143" s="348">
        <f t="shared" si="13"/>
        <v>-1</v>
      </c>
      <c r="E143" s="349">
        <v>7</v>
      </c>
      <c r="F143" s="350">
        <v>19</v>
      </c>
      <c r="G143" s="348">
        <f t="shared" si="14"/>
        <v>-12</v>
      </c>
    </row>
    <row r="144" spans="1:7" s="324" customFormat="1" ht="15.75">
      <c r="A144" s="351" t="s">
        <v>251</v>
      </c>
      <c r="B144" s="350">
        <v>27</v>
      </c>
      <c r="C144" s="350">
        <v>2</v>
      </c>
      <c r="D144" s="348">
        <f t="shared" si="13"/>
        <v>25</v>
      </c>
      <c r="E144" s="349">
        <v>26</v>
      </c>
      <c r="F144" s="350">
        <v>2</v>
      </c>
      <c r="G144" s="348">
        <f t="shared" si="14"/>
        <v>24</v>
      </c>
    </row>
    <row r="145" spans="1:7" s="324" customFormat="1" ht="31.5">
      <c r="A145" s="351" t="s">
        <v>404</v>
      </c>
      <c r="B145" s="350">
        <v>21</v>
      </c>
      <c r="C145" s="350">
        <v>1</v>
      </c>
      <c r="D145" s="348">
        <f t="shared" si="13"/>
        <v>20</v>
      </c>
      <c r="E145" s="349">
        <v>7</v>
      </c>
      <c r="F145" s="350">
        <v>0</v>
      </c>
      <c r="G145" s="348">
        <f t="shared" si="14"/>
        <v>7</v>
      </c>
    </row>
    <row r="146" spans="1:7" s="324" customFormat="1" ht="31.5">
      <c r="A146" s="351" t="s">
        <v>405</v>
      </c>
      <c r="B146" s="350">
        <v>19</v>
      </c>
      <c r="C146" s="350">
        <v>1</v>
      </c>
      <c r="D146" s="348">
        <f t="shared" si="13"/>
        <v>18</v>
      </c>
      <c r="E146" s="349">
        <v>14</v>
      </c>
      <c r="F146" s="350">
        <v>0</v>
      </c>
      <c r="G146" s="348">
        <f t="shared" si="14"/>
        <v>14</v>
      </c>
    </row>
    <row r="147" spans="1:7" s="324" customFormat="1" ht="15.75">
      <c r="A147" s="351" t="s">
        <v>157</v>
      </c>
      <c r="B147" s="350">
        <v>12</v>
      </c>
      <c r="C147" s="350">
        <v>18</v>
      </c>
      <c r="D147" s="348">
        <f t="shared" si="13"/>
        <v>-6</v>
      </c>
      <c r="E147" s="349">
        <v>5</v>
      </c>
      <c r="F147" s="350">
        <v>15</v>
      </c>
      <c r="G147" s="348">
        <f t="shared" si="14"/>
        <v>-10</v>
      </c>
    </row>
    <row r="148" spans="1:7" s="324" customFormat="1" ht="15.75">
      <c r="A148" s="351" t="s">
        <v>242</v>
      </c>
      <c r="B148" s="350">
        <v>10</v>
      </c>
      <c r="C148" s="350">
        <v>6</v>
      </c>
      <c r="D148" s="348">
        <f t="shared" si="13"/>
        <v>4</v>
      </c>
      <c r="E148" s="349">
        <v>7</v>
      </c>
      <c r="F148" s="350">
        <v>4</v>
      </c>
      <c r="G148" s="348">
        <f t="shared" si="14"/>
        <v>3</v>
      </c>
    </row>
  </sheetData>
  <sheetProtection/>
  <mergeCells count="21">
    <mergeCell ref="A116:G116"/>
    <mergeCell ref="F5:F6"/>
    <mergeCell ref="A8:G8"/>
    <mergeCell ref="C5:C6"/>
    <mergeCell ref="E5:E6"/>
    <mergeCell ref="B5:B6"/>
    <mergeCell ref="A133:G133"/>
    <mergeCell ref="A56:G56"/>
    <mergeCell ref="A24:G24"/>
    <mergeCell ref="A40:G40"/>
    <mergeCell ref="A73:G73"/>
    <mergeCell ref="G5:G6"/>
    <mergeCell ref="A89:G89"/>
    <mergeCell ref="A100:G100"/>
    <mergeCell ref="A1:G1"/>
    <mergeCell ref="A2:G2"/>
    <mergeCell ref="A4:A6"/>
    <mergeCell ref="B4:D4"/>
    <mergeCell ref="E4:G4"/>
    <mergeCell ref="A3:G3"/>
    <mergeCell ref="D5:D6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8.8515625" defaultRowHeight="15"/>
  <cols>
    <col min="1" max="1" width="51.421875" style="5" customWidth="1"/>
    <col min="2" max="3" width="13.00390625" style="5" customWidth="1"/>
    <col min="4" max="4" width="13.8515625" style="5" customWidth="1"/>
    <col min="5" max="5" width="10.421875" style="5" customWidth="1"/>
    <col min="6" max="6" width="11.421875" style="5" customWidth="1"/>
    <col min="7" max="7" width="15.8515625" style="5" customWidth="1"/>
    <col min="8" max="16384" width="8.8515625" style="5" customWidth="1"/>
  </cols>
  <sheetData>
    <row r="1" spans="1:7" s="1" customFormat="1" ht="22.5" customHeight="1">
      <c r="A1" s="414" t="s">
        <v>16</v>
      </c>
      <c r="B1" s="414"/>
      <c r="C1" s="414"/>
      <c r="D1" s="414"/>
      <c r="E1" s="414"/>
      <c r="F1" s="414"/>
      <c r="G1" s="414"/>
    </row>
    <row r="2" spans="1:7" s="1" customFormat="1" ht="19.5" customHeight="1">
      <c r="A2" s="415" t="s">
        <v>8</v>
      </c>
      <c r="B2" s="415"/>
      <c r="C2" s="415"/>
      <c r="D2" s="415"/>
      <c r="E2" s="415"/>
      <c r="F2" s="415"/>
      <c r="G2" s="415"/>
    </row>
    <row r="3" spans="1:6" s="3" customFormat="1" ht="15.75" customHeight="1">
      <c r="A3" s="2"/>
      <c r="B3" s="2"/>
      <c r="C3" s="2"/>
      <c r="D3" s="2"/>
      <c r="E3" s="2"/>
      <c r="F3" s="2"/>
    </row>
    <row r="4" spans="1:7" s="3" customFormat="1" ht="45.75" customHeight="1">
      <c r="A4" s="146"/>
      <c r="B4" s="422" t="str">
        <f>дати!A5</f>
        <v>січень 2023 року</v>
      </c>
      <c r="C4" s="420" t="str">
        <f>4!B4:B5</f>
        <v>січень 2024 року</v>
      </c>
      <c r="D4" s="416" t="s">
        <v>7</v>
      </c>
      <c r="E4" s="418" t="str">
        <f>дати!A8</f>
        <v>станом на                     1 лютого</v>
      </c>
      <c r="F4" s="419"/>
      <c r="G4" s="416" t="s">
        <v>7</v>
      </c>
    </row>
    <row r="5" spans="1:7" s="3" customFormat="1" ht="36" customHeight="1">
      <c r="A5" s="147"/>
      <c r="B5" s="423"/>
      <c r="C5" s="421"/>
      <c r="D5" s="417"/>
      <c r="E5" s="194" t="s">
        <v>255</v>
      </c>
      <c r="F5" s="170" t="s">
        <v>377</v>
      </c>
      <c r="G5" s="417"/>
    </row>
    <row r="6" spans="1:9" s="3" customFormat="1" ht="28.5" customHeight="1">
      <c r="A6" s="21" t="s">
        <v>46</v>
      </c>
      <c r="B6" s="196">
        <f>SUM(B7:B15)</f>
        <v>6559</v>
      </c>
      <c r="C6" s="196">
        <f>SUM(C7:C15)</f>
        <v>4577</v>
      </c>
      <c r="D6" s="197">
        <f>IF(ISERROR(C6*100/B6),"-",(C6*100/B6))</f>
        <v>69.8</v>
      </c>
      <c r="E6" s="198">
        <f>SUM(E7:E15)</f>
        <v>4482</v>
      </c>
      <c r="F6" s="196">
        <f>SUM(F7:F15)</f>
        <v>3209</v>
      </c>
      <c r="G6" s="197">
        <f aca="true" t="shared" si="0" ref="G6:G15">IF(ISERROR(F6*100/E6),"-",(F6*100/E6))</f>
        <v>71.6</v>
      </c>
      <c r="I6" s="12"/>
    </row>
    <row r="7" spans="1:9" s="4" customFormat="1" ht="45.75" customHeight="1">
      <c r="A7" s="19" t="s">
        <v>9</v>
      </c>
      <c r="B7" s="169">
        <v>871</v>
      </c>
      <c r="C7" s="169">
        <v>474</v>
      </c>
      <c r="D7" s="195">
        <f aca="true" t="shared" si="1" ref="D7:D15">IF(ISERROR(C7*100/B7),"-",(C7*100/B7))</f>
        <v>54.4</v>
      </c>
      <c r="E7" s="285">
        <v>576</v>
      </c>
      <c r="F7" s="169">
        <v>349</v>
      </c>
      <c r="G7" s="195">
        <f t="shared" si="0"/>
        <v>60.6</v>
      </c>
      <c r="H7" s="13"/>
      <c r="I7" s="12"/>
    </row>
    <row r="8" spans="1:9" s="4" customFormat="1" ht="27" customHeight="1">
      <c r="A8" s="19" t="s">
        <v>2</v>
      </c>
      <c r="B8" s="169">
        <v>734</v>
      </c>
      <c r="C8" s="169">
        <v>535</v>
      </c>
      <c r="D8" s="195">
        <f t="shared" si="1"/>
        <v>72.9</v>
      </c>
      <c r="E8" s="285">
        <v>461</v>
      </c>
      <c r="F8" s="169">
        <v>346</v>
      </c>
      <c r="G8" s="195">
        <f t="shared" si="0"/>
        <v>75.1</v>
      </c>
      <c r="H8" s="13"/>
      <c r="I8" s="12"/>
    </row>
    <row r="9" spans="1:9" ht="27" customHeight="1">
      <c r="A9" s="19" t="s">
        <v>1</v>
      </c>
      <c r="B9" s="10">
        <v>849</v>
      </c>
      <c r="C9" s="169">
        <v>518</v>
      </c>
      <c r="D9" s="195">
        <f t="shared" si="1"/>
        <v>61</v>
      </c>
      <c r="E9" s="285">
        <v>589</v>
      </c>
      <c r="F9" s="169">
        <v>373</v>
      </c>
      <c r="G9" s="195">
        <f t="shared" si="0"/>
        <v>63.3</v>
      </c>
      <c r="H9" s="13"/>
      <c r="I9" s="12"/>
    </row>
    <row r="10" spans="1:9" ht="27" customHeight="1">
      <c r="A10" s="19" t="s">
        <v>0</v>
      </c>
      <c r="B10" s="10">
        <v>590</v>
      </c>
      <c r="C10" s="169">
        <v>407</v>
      </c>
      <c r="D10" s="195">
        <f t="shared" si="1"/>
        <v>69</v>
      </c>
      <c r="E10" s="285">
        <v>405</v>
      </c>
      <c r="F10" s="169">
        <v>293</v>
      </c>
      <c r="G10" s="195">
        <f t="shared" si="0"/>
        <v>72.3</v>
      </c>
      <c r="H10" s="13"/>
      <c r="I10" s="12"/>
    </row>
    <row r="11" spans="1:9" s="8" customFormat="1" ht="27" customHeight="1">
      <c r="A11" s="19" t="s">
        <v>3</v>
      </c>
      <c r="B11" s="10">
        <v>1203</v>
      </c>
      <c r="C11" s="169">
        <v>1181</v>
      </c>
      <c r="D11" s="195">
        <f t="shared" si="1"/>
        <v>98.2</v>
      </c>
      <c r="E11" s="285">
        <v>828</v>
      </c>
      <c r="F11" s="169">
        <v>827</v>
      </c>
      <c r="G11" s="195">
        <f t="shared" si="0"/>
        <v>99.9</v>
      </c>
      <c r="H11" s="13"/>
      <c r="I11" s="12"/>
    </row>
    <row r="12" spans="1:9" ht="73.5" customHeight="1">
      <c r="A12" s="19" t="s">
        <v>6</v>
      </c>
      <c r="B12" s="10">
        <v>134</v>
      </c>
      <c r="C12" s="169">
        <v>112</v>
      </c>
      <c r="D12" s="195">
        <f t="shared" si="1"/>
        <v>83.6</v>
      </c>
      <c r="E12" s="285">
        <v>110</v>
      </c>
      <c r="F12" s="169">
        <v>90</v>
      </c>
      <c r="G12" s="195">
        <f t="shared" si="0"/>
        <v>81.8</v>
      </c>
      <c r="H12" s="13"/>
      <c r="I12" s="12"/>
    </row>
    <row r="13" spans="1:9" ht="30.75" customHeight="1">
      <c r="A13" s="19" t="s">
        <v>4</v>
      </c>
      <c r="B13" s="10">
        <v>783</v>
      </c>
      <c r="C13" s="169">
        <v>451</v>
      </c>
      <c r="D13" s="195">
        <f t="shared" si="1"/>
        <v>57.6</v>
      </c>
      <c r="E13" s="285">
        <v>518</v>
      </c>
      <c r="F13" s="169">
        <v>304</v>
      </c>
      <c r="G13" s="195">
        <f t="shared" si="0"/>
        <v>58.7</v>
      </c>
      <c r="H13" s="13"/>
      <c r="I13" s="12"/>
    </row>
    <row r="14" spans="1:9" ht="90.75" customHeight="1">
      <c r="A14" s="19" t="s">
        <v>5</v>
      </c>
      <c r="B14" s="10">
        <v>726</v>
      </c>
      <c r="C14" s="169">
        <v>456</v>
      </c>
      <c r="D14" s="195">
        <f t="shared" si="1"/>
        <v>62.8</v>
      </c>
      <c r="E14" s="285">
        <v>546</v>
      </c>
      <c r="F14" s="169">
        <v>322</v>
      </c>
      <c r="G14" s="195">
        <f t="shared" si="0"/>
        <v>59</v>
      </c>
      <c r="H14" s="13"/>
      <c r="I14" s="12"/>
    </row>
    <row r="15" spans="1:9" ht="27.75" customHeight="1">
      <c r="A15" s="19" t="s">
        <v>11</v>
      </c>
      <c r="B15" s="10">
        <v>669</v>
      </c>
      <c r="C15" s="169">
        <v>443</v>
      </c>
      <c r="D15" s="195">
        <f t="shared" si="1"/>
        <v>66.2</v>
      </c>
      <c r="E15" s="285">
        <v>449</v>
      </c>
      <c r="F15" s="169">
        <v>305</v>
      </c>
      <c r="G15" s="195">
        <f t="shared" si="0"/>
        <v>67.9</v>
      </c>
      <c r="H15" s="13"/>
      <c r="I15" s="12"/>
    </row>
    <row r="16" ht="12.75">
      <c r="F16" s="14"/>
    </row>
    <row r="17" spans="2:3" ht="12.75">
      <c r="B17" s="14"/>
      <c r="C17" s="11"/>
    </row>
    <row r="18" spans="2:3" ht="12.75">
      <c r="B18" s="14"/>
      <c r="C18" s="14"/>
    </row>
    <row r="19" spans="2:3" ht="12.75">
      <c r="B19" s="11"/>
      <c r="C19" s="11"/>
    </row>
    <row r="20" spans="2:3" ht="12.75">
      <c r="B20" s="11"/>
      <c r="C20" s="11"/>
    </row>
  </sheetData>
  <sheetProtection/>
  <mergeCells count="7">
    <mergeCell ref="A1:G1"/>
    <mergeCell ref="A2:G2"/>
    <mergeCell ref="D4:D5"/>
    <mergeCell ref="E4:F4"/>
    <mergeCell ref="G4:G5"/>
    <mergeCell ref="C4:C5"/>
    <mergeCell ref="B4:B5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19"/>
  <sheetViews>
    <sheetView view="pageBreakPreview" zoomScale="68" zoomScaleSheetLayoutView="68" zoomScalePageLayoutView="0" workbookViewId="0" topLeftCell="A1">
      <selection activeCell="F18" sqref="F18"/>
    </sheetView>
  </sheetViews>
  <sheetFormatPr defaultColWidth="15.57421875" defaultRowHeight="15"/>
  <cols>
    <col min="1" max="1" width="51.57421875" style="5" customWidth="1"/>
    <col min="2" max="2" width="9.57421875" style="133" customWidth="1"/>
    <col min="3" max="3" width="13.00390625" style="133" customWidth="1"/>
    <col min="4" max="4" width="10.57421875" style="133" customWidth="1"/>
    <col min="5" max="5" width="13.140625" style="133" customWidth="1"/>
    <col min="6" max="6" width="9.57421875" style="133" customWidth="1"/>
    <col min="7" max="7" width="13.421875" style="133" customWidth="1"/>
    <col min="8" max="8" width="10.57421875" style="133" customWidth="1"/>
    <col min="9" max="9" width="13.8515625" style="133" customWidth="1"/>
    <col min="10" max="10" width="8.8515625" style="5" customWidth="1"/>
    <col min="11" max="12" width="0" style="5" hidden="1" customWidth="1"/>
    <col min="13" max="251" width="8.8515625" style="5" customWidth="1"/>
    <col min="252" max="252" width="51.57421875" style="5" customWidth="1"/>
    <col min="253" max="253" width="14.421875" style="5" customWidth="1"/>
    <col min="254" max="16384" width="15.57421875" style="5" customWidth="1"/>
  </cols>
  <sheetData>
    <row r="1" spans="1:254" ht="22.5">
      <c r="A1" s="414" t="s">
        <v>175</v>
      </c>
      <c r="B1" s="414"/>
      <c r="C1" s="414"/>
      <c r="D1" s="414"/>
      <c r="E1" s="414"/>
      <c r="F1" s="414"/>
      <c r="G1" s="414"/>
      <c r="H1" s="414"/>
      <c r="I1" s="4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25">
      <c r="A2" s="415" t="s">
        <v>8</v>
      </c>
      <c r="B2" s="415"/>
      <c r="C2" s="415"/>
      <c r="D2" s="415"/>
      <c r="E2" s="415"/>
      <c r="F2" s="415"/>
      <c r="G2" s="415"/>
      <c r="H2" s="415"/>
      <c r="I2" s="4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5.75">
      <c r="A3" s="2"/>
      <c r="B3" s="121"/>
      <c r="C3" s="121"/>
      <c r="D3" s="121"/>
      <c r="E3" s="121"/>
      <c r="F3" s="121"/>
      <c r="G3" s="121"/>
      <c r="H3" s="121"/>
      <c r="I3" s="122" t="s">
        <v>176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24" customHeight="1">
      <c r="A4" s="424"/>
      <c r="B4" s="425" t="str">
        <f>7!C4:C5</f>
        <v>січень 2024 року</v>
      </c>
      <c r="C4" s="426"/>
      <c r="D4" s="426"/>
      <c r="E4" s="427"/>
      <c r="F4" s="428" t="str">
        <f>дати!A9</f>
        <v>станом на 1 лютого 2024 року</v>
      </c>
      <c r="G4" s="429"/>
      <c r="H4" s="429"/>
      <c r="I4" s="43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82.5" customHeight="1">
      <c r="A5" s="424"/>
      <c r="B5" s="123" t="s">
        <v>177</v>
      </c>
      <c r="C5" s="123" t="s">
        <v>178</v>
      </c>
      <c r="D5" s="123" t="s">
        <v>179</v>
      </c>
      <c r="E5" s="123" t="s">
        <v>178</v>
      </c>
      <c r="F5" s="123" t="s">
        <v>177</v>
      </c>
      <c r="G5" s="123" t="s">
        <v>178</v>
      </c>
      <c r="H5" s="123" t="s">
        <v>179</v>
      </c>
      <c r="I5" s="123" t="s">
        <v>178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8.75">
      <c r="A6" s="199" t="s">
        <v>46</v>
      </c>
      <c r="B6" s="171">
        <f>SUM(B8:B16)</f>
        <v>3637</v>
      </c>
      <c r="C6" s="124">
        <f>B6*100/7!C6</f>
        <v>79.5</v>
      </c>
      <c r="D6" s="171">
        <f>SUM(D8:D16)</f>
        <v>940</v>
      </c>
      <c r="E6" s="125">
        <f>D6*100/7!C6</f>
        <v>20.5</v>
      </c>
      <c r="F6" s="171">
        <f>SUM(F8:F16)</f>
        <v>2571</v>
      </c>
      <c r="G6" s="125">
        <f>F6*100/7!F6</f>
        <v>80.1</v>
      </c>
      <c r="H6" s="171">
        <f>SUM(H8:H16)</f>
        <v>638</v>
      </c>
      <c r="I6" s="125">
        <f>H6*100/7!F6</f>
        <v>19.9</v>
      </c>
      <c r="J6" s="3"/>
      <c r="K6" s="3">
        <v>540903</v>
      </c>
      <c r="L6" s="3">
        <v>488038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8.75">
      <c r="A7" s="200" t="s">
        <v>189</v>
      </c>
      <c r="B7" s="126"/>
      <c r="C7" s="127"/>
      <c r="D7" s="126"/>
      <c r="E7" s="128"/>
      <c r="F7" s="126"/>
      <c r="G7" s="127"/>
      <c r="H7" s="126"/>
      <c r="I7" s="12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47.25" customHeight="1">
      <c r="A8" s="201" t="s">
        <v>9</v>
      </c>
      <c r="B8" s="286">
        <v>359</v>
      </c>
      <c r="C8" s="129">
        <f>B8*100/7!C7</f>
        <v>75.7</v>
      </c>
      <c r="D8" s="216">
        <f>7!C7-8!B8</f>
        <v>115</v>
      </c>
      <c r="E8" s="129">
        <f>D8*100/7!C7</f>
        <v>24.3</v>
      </c>
      <c r="F8" s="287">
        <v>267</v>
      </c>
      <c r="G8" s="129">
        <f>F8*100/7!F7</f>
        <v>76.5</v>
      </c>
      <c r="H8" s="216">
        <f>7!F7-8!F8</f>
        <v>82</v>
      </c>
      <c r="I8" s="129">
        <f>H8*100/7!F7</f>
        <v>23.5</v>
      </c>
      <c r="J8" s="13"/>
      <c r="K8" s="3">
        <v>76403</v>
      </c>
      <c r="L8" s="3">
        <v>67888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25.5" customHeight="1">
      <c r="A9" s="202" t="s">
        <v>2</v>
      </c>
      <c r="B9" s="288">
        <v>477</v>
      </c>
      <c r="C9" s="130">
        <f>B9*100/7!C8</f>
        <v>89.2</v>
      </c>
      <c r="D9" s="216">
        <f>7!C8-8!B9</f>
        <v>58</v>
      </c>
      <c r="E9" s="129">
        <f>D9*100/7!C8</f>
        <v>10.8</v>
      </c>
      <c r="F9" s="289">
        <v>307</v>
      </c>
      <c r="G9" s="130">
        <f>F9*100/7!F8</f>
        <v>88.7</v>
      </c>
      <c r="H9" s="216">
        <f>7!F8-8!F9</f>
        <v>39</v>
      </c>
      <c r="I9" s="130">
        <f>H9*100/7!F8</f>
        <v>11.3</v>
      </c>
      <c r="J9" s="4"/>
      <c r="K9" s="13">
        <v>49463</v>
      </c>
      <c r="L9" s="13">
        <v>43537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12" ht="25.5" customHeight="1">
      <c r="A10" s="202" t="s">
        <v>1</v>
      </c>
      <c r="B10" s="157">
        <v>452</v>
      </c>
      <c r="C10" s="172">
        <f>B10*100/7!C9</f>
        <v>87.3</v>
      </c>
      <c r="D10" s="216">
        <f>7!C9-8!B10</f>
        <v>66</v>
      </c>
      <c r="E10" s="129">
        <f>D10*100/7!C9</f>
        <v>12.7</v>
      </c>
      <c r="F10" s="157">
        <v>336</v>
      </c>
      <c r="G10" s="172">
        <f>F10*100/7!F9</f>
        <v>90.1</v>
      </c>
      <c r="H10" s="216">
        <f>7!F9-8!F10</f>
        <v>37</v>
      </c>
      <c r="I10" s="172">
        <f>H10*100/7!F9</f>
        <v>9.9</v>
      </c>
      <c r="K10" s="4">
        <v>56985</v>
      </c>
      <c r="L10" s="4">
        <v>50429</v>
      </c>
    </row>
    <row r="11" spans="1:12" ht="24.75" customHeight="1">
      <c r="A11" s="202" t="s">
        <v>0</v>
      </c>
      <c r="B11" s="157">
        <v>377</v>
      </c>
      <c r="C11" s="172">
        <f>B11*100/7!C10</f>
        <v>92.6</v>
      </c>
      <c r="D11" s="216">
        <f>7!C10-8!B11</f>
        <v>30</v>
      </c>
      <c r="E11" s="129">
        <f>D11*100/7!C10</f>
        <v>7.4</v>
      </c>
      <c r="F11" s="157">
        <v>269</v>
      </c>
      <c r="G11" s="172">
        <f>F11*100/7!F10</f>
        <v>91.8</v>
      </c>
      <c r="H11" s="216">
        <f>7!F10-8!F11</f>
        <v>24</v>
      </c>
      <c r="I11" s="172">
        <f>H11*100/7!F10</f>
        <v>8.2</v>
      </c>
      <c r="K11" s="5">
        <v>31129</v>
      </c>
      <c r="L11" s="5">
        <v>27810</v>
      </c>
    </row>
    <row r="12" spans="1:254" ht="25.5" customHeight="1">
      <c r="A12" s="202" t="s">
        <v>3</v>
      </c>
      <c r="B12" s="157">
        <v>952</v>
      </c>
      <c r="C12" s="172">
        <f>B12*100/7!C11</f>
        <v>80.6</v>
      </c>
      <c r="D12" s="216">
        <f>7!C11-8!B12</f>
        <v>229</v>
      </c>
      <c r="E12" s="129">
        <f>D12*100/7!C11</f>
        <v>19.4</v>
      </c>
      <c r="F12" s="157">
        <v>665</v>
      </c>
      <c r="G12" s="172">
        <f>F12*100/7!F11</f>
        <v>80.4</v>
      </c>
      <c r="H12" s="216">
        <f>7!F11-8!F12</f>
        <v>162</v>
      </c>
      <c r="I12" s="172">
        <f>H12*100/7!F11</f>
        <v>19.6</v>
      </c>
      <c r="J12" s="8"/>
      <c r="K12" s="5">
        <v>91835</v>
      </c>
      <c r="L12" s="5">
        <v>81618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ht="47.25" customHeight="1">
      <c r="A13" s="201" t="s">
        <v>6</v>
      </c>
      <c r="B13" s="286">
        <v>91</v>
      </c>
      <c r="C13" s="129">
        <f>B13*100/7!C12</f>
        <v>81.3</v>
      </c>
      <c r="D13" s="216">
        <f>7!C12-8!B13</f>
        <v>21</v>
      </c>
      <c r="E13" s="129">
        <f>D13*100/7!C12</f>
        <v>18.8</v>
      </c>
      <c r="F13" s="287">
        <v>76</v>
      </c>
      <c r="G13" s="129">
        <f>F13*100/7!F12</f>
        <v>84.4</v>
      </c>
      <c r="H13" s="216">
        <f>7!F12-8!F13</f>
        <v>14</v>
      </c>
      <c r="I13" s="129">
        <f>H13*100/7!F12</f>
        <v>15.6</v>
      </c>
      <c r="J13" s="13"/>
      <c r="K13" s="3">
        <v>20531</v>
      </c>
      <c r="L13" s="3">
        <v>19360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12" ht="24.75" customHeight="1">
      <c r="A14" s="202" t="s">
        <v>4</v>
      </c>
      <c r="B14" s="157">
        <v>319</v>
      </c>
      <c r="C14" s="172">
        <f>B14*100/7!C13</f>
        <v>70.7</v>
      </c>
      <c r="D14" s="216">
        <f>7!C13-8!B14</f>
        <v>132</v>
      </c>
      <c r="E14" s="129">
        <f>D14*100/7!C13</f>
        <v>29.3</v>
      </c>
      <c r="F14" s="157">
        <v>216</v>
      </c>
      <c r="G14" s="172">
        <f>F14*100/7!F13</f>
        <v>71.1</v>
      </c>
      <c r="H14" s="216">
        <f>7!F13-8!F14</f>
        <v>88</v>
      </c>
      <c r="I14" s="172">
        <f>H14*100/7!F13</f>
        <v>28.9</v>
      </c>
      <c r="K14" s="5">
        <v>50041</v>
      </c>
      <c r="L14" s="5">
        <v>44940</v>
      </c>
    </row>
    <row r="15" spans="1:12" ht="74.25" customHeight="1">
      <c r="A15" s="202" t="s">
        <v>5</v>
      </c>
      <c r="B15" s="157">
        <v>259</v>
      </c>
      <c r="C15" s="172">
        <f>B15*100/7!C14</f>
        <v>56.8</v>
      </c>
      <c r="D15" s="216">
        <f>7!C14-8!B15</f>
        <v>197</v>
      </c>
      <c r="E15" s="129">
        <f>D15*100/7!C14</f>
        <v>43.2</v>
      </c>
      <c r="F15" s="157">
        <v>194</v>
      </c>
      <c r="G15" s="172">
        <f>F15*100/7!F14</f>
        <v>60.2</v>
      </c>
      <c r="H15" s="216">
        <f>7!F14-8!F15</f>
        <v>128</v>
      </c>
      <c r="I15" s="172">
        <f>H15*100/7!F14</f>
        <v>39.8</v>
      </c>
      <c r="K15" s="5">
        <v>98596</v>
      </c>
      <c r="L15" s="5">
        <v>92241</v>
      </c>
    </row>
    <row r="16" spans="1:12" ht="24.75" customHeight="1">
      <c r="A16" s="202" t="s">
        <v>11</v>
      </c>
      <c r="B16" s="157">
        <v>351</v>
      </c>
      <c r="C16" s="172">
        <f>B16*100/7!C15</f>
        <v>79.2</v>
      </c>
      <c r="D16" s="216">
        <f>7!C15-8!B16</f>
        <v>92</v>
      </c>
      <c r="E16" s="129">
        <f>D16*100/7!C15</f>
        <v>20.8</v>
      </c>
      <c r="F16" s="157">
        <v>241</v>
      </c>
      <c r="G16" s="172">
        <f>F16*100/7!F15</f>
        <v>79</v>
      </c>
      <c r="H16" s="216">
        <f>7!F15-8!F16</f>
        <v>64</v>
      </c>
      <c r="I16" s="172">
        <f>H16*100/7!F15</f>
        <v>21</v>
      </c>
      <c r="K16" s="5">
        <v>65920</v>
      </c>
      <c r="L16" s="5">
        <v>60215</v>
      </c>
    </row>
    <row r="17" spans="2:9" ht="12.75">
      <c r="B17" s="217"/>
      <c r="C17" s="131"/>
      <c r="D17" s="131"/>
      <c r="E17" s="131"/>
      <c r="F17" s="131"/>
      <c r="G17" s="131"/>
      <c r="H17" s="131"/>
      <c r="I17" s="131"/>
    </row>
    <row r="18" spans="2:9" ht="12.75">
      <c r="B18" s="131"/>
      <c r="C18" s="131"/>
      <c r="D18" s="132"/>
      <c r="E18" s="132"/>
      <c r="F18" s="131"/>
      <c r="G18" s="131"/>
      <c r="H18" s="131"/>
      <c r="I18" s="131"/>
    </row>
    <row r="19" spans="2:9" ht="12.75">
      <c r="B19" s="131"/>
      <c r="C19" s="131"/>
      <c r="D19" s="131"/>
      <c r="E19" s="131"/>
      <c r="F19" s="131"/>
      <c r="G19" s="131"/>
      <c r="H19" s="131"/>
      <c r="I19" s="131"/>
    </row>
  </sheetData>
  <sheetProtection/>
  <mergeCells count="5">
    <mergeCell ref="A1:I1"/>
    <mergeCell ref="A2:I2"/>
    <mergeCell ref="A4:A5"/>
    <mergeCell ref="B4:E4"/>
    <mergeCell ref="F4:I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2024-02-20T10:57:28Z</dcterms:modified>
  <cp:category/>
  <cp:version/>
  <cp:contentType/>
  <cp:contentStatus/>
</cp:coreProperties>
</file>