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9" yWindow="-109" windowWidth="13014" windowHeight="10420" tabRatio="783" activeTab="5"/>
  </bookViews>
  <sheets>
    <sheet name="1" sheetId="22" r:id="rId1"/>
    <sheet name="2" sheetId="25" r:id="rId2"/>
    <sheet name="3" sheetId="27" r:id="rId3"/>
    <sheet name="4" sheetId="30" r:id="rId4"/>
    <sheet name="5" sheetId="29" r:id="rId5"/>
    <sheet name="6" sheetId="28" r:id="rId6"/>
    <sheet name="_ТАБО_2019_Широке_(без обл)" sheetId="13" state="hidden" r:id="rId7"/>
    <sheet name="_ТАБО_2019_Широке  (без обл)" sheetId="12" state="hidden" r:id="rId8"/>
    <sheet name="ТАБО_2019_!!! Скор (обл)" sheetId="16" state="hidden" r:id="rId9"/>
    <sheet name="_ТАБО_2019_Широке_(обл)" sheetId="15" state="hidden" r:id="rId10"/>
    <sheet name="_ТАБО_2019_Широке_(Операт)" sheetId="17" state="hidden" r:id="rId11"/>
    <sheet name="Портрет безр" sheetId="23" state="hidden" r:id="rId12"/>
    <sheet name="_ТАБО_2020_Широке_(Облік)Опер" sheetId="24" state="hidden" r:id="rId13"/>
    <sheet name="ТАБО_(без обл)" sheetId="11" state="hidden" r:id="rId14"/>
    <sheet name="слайд" sheetId="20" state="hidden" r:id="rId15"/>
    <sheet name="_ТАБО зустріч з Бершад" sheetId="14" state="hidden" r:id="rId16"/>
    <sheet name="ТАБО_2019_!!! Скор" sheetId="10" state="hidden" r:id="rId17"/>
  </sheets>
  <externalReferences>
    <externalReference r:id="rId18"/>
    <externalReference r:id="rId19"/>
    <externalReference r:id="rId20"/>
    <externalReference r:id="rId21"/>
  </externalReferences>
  <definedNames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5">#REF!</definedName>
    <definedName name="_firstRow" localSheetId="7">#REF!</definedName>
    <definedName name="_firstRow" localSheetId="6">#REF!</definedName>
    <definedName name="_firstRow" localSheetId="9">#REF!</definedName>
    <definedName name="_firstRow" localSheetId="10">#REF!</definedName>
    <definedName name="_firstRow" localSheetId="12">#REF!</definedName>
    <definedName name="_firstRow" localSheetId="0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11">#REF!</definedName>
    <definedName name="_firstRow" localSheetId="14">#REF!</definedName>
    <definedName name="_firstRow" localSheetId="13">#REF!</definedName>
    <definedName name="_firstRow" localSheetId="16">#REF!</definedName>
    <definedName name="_firstRow" localSheetId="8">#REF!</definedName>
    <definedName name="_firstRow">#REF!</definedName>
    <definedName name="_lastColumn" localSheetId="15">#REF!</definedName>
    <definedName name="_lastColumn" localSheetId="7">#REF!</definedName>
    <definedName name="_lastColumn" localSheetId="6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0">#REF!</definedName>
    <definedName name="_lastColumn" localSheetId="3">#REF!</definedName>
    <definedName name="_lastColumn" localSheetId="4">#REF!</definedName>
    <definedName name="_lastColumn" localSheetId="5">#REF!</definedName>
    <definedName name="_lastColumn" localSheetId="11">#REF!</definedName>
    <definedName name="_lastColumn" localSheetId="14">#REF!</definedName>
    <definedName name="_lastColumn" localSheetId="13">#REF!</definedName>
    <definedName name="_lastColumn" localSheetId="16">#REF!</definedName>
    <definedName name="_lastColumn" localSheetId="8">#REF!</definedName>
    <definedName name="_lastColumn">#REF!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" hidden="1">'2'!$A$9:$CC$9</definedName>
    <definedName name="date.e" localSheetId="15">'[1]Sheet1 (3)'!#REF!</definedName>
    <definedName name="date.e" localSheetId="7">'[1]Sheet1 (3)'!#REF!</definedName>
    <definedName name="date.e" localSheetId="6">'[1]Sheet1 (3)'!#REF!</definedName>
    <definedName name="date.e" localSheetId="9">'[1]Sheet1 (3)'!#REF!</definedName>
    <definedName name="date.e" localSheetId="10">'[1]Sheet1 (3)'!#REF!</definedName>
    <definedName name="date.e" localSheetId="12">'[1]Sheet1 (3)'!#REF!</definedName>
    <definedName name="date.e" localSheetId="0">'[1]Sheet1 (3)'!#REF!</definedName>
    <definedName name="date.e" localSheetId="1">'[2]Sheet1 (3)'!#REF!</definedName>
    <definedName name="date.e" localSheetId="2">'[1]Sheet1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11">'[1]Sheet1 (3)'!#REF!</definedName>
    <definedName name="date.e" localSheetId="14">'[1]Sheet1 (3)'!#REF!</definedName>
    <definedName name="date.e" localSheetId="13">'[1]Sheet1 (3)'!#REF!</definedName>
    <definedName name="date.e" localSheetId="16">'[1]Sheet1 (3)'!#REF!</definedName>
    <definedName name="date.e" localSheetId="8">'[1]Sheet1 (3)'!#REF!</definedName>
    <definedName name="date.e">'[1]Sheet1 (3)'!#REF!</definedName>
    <definedName name="date_b" localSheetId="15">#REF!</definedName>
    <definedName name="date_b" localSheetId="7">#REF!</definedName>
    <definedName name="date_b" localSheetId="6">#REF!</definedName>
    <definedName name="date_b" localSheetId="9">#REF!</definedName>
    <definedName name="date_b" localSheetId="10">#REF!</definedName>
    <definedName name="date_b" localSheetId="12">#REF!</definedName>
    <definedName name="date_b" localSheetId="0">#REF!</definedName>
    <definedName name="date_b" localSheetId="1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 localSheetId="11">#REF!</definedName>
    <definedName name="date_b" localSheetId="14">#REF!</definedName>
    <definedName name="date_b" localSheetId="13">#REF!</definedName>
    <definedName name="date_b" localSheetId="16">#REF!</definedName>
    <definedName name="date_b" localSheetId="8">#REF!</definedName>
    <definedName name="date_b">#REF!</definedName>
    <definedName name="date_e" localSheetId="15">'[1]Sheet1 (2)'!#REF!</definedName>
    <definedName name="date_e" localSheetId="7">'[1]Sheet1 (2)'!#REF!</definedName>
    <definedName name="date_e" localSheetId="6">'[1]Sheet1 (2)'!#REF!</definedName>
    <definedName name="date_e" localSheetId="9">'[1]Sheet1 (2)'!#REF!</definedName>
    <definedName name="date_e" localSheetId="10">'[1]Sheet1 (2)'!#REF!</definedName>
    <definedName name="date_e" localSheetId="12">'[1]Sheet1 (2)'!#REF!</definedName>
    <definedName name="date_e" localSheetId="0">'[1]Sheet1 (2)'!#REF!</definedName>
    <definedName name="date_e" localSheetId="1">'[2]Sheet1 (2)'!#REF!</definedName>
    <definedName name="date_e" localSheetId="2">'[1]Sheet1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11">'[1]Sheet1 (2)'!#REF!</definedName>
    <definedName name="date_e" localSheetId="14">'[1]Sheet1 (2)'!#REF!</definedName>
    <definedName name="date_e" localSheetId="13">'[1]Sheet1 (2)'!#REF!</definedName>
    <definedName name="date_e" localSheetId="16">'[1]Sheet1 (2)'!#REF!</definedName>
    <definedName name="date_e" localSheetId="8">'[1]Sheet1 (2)'!#REF!</definedName>
    <definedName name="date_e">'[1]Sheet1 (2)'!#REF!</definedName>
    <definedName name="Excel_BuiltIn_Print_Area_1" localSheetId="15">#REF!</definedName>
    <definedName name="Excel_BuiltIn_Print_Area_1" localSheetId="7">#REF!</definedName>
    <definedName name="Excel_BuiltIn_Print_Area_1" localSheetId="6">#REF!</definedName>
    <definedName name="Excel_BuiltIn_Print_Area_1" localSheetId="9">#REF!</definedName>
    <definedName name="Excel_BuiltIn_Print_Area_1" localSheetId="10">#REF!</definedName>
    <definedName name="Excel_BuiltIn_Print_Area_1" localSheetId="12">#REF!</definedName>
    <definedName name="Excel_BuiltIn_Print_Area_1" localSheetId="0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11">#REF!</definedName>
    <definedName name="Excel_BuiltIn_Print_Area_1" localSheetId="14">#REF!</definedName>
    <definedName name="Excel_BuiltIn_Print_Area_1" localSheetId="13">#REF!</definedName>
    <definedName name="Excel_BuiltIn_Print_Area_1" localSheetId="16">#REF!</definedName>
    <definedName name="Excel_BuiltIn_Print_Area_1" localSheetId="8">#REF!</definedName>
    <definedName name="Excel_BuiltIn_Print_Area_1">#REF!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[3]Sheet3!$A$3</definedName>
    <definedName name="hl_0" localSheetId="15">#REF!</definedName>
    <definedName name="hl_0" localSheetId="7">#REF!</definedName>
    <definedName name="hl_0" localSheetId="6">#REF!</definedName>
    <definedName name="hl_0" localSheetId="9">#REF!</definedName>
    <definedName name="hl_0" localSheetId="10">#REF!</definedName>
    <definedName name="hl_0" localSheetId="12">#REF!</definedName>
    <definedName name="hl_0" localSheetId="0">#REF!</definedName>
    <definedName name="hl_0" localSheetId="3">#REF!</definedName>
    <definedName name="hl_0" localSheetId="4">#REF!</definedName>
    <definedName name="hl_0" localSheetId="5">#REF!</definedName>
    <definedName name="hl_0" localSheetId="11">#REF!</definedName>
    <definedName name="hl_0" localSheetId="14">#REF!</definedName>
    <definedName name="hl_0" localSheetId="13">#REF!</definedName>
    <definedName name="hl_0" localSheetId="16">#REF!</definedName>
    <definedName name="hl_0" localSheetId="8">#REF!</definedName>
    <definedName name="hl_0">#REF!</definedName>
    <definedName name="hn_0" localSheetId="15">#REF!</definedName>
    <definedName name="hn_0" localSheetId="7">#REF!</definedName>
    <definedName name="hn_0" localSheetId="6">#REF!</definedName>
    <definedName name="hn_0" localSheetId="9">#REF!</definedName>
    <definedName name="hn_0" localSheetId="10">#REF!</definedName>
    <definedName name="hn_0" localSheetId="12">#REF!</definedName>
    <definedName name="hn_0" localSheetId="0">#REF!</definedName>
    <definedName name="hn_0" localSheetId="3">#REF!</definedName>
    <definedName name="hn_0" localSheetId="4">#REF!</definedName>
    <definedName name="hn_0" localSheetId="5">#REF!</definedName>
    <definedName name="hn_0" localSheetId="11">#REF!</definedName>
    <definedName name="hn_0" localSheetId="14">#REF!</definedName>
    <definedName name="hn_0" localSheetId="13">#REF!</definedName>
    <definedName name="hn_0" localSheetId="16">#REF!</definedName>
    <definedName name="hn_0" localSheetId="8">#REF!</definedName>
    <definedName name="hn_0">#REF!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5">'[1]Sheet1 (2)'!#REF!</definedName>
    <definedName name="lcz" localSheetId="7">'[1]Sheet1 (2)'!#REF!</definedName>
    <definedName name="lcz" localSheetId="6">'[1]Sheet1 (2)'!#REF!</definedName>
    <definedName name="lcz" localSheetId="9">'[1]Sheet1 (2)'!#REF!</definedName>
    <definedName name="lcz" localSheetId="10">'[1]Sheet1 (2)'!#REF!</definedName>
    <definedName name="lcz" localSheetId="12">'[1]Sheet1 (2)'!#REF!</definedName>
    <definedName name="lcz" localSheetId="0">'[1]Sheet1 (2)'!#REF!</definedName>
    <definedName name="lcz" localSheetId="1">'[2]Sheet1 (2)'!#REF!</definedName>
    <definedName name="lcz" localSheetId="2">'[1]Sheet1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11">'[1]Sheet1 (2)'!#REF!</definedName>
    <definedName name="lcz" localSheetId="14">'[1]Sheet1 (2)'!#REF!</definedName>
    <definedName name="lcz" localSheetId="13">'[1]Sheet1 (2)'!#REF!</definedName>
    <definedName name="lcz" localSheetId="16">'[1]Sheet1 (2)'!#REF!</definedName>
    <definedName name="lcz" localSheetId="8">'[1]Sheet1 (2)'!#REF!</definedName>
    <definedName name="lcz">'[1]Sheet1 (2)'!#REF!</definedName>
    <definedName name="name_cz" localSheetId="15">#REF!</definedName>
    <definedName name="name_cz" localSheetId="7">#REF!</definedName>
    <definedName name="name_cz" localSheetId="6">#REF!</definedName>
    <definedName name="name_cz" localSheetId="9">#REF!</definedName>
    <definedName name="name_cz" localSheetId="10">#REF!</definedName>
    <definedName name="name_cz" localSheetId="12">#REF!</definedName>
    <definedName name="name_cz" localSheetId="0">#REF!</definedName>
    <definedName name="name_cz" localSheetId="1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 localSheetId="11">#REF!</definedName>
    <definedName name="name_cz" localSheetId="14">#REF!</definedName>
    <definedName name="name_cz" localSheetId="13">#REF!</definedName>
    <definedName name="name_cz" localSheetId="16">#REF!</definedName>
    <definedName name="name_cz" localSheetId="8">#REF!</definedName>
    <definedName name="name_cz">#REF!</definedName>
    <definedName name="name_period" localSheetId="15">#REF!</definedName>
    <definedName name="name_period" localSheetId="7">#REF!</definedName>
    <definedName name="name_period" localSheetId="6">#REF!</definedName>
    <definedName name="name_period" localSheetId="9">#REF!</definedName>
    <definedName name="name_period" localSheetId="10">#REF!</definedName>
    <definedName name="name_period" localSheetId="12">#REF!</definedName>
    <definedName name="name_period" localSheetId="0">#REF!</definedName>
    <definedName name="name_period" localSheetId="1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11">#REF!</definedName>
    <definedName name="name_period" localSheetId="14">#REF!</definedName>
    <definedName name="name_period" localSheetId="13">#REF!</definedName>
    <definedName name="name_period" localSheetId="16">#REF!</definedName>
    <definedName name="name_period" localSheetId="8">#REF!</definedName>
    <definedName name="name_period">#REF!</definedName>
    <definedName name="pyear" localSheetId="15">#REF!</definedName>
    <definedName name="pyear" localSheetId="7">#REF!</definedName>
    <definedName name="pyear" localSheetId="6">#REF!</definedName>
    <definedName name="pyear" localSheetId="9">#REF!</definedName>
    <definedName name="pyear" localSheetId="10">#REF!</definedName>
    <definedName name="pyear" localSheetId="12">#REF!</definedName>
    <definedName name="pyear" localSheetId="0">#REF!</definedName>
    <definedName name="pyear" localSheetId="1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 localSheetId="11">#REF!</definedName>
    <definedName name="pyear" localSheetId="14">#REF!</definedName>
    <definedName name="pyear" localSheetId="13">#REF!</definedName>
    <definedName name="pyear" localSheetId="16">#REF!</definedName>
    <definedName name="pyear" localSheetId="8">#REF!</definedName>
    <definedName name="pyear">#REF!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5">'_ТАБО зустріч з Бершад'!$A$1:$E$41</definedName>
    <definedName name="_xlnm.Print_Area" localSheetId="7">'_ТАБО_2019_Широке  (без обл)'!$A$1:$F$42</definedName>
    <definedName name="_xlnm.Print_Area" localSheetId="6">'_ТАБО_2019_Широке_(без обл)'!$A$1:$E$43</definedName>
    <definedName name="_xlnm.Print_Area" localSheetId="9">'_ТАБО_2019_Широке_(обл)'!$A$1:$E$45</definedName>
    <definedName name="_xlnm.Print_Area" localSheetId="10">'_ТАБО_2019_Широке_(Операт)'!$A$1:$E$40</definedName>
    <definedName name="_xlnm.Print_Area" localSheetId="12">'_ТАБО_2020_Широке_(Облік)Опер'!$A$1:$E$41</definedName>
    <definedName name="_xlnm.Print_Area" localSheetId="0">'1'!$A$1:$E$33</definedName>
    <definedName name="_xlnm.Print_Area" localSheetId="1">'2'!$A$1:$CB$37</definedName>
    <definedName name="_xlnm.Print_Area" localSheetId="2">'3'!$A$1:$I$20</definedName>
    <definedName name="_xlnm.Print_Area" localSheetId="3">'4'!$A$1:$I$20</definedName>
    <definedName name="_xlnm.Print_Area" localSheetId="4">'5'!$A$1:$I$20</definedName>
    <definedName name="_xlnm.Print_Area" localSheetId="5">'6'!$A$1:$I$20</definedName>
    <definedName name="_xlnm.Print_Area" localSheetId="11">'Портрет безр'!$A$1:$C$37</definedName>
    <definedName name="_xlnm.Print_Area" localSheetId="14">слайд!$A$1:$B$27</definedName>
    <definedName name="_xlnm.Print_Area" localSheetId="13">'ТАБО_(без обл)'!$A$1:$F$31</definedName>
    <definedName name="_xlnm.Print_Area" localSheetId="16">'ТАБО_2019_!!! Скор'!$A$1:$F$34</definedName>
    <definedName name="_xlnm.Print_Area" localSheetId="8">'ТАБО_2019_!!! Скор (обл)'!$A$1:$F$34</definedName>
    <definedName name="олд" localSheetId="15">'[1]Sheet1 (3)'!#REF!</definedName>
    <definedName name="олд" localSheetId="7">'[1]Sheet1 (3)'!#REF!</definedName>
    <definedName name="олд" localSheetId="6">'[1]Sheet1 (3)'!#REF!</definedName>
    <definedName name="олд" localSheetId="9">'[1]Sheet1 (3)'!#REF!</definedName>
    <definedName name="олд" localSheetId="10">'[1]Sheet1 (3)'!#REF!</definedName>
    <definedName name="олд" localSheetId="12">'[1]Sheet1 (3)'!#REF!</definedName>
    <definedName name="олд" localSheetId="0">'[1]Sheet1 (3)'!#REF!</definedName>
    <definedName name="олд" localSheetId="3">'[1]Sheet1 (3)'!#REF!</definedName>
    <definedName name="олд" localSheetId="4">'[1]Sheet1 (3)'!#REF!</definedName>
    <definedName name="олд" localSheetId="5">'[1]Sheet1 (3)'!#REF!</definedName>
    <definedName name="олд" localSheetId="11">'[1]Sheet1 (3)'!#REF!</definedName>
    <definedName name="олд" localSheetId="14">'[1]Sheet1 (3)'!#REF!</definedName>
    <definedName name="олд" localSheetId="13">'[1]Sheet1 (3)'!#REF!</definedName>
    <definedName name="олд" localSheetId="16">'[1]Sheet1 (3)'!#REF!</definedName>
    <definedName name="олд" localSheetId="8">'[1]Sheet1 (3)'!#REF!</definedName>
    <definedName name="олд">'[1]Sheet1 (3)'!#REF!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[4]Sheet3!$A$2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0" i="28" l="1"/>
  <c r="H20" i="28"/>
  <c r="I19" i="28"/>
  <c r="H19" i="28"/>
  <c r="I18" i="28"/>
  <c r="H18" i="28"/>
  <c r="E20" i="28"/>
  <c r="D20" i="28"/>
  <c r="E19" i="28"/>
  <c r="D19" i="28"/>
  <c r="E18" i="28"/>
  <c r="D18" i="28"/>
  <c r="I13" i="28"/>
  <c r="H13" i="28"/>
  <c r="I12" i="28"/>
  <c r="H12" i="28"/>
  <c r="I11" i="28"/>
  <c r="H11" i="28"/>
  <c r="I10" i="28"/>
  <c r="H10" i="28"/>
  <c r="I9" i="28"/>
  <c r="H9" i="28"/>
  <c r="I8" i="28"/>
  <c r="H8" i="28"/>
  <c r="E13" i="28"/>
  <c r="D13" i="28"/>
  <c r="E12" i="28"/>
  <c r="D12" i="28"/>
  <c r="E11" i="28"/>
  <c r="D11" i="28"/>
  <c r="E10" i="28"/>
  <c r="D10" i="28"/>
  <c r="E9" i="28"/>
  <c r="D9" i="28"/>
  <c r="E8" i="28"/>
  <c r="D8" i="28"/>
  <c r="C16" i="28"/>
  <c r="G16" i="28" s="1"/>
  <c r="B16" i="28"/>
  <c r="F16" i="28" s="1"/>
  <c r="C5" i="28"/>
  <c r="G5" i="28" s="1"/>
  <c r="B5" i="28"/>
  <c r="F5" i="28" s="1"/>
  <c r="I20" i="29"/>
  <c r="H20" i="29"/>
  <c r="I19" i="29"/>
  <c r="H19" i="29"/>
  <c r="I18" i="29"/>
  <c r="H18" i="29"/>
  <c r="E20" i="29"/>
  <c r="D20" i="29"/>
  <c r="E19" i="29"/>
  <c r="D19" i="29"/>
  <c r="E18" i="29"/>
  <c r="D18" i="29"/>
  <c r="I13" i="29"/>
  <c r="H13" i="29"/>
  <c r="I12" i="29"/>
  <c r="H12" i="29"/>
  <c r="I11" i="29"/>
  <c r="H11" i="29"/>
  <c r="I10" i="29"/>
  <c r="H10" i="29"/>
  <c r="I9" i="29"/>
  <c r="H9" i="29"/>
  <c r="I8" i="29"/>
  <c r="H8" i="29"/>
  <c r="E13" i="29"/>
  <c r="D13" i="29"/>
  <c r="E12" i="29"/>
  <c r="D12" i="29"/>
  <c r="E11" i="29"/>
  <c r="D11" i="29"/>
  <c r="E10" i="29"/>
  <c r="D10" i="29"/>
  <c r="E9" i="29"/>
  <c r="D9" i="29"/>
  <c r="E8" i="29"/>
  <c r="D8" i="29"/>
  <c r="C16" i="29"/>
  <c r="G16" i="29" s="1"/>
  <c r="B16" i="29"/>
  <c r="F16" i="29" s="1"/>
  <c r="C5" i="29"/>
  <c r="G5" i="29" s="1"/>
  <c r="B5" i="29"/>
  <c r="F5" i="29" s="1"/>
  <c r="I20" i="30"/>
  <c r="H20" i="30"/>
  <c r="I19" i="30"/>
  <c r="H19" i="30"/>
  <c r="I18" i="30"/>
  <c r="H18" i="30"/>
  <c r="E20" i="30"/>
  <c r="D20" i="30"/>
  <c r="E19" i="30"/>
  <c r="D19" i="30"/>
  <c r="E18" i="30"/>
  <c r="D18" i="30"/>
  <c r="I13" i="30"/>
  <c r="H13" i="30"/>
  <c r="I12" i="30"/>
  <c r="H12" i="30"/>
  <c r="I11" i="30"/>
  <c r="H11" i="30"/>
  <c r="I10" i="30"/>
  <c r="H10" i="30"/>
  <c r="I9" i="30"/>
  <c r="H9" i="30"/>
  <c r="I8" i="30"/>
  <c r="H8" i="30"/>
  <c r="E13" i="30"/>
  <c r="D13" i="30"/>
  <c r="E12" i="30"/>
  <c r="D12" i="30"/>
  <c r="E11" i="30"/>
  <c r="D11" i="30"/>
  <c r="E10" i="30"/>
  <c r="D10" i="30"/>
  <c r="E9" i="30"/>
  <c r="D9" i="30"/>
  <c r="E8" i="30"/>
  <c r="D8" i="30"/>
  <c r="C16" i="30"/>
  <c r="G16" i="30" s="1"/>
  <c r="B16" i="30"/>
  <c r="F16" i="30" s="1"/>
  <c r="C5" i="30"/>
  <c r="G5" i="30" s="1"/>
  <c r="B5" i="30"/>
  <c r="F5" i="30" s="1"/>
  <c r="A1" i="28"/>
  <c r="A1" i="29"/>
  <c r="A1" i="30"/>
  <c r="I20" i="27"/>
  <c r="H20" i="27"/>
  <c r="I19" i="27"/>
  <c r="H19" i="27"/>
  <c r="I18" i="27"/>
  <c r="H18" i="27"/>
  <c r="E20" i="27"/>
  <c r="E19" i="27"/>
  <c r="E18" i="27"/>
  <c r="D20" i="27"/>
  <c r="D19" i="27"/>
  <c r="D18" i="27"/>
  <c r="E13" i="27"/>
  <c r="E12" i="27"/>
  <c r="E11" i="27"/>
  <c r="E10" i="27"/>
  <c r="E9" i="27"/>
  <c r="I13" i="27"/>
  <c r="I12" i="27"/>
  <c r="I11" i="27"/>
  <c r="I10" i="27"/>
  <c r="I9" i="27"/>
  <c r="I8" i="27"/>
  <c r="H13" i="27"/>
  <c r="H12" i="27"/>
  <c r="H11" i="27"/>
  <c r="H10" i="27"/>
  <c r="H9" i="27"/>
  <c r="H8" i="27"/>
  <c r="E8" i="27"/>
  <c r="D13" i="27"/>
  <c r="D12" i="27"/>
  <c r="D11" i="27"/>
  <c r="D10" i="27"/>
  <c r="D9" i="27"/>
  <c r="D8" i="27"/>
  <c r="G16" i="27"/>
  <c r="F16" i="27"/>
  <c r="G5" i="27"/>
  <c r="F5" i="27"/>
  <c r="C33" i="22"/>
  <c r="B33" i="22"/>
  <c r="D33" i="22" s="1"/>
  <c r="C31" i="22"/>
  <c r="B31" i="22"/>
  <c r="E31" i="22" s="1"/>
  <c r="C30" i="22"/>
  <c r="B30" i="22"/>
  <c r="D30" i="22" s="1"/>
  <c r="C29" i="22"/>
  <c r="B29" i="22"/>
  <c r="D29" i="22" s="1"/>
  <c r="C28" i="22"/>
  <c r="B28" i="22"/>
  <c r="C27" i="22"/>
  <c r="B27" i="22"/>
  <c r="E22" i="22"/>
  <c r="D22" i="22"/>
  <c r="E19" i="22"/>
  <c r="D19" i="22"/>
  <c r="C21" i="22"/>
  <c r="B21" i="22"/>
  <c r="C20" i="22"/>
  <c r="B20" i="22"/>
  <c r="C18" i="22"/>
  <c r="B18" i="22"/>
  <c r="C17" i="22"/>
  <c r="B17" i="22"/>
  <c r="C16" i="22"/>
  <c r="B16" i="22"/>
  <c r="C15" i="22"/>
  <c r="B15" i="22"/>
  <c r="C14" i="22"/>
  <c r="B14" i="22"/>
  <c r="C13" i="22"/>
  <c r="B13" i="22"/>
  <c r="C12" i="22"/>
  <c r="B12" i="22"/>
  <c r="E11" i="22"/>
  <c r="D11" i="22"/>
  <c r="C10" i="22"/>
  <c r="B10" i="22"/>
  <c r="E9" i="22"/>
  <c r="D9" i="22"/>
  <c r="C8" i="22"/>
  <c r="B8" i="22"/>
  <c r="E7" i="22"/>
  <c r="D7" i="22"/>
  <c r="C6" i="22"/>
  <c r="B6" i="22"/>
  <c r="C5" i="22"/>
  <c r="B5" i="22"/>
  <c r="D5" i="22" l="1"/>
  <c r="D6" i="22"/>
  <c r="D8" i="22"/>
  <c r="D10" i="22"/>
  <c r="D12" i="22"/>
  <c r="D13" i="22"/>
  <c r="D14" i="22"/>
  <c r="D15" i="22"/>
  <c r="D16" i="22"/>
  <c r="D17" i="22"/>
  <c r="D18" i="22"/>
  <c r="D20" i="22"/>
  <c r="D21" i="22"/>
  <c r="D27" i="22"/>
  <c r="D28" i="22"/>
  <c r="E33" i="22"/>
  <c r="E5" i="22"/>
  <c r="E6" i="22"/>
  <c r="E8" i="22"/>
  <c r="E10" i="22"/>
  <c r="E12" i="22"/>
  <c r="E13" i="22"/>
  <c r="E14" i="22"/>
  <c r="E16" i="22"/>
  <c r="E17" i="22"/>
  <c r="E18" i="22"/>
  <c r="E20" i="22"/>
  <c r="E21" i="22"/>
  <c r="E27" i="22"/>
  <c r="E28" i="22"/>
  <c r="D31" i="22"/>
  <c r="E15" i="22"/>
  <c r="E30" i="22"/>
  <c r="E29" i="22"/>
  <c r="F41" i="24"/>
  <c r="D41" i="24"/>
  <c r="E39" i="24"/>
  <c r="D39" i="24"/>
  <c r="F38" i="24"/>
  <c r="D38" i="24"/>
  <c r="E37" i="24"/>
  <c r="D37" i="24"/>
  <c r="E36" i="24"/>
  <c r="D36" i="24"/>
  <c r="E35" i="24"/>
  <c r="D35" i="24"/>
  <c r="F30" i="24"/>
  <c r="E30" i="24"/>
  <c r="D30" i="24"/>
  <c r="E29" i="24"/>
  <c r="D29" i="24"/>
  <c r="E28" i="24"/>
  <c r="D28" i="24"/>
  <c r="F27" i="24"/>
  <c r="E27" i="24"/>
  <c r="D27" i="24"/>
  <c r="F26" i="24"/>
  <c r="E25" i="24"/>
  <c r="D25" i="24"/>
  <c r="E24" i="24"/>
  <c r="D24" i="24"/>
  <c r="E23" i="24"/>
  <c r="D23" i="24"/>
  <c r="E22" i="24"/>
  <c r="D22" i="24"/>
  <c r="E21" i="24"/>
  <c r="D21" i="24"/>
  <c r="E20" i="24"/>
  <c r="D20" i="24"/>
  <c r="F19" i="24"/>
  <c r="E18" i="24"/>
  <c r="D18" i="24"/>
  <c r="F17" i="24"/>
  <c r="E16" i="24"/>
  <c r="D16" i="24"/>
  <c r="F15" i="24"/>
  <c r="E14" i="24"/>
  <c r="D14" i="24"/>
  <c r="E13" i="24"/>
  <c r="D13" i="24"/>
  <c r="E12" i="24"/>
  <c r="D12" i="24"/>
  <c r="F11" i="24"/>
  <c r="E10" i="24"/>
  <c r="D10" i="24"/>
  <c r="E9" i="24"/>
  <c r="D9" i="24"/>
  <c r="E8" i="24"/>
  <c r="D8" i="24"/>
  <c r="E7" i="24"/>
  <c r="D7" i="24"/>
  <c r="E6" i="24"/>
  <c r="D6" i="24"/>
  <c r="C31" i="23" l="1"/>
  <c r="C33" i="23"/>
  <c r="C34" i="23"/>
  <c r="C35" i="23"/>
  <c r="C36" i="23"/>
  <c r="C37" i="23"/>
  <c r="C29" i="23"/>
  <c r="C27" i="23"/>
  <c r="C30" i="23"/>
  <c r="B17" i="23" l="1"/>
  <c r="C17" i="23" s="1"/>
  <c r="C26" i="23"/>
  <c r="C25" i="23"/>
  <c r="C24" i="23"/>
  <c r="C22" i="23"/>
  <c r="C16" i="23"/>
  <c r="C15" i="23"/>
  <c r="B19" i="23"/>
  <c r="C20" i="23"/>
  <c r="C19" i="23"/>
  <c r="B13" i="23"/>
  <c r="C13" i="23" s="1"/>
  <c r="C12" i="23"/>
  <c r="C11" i="23"/>
  <c r="C8" i="23"/>
  <c r="B9" i="23"/>
  <c r="C9" i="23" s="1"/>
  <c r="B7" i="20" l="1"/>
  <c r="E19" i="17" l="1"/>
  <c r="F40" i="17"/>
  <c r="F14" i="17"/>
  <c r="F29" i="17"/>
  <c r="F18" i="17"/>
  <c r="F16" i="17"/>
  <c r="F26" i="17"/>
  <c r="F25" i="17"/>
  <c r="F37" i="17"/>
  <c r="C10" i="17"/>
  <c r="D27" i="11" l="1"/>
  <c r="D36" i="17"/>
  <c r="D34" i="17" l="1"/>
  <c r="E34" i="17"/>
  <c r="D6" i="17"/>
  <c r="E6" i="17"/>
  <c r="D40" i="17"/>
  <c r="E38" i="17"/>
  <c r="D38" i="17"/>
  <c r="D37" i="17"/>
  <c r="E36" i="17"/>
  <c r="E35" i="17"/>
  <c r="D35" i="17"/>
  <c r="E28" i="17"/>
  <c r="D28" i="17"/>
  <c r="E27" i="17"/>
  <c r="D27" i="17"/>
  <c r="E24" i="17"/>
  <c r="D24" i="17"/>
  <c r="E23" i="17"/>
  <c r="D23" i="17"/>
  <c r="E22" i="17"/>
  <c r="D22" i="17"/>
  <c r="E21" i="17"/>
  <c r="D21" i="17"/>
  <c r="E20" i="17"/>
  <c r="D20" i="17"/>
  <c r="D19" i="17"/>
  <c r="E17" i="17"/>
  <c r="D17" i="17"/>
  <c r="E15" i="17"/>
  <c r="D15" i="17"/>
  <c r="E13" i="17"/>
  <c r="D13" i="17"/>
  <c r="E12" i="17"/>
  <c r="D12" i="17"/>
  <c r="E11" i="17"/>
  <c r="D11" i="17"/>
  <c r="E9" i="17"/>
  <c r="D9" i="17"/>
  <c r="E8" i="17"/>
  <c r="D8" i="17"/>
  <c r="E7" i="17"/>
  <c r="D7" i="17"/>
  <c r="B10" i="13" l="1"/>
  <c r="C10" i="13" l="1"/>
  <c r="C45" i="15" l="1"/>
  <c r="B45" i="15"/>
  <c r="C34" i="16"/>
  <c r="B34" i="16"/>
  <c r="D38" i="15"/>
  <c r="E38" i="15"/>
  <c r="D6" i="15"/>
  <c r="E6" i="15"/>
  <c r="D6" i="16"/>
  <c r="E6" i="16"/>
  <c r="D28" i="16"/>
  <c r="E28" i="16"/>
  <c r="H33" i="16" l="1"/>
  <c r="D33" i="16"/>
  <c r="E31" i="16"/>
  <c r="D31" i="16"/>
  <c r="H30" i="16"/>
  <c r="D30" i="16"/>
  <c r="E29" i="16"/>
  <c r="D29" i="16"/>
  <c r="E27" i="16"/>
  <c r="D27" i="16"/>
  <c r="E22" i="16"/>
  <c r="D22" i="16"/>
  <c r="E21" i="16"/>
  <c r="D21" i="16"/>
  <c r="E20" i="16"/>
  <c r="D20" i="16"/>
  <c r="E19" i="16"/>
  <c r="D19" i="16"/>
  <c r="E18" i="16"/>
  <c r="D18" i="16"/>
  <c r="E17" i="16"/>
  <c r="D17" i="16"/>
  <c r="E16" i="16"/>
  <c r="D16" i="16"/>
  <c r="E15" i="16"/>
  <c r="D15" i="16"/>
  <c r="E14" i="16"/>
  <c r="D14" i="16"/>
  <c r="E13" i="16"/>
  <c r="D13" i="16"/>
  <c r="E12" i="16"/>
  <c r="D12" i="16"/>
  <c r="E11" i="16"/>
  <c r="D11" i="16"/>
  <c r="H10" i="16"/>
  <c r="E9" i="16"/>
  <c r="D9" i="16"/>
  <c r="G8" i="16"/>
  <c r="F8" i="16"/>
  <c r="E8" i="16"/>
  <c r="D8" i="16"/>
  <c r="E7" i="16"/>
  <c r="D7" i="16"/>
  <c r="E5" i="16"/>
  <c r="D5" i="16"/>
  <c r="D44" i="15"/>
  <c r="E42" i="15"/>
  <c r="D42" i="15"/>
  <c r="D41" i="15"/>
  <c r="E40" i="15"/>
  <c r="D40" i="15"/>
  <c r="E39" i="15"/>
  <c r="D39" i="15"/>
  <c r="E32" i="15"/>
  <c r="D32" i="15"/>
  <c r="E31" i="15"/>
  <c r="D31" i="15"/>
  <c r="E30" i="15"/>
  <c r="D30" i="15"/>
  <c r="E29" i="15"/>
  <c r="D29" i="15"/>
  <c r="E26" i="15"/>
  <c r="D26" i="15"/>
  <c r="E25" i="15"/>
  <c r="D25" i="15"/>
  <c r="E24" i="15"/>
  <c r="D24" i="15"/>
  <c r="E23" i="15"/>
  <c r="D23" i="15"/>
  <c r="E22" i="15"/>
  <c r="D22" i="15"/>
  <c r="E21" i="15"/>
  <c r="D21" i="15"/>
  <c r="E20" i="15"/>
  <c r="D20" i="15"/>
  <c r="E18" i="15"/>
  <c r="D18" i="15"/>
  <c r="E16" i="15"/>
  <c r="D16" i="15"/>
  <c r="E14" i="15"/>
  <c r="D14" i="15"/>
  <c r="E13" i="15"/>
  <c r="D13" i="15"/>
  <c r="E12" i="15"/>
  <c r="D12" i="15"/>
  <c r="E10" i="15"/>
  <c r="D10" i="15"/>
  <c r="E9" i="15"/>
  <c r="D9" i="15"/>
  <c r="E8" i="15"/>
  <c r="D8" i="15"/>
  <c r="E7" i="15"/>
  <c r="D7" i="15"/>
  <c r="H34" i="16" l="1"/>
  <c r="E19" i="13" l="1"/>
  <c r="D19" i="13"/>
  <c r="H30" i="10" l="1"/>
  <c r="H33" i="10"/>
  <c r="B32" i="11" l="1"/>
  <c r="E11" i="11" l="1"/>
  <c r="D16" i="10" l="1"/>
  <c r="E16" i="10"/>
  <c r="E15" i="11"/>
  <c r="E12" i="10"/>
  <c r="D12" i="11"/>
  <c r="D15" i="11"/>
  <c r="D11" i="11"/>
  <c r="D13" i="10"/>
  <c r="D12" i="13"/>
  <c r="D13" i="13"/>
  <c r="D12" i="10"/>
  <c r="E12" i="13" l="1"/>
  <c r="C43" i="13"/>
  <c r="B43" i="13"/>
  <c r="C34" i="10" l="1"/>
  <c r="B34" i="10"/>
  <c r="E17" i="13"/>
  <c r="H34" i="10" l="1"/>
  <c r="C32" i="11"/>
  <c r="H32" i="11" l="1"/>
  <c r="D42" i="13" l="1"/>
  <c r="E40" i="13"/>
  <c r="D40" i="13"/>
  <c r="D39" i="13"/>
  <c r="E38" i="13"/>
  <c r="D38" i="13"/>
  <c r="E37" i="13"/>
  <c r="D37" i="13"/>
  <c r="E31" i="13"/>
  <c r="D31" i="13"/>
  <c r="E30" i="13"/>
  <c r="D30" i="13"/>
  <c r="E29" i="13"/>
  <c r="D29" i="13"/>
  <c r="E28" i="13"/>
  <c r="D28" i="13"/>
  <c r="E25" i="13"/>
  <c r="D25" i="13"/>
  <c r="E24" i="13"/>
  <c r="D24" i="13"/>
  <c r="E23" i="13"/>
  <c r="D23" i="13"/>
  <c r="E22" i="13"/>
  <c r="D22" i="13"/>
  <c r="E21" i="13"/>
  <c r="D21" i="13"/>
  <c r="E20" i="13"/>
  <c r="D20" i="13"/>
  <c r="D17" i="13"/>
  <c r="E15" i="13"/>
  <c r="D15" i="13"/>
  <c r="E13" i="13"/>
  <c r="E11" i="13"/>
  <c r="D11" i="13"/>
  <c r="E9" i="13"/>
  <c r="D9" i="13"/>
  <c r="E8" i="13"/>
  <c r="D8" i="13"/>
  <c r="E7" i="13"/>
  <c r="D7" i="13"/>
  <c r="E6" i="13"/>
  <c r="D6" i="13"/>
  <c r="E12" i="11" l="1"/>
  <c r="D12" i="12"/>
  <c r="E12" i="12" l="1"/>
  <c r="E13" i="10" l="1"/>
  <c r="C42" i="12" l="1"/>
  <c r="B42" i="12"/>
  <c r="D41" i="12"/>
  <c r="E39" i="12"/>
  <c r="D39" i="12"/>
  <c r="D38" i="12"/>
  <c r="E37" i="12"/>
  <c r="D37" i="12"/>
  <c r="E36" i="12"/>
  <c r="D36" i="12"/>
  <c r="E30" i="12"/>
  <c r="D30" i="12"/>
  <c r="E29" i="12"/>
  <c r="D29" i="12"/>
  <c r="E28" i="12"/>
  <c r="D28" i="12"/>
  <c r="E27" i="12"/>
  <c r="D27" i="12"/>
  <c r="E24" i="12"/>
  <c r="D24" i="12"/>
  <c r="E23" i="12"/>
  <c r="D23" i="12"/>
  <c r="E22" i="12"/>
  <c r="D22" i="12"/>
  <c r="E21" i="12"/>
  <c r="D21" i="12"/>
  <c r="E20" i="12"/>
  <c r="D20" i="12"/>
  <c r="E19" i="12"/>
  <c r="D19" i="12"/>
  <c r="E16" i="12"/>
  <c r="D16" i="12"/>
  <c r="E14" i="12"/>
  <c r="D14" i="12"/>
  <c r="E10" i="12"/>
  <c r="D10" i="12"/>
  <c r="E8" i="12"/>
  <c r="D8" i="12"/>
  <c r="H7" i="12"/>
  <c r="I7" i="12" s="1"/>
  <c r="J7" i="12" s="1"/>
  <c r="G7" i="12"/>
  <c r="G26" i="12" s="1"/>
  <c r="F7" i="12"/>
  <c r="F26" i="12" s="1"/>
  <c r="E7" i="12"/>
  <c r="D7" i="12"/>
  <c r="E6" i="12"/>
  <c r="D6" i="12"/>
  <c r="E5" i="12"/>
  <c r="D5" i="12"/>
  <c r="H31" i="11"/>
  <c r="D31" i="11"/>
  <c r="E29" i="11"/>
  <c r="D29" i="11"/>
  <c r="H28" i="11"/>
  <c r="D28" i="11"/>
  <c r="E27" i="11"/>
  <c r="E26" i="11"/>
  <c r="D26" i="11"/>
  <c r="E21" i="11"/>
  <c r="D21" i="11"/>
  <c r="E20" i="11"/>
  <c r="D20" i="11"/>
  <c r="E19" i="11"/>
  <c r="D19" i="11"/>
  <c r="E18" i="11"/>
  <c r="D18" i="11"/>
  <c r="E17" i="11"/>
  <c r="D17" i="11"/>
  <c r="E16" i="11"/>
  <c r="D16" i="11"/>
  <c r="E14" i="11"/>
  <c r="D14" i="11"/>
  <c r="E13" i="11"/>
  <c r="D13" i="11"/>
  <c r="E10" i="11"/>
  <c r="D10" i="11"/>
  <c r="H9" i="11"/>
  <c r="E8" i="11"/>
  <c r="D8" i="11"/>
  <c r="G7" i="11"/>
  <c r="F7" i="11"/>
  <c r="E7" i="11"/>
  <c r="D7" i="11"/>
  <c r="E6" i="11"/>
  <c r="D6" i="11"/>
  <c r="E5" i="11"/>
  <c r="D5" i="11"/>
  <c r="D27" i="10" l="1"/>
  <c r="E27" i="10"/>
  <c r="D5" i="10" l="1"/>
  <c r="E5" i="10"/>
  <c r="H10" i="10" l="1"/>
  <c r="D33" i="10" l="1"/>
  <c r="E31" i="10"/>
  <c r="D31" i="10"/>
  <c r="D30" i="10"/>
  <c r="E29" i="10"/>
  <c r="D29" i="10"/>
  <c r="E28" i="10"/>
  <c r="D28" i="10"/>
  <c r="E22" i="10"/>
  <c r="D22" i="10"/>
  <c r="E21" i="10"/>
  <c r="D21" i="10"/>
  <c r="E20" i="10"/>
  <c r="D20" i="10"/>
  <c r="E19" i="10"/>
  <c r="D19" i="10"/>
  <c r="E18" i="10"/>
  <c r="D18" i="10"/>
  <c r="E17" i="10"/>
  <c r="D17" i="10"/>
  <c r="E15" i="10"/>
  <c r="D15" i="10"/>
  <c r="E14" i="10"/>
  <c r="D14" i="10"/>
  <c r="E11" i="10"/>
  <c r="D11" i="10"/>
  <c r="E9" i="10"/>
  <c r="D9" i="10"/>
  <c r="G8" i="10"/>
  <c r="F8" i="10"/>
  <c r="E8" i="10"/>
  <c r="D8" i="10"/>
  <c r="E7" i="10"/>
  <c r="D7" i="10"/>
  <c r="E6" i="10"/>
  <c r="D6" i="10"/>
  <c r="G39" i="17" l="1"/>
</calcChain>
</file>

<file path=xl/sharedStrings.xml><?xml version="1.0" encoding="utf-8"?>
<sst xmlns="http://schemas.openxmlformats.org/spreadsheetml/2006/main" count="931" uniqueCount="402">
  <si>
    <t>х</t>
  </si>
  <si>
    <t xml:space="preserve"> + (-)                       тис. осіб</t>
  </si>
  <si>
    <t>%</t>
  </si>
  <si>
    <t>зміна значення</t>
  </si>
  <si>
    <t>Показник</t>
  </si>
  <si>
    <t>Станом на дату:</t>
  </si>
  <si>
    <t xml:space="preserve"> + (-)                            тис. осіб</t>
  </si>
  <si>
    <t>2018 рік</t>
  </si>
  <si>
    <t>2. Всього отримали роботу (у т.ч. до набуття статусу безробітного), тис. осіб</t>
  </si>
  <si>
    <t xml:space="preserve">   2.1. Працевлаштовано до набуття статусу, тис. осіб</t>
  </si>
  <si>
    <t xml:space="preserve"> 2.3. Працевлаштовано безробітних за направленням служби зайнятості</t>
  </si>
  <si>
    <t>3. Проходили професійне навчання безробітні, тис. осіб</t>
  </si>
  <si>
    <t>6. Кількість осіб, охоплених профорієнтаційними послугами, тис. осіб</t>
  </si>
  <si>
    <t>7. Отримували допомогу по безробіттю, тис. осіб</t>
  </si>
  <si>
    <t>8. Кількість роботодавців, які надали інформацію про вакансії,  тис. одиниць</t>
  </si>
  <si>
    <t>9. Кількість вакансій, тис. одиниць</t>
  </si>
  <si>
    <t xml:space="preserve">   9.1. з них зареєстровано з початку року</t>
  </si>
  <si>
    <t xml:space="preserve">   2.2. Питома вага працевлаштованих до набуття статусу безробітного, %</t>
  </si>
  <si>
    <t xml:space="preserve">   3.1. з них в ЦПТО,  тис. осіб</t>
  </si>
  <si>
    <t>5. Брали участь у громадських та інших роботах тимчасового характеру, тис. осіб</t>
  </si>
  <si>
    <t>Мали статус безробітного, тис. осіб</t>
  </si>
  <si>
    <t>Всього отримали роботу (у т.ч. до набуття статусу безробітного), тис. осіб</t>
  </si>
  <si>
    <t xml:space="preserve">   Працевлаштовано до набуття статусу, тис. осіб</t>
  </si>
  <si>
    <t xml:space="preserve">   Питома вага працевлаштованих до набуття статусу безробітного, %</t>
  </si>
  <si>
    <t>Працевлаштовано безробітних за направленням служби зайнятості</t>
  </si>
  <si>
    <t xml:space="preserve"> Рівень працевлаштування безробітних,%</t>
  </si>
  <si>
    <t>Проходили професійне навчання безробітні, тис. осіб</t>
  </si>
  <si>
    <t>Рівень працевлаштування після закінчення профнавчання, %</t>
  </si>
  <si>
    <t xml:space="preserve">  з них в ЦПТО,  тис. осіб</t>
  </si>
  <si>
    <t>рівень працевлаштування після закінчення навчання в ЦПТО, %</t>
  </si>
  <si>
    <t>Всього брали участь у громадських та інших роботах тимчасового характеру, тис. осіб</t>
  </si>
  <si>
    <t xml:space="preserve">   Безробітних, тис. осіб</t>
  </si>
  <si>
    <t>Кількість осіб, охоплених профорієнтаційними послугами, тис. осіб</t>
  </si>
  <si>
    <t>Отримували допомогу по безробіттю, тис. осіб</t>
  </si>
  <si>
    <t>Питома вага довготривалих безробітних, %</t>
  </si>
  <si>
    <t>Питома вага безробітних, знятих з реєстрації без працевлаштування, %</t>
  </si>
  <si>
    <t>Кількість роботодавців, які надали інформацію про вакансії,  тис. одиниць</t>
  </si>
  <si>
    <t>Кількість вакансій, тис. одиниць</t>
  </si>
  <si>
    <t xml:space="preserve">     з них зареєстровано з початку року</t>
  </si>
  <si>
    <t>Кількість укомплектованих вакансій, тис. одиниць</t>
  </si>
  <si>
    <t>Рівень укомплектування вакансій, %</t>
  </si>
  <si>
    <t>Кількість вакансій по формі 3-ПН, тис. одиниць</t>
  </si>
  <si>
    <t>Інформація про вакансії, отримані з інших джерел,                тис. одиниць</t>
  </si>
  <si>
    <t>Середній розмір заробітної плати у вакансіях, грн.</t>
  </si>
  <si>
    <t>Кількість претендентів на одну вакансію, особи</t>
  </si>
  <si>
    <t>у порівнянні з минулим роком</t>
  </si>
  <si>
    <t xml:space="preserve"> + (-)</t>
  </si>
  <si>
    <t>А</t>
  </si>
  <si>
    <t>Всього отримали ваучер на навчання, осіб</t>
  </si>
  <si>
    <t>4. Отримали ваучер на навчання, осіб</t>
  </si>
  <si>
    <t xml:space="preserve">   2.3.2. Працевлаштовано з компенсацією витрат роботодавцю єдиного внеску, тис. осіб</t>
  </si>
  <si>
    <t xml:space="preserve">         з компенсацією витрат роботодавцю єдиного внеску, тис. осіб</t>
  </si>
  <si>
    <t>Кількість довготривалих безробітних, тис. осіб</t>
  </si>
  <si>
    <t>шляхом одноразової виплати допомоги по безробіттю</t>
  </si>
  <si>
    <t>2019 рік</t>
  </si>
  <si>
    <t>1. Кількість осіб, які перебували на обліку та мали статус безробітного, тис. осіб</t>
  </si>
  <si>
    <t>10.  Кількість осіб, які перебували на обліку та мали статус безробітного, тис. осіб</t>
  </si>
  <si>
    <t>12. Кількість вакансій по формі 3-ПН, тис. одиниць</t>
  </si>
  <si>
    <t>13. Інформація про вакансії, отримані з інших джерел,                тис. одиниць</t>
  </si>
  <si>
    <t>14. Середній розмір заробітної плати у вакансіях, грн.</t>
  </si>
  <si>
    <t>15. Кількість безробітних на одну вакансію, особи</t>
  </si>
  <si>
    <t>2018 р.</t>
  </si>
  <si>
    <t>2019 р.</t>
  </si>
  <si>
    <t>1. Мали статус безробітного, тис. осіб</t>
  </si>
  <si>
    <r>
      <rPr>
        <sz val="14"/>
        <rFont val="Times New Roman"/>
        <family val="1"/>
        <charset val="204"/>
      </rPr>
      <t xml:space="preserve">1.1. </t>
    </r>
    <r>
      <rPr>
        <i/>
        <sz val="14"/>
        <rFont val="Times New Roman"/>
        <family val="1"/>
        <charset val="204"/>
      </rPr>
      <t xml:space="preserve">з них </t>
    </r>
    <r>
      <rPr>
        <b/>
        <sz val="14"/>
        <rFont val="Times New Roman"/>
        <family val="1"/>
        <charset val="204"/>
      </rPr>
      <t>мали статус безробітного, тис. осіб</t>
    </r>
  </si>
  <si>
    <r>
      <t xml:space="preserve">   1.1.1. </t>
    </r>
    <r>
      <rPr>
        <i/>
        <sz val="14"/>
        <rFont val="Times New Roman"/>
        <family val="1"/>
        <charset val="204"/>
      </rPr>
      <t>у т.ч.</t>
    </r>
    <r>
      <rPr>
        <sz val="14"/>
        <rFont val="Times New Roman"/>
        <family val="1"/>
        <charset val="204"/>
      </rPr>
      <t xml:space="preserve"> зареєстровано з початку року</t>
    </r>
  </si>
  <si>
    <r>
      <rPr>
        <sz val="14"/>
        <rFont val="Times New Roman"/>
        <family val="1"/>
        <charset val="204"/>
      </rPr>
      <t>10.1.</t>
    </r>
    <r>
      <rPr>
        <b/>
        <sz val="14"/>
        <rFont val="Times New Roman"/>
        <family val="1"/>
        <charset val="204"/>
      </rPr>
      <t xml:space="preserve">  </t>
    </r>
    <r>
      <rPr>
        <i/>
        <sz val="14"/>
        <rFont val="Times New Roman"/>
        <family val="1"/>
        <charset val="204"/>
      </rPr>
      <t xml:space="preserve">з них </t>
    </r>
    <r>
      <rPr>
        <b/>
        <sz val="14"/>
        <rFont val="Times New Roman"/>
        <family val="1"/>
        <charset val="204"/>
      </rPr>
      <t>мали статус безробітного, тис. осіб</t>
    </r>
  </si>
  <si>
    <r>
      <rPr>
        <sz val="14"/>
        <rFont val="Times New Roman"/>
        <family val="1"/>
        <charset val="204"/>
      </rPr>
      <t xml:space="preserve">  10.1.1.</t>
    </r>
    <r>
      <rPr>
        <b/>
        <sz val="14"/>
        <rFont val="Times New Roman"/>
        <family val="1"/>
        <charset val="204"/>
      </rPr>
      <t xml:space="preserve"> </t>
    </r>
    <r>
      <rPr>
        <i/>
        <sz val="14"/>
        <rFont val="Times New Roman"/>
        <family val="1"/>
        <charset val="204"/>
      </rPr>
      <t>у т.ч.</t>
    </r>
    <r>
      <rPr>
        <b/>
        <sz val="14"/>
        <rFont val="Times New Roman"/>
        <family val="1"/>
        <charset val="204"/>
      </rPr>
      <t>отримували допомогу по безробіттю, тис. осіб</t>
    </r>
  </si>
  <si>
    <t xml:space="preserve">     у т.ч. зареєстровано з початку року</t>
  </si>
  <si>
    <r>
      <t xml:space="preserve">   1.1. </t>
    </r>
    <r>
      <rPr>
        <i/>
        <sz val="14"/>
        <rFont val="Times New Roman"/>
        <family val="1"/>
        <charset val="204"/>
      </rPr>
      <t xml:space="preserve">з них </t>
    </r>
    <r>
      <rPr>
        <sz val="14"/>
        <rFont val="Times New Roman"/>
        <family val="1"/>
        <charset val="204"/>
      </rPr>
      <t>зареєстровано з початку року</t>
    </r>
  </si>
  <si>
    <t>10. Мали статус безробітного, тис. осіб</t>
  </si>
  <si>
    <t xml:space="preserve"> - 1 особа</t>
  </si>
  <si>
    <t>на                         1 квітня      2018 р.</t>
  </si>
  <si>
    <t>на                         1 квітня      2019 р.</t>
  </si>
  <si>
    <t>за січень-березень 2018-2019 рр.</t>
  </si>
  <si>
    <t>Середній розмір допомоги по безробіттю, у березні, грн.</t>
  </si>
  <si>
    <t>381          особа</t>
  </si>
  <si>
    <t>172             особи</t>
  </si>
  <si>
    <t>Оперативні дані</t>
  </si>
  <si>
    <t>444        особи</t>
  </si>
  <si>
    <t xml:space="preserve"> + 63 особи</t>
  </si>
  <si>
    <t>434          особи</t>
  </si>
  <si>
    <t xml:space="preserve"> + 262                    особи</t>
  </si>
  <si>
    <t>у 2,5 р.</t>
  </si>
  <si>
    <t xml:space="preserve">     + 8,0 в.п.</t>
  </si>
  <si>
    <t xml:space="preserve">  + 9,5 в.п.</t>
  </si>
  <si>
    <t xml:space="preserve">   - 1,0 в.п.</t>
  </si>
  <si>
    <t xml:space="preserve"> - 1,4 в.п.</t>
  </si>
  <si>
    <t xml:space="preserve">  + 593 грн.</t>
  </si>
  <si>
    <t xml:space="preserve"> + 1 050 грн.</t>
  </si>
  <si>
    <t xml:space="preserve">    - 0,9 в.п.</t>
  </si>
  <si>
    <t xml:space="preserve">     + 2,8 в.п.</t>
  </si>
  <si>
    <t xml:space="preserve">   - 0,2 в.п.</t>
  </si>
  <si>
    <t>Показники діяльності державної служби зайнятості</t>
  </si>
  <si>
    <t xml:space="preserve">  - з компенсацією витрат роботодавцю єдиного внеску, тис. осіб</t>
  </si>
  <si>
    <t>Працевлаштовано безробітних за направленням служби зайнятості, тис. осіб</t>
  </si>
  <si>
    <t xml:space="preserve">   Питома вага працевлаштованих до набуття статусу                                    безробітного, %</t>
  </si>
  <si>
    <t>Пропозиції роботи, отримані з інших джерел,                               тис. одиниць</t>
  </si>
  <si>
    <t xml:space="preserve"> 2.3.1. Шляхом одноразової виплати допомоги по безробіттю, тис. осіб</t>
  </si>
  <si>
    <t xml:space="preserve">  - шляхом одноразової виплати допомоги по безробіттю, тис. осіб</t>
  </si>
  <si>
    <t xml:space="preserve">    + 3,1  в.п.</t>
  </si>
  <si>
    <t>без змін</t>
  </si>
  <si>
    <t>у січні-серпні 2018-2019 рр.</t>
  </si>
  <si>
    <t>на 01.09.2018</t>
  </si>
  <si>
    <t>на 01.09.2019</t>
  </si>
  <si>
    <t xml:space="preserve"> +  грн.</t>
  </si>
  <si>
    <t>11. Середній розмір допомоги по безробіттю, у серпні, грн.</t>
  </si>
  <si>
    <t xml:space="preserve"> - 3,8 в.п.</t>
  </si>
  <si>
    <t xml:space="preserve">  - 0,7 в.п.</t>
  </si>
  <si>
    <t xml:space="preserve">  + 2,8 в.п.</t>
  </si>
  <si>
    <t xml:space="preserve">  + 0,7 в.п.</t>
  </si>
  <si>
    <t xml:space="preserve"> - 0,8 в.п.</t>
  </si>
  <si>
    <t>на 01.08.2018</t>
  </si>
  <si>
    <t>на 01.07.2017</t>
  </si>
  <si>
    <t>на 01.06.2016</t>
  </si>
  <si>
    <t xml:space="preserve"> - 3,9 в.п.</t>
  </si>
  <si>
    <t xml:space="preserve"> - 4,0 в.п.</t>
  </si>
  <si>
    <t xml:space="preserve"> + 0,7 в.п.</t>
  </si>
  <si>
    <t xml:space="preserve">  + 0,2 в.п.</t>
  </si>
  <si>
    <t xml:space="preserve">   - 0,1 в.п.</t>
  </si>
  <si>
    <t xml:space="preserve">  - 0,1  в.п.</t>
  </si>
  <si>
    <t xml:space="preserve"> - 1,0 в.п.</t>
  </si>
  <si>
    <t xml:space="preserve"> - 0,7 в.п.</t>
  </si>
  <si>
    <t xml:space="preserve"> - 0,3 в.п.</t>
  </si>
  <si>
    <t xml:space="preserve">  - 0,3 в.п.</t>
  </si>
  <si>
    <t xml:space="preserve">  - шляхом одноразової виплати допомоги по безробіттю</t>
  </si>
  <si>
    <t xml:space="preserve">  - з компенсацією витрат роботодавцю єдиного внеску</t>
  </si>
  <si>
    <t>Мали статус безробітного</t>
  </si>
  <si>
    <t>Всього отримали роботу (у т.ч. до набуття статусу безробітного)</t>
  </si>
  <si>
    <t xml:space="preserve">   Питома вага працевлаштованих до набуття статусу                                    безробітного</t>
  </si>
  <si>
    <t xml:space="preserve"> Рівень працевлаштування безробітних</t>
  </si>
  <si>
    <t>Проходили професійне навчання безробітні</t>
  </si>
  <si>
    <t>Рівень працевлаштування після закінчення профнавчання</t>
  </si>
  <si>
    <t xml:space="preserve">  з них в ЦПТО</t>
  </si>
  <si>
    <t>Всього брали участь у громадських та інших роботах тимчасового характеру</t>
  </si>
  <si>
    <t xml:space="preserve">   Безробітних</t>
  </si>
  <si>
    <t>Кількість осіб, охоплених профорієнтаційними послугами</t>
  </si>
  <si>
    <t>Отримували допомогу по безробіттю</t>
  </si>
  <si>
    <t>Кількість довготривалих безробітних</t>
  </si>
  <si>
    <t>рівень працевлаштування після закінчення навчання в ЦПТО</t>
  </si>
  <si>
    <t xml:space="preserve">   Працевлаштовано до набуття статусу</t>
  </si>
  <si>
    <t>Всього отримали ваучер на навчання</t>
  </si>
  <si>
    <t>Питома вага довготривалих безробітних</t>
  </si>
  <si>
    <t>Питома вага безробітних, знятих з реєстрації без працевлаштування</t>
  </si>
  <si>
    <t>Кількість роботодавців, які надали інформацію про вакансії</t>
  </si>
  <si>
    <t>Кількість вакансій</t>
  </si>
  <si>
    <t>Кількість укомплектованих вакансій</t>
  </si>
  <si>
    <t>Рівень укомплектування вакансій</t>
  </si>
  <si>
    <t>Кількість вакансій по формі 3-ПН</t>
  </si>
  <si>
    <t>Середній розмір заробітної плати у вакансіях</t>
  </si>
  <si>
    <t>Кількість претендентів на одну вакансію</t>
  </si>
  <si>
    <t>Темпи зростання (скорочення)                                                основних показників діяльності ДСЗ</t>
  </si>
  <si>
    <t xml:space="preserve"> + 3,1  в.п.</t>
  </si>
  <si>
    <t>січень-травень 2019 р.</t>
  </si>
  <si>
    <t>січень-червень 2019 р.</t>
  </si>
  <si>
    <t>січень-липень 2019 р.</t>
  </si>
  <si>
    <t>січень-серпень 2019 р.</t>
  </si>
  <si>
    <t>Середній розмір допомоги по безробіттю</t>
  </si>
  <si>
    <t xml:space="preserve"> + 3,2 в.п.</t>
  </si>
  <si>
    <t xml:space="preserve"> + 3,0 в.п.</t>
  </si>
  <si>
    <r>
      <t xml:space="preserve">Зміна показника                             </t>
    </r>
    <r>
      <rPr>
        <b/>
        <sz val="14"/>
        <rFont val="Times New Roman"/>
        <family val="1"/>
        <charset val="204"/>
      </rPr>
      <t xml:space="preserve">      </t>
    </r>
    <r>
      <rPr>
        <sz val="14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(у порівнянні з відповідним періодом 2018 р.)</t>
    </r>
  </si>
  <si>
    <t xml:space="preserve"> + 0,6 в.п.</t>
  </si>
  <si>
    <t xml:space="preserve">  + 0,5 в.п.</t>
  </si>
  <si>
    <t xml:space="preserve">  - 0,5  в.п.</t>
  </si>
  <si>
    <t xml:space="preserve"> - 1,7 в.п.</t>
  </si>
  <si>
    <t>11. Отримували допомогу по безробіттю, тис. осіб</t>
  </si>
  <si>
    <t>13. Кількість вакансій по формі 3-ПН, тис. одиниць</t>
  </si>
  <si>
    <t>14. Інформація про вакансії, отримані з інших джерел,                тис. одиниць</t>
  </si>
  <si>
    <t>15. Середній розмір заробітної плати у вакансіях, грн.</t>
  </si>
  <si>
    <t>16. Кількість безробітних на одну вакансію, особи</t>
  </si>
  <si>
    <t>у січні-вересні 2018-2019 рр.</t>
  </si>
  <si>
    <t>на 01.10.2018</t>
  </si>
  <si>
    <t>на 01.10.2019</t>
  </si>
  <si>
    <t>12. Середній розмір допомоги по безробіттю, у вересні, грн.</t>
  </si>
  <si>
    <t>Середній розмір допомоги по безробіттю, у вересні, грн.</t>
  </si>
  <si>
    <t>1. Всього отримували послуги, тис. осіб</t>
  </si>
  <si>
    <t>10. Всього отримували послуги, тис. осіб</t>
  </si>
  <si>
    <r>
      <rPr>
        <sz val="14"/>
        <rFont val="Times New Roman"/>
        <family val="1"/>
        <charset val="204"/>
      </rPr>
      <t>10.1.</t>
    </r>
    <r>
      <rPr>
        <b/>
        <sz val="14"/>
        <rFont val="Times New Roman"/>
        <family val="1"/>
        <charset val="204"/>
      </rPr>
      <t xml:space="preserve"> </t>
    </r>
    <r>
      <rPr>
        <i/>
        <sz val="14"/>
        <rFont val="Times New Roman"/>
        <family val="1"/>
        <charset val="204"/>
      </rPr>
      <t>з них,</t>
    </r>
    <r>
      <rPr>
        <b/>
        <sz val="14"/>
        <rFont val="Times New Roman"/>
        <family val="1"/>
        <charset val="204"/>
      </rPr>
      <t xml:space="preserve"> мали статус безробітного, тис. осіб</t>
    </r>
  </si>
  <si>
    <r>
      <t xml:space="preserve">   1.1.1. </t>
    </r>
    <r>
      <rPr>
        <i/>
        <sz val="14"/>
        <rFont val="Times New Roman"/>
        <family val="1"/>
        <charset val="204"/>
      </rPr>
      <t>в т.ч.</t>
    </r>
    <r>
      <rPr>
        <sz val="14"/>
        <rFont val="Times New Roman"/>
        <family val="1"/>
        <charset val="204"/>
      </rPr>
      <t>зареєстровано з початку року, тис. осіб</t>
    </r>
  </si>
  <si>
    <r>
      <rPr>
        <sz val="14"/>
        <rFont val="Times New Roman"/>
        <family val="1"/>
        <charset val="204"/>
      </rPr>
      <t>1.1.</t>
    </r>
    <r>
      <rPr>
        <b/>
        <sz val="14"/>
        <rFont val="Times New Roman"/>
        <family val="1"/>
        <charset val="204"/>
      </rPr>
      <t xml:space="preserve"> </t>
    </r>
    <r>
      <rPr>
        <i/>
        <sz val="14"/>
        <rFont val="Times New Roman"/>
        <family val="1"/>
        <charset val="204"/>
      </rPr>
      <t>з них,</t>
    </r>
    <r>
      <rPr>
        <b/>
        <sz val="14"/>
        <rFont val="Times New Roman"/>
        <family val="1"/>
        <charset val="204"/>
      </rPr>
      <t xml:space="preserve"> мали статус безробітного, тис. осіб</t>
    </r>
  </si>
  <si>
    <t>Всього отримували послуги, тис. осіб</t>
  </si>
  <si>
    <r>
      <t xml:space="preserve">  </t>
    </r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тис. осіб</t>
    </r>
  </si>
  <si>
    <t xml:space="preserve">     у т.ч. зареєстровано з початку року, тис. осіб</t>
  </si>
  <si>
    <r>
      <rPr>
        <i/>
        <sz val="14"/>
        <rFont val="Times New Roman"/>
        <family val="1"/>
        <charset val="204"/>
      </rPr>
      <t xml:space="preserve">  з них,</t>
    </r>
    <r>
      <rPr>
        <b/>
        <sz val="14"/>
        <rFont val="Times New Roman"/>
        <family val="1"/>
        <charset val="204"/>
      </rPr>
      <t xml:space="preserve"> мали статус безробітного, тис. осіб</t>
    </r>
  </si>
  <si>
    <r>
      <t xml:space="preserve">  </t>
    </r>
    <r>
      <rPr>
        <i/>
        <sz val="14"/>
        <rFont val="Times New Roman"/>
        <family val="1"/>
        <charset val="204"/>
      </rPr>
      <t>в т.ч.</t>
    </r>
    <r>
      <rPr>
        <b/>
        <sz val="14"/>
        <rFont val="Times New Roman"/>
        <family val="1"/>
        <charset val="204"/>
      </rPr>
      <t xml:space="preserve"> отримували допомогу по безробіттю, тис. осіб</t>
    </r>
  </si>
  <si>
    <r>
      <rPr>
        <sz val="14"/>
        <rFont val="Times New Roman"/>
        <family val="1"/>
        <charset val="204"/>
      </rPr>
      <t xml:space="preserve">  10.1.1.</t>
    </r>
    <r>
      <rPr>
        <b/>
        <sz val="14"/>
        <rFont val="Times New Roman"/>
        <family val="1"/>
        <charset val="204"/>
      </rPr>
      <t xml:space="preserve"> </t>
    </r>
    <r>
      <rPr>
        <i/>
        <sz val="14"/>
        <rFont val="Times New Roman"/>
        <family val="1"/>
        <charset val="204"/>
      </rPr>
      <t>в т.ч.</t>
    </r>
    <r>
      <rPr>
        <b/>
        <sz val="14"/>
        <rFont val="Times New Roman"/>
        <family val="1"/>
        <charset val="204"/>
      </rPr>
      <t xml:space="preserve"> отримували допомогу по безробіттю, тис. осіб</t>
    </r>
  </si>
  <si>
    <t xml:space="preserve">   - 0,6 в.п.</t>
  </si>
  <si>
    <t xml:space="preserve"> - 3,7 в.п.</t>
  </si>
  <si>
    <t xml:space="preserve">  + 711 грн.</t>
  </si>
  <si>
    <t xml:space="preserve"> +1 146 грн.</t>
  </si>
  <si>
    <t xml:space="preserve">    + 0,7 в.п.</t>
  </si>
  <si>
    <t xml:space="preserve">    + 2,9 в.п.</t>
  </si>
  <si>
    <t xml:space="preserve">   + 2,9 в.п.</t>
  </si>
  <si>
    <t xml:space="preserve"> + 711 грн.</t>
  </si>
  <si>
    <t xml:space="preserve"> + 1 146 грн.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</si>
  <si>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тис. осіб</t>
    </r>
  </si>
  <si>
    <r>
      <rPr>
        <i/>
        <sz val="14"/>
        <rFont val="Times New Roman"/>
        <family val="1"/>
        <charset val="204"/>
      </rPr>
      <t>з них,</t>
    </r>
    <r>
      <rPr>
        <b/>
        <sz val="14"/>
        <rFont val="Times New Roman"/>
        <family val="1"/>
        <charset val="204"/>
      </rPr>
      <t xml:space="preserve"> мали статус безробітного, тис. осіб</t>
    </r>
  </si>
  <si>
    <t xml:space="preserve">  - з компенсацією витрат роботодавцю єдиного внеску,                         тис. осіб</t>
  </si>
  <si>
    <t>у січні-листопаді 2018-2019 рр.</t>
  </si>
  <si>
    <t>на 01.12.2018</t>
  </si>
  <si>
    <t>на 01.12.2019</t>
  </si>
  <si>
    <t>Середній розмір допомоги по безробіттю, у листопаді, грн.</t>
  </si>
  <si>
    <t>Оперативно</t>
  </si>
  <si>
    <t xml:space="preserve">    + 2,6 в.п.</t>
  </si>
  <si>
    <t xml:space="preserve">  + 733 грн.</t>
  </si>
  <si>
    <t xml:space="preserve">   - 0,5 в.п.</t>
  </si>
  <si>
    <t xml:space="preserve">   - 0,3 в.п.</t>
  </si>
  <si>
    <t xml:space="preserve">     - 0,7 в.п.</t>
  </si>
  <si>
    <t xml:space="preserve"> - 4,2 в.п.</t>
  </si>
  <si>
    <t xml:space="preserve">     - 0,1 в.п.</t>
  </si>
  <si>
    <t xml:space="preserve">  + 1 015 грн.</t>
  </si>
  <si>
    <t>на 01.01.2019</t>
  </si>
  <si>
    <t>на 01.01.2020</t>
  </si>
  <si>
    <t>12. Середній розмір допомоги по безробіттю, у грудні, грн.</t>
  </si>
  <si>
    <t xml:space="preserve">   Працевлаштовано шляхом одноразової виплати допомоги по безробіттю, тис. осіб</t>
  </si>
  <si>
    <t xml:space="preserve">   Працевлаштовано з компенсацією витрат роботодавцю єдиного внеску, тис. осіб</t>
  </si>
  <si>
    <t>у січні 2019-2020 рр.</t>
  </si>
  <si>
    <t xml:space="preserve">   +  в.п.</t>
  </si>
  <si>
    <t xml:space="preserve"> + грн.</t>
  </si>
  <si>
    <t xml:space="preserve">  - шляхом одноразової виплати допомоги по безробіттю, особи</t>
  </si>
  <si>
    <t>2020 р.</t>
  </si>
  <si>
    <t xml:space="preserve"> з них зареєстровано з початку року</t>
  </si>
  <si>
    <t>з них, мали статус безробітного, тис. осіб</t>
  </si>
  <si>
    <t>на 1 березня 2020 року</t>
  </si>
  <si>
    <t>За статтю:</t>
  </si>
  <si>
    <t>За освітою:</t>
  </si>
  <si>
    <t>За віковими групами:</t>
  </si>
  <si>
    <t>За місцем проживання:</t>
  </si>
  <si>
    <t xml:space="preserve">  Жінки</t>
  </si>
  <si>
    <t xml:space="preserve">  Чоловіки</t>
  </si>
  <si>
    <t>Структура, (%)</t>
  </si>
  <si>
    <r>
      <t xml:space="preserve">Мали статус безробітного, </t>
    </r>
    <r>
      <rPr>
        <i/>
        <sz val="14"/>
        <rFont val="Times New Roman"/>
        <family val="1"/>
        <charset val="204"/>
      </rPr>
      <t>тис. осіб</t>
    </r>
  </si>
  <si>
    <t>Портрет зареєстрованого безробітного</t>
  </si>
  <si>
    <t xml:space="preserve">  до 35 років</t>
  </si>
  <si>
    <t xml:space="preserve">  35-44 років</t>
  </si>
  <si>
    <t xml:space="preserve">  понад 45 років</t>
  </si>
  <si>
    <t>За окремими категоріями:</t>
  </si>
  <si>
    <t>За професійними групами:</t>
  </si>
  <si>
    <t xml:space="preserve">  Вища</t>
  </si>
  <si>
    <t xml:space="preserve">  Професійно-технічна</t>
  </si>
  <si>
    <t xml:space="preserve">  Загальна середня</t>
  </si>
  <si>
    <t xml:space="preserve">  Мешканці міст</t>
  </si>
  <si>
    <t xml:space="preserve">  Особи, що проживають у сільській місцевості</t>
  </si>
  <si>
    <t xml:space="preserve">  Особи, які мають додаткові гарантії у сприянні працевлаштуванню</t>
  </si>
  <si>
    <t xml:space="preserve">  Внутрішньо переміщені особи</t>
  </si>
  <si>
    <t xml:space="preserve">  Учасники АТО</t>
  </si>
  <si>
    <t xml:space="preserve">  Службовці, керівники</t>
  </si>
  <si>
    <t xml:space="preserve">  Професіонали</t>
  </si>
  <si>
    <t xml:space="preserve">  Фахівці</t>
  </si>
  <si>
    <t xml:space="preserve">  Технічні службовці</t>
  </si>
  <si>
    <t xml:space="preserve">  Працівники сфери торгівлі та послуг</t>
  </si>
  <si>
    <t xml:space="preserve">  Кваліфіковані робітники сільського та лісового господарств</t>
  </si>
  <si>
    <t xml:space="preserve">  Кваліфіковані робітники з інструментом</t>
  </si>
  <si>
    <t xml:space="preserve">  Робітники з обслуговування, устаткування та машин</t>
  </si>
  <si>
    <t xml:space="preserve">  Найпростіші професії </t>
  </si>
  <si>
    <t xml:space="preserve">      з них за категоріями:</t>
  </si>
  <si>
    <r>
      <t xml:space="preserve"> </t>
    </r>
    <r>
      <rPr>
        <i/>
        <sz val="14"/>
        <rFont val="Times New Roman"/>
        <family val="1"/>
        <charset val="204"/>
      </rPr>
      <t xml:space="preserve"> з них:</t>
    </r>
  </si>
  <si>
    <t xml:space="preserve">    - Особи, яким до настання права на пенсію за віком залишилося 10 і менше років</t>
  </si>
  <si>
    <t xml:space="preserve">   - Особи з інвалідністю</t>
  </si>
  <si>
    <t>у січні-березні 2019-2020 рр.</t>
  </si>
  <si>
    <t>на 01.04.2019</t>
  </si>
  <si>
    <t>на 01.04.2020</t>
  </si>
  <si>
    <t xml:space="preserve">     - 2,3 в.п.</t>
  </si>
  <si>
    <t xml:space="preserve">     - 0,3 в.п.</t>
  </si>
  <si>
    <t xml:space="preserve">     + 4,4 в.п.</t>
  </si>
  <si>
    <t xml:space="preserve">   - 0,7 в.п.</t>
  </si>
  <si>
    <t xml:space="preserve">  + 760 грн.</t>
  </si>
  <si>
    <t xml:space="preserve">  + 698 грн.</t>
  </si>
  <si>
    <t>Продовження</t>
  </si>
  <si>
    <t>Всього отримували послуги, осіб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</si>
  <si>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</si>
  <si>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</si>
  <si>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у т.ч.</t>
  </si>
  <si>
    <t>Кількість виданих ваучерів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</si>
  <si>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</si>
  <si>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</si>
  <si>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</si>
  <si>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</si>
  <si>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вакансій, одиниць</t>
  </si>
  <si>
    <t>Всього отримують послуги на кінець періоду, осіб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</si>
  <si>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</si>
  <si>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</si>
  <si>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</si>
  <si>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</si>
  <si>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</si>
  <si>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</si>
  <si>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Усього</t>
  </si>
  <si>
    <t>Працевлаштовано компенсацією витрат роботодавцю єдиного внеску, тис. осіб</t>
  </si>
  <si>
    <t>Чисельність працевлаштованих безробітних, осіб</t>
  </si>
  <si>
    <t>Проходили професійне навчання, осіб</t>
  </si>
  <si>
    <t>Брали участь у громадських та інших роботах тимчасового характеру, осіб</t>
  </si>
  <si>
    <t>Станом на:</t>
  </si>
  <si>
    <t>Особи з інвалідністю</t>
  </si>
  <si>
    <t>Молодь у віці до 35 років</t>
  </si>
  <si>
    <t>Жінки</t>
  </si>
  <si>
    <t>Чоловіки</t>
  </si>
  <si>
    <t>(за окремими категоріями)</t>
  </si>
  <si>
    <t>(за місцем проживання)</t>
  </si>
  <si>
    <t>Мешканці міських поселень</t>
  </si>
  <si>
    <t xml:space="preserve">Мешканці сільської місцевості </t>
  </si>
  <si>
    <t>учасники АТО (ООС)</t>
  </si>
  <si>
    <t>ВПО</t>
  </si>
  <si>
    <t>у січні-травні 2019-2020 рр.</t>
  </si>
  <si>
    <t>Показники діяльності обласної служби зайнятості</t>
  </si>
  <si>
    <t>Всього отримували послуги,осіб</t>
  </si>
  <si>
    <t>з них, мали статус безробітного, осіб</t>
  </si>
  <si>
    <t>Всього отримали роботу (у т.ч. до набуття статусу безробітного),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</si>
  <si>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</si>
  <si>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t xml:space="preserve"> Працевлаштовано шляхом одноразової виплати допомоги по безробіттю, осіб</t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</si>
  <si>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</si>
  <si>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</si>
  <si>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</si>
  <si>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Отримували допомогу по безробіттю, осіб</t>
  </si>
  <si>
    <t>Кількість роботодавців, які надали інформацію про вакансії, одиниць</t>
  </si>
  <si>
    <t>на 01.06.2019</t>
  </si>
  <si>
    <t>на 01.06.2020</t>
  </si>
  <si>
    <t>Всього отримували послуги,  осіб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</si>
  <si>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осіб</t>
    </r>
  </si>
  <si>
    <t>Середній розмір допомоги по безробіттю, у травні, грн.</t>
  </si>
  <si>
    <t>Кількість вакансій по формі 3-ПН, одиниць</t>
  </si>
  <si>
    <t xml:space="preserve"> з них, отримали статус безробітного за період карантину (з 12 березня по 31 травня)</t>
  </si>
  <si>
    <t xml:space="preserve"> з них, працевлаштовано за період карантину                      (з 12 березня по 31 травня)</t>
  </si>
  <si>
    <t xml:space="preserve"> з них, працевлаштовано безробітних за період карантину (з 12 березня по 31 травня)</t>
  </si>
  <si>
    <t xml:space="preserve"> з них, розпочато виплату допомоги по безробіттю за період карантину (з 12 березня по 31 травня)</t>
  </si>
  <si>
    <t xml:space="preserve"> з них, зареєстровано за період карантину                                                                    (з 12 березня по 31 травня)</t>
  </si>
  <si>
    <t>у січні-травні 2019 - 2020 рр.</t>
  </si>
  <si>
    <t>Львівська область</t>
  </si>
  <si>
    <t>м.Львів</t>
  </si>
  <si>
    <t>м.Борислав</t>
  </si>
  <si>
    <t>м.Моршин</t>
  </si>
  <si>
    <t>м.Новий Розділ</t>
  </si>
  <si>
    <t>м.Новояворівськ</t>
  </si>
  <si>
    <t>м.Стебник</t>
  </si>
  <si>
    <t>м.Трускавець</t>
  </si>
  <si>
    <t>м.Червоноград</t>
  </si>
  <si>
    <t>Дрогобицький</t>
  </si>
  <si>
    <t>Самбірський</t>
  </si>
  <si>
    <t>Стрийський</t>
  </si>
  <si>
    <t>Бродівський</t>
  </si>
  <si>
    <t>Буський</t>
  </si>
  <si>
    <t>Городоцький</t>
  </si>
  <si>
    <t>Жидачівський</t>
  </si>
  <si>
    <t>Жовківський</t>
  </si>
  <si>
    <t>Золочівський</t>
  </si>
  <si>
    <t>Кам'янка-Бузький</t>
  </si>
  <si>
    <t>Миколаївський</t>
  </si>
  <si>
    <t>Мостиський</t>
  </si>
  <si>
    <t>Перемишлянський</t>
  </si>
  <si>
    <t>Пустомитівський</t>
  </si>
  <si>
    <t>Радехівський</t>
  </si>
  <si>
    <t>Сколівський</t>
  </si>
  <si>
    <t>Сокальський</t>
  </si>
  <si>
    <t>Старосамбірський</t>
  </si>
  <si>
    <t>Турківський</t>
  </si>
  <si>
    <t>Яворівський</t>
  </si>
  <si>
    <t>Надання послуг Львівською обласною службою зайнятості</t>
  </si>
  <si>
    <t>-</t>
  </si>
  <si>
    <t>+6 р.</t>
  </si>
  <si>
    <t>+8 р.</t>
  </si>
  <si>
    <t>+ 5 р.</t>
  </si>
  <si>
    <t>Закінчення</t>
  </si>
  <si>
    <t>січень-травень              2019 р.</t>
  </si>
  <si>
    <t>січень-травень             2020 р.</t>
  </si>
  <si>
    <t>Отримували послуги, осіб</t>
  </si>
  <si>
    <t>Мали статус безробітного, осіб</t>
  </si>
  <si>
    <t>Всього отримали роботу (у т.ч. до набуття статусу безробітного),  осіб</t>
  </si>
  <si>
    <t>Кількість безробітних, охоплених профорієнтаційними послугами, осіб</t>
  </si>
  <si>
    <t>на                            1 червня             2019 р.</t>
  </si>
  <si>
    <t>на                            1 червня            2020 р.</t>
  </si>
  <si>
    <t xml:space="preserve"> + (-)                            осіб</t>
  </si>
  <si>
    <t xml:space="preserve"> + (-)                      осіб</t>
  </si>
  <si>
    <t xml:space="preserve"> + (-)                       осіб</t>
  </si>
  <si>
    <t>Надання послуг Львівською обласною службою зайнятості громадянам</t>
  </si>
  <si>
    <t>725</t>
  </si>
  <si>
    <t>243</t>
  </si>
  <si>
    <t>2</t>
  </si>
  <si>
    <t>3</t>
  </si>
  <si>
    <t>50</t>
  </si>
  <si>
    <t>8</t>
  </si>
  <si>
    <t>0</t>
  </si>
  <si>
    <t>1</t>
  </si>
  <si>
    <t>15</t>
  </si>
  <si>
    <t>49</t>
  </si>
  <si>
    <t>29</t>
  </si>
  <si>
    <t>37</t>
  </si>
  <si>
    <t>28</t>
  </si>
  <si>
    <t>33</t>
  </si>
  <si>
    <t>22</t>
  </si>
  <si>
    <t>16</t>
  </si>
  <si>
    <t>5</t>
  </si>
  <si>
    <t>9</t>
  </si>
  <si>
    <t>12</t>
  </si>
  <si>
    <t>24</t>
  </si>
  <si>
    <t>7</t>
  </si>
  <si>
    <t>65</t>
  </si>
  <si>
    <t>48</t>
  </si>
  <si>
    <t>4</t>
  </si>
  <si>
    <t>+16,7р.</t>
  </si>
  <si>
    <t>+4,8р.</t>
  </si>
  <si>
    <t>+5,3р.</t>
  </si>
  <si>
    <t>Середній розмір допомоги по безробіттю                                    у травні, грн.</t>
  </si>
  <si>
    <t xml:space="preserve"> (за ґендерною ознакою)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</si>
</sst>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\+#0;\-#0"/>
  </numFmts>
  <fonts count="4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9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4"/>
      <name val="Times New Roman"/>
      <family val="1"/>
      <charset val="204"/>
    </font>
    <font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b/>
      <u/>
      <sz val="18"/>
      <color indexed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i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color indexed="10"/>
      <name val="Times New Roman"/>
      <family val="1"/>
      <charset val="204"/>
    </font>
    <font>
      <i/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E1F2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40" fillId="0" borderId="0"/>
    <xf numFmtId="0" fontId="41" fillId="0" borderId="0"/>
    <xf numFmtId="0" fontId="42" fillId="0" borderId="0"/>
    <xf numFmtId="0" fontId="1" fillId="0" borderId="0"/>
    <xf numFmtId="0" fontId="41" fillId="0" borderId="0"/>
    <xf numFmtId="0" fontId="40" fillId="0" borderId="0"/>
  </cellStyleXfs>
  <cellXfs count="445">
    <xf numFmtId="0" fontId="0" fillId="0" borderId="0" xfId="0"/>
    <xf numFmtId="0" fontId="1" fillId="0" borderId="0" xfId="1" applyFont="1"/>
    <xf numFmtId="0" fontId="1" fillId="0" borderId="0" xfId="1" applyFont="1" applyFill="1"/>
    <xf numFmtId="1" fontId="3" fillId="0" borderId="4" xfId="1" applyNumberFormat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vertical="center" wrapText="1"/>
    </xf>
    <xf numFmtId="0" fontId="1" fillId="0" borderId="0" xfId="1" applyFont="1" applyBorder="1"/>
    <xf numFmtId="164" fontId="3" fillId="0" borderId="4" xfId="2" applyNumberFormat="1" applyFont="1" applyFill="1" applyBorder="1" applyAlignment="1">
      <alignment horizontal="center" vertical="center"/>
    </xf>
    <xf numFmtId="3" fontId="3" fillId="0" borderId="4" xfId="2" applyNumberFormat="1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vertical="center" wrapText="1"/>
    </xf>
    <xf numFmtId="0" fontId="3" fillId="0" borderId="4" xfId="2" applyFont="1" applyFill="1" applyBorder="1" applyAlignment="1">
      <alignment horizontal="center" vertical="center"/>
    </xf>
    <xf numFmtId="165" fontId="3" fillId="0" borderId="4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vertical="center" wrapText="1"/>
    </xf>
    <xf numFmtId="164" fontId="3" fillId="0" borderId="4" xfId="1" applyNumberFormat="1" applyFont="1" applyFill="1" applyBorder="1" applyAlignment="1">
      <alignment horizontal="center" vertical="center"/>
    </xf>
    <xf numFmtId="3" fontId="1" fillId="0" borderId="0" xfId="1" applyNumberFormat="1" applyFont="1"/>
    <xf numFmtId="3" fontId="3" fillId="0" borderId="4" xfId="1" applyNumberFormat="1" applyFont="1" applyFill="1" applyBorder="1" applyAlignment="1">
      <alignment horizontal="center" vertical="center" wrapText="1"/>
    </xf>
    <xf numFmtId="165" fontId="3" fillId="0" borderId="4" xfId="1" applyNumberFormat="1" applyFont="1" applyFill="1" applyBorder="1" applyAlignment="1">
      <alignment horizontal="center" vertical="center" wrapText="1"/>
    </xf>
    <xf numFmtId="165" fontId="3" fillId="0" borderId="4" xfId="1" applyNumberFormat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 wrapText="1"/>
    </xf>
    <xf numFmtId="165" fontId="3" fillId="0" borderId="12" xfId="1" applyNumberFormat="1" applyFont="1" applyFill="1" applyBorder="1" applyAlignment="1">
      <alignment horizontal="center" vertical="center"/>
    </xf>
    <xf numFmtId="164" fontId="3" fillId="0" borderId="12" xfId="1" applyNumberFormat="1" applyFont="1" applyFill="1" applyBorder="1" applyAlignment="1">
      <alignment horizontal="center" vertical="center"/>
    </xf>
    <xf numFmtId="165" fontId="3" fillId="0" borderId="12" xfId="1" applyNumberFormat="1" applyFont="1" applyFill="1" applyBorder="1" applyAlignment="1">
      <alignment horizontal="center" vertical="center" wrapText="1"/>
    </xf>
    <xf numFmtId="0" fontId="3" fillId="0" borderId="13" xfId="1" applyFont="1" applyBorder="1" applyAlignment="1">
      <alignment vertical="center" wrapText="1"/>
    </xf>
    <xf numFmtId="164" fontId="3" fillId="2" borderId="10" xfId="1" applyNumberFormat="1" applyFont="1" applyFill="1" applyBorder="1" applyAlignment="1">
      <alignment horizontal="center" vertical="center"/>
    </xf>
    <xf numFmtId="164" fontId="3" fillId="2" borderId="3" xfId="1" applyNumberFormat="1" applyFont="1" applyFill="1" applyBorder="1" applyAlignment="1">
      <alignment horizontal="center" vertical="center"/>
    </xf>
    <xf numFmtId="165" fontId="3" fillId="0" borderId="10" xfId="1" applyNumberFormat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vertical="center" wrapText="1"/>
    </xf>
    <xf numFmtId="165" fontId="3" fillId="0" borderId="10" xfId="1" applyNumberFormat="1" applyFont="1" applyFill="1" applyBorder="1" applyAlignment="1">
      <alignment horizontal="center" vertical="center"/>
    </xf>
    <xf numFmtId="164" fontId="3" fillId="0" borderId="3" xfId="1" applyNumberFormat="1" applyFont="1" applyFill="1" applyBorder="1" applyAlignment="1">
      <alignment horizontal="center" vertical="center"/>
    </xf>
    <xf numFmtId="0" fontId="3" fillId="0" borderId="10" xfId="1" applyFont="1" applyBorder="1" applyAlignment="1">
      <alignment vertical="center" wrapText="1"/>
    </xf>
    <xf numFmtId="165" fontId="3" fillId="0" borderId="14" xfId="1" applyNumberFormat="1" applyFont="1" applyFill="1" applyBorder="1" applyAlignment="1">
      <alignment horizontal="center" vertical="center"/>
    </xf>
    <xf numFmtId="164" fontId="3" fillId="0" borderId="14" xfId="1" applyNumberFormat="1" applyFont="1" applyFill="1" applyBorder="1" applyAlignment="1">
      <alignment horizontal="center" vertical="center"/>
    </xf>
    <xf numFmtId="164" fontId="3" fillId="0" borderId="13" xfId="1" applyNumberFormat="1" applyFont="1" applyFill="1" applyBorder="1" applyAlignment="1">
      <alignment horizontal="center" vertical="center"/>
    </xf>
    <xf numFmtId="165" fontId="3" fillId="0" borderId="13" xfId="1" applyNumberFormat="1" applyFont="1" applyFill="1" applyBorder="1" applyAlignment="1">
      <alignment horizontal="center" vertical="center" wrapText="1"/>
    </xf>
    <xf numFmtId="164" fontId="3" fillId="0" borderId="10" xfId="1" applyNumberFormat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vertical="center" wrapText="1"/>
    </xf>
    <xf numFmtId="0" fontId="3" fillId="0" borderId="4" xfId="1" applyFont="1" applyFill="1" applyBorder="1" applyAlignment="1">
      <alignment vertical="center" wrapText="1"/>
    </xf>
    <xf numFmtId="164" fontId="1" fillId="0" borderId="0" xfId="1" applyNumberFormat="1" applyFont="1"/>
    <xf numFmtId="0" fontId="1" fillId="0" borderId="0" xfId="1" applyFont="1" applyAlignment="1">
      <alignment horizontal="left" vertical="center"/>
    </xf>
    <xf numFmtId="0" fontId="1" fillId="0" borderId="0" xfId="1" applyFont="1" applyAlignment="1">
      <alignment horizontal="center" vertical="center"/>
    </xf>
    <xf numFmtId="165" fontId="3" fillId="0" borderId="16" xfId="1" applyNumberFormat="1" applyFont="1" applyFill="1" applyBorder="1" applyAlignment="1">
      <alignment horizontal="center" vertical="center" wrapText="1"/>
    </xf>
    <xf numFmtId="0" fontId="3" fillId="0" borderId="6" xfId="1" applyFont="1" applyBorder="1" applyAlignment="1">
      <alignment vertical="center" wrapText="1"/>
    </xf>
    <xf numFmtId="0" fontId="3" fillId="0" borderId="12" xfId="1" applyFont="1" applyBorder="1" applyAlignment="1">
      <alignment vertical="center" wrapText="1"/>
    </xf>
    <xf numFmtId="0" fontId="1" fillId="0" borderId="0" xfId="4" applyFont="1"/>
    <xf numFmtId="0" fontId="7" fillId="0" borderId="4" xfId="4" applyFont="1" applyFill="1" applyBorder="1" applyAlignment="1">
      <alignment horizontal="center" vertical="center" wrapText="1"/>
    </xf>
    <xf numFmtId="165" fontId="3" fillId="0" borderId="12" xfId="4" applyNumberFormat="1" applyFont="1" applyFill="1" applyBorder="1" applyAlignment="1">
      <alignment horizontal="center" vertical="center" wrapText="1"/>
    </xf>
    <xf numFmtId="164" fontId="3" fillId="0" borderId="12" xfId="4" applyNumberFormat="1" applyFont="1" applyFill="1" applyBorder="1" applyAlignment="1">
      <alignment horizontal="center" vertical="center"/>
    </xf>
    <xf numFmtId="165" fontId="3" fillId="0" borderId="12" xfId="4" applyNumberFormat="1" applyFont="1" applyFill="1" applyBorder="1" applyAlignment="1">
      <alignment horizontal="center" vertical="center"/>
    </xf>
    <xf numFmtId="165" fontId="10" fillId="0" borderId="10" xfId="4" applyNumberFormat="1" applyFont="1" applyFill="1" applyBorder="1" applyAlignment="1">
      <alignment horizontal="center" vertical="center" wrapText="1"/>
    </xf>
    <xf numFmtId="164" fontId="10" fillId="0" borderId="10" xfId="4" applyNumberFormat="1" applyFont="1" applyFill="1" applyBorder="1" applyAlignment="1">
      <alignment horizontal="center" vertical="center"/>
    </xf>
    <xf numFmtId="165" fontId="10" fillId="0" borderId="10" xfId="4" applyNumberFormat="1" applyFont="1" applyFill="1" applyBorder="1" applyAlignment="1">
      <alignment horizontal="center" vertical="center"/>
    </xf>
    <xf numFmtId="0" fontId="3" fillId="0" borderId="4" xfId="4" applyFont="1" applyBorder="1" applyAlignment="1">
      <alignment vertical="center" wrapText="1"/>
    </xf>
    <xf numFmtId="165" fontId="3" fillId="0" borderId="4" xfId="4" applyNumberFormat="1" applyFont="1" applyFill="1" applyBorder="1" applyAlignment="1">
      <alignment horizontal="center" vertical="center" wrapText="1"/>
    </xf>
    <xf numFmtId="164" fontId="3" fillId="0" borderId="4" xfId="4" applyNumberFormat="1" applyFont="1" applyFill="1" applyBorder="1" applyAlignment="1">
      <alignment horizontal="center" vertical="center"/>
    </xf>
    <xf numFmtId="165" fontId="1" fillId="0" borderId="0" xfId="4" applyNumberFormat="1" applyFont="1" applyAlignment="1">
      <alignment horizontal="center" vertical="center"/>
    </xf>
    <xf numFmtId="0" fontId="3" fillId="0" borderId="6" xfId="4" applyFont="1" applyBorder="1" applyAlignment="1">
      <alignment vertical="center" wrapText="1"/>
    </xf>
    <xf numFmtId="165" fontId="3" fillId="0" borderId="16" xfId="4" applyNumberFormat="1" applyFont="1" applyFill="1" applyBorder="1" applyAlignment="1">
      <alignment horizontal="center" vertical="center" wrapText="1"/>
    </xf>
    <xf numFmtId="0" fontId="1" fillId="0" borderId="0" xfId="4" applyFont="1" applyAlignment="1">
      <alignment horizontal="center" vertical="center"/>
    </xf>
    <xf numFmtId="0" fontId="1" fillId="0" borderId="0" xfId="4" applyFont="1" applyAlignment="1">
      <alignment horizontal="left" vertical="center"/>
    </xf>
    <xf numFmtId="0" fontId="3" fillId="0" borderId="12" xfId="4" applyFont="1" applyBorder="1" applyAlignment="1">
      <alignment horizontal="left" vertical="center" wrapText="1" indent="1"/>
    </xf>
    <xf numFmtId="165" fontId="3" fillId="0" borderId="16" xfId="4" applyNumberFormat="1" applyFont="1" applyFill="1" applyBorder="1" applyAlignment="1">
      <alignment horizontal="center" vertical="center"/>
    </xf>
    <xf numFmtId="0" fontId="3" fillId="0" borderId="13" xfId="4" applyFont="1" applyBorder="1" applyAlignment="1">
      <alignment horizontal="left" vertical="center" wrapText="1" indent="1"/>
    </xf>
    <xf numFmtId="165" fontId="3" fillId="0" borderId="13" xfId="4" applyNumberFormat="1" applyFont="1" applyFill="1" applyBorder="1" applyAlignment="1">
      <alignment horizontal="center" vertical="center" wrapText="1"/>
    </xf>
    <xf numFmtId="164" fontId="3" fillId="0" borderId="13" xfId="4" applyNumberFormat="1" applyFont="1" applyFill="1" applyBorder="1" applyAlignment="1">
      <alignment horizontal="center" vertical="center"/>
    </xf>
    <xf numFmtId="0" fontId="3" fillId="0" borderId="10" xfId="4" applyFont="1" applyBorder="1" applyAlignment="1">
      <alignment vertical="center" wrapText="1"/>
    </xf>
    <xf numFmtId="165" fontId="3" fillId="0" borderId="10" xfId="4" applyNumberFormat="1" applyFont="1" applyFill="1" applyBorder="1" applyAlignment="1">
      <alignment horizontal="center" vertical="center" wrapText="1"/>
    </xf>
    <xf numFmtId="164" fontId="3" fillId="0" borderId="10" xfId="4" applyNumberFormat="1" applyFont="1" applyFill="1" applyBorder="1" applyAlignment="1">
      <alignment horizontal="center" vertical="center"/>
    </xf>
    <xf numFmtId="165" fontId="3" fillId="0" borderId="10" xfId="4" applyNumberFormat="1" applyFont="1" applyFill="1" applyBorder="1" applyAlignment="1">
      <alignment horizontal="center" vertical="center"/>
    </xf>
    <xf numFmtId="0" fontId="3" fillId="0" borderId="4" xfId="4" applyFont="1" applyFill="1" applyBorder="1" applyAlignment="1">
      <alignment vertical="center" wrapText="1"/>
    </xf>
    <xf numFmtId="0" fontId="3" fillId="0" borderId="10" xfId="4" applyFont="1" applyFill="1" applyBorder="1" applyAlignment="1">
      <alignment vertical="center" wrapText="1"/>
    </xf>
    <xf numFmtId="0" fontId="3" fillId="0" borderId="13" xfId="4" applyFont="1" applyBorder="1" applyAlignment="1">
      <alignment vertical="center" wrapText="1"/>
    </xf>
    <xf numFmtId="0" fontId="1" fillId="0" borderId="0" xfId="4" applyFont="1" applyFill="1"/>
    <xf numFmtId="164" fontId="3" fillId="0" borderId="14" xfId="4" applyNumberFormat="1" applyFont="1" applyFill="1" applyBorder="1" applyAlignment="1">
      <alignment horizontal="center" vertical="center"/>
    </xf>
    <xf numFmtId="165" fontId="3" fillId="0" borderId="14" xfId="4" applyNumberFormat="1" applyFont="1" applyFill="1" applyBorder="1" applyAlignment="1">
      <alignment horizontal="center" vertical="center"/>
    </xf>
    <xf numFmtId="164" fontId="3" fillId="0" borderId="3" xfId="4" applyNumberFormat="1" applyFont="1" applyFill="1" applyBorder="1" applyAlignment="1">
      <alignment horizontal="center" vertical="center"/>
    </xf>
    <xf numFmtId="0" fontId="3" fillId="2" borderId="10" xfId="4" applyFont="1" applyFill="1" applyBorder="1" applyAlignment="1">
      <alignment vertical="center" wrapText="1"/>
    </xf>
    <xf numFmtId="164" fontId="3" fillId="2" borderId="3" xfId="4" applyNumberFormat="1" applyFont="1" applyFill="1" applyBorder="1" applyAlignment="1">
      <alignment horizontal="center" vertical="center"/>
    </xf>
    <xf numFmtId="164" fontId="3" fillId="2" borderId="10" xfId="4" applyNumberFormat="1" applyFont="1" applyFill="1" applyBorder="1" applyAlignment="1">
      <alignment horizontal="center" vertical="center"/>
    </xf>
    <xf numFmtId="3" fontId="1" fillId="0" borderId="0" xfId="4" applyNumberFormat="1" applyFont="1"/>
    <xf numFmtId="0" fontId="10" fillId="0" borderId="11" xfId="4" applyFont="1" applyFill="1" applyBorder="1" applyAlignment="1">
      <alignment vertical="center" wrapText="1"/>
    </xf>
    <xf numFmtId="164" fontId="10" fillId="0" borderId="10" xfId="4" applyNumberFormat="1" applyFont="1" applyFill="1" applyBorder="1" applyAlignment="1">
      <alignment horizontal="center" vertical="center" wrapText="1"/>
    </xf>
    <xf numFmtId="0" fontId="1" fillId="0" borderId="4" xfId="4" applyFont="1" applyFill="1" applyBorder="1" applyAlignment="1">
      <alignment horizontal="center" vertical="center" wrapText="1"/>
    </xf>
    <xf numFmtId="165" fontId="3" fillId="0" borderId="4" xfId="4" applyNumberFormat="1" applyFont="1" applyFill="1" applyBorder="1" applyAlignment="1">
      <alignment horizontal="center" vertical="center"/>
    </xf>
    <xf numFmtId="3" fontId="3" fillId="0" borderId="4" xfId="4" applyNumberFormat="1" applyFont="1" applyFill="1" applyBorder="1" applyAlignment="1">
      <alignment horizontal="center" vertical="center" wrapText="1"/>
    </xf>
    <xf numFmtId="0" fontId="3" fillId="0" borderId="4" xfId="5" applyFont="1" applyFill="1" applyBorder="1" applyAlignment="1">
      <alignment vertical="center" wrapText="1"/>
    </xf>
    <xf numFmtId="165" fontId="3" fillId="0" borderId="4" xfId="5" applyNumberFormat="1" applyFont="1" applyFill="1" applyBorder="1" applyAlignment="1">
      <alignment horizontal="center" vertical="center" wrapText="1"/>
    </xf>
    <xf numFmtId="164" fontId="3" fillId="0" borderId="4" xfId="5" applyNumberFormat="1" applyFont="1" applyFill="1" applyBorder="1" applyAlignment="1">
      <alignment horizontal="center" vertical="center"/>
    </xf>
    <xf numFmtId="0" fontId="1" fillId="0" borderId="0" xfId="4" applyFont="1" applyBorder="1"/>
    <xf numFmtId="0" fontId="4" fillId="0" borderId="4" xfId="6" applyFont="1" applyFill="1" applyBorder="1" applyAlignment="1">
      <alignment vertical="center" wrapText="1"/>
    </xf>
    <xf numFmtId="3" fontId="3" fillId="0" borderId="4" xfId="5" applyNumberFormat="1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horizontal="center" vertical="center"/>
    </xf>
    <xf numFmtId="1" fontId="3" fillId="0" borderId="4" xfId="4" applyNumberFormat="1" applyFont="1" applyFill="1" applyBorder="1" applyAlignment="1">
      <alignment horizontal="center" vertical="center" wrapText="1"/>
    </xf>
    <xf numFmtId="0" fontId="3" fillId="0" borderId="12" xfId="4" applyFont="1" applyFill="1" applyBorder="1" applyAlignment="1">
      <alignment vertical="center" wrapText="1"/>
    </xf>
    <xf numFmtId="0" fontId="10" fillId="0" borderId="10" xfId="4" applyFont="1" applyFill="1" applyBorder="1" applyAlignment="1">
      <alignment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11" fillId="0" borderId="10" xfId="1" applyFont="1" applyBorder="1" applyAlignment="1">
      <alignment vertical="center" wrapText="1"/>
    </xf>
    <xf numFmtId="165" fontId="11" fillId="0" borderId="10" xfId="1" applyNumberFormat="1" applyFont="1" applyFill="1" applyBorder="1" applyAlignment="1">
      <alignment horizontal="center" vertical="center" wrapText="1"/>
    </xf>
    <xf numFmtId="164" fontId="11" fillId="0" borderId="10" xfId="1" applyNumberFormat="1" applyFont="1" applyFill="1" applyBorder="1" applyAlignment="1">
      <alignment horizontal="center" vertical="center"/>
    </xf>
    <xf numFmtId="165" fontId="11" fillId="0" borderId="10" xfId="1" applyNumberFormat="1" applyFont="1" applyFill="1" applyBorder="1" applyAlignment="1">
      <alignment horizontal="center" vertical="center"/>
    </xf>
    <xf numFmtId="165" fontId="1" fillId="0" borderId="0" xfId="1" applyNumberFormat="1" applyFont="1" applyAlignment="1">
      <alignment horizontal="center" vertical="center"/>
    </xf>
    <xf numFmtId="0" fontId="12" fillId="0" borderId="6" xfId="1" applyFont="1" applyBorder="1" applyAlignment="1">
      <alignment vertical="center" wrapText="1"/>
    </xf>
    <xf numFmtId="165" fontId="12" fillId="0" borderId="16" xfId="1" applyNumberFormat="1" applyFont="1" applyFill="1" applyBorder="1" applyAlignment="1">
      <alignment horizontal="center" vertical="center" wrapText="1"/>
    </xf>
    <xf numFmtId="0" fontId="13" fillId="0" borderId="12" xfId="1" applyFont="1" applyBorder="1" applyAlignment="1">
      <alignment horizontal="left" vertical="center" wrapText="1" indent="1"/>
    </xf>
    <xf numFmtId="165" fontId="13" fillId="0" borderId="12" xfId="1" applyNumberFormat="1" applyFont="1" applyFill="1" applyBorder="1" applyAlignment="1">
      <alignment horizontal="center" vertical="center" wrapText="1"/>
    </xf>
    <xf numFmtId="164" fontId="13" fillId="0" borderId="12" xfId="1" applyNumberFormat="1" applyFont="1" applyFill="1" applyBorder="1" applyAlignment="1">
      <alignment horizontal="center" vertical="center"/>
    </xf>
    <xf numFmtId="165" fontId="13" fillId="0" borderId="16" xfId="1" applyNumberFormat="1" applyFont="1" applyFill="1" applyBorder="1" applyAlignment="1">
      <alignment horizontal="center" vertical="center"/>
    </xf>
    <xf numFmtId="0" fontId="11" fillId="0" borderId="13" xfId="1" applyFont="1" applyBorder="1" applyAlignment="1">
      <alignment horizontal="left" vertical="center" wrapText="1" indent="5"/>
    </xf>
    <xf numFmtId="0" fontId="14" fillId="0" borderId="4" xfId="1" applyFont="1" applyFill="1" applyBorder="1" applyAlignment="1">
      <alignment horizontal="left" vertical="center" wrapText="1"/>
    </xf>
    <xf numFmtId="164" fontId="14" fillId="0" borderId="4" xfId="1" applyNumberFormat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vertical="center" wrapText="1"/>
    </xf>
    <xf numFmtId="164" fontId="12" fillId="0" borderId="4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vertical="center" wrapText="1"/>
    </xf>
    <xf numFmtId="165" fontId="12" fillId="0" borderId="4" xfId="1" applyNumberFormat="1" applyFont="1" applyFill="1" applyBorder="1" applyAlignment="1">
      <alignment horizontal="center" vertical="center" wrapText="1"/>
    </xf>
    <xf numFmtId="0" fontId="3" fillId="0" borderId="14" xfId="1" applyFont="1" applyBorder="1" applyAlignment="1">
      <alignment vertical="center" wrapText="1"/>
    </xf>
    <xf numFmtId="165" fontId="3" fillId="0" borderId="14" xfId="1" applyNumberFormat="1" applyFont="1" applyFill="1" applyBorder="1" applyAlignment="1">
      <alignment horizontal="center" vertical="center" wrapText="1"/>
    </xf>
    <xf numFmtId="165" fontId="1" fillId="0" borderId="0" xfId="1" applyNumberFormat="1" applyFont="1"/>
    <xf numFmtId="0" fontId="11" fillId="0" borderId="11" xfId="1" applyFont="1" applyFill="1" applyBorder="1" applyAlignment="1">
      <alignment vertical="center" wrapText="1"/>
    </xf>
    <xf numFmtId="164" fontId="16" fillId="0" borderId="10" xfId="1" applyNumberFormat="1" applyFont="1" applyFill="1" applyBorder="1" applyAlignment="1">
      <alignment horizontal="center" vertical="center" wrapText="1"/>
    </xf>
    <xf numFmtId="164" fontId="16" fillId="0" borderId="10" xfId="1" applyNumberFormat="1" applyFont="1" applyFill="1" applyBorder="1" applyAlignment="1">
      <alignment horizontal="center" vertical="center"/>
    </xf>
    <xf numFmtId="165" fontId="16" fillId="0" borderId="10" xfId="1" applyNumberFormat="1" applyFont="1" applyFill="1" applyBorder="1" applyAlignment="1">
      <alignment horizontal="center" vertical="center"/>
    </xf>
    <xf numFmtId="164" fontId="3" fillId="0" borderId="10" xfId="1" applyNumberFormat="1" applyFont="1" applyFill="1" applyBorder="1" applyAlignment="1">
      <alignment horizontal="center" vertical="center" wrapText="1"/>
    </xf>
    <xf numFmtId="0" fontId="12" fillId="0" borderId="4" xfId="1" applyFont="1" applyBorder="1" applyAlignment="1">
      <alignment vertical="center" wrapText="1"/>
    </xf>
    <xf numFmtId="164" fontId="15" fillId="0" borderId="4" xfId="1" applyNumberFormat="1" applyFont="1" applyFill="1" applyBorder="1" applyAlignment="1">
      <alignment horizontal="center" vertical="center" wrapText="1"/>
    </xf>
    <xf numFmtId="0" fontId="1" fillId="0" borderId="0" xfId="8"/>
    <xf numFmtId="0" fontId="18" fillId="2" borderId="7" xfId="8" applyFont="1" applyFill="1" applyBorder="1" applyAlignment="1">
      <alignment horizontal="center" vertical="center" wrapText="1"/>
    </xf>
    <xf numFmtId="0" fontId="5" fillId="2" borderId="4" xfId="8" applyFont="1" applyFill="1" applyBorder="1" applyAlignment="1">
      <alignment horizontal="center" vertical="center" wrapText="1"/>
    </xf>
    <xf numFmtId="0" fontId="3" fillId="0" borderId="4" xfId="8" applyFont="1" applyBorder="1" applyAlignment="1">
      <alignment vertical="center" wrapText="1"/>
    </xf>
    <xf numFmtId="0" fontId="3" fillId="0" borderId="4" xfId="8" applyFont="1" applyFill="1" applyBorder="1" applyAlignment="1">
      <alignment horizontal="center" vertical="center"/>
    </xf>
    <xf numFmtId="164" fontId="11" fillId="0" borderId="15" xfId="1" applyNumberFormat="1" applyFont="1" applyFill="1" applyBorder="1" applyAlignment="1">
      <alignment horizontal="center" vertical="center"/>
    </xf>
    <xf numFmtId="164" fontId="3" fillId="0" borderId="15" xfId="4" applyNumberFormat="1" applyFont="1" applyFill="1" applyBorder="1" applyAlignment="1">
      <alignment horizontal="center" vertical="center"/>
    </xf>
    <xf numFmtId="165" fontId="13" fillId="0" borderId="4" xfId="1" applyNumberFormat="1" applyFont="1" applyFill="1" applyBorder="1" applyAlignment="1">
      <alignment horizontal="center" vertical="center" wrapText="1"/>
    </xf>
    <xf numFmtId="164" fontId="13" fillId="0" borderId="4" xfId="1" applyNumberFormat="1" applyFont="1" applyFill="1" applyBorder="1" applyAlignment="1">
      <alignment horizontal="center" vertical="center"/>
    </xf>
    <xf numFmtId="165" fontId="11" fillId="0" borderId="13" xfId="1" applyNumberFormat="1" applyFont="1" applyFill="1" applyBorder="1" applyAlignment="1">
      <alignment horizontal="center" vertical="center" wrapText="1"/>
    </xf>
    <xf numFmtId="0" fontId="3" fillId="0" borderId="4" xfId="4" applyFont="1" applyFill="1" applyBorder="1" applyAlignment="1">
      <alignment horizontal="center" vertical="center" wrapText="1"/>
    </xf>
    <xf numFmtId="0" fontId="1" fillId="0" borderId="4" xfId="4" applyFont="1" applyFill="1" applyBorder="1" applyAlignment="1">
      <alignment horizontal="center" vertical="center"/>
    </xf>
    <xf numFmtId="0" fontId="8" fillId="0" borderId="0" xfId="1" applyFont="1" applyAlignment="1"/>
    <xf numFmtId="165" fontId="13" fillId="0" borderId="10" xfId="1" applyNumberFormat="1" applyFont="1" applyFill="1" applyBorder="1" applyAlignment="1">
      <alignment horizontal="center" vertical="center" wrapText="1"/>
    </xf>
    <xf numFmtId="164" fontId="13" fillId="0" borderId="10" xfId="1" applyNumberFormat="1" applyFont="1" applyFill="1" applyBorder="1" applyAlignment="1">
      <alignment horizontal="center" vertical="center"/>
    </xf>
    <xf numFmtId="165" fontId="1" fillId="0" borderId="0" xfId="4" applyNumberFormat="1" applyFont="1"/>
    <xf numFmtId="165" fontId="16" fillId="0" borderId="10" xfId="1" applyNumberFormat="1" applyFont="1" applyFill="1" applyBorder="1" applyAlignment="1">
      <alignment horizontal="center" vertical="center" wrapText="1"/>
    </xf>
    <xf numFmtId="49" fontId="11" fillId="0" borderId="15" xfId="1" applyNumberFormat="1" applyFont="1" applyFill="1" applyBorder="1" applyAlignment="1">
      <alignment horizontal="center" vertical="center" wrapText="1"/>
    </xf>
    <xf numFmtId="165" fontId="3" fillId="0" borderId="14" xfId="4" applyNumberFormat="1" applyFont="1" applyFill="1" applyBorder="1" applyAlignment="1">
      <alignment horizontal="center" vertical="center" wrapText="1"/>
    </xf>
    <xf numFmtId="0" fontId="3" fillId="0" borderId="4" xfId="4" applyFont="1" applyFill="1" applyBorder="1" applyAlignment="1">
      <alignment horizontal="center" vertical="center" wrapText="1"/>
    </xf>
    <xf numFmtId="0" fontId="1" fillId="0" borderId="4" xfId="4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/>
    </xf>
    <xf numFmtId="164" fontId="11" fillId="0" borderId="15" xfId="1" applyNumberFormat="1" applyFont="1" applyFill="1" applyBorder="1" applyAlignment="1">
      <alignment horizontal="center" vertical="center" wrapText="1"/>
    </xf>
    <xf numFmtId="164" fontId="3" fillId="0" borderId="14" xfId="4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11" fillId="0" borderId="13" xfId="1" applyFont="1" applyBorder="1" applyAlignment="1">
      <alignment vertical="center" wrapText="1"/>
    </xf>
    <xf numFmtId="165" fontId="13" fillId="0" borderId="12" xfId="1" applyNumberFormat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 wrapText="1"/>
    </xf>
    <xf numFmtId="1" fontId="3" fillId="0" borderId="4" xfId="4" applyNumberFormat="1" applyFont="1" applyFill="1" applyBorder="1" applyAlignment="1">
      <alignment horizontal="center" vertical="center"/>
    </xf>
    <xf numFmtId="3" fontId="3" fillId="0" borderId="10" xfId="4" applyNumberFormat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vertical="center" wrapText="1"/>
    </xf>
    <xf numFmtId="3" fontId="3" fillId="0" borderId="10" xfId="1" applyNumberFormat="1" applyFont="1" applyFill="1" applyBorder="1" applyAlignment="1">
      <alignment horizontal="center" vertical="center" wrapText="1"/>
    </xf>
    <xf numFmtId="164" fontId="3" fillId="0" borderId="4" xfId="4" applyNumberFormat="1" applyFont="1" applyFill="1" applyBorder="1" applyAlignment="1">
      <alignment horizontal="center" vertical="center" wrapText="1"/>
    </xf>
    <xf numFmtId="165" fontId="11" fillId="0" borderId="17" xfId="1" applyNumberFormat="1" applyFont="1" applyFill="1" applyBorder="1" applyAlignment="1">
      <alignment horizontal="center" vertical="center"/>
    </xf>
    <xf numFmtId="165" fontId="3" fillId="0" borderId="15" xfId="4" applyNumberFormat="1" applyFont="1" applyFill="1" applyBorder="1" applyAlignment="1">
      <alignment horizontal="center" vertical="center"/>
    </xf>
    <xf numFmtId="1" fontId="3" fillId="0" borderId="4" xfId="1" applyNumberFormat="1" applyFont="1" applyFill="1" applyBorder="1" applyAlignment="1">
      <alignment horizontal="center" vertical="center"/>
    </xf>
    <xf numFmtId="165" fontId="3" fillId="0" borderId="17" xfId="4" applyNumberFormat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top"/>
    </xf>
    <xf numFmtId="0" fontId="3" fillId="0" borderId="18" xfId="1" applyFont="1" applyFill="1" applyBorder="1" applyAlignment="1">
      <alignment horizontal="center" vertical="center" wrapText="1"/>
    </xf>
    <xf numFmtId="0" fontId="13" fillId="0" borderId="13" xfId="1" applyFont="1" applyBorder="1" applyAlignment="1">
      <alignment horizontal="center" vertical="center" wrapText="1"/>
    </xf>
    <xf numFmtId="164" fontId="13" fillId="0" borderId="13" xfId="1" applyNumberFormat="1" applyFont="1" applyFill="1" applyBorder="1" applyAlignment="1">
      <alignment horizontal="center" vertical="center"/>
    </xf>
    <xf numFmtId="0" fontId="11" fillId="0" borderId="10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164" fontId="13" fillId="0" borderId="6" xfId="1" applyNumberFormat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/>
    </xf>
    <xf numFmtId="164" fontId="13" fillId="0" borderId="12" xfId="1" applyNumberFormat="1" applyFont="1" applyBorder="1" applyAlignment="1">
      <alignment horizontal="center" vertical="center" wrapText="1"/>
    </xf>
    <xf numFmtId="0" fontId="13" fillId="0" borderId="12" xfId="1" applyFont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164" fontId="11" fillId="0" borderId="13" xfId="1" applyNumberFormat="1" applyFont="1" applyBorder="1" applyAlignment="1">
      <alignment horizontal="center" vertical="center" wrapText="1"/>
    </xf>
    <xf numFmtId="0" fontId="14" fillId="0" borderId="6" xfId="1" applyFont="1" applyFill="1" applyBorder="1" applyAlignment="1">
      <alignment horizontal="center" vertical="center" wrapText="1"/>
    </xf>
    <xf numFmtId="0" fontId="13" fillId="0" borderId="10" xfId="1" applyFont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 wrapText="1"/>
    </xf>
    <xf numFmtId="0" fontId="13" fillId="0" borderId="10" xfId="1" applyFont="1" applyFill="1" applyBorder="1" applyAlignment="1">
      <alignment horizontal="center" vertical="center" wrapText="1"/>
    </xf>
    <xf numFmtId="0" fontId="13" fillId="0" borderId="14" xfId="1" applyFont="1" applyBorder="1" applyAlignment="1">
      <alignment horizontal="center" vertical="center" wrapText="1"/>
    </xf>
    <xf numFmtId="164" fontId="13" fillId="0" borderId="14" xfId="1" applyNumberFormat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 wrapText="1"/>
    </xf>
    <xf numFmtId="164" fontId="13" fillId="2" borderId="10" xfId="1" applyNumberFormat="1" applyFont="1" applyFill="1" applyBorder="1" applyAlignment="1">
      <alignment horizontal="center" vertical="center"/>
    </xf>
    <xf numFmtId="0" fontId="11" fillId="0" borderId="14" xfId="1" applyFont="1" applyFill="1" applyBorder="1" applyAlignment="1">
      <alignment horizontal="center" vertical="center" wrapText="1"/>
    </xf>
    <xf numFmtId="164" fontId="16" fillId="0" borderId="14" xfId="1" applyNumberFormat="1" applyFont="1" applyFill="1" applyBorder="1" applyAlignment="1">
      <alignment horizontal="center" vertical="center"/>
    </xf>
    <xf numFmtId="0" fontId="13" fillId="0" borderId="4" xfId="2" applyFont="1" applyFill="1" applyBorder="1" applyAlignment="1">
      <alignment horizontal="center" vertical="center" wrapText="1"/>
    </xf>
    <xf numFmtId="0" fontId="30" fillId="0" borderId="4" xfId="3" applyFont="1" applyFill="1" applyBorder="1" applyAlignment="1">
      <alignment horizontal="center" vertical="center" wrapText="1"/>
    </xf>
    <xf numFmtId="164" fontId="13" fillId="0" borderId="4" xfId="2" applyNumberFormat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/>
    </xf>
    <xf numFmtId="0" fontId="1" fillId="0" borderId="4" xfId="4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 wrapText="1"/>
    </xf>
    <xf numFmtId="0" fontId="5" fillId="0" borderId="4" xfId="4" applyFont="1" applyFill="1" applyBorder="1" applyAlignment="1">
      <alignment horizontal="center" vertical="center" wrapText="1"/>
    </xf>
    <xf numFmtId="164" fontId="10" fillId="0" borderId="12" xfId="4" applyNumberFormat="1" applyFont="1" applyFill="1" applyBorder="1" applyAlignment="1">
      <alignment horizontal="center" vertical="center"/>
    </xf>
    <xf numFmtId="165" fontId="10" fillId="0" borderId="12" xfId="4" applyNumberFormat="1" applyFont="1" applyFill="1" applyBorder="1" applyAlignment="1">
      <alignment horizontal="center" vertical="center"/>
    </xf>
    <xf numFmtId="49" fontId="28" fillId="0" borderId="16" xfId="1" applyNumberFormat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left" vertical="center" wrapText="1"/>
    </xf>
    <xf numFmtId="0" fontId="19" fillId="0" borderId="4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1" fillId="0" borderId="0" xfId="1" applyFont="1" applyAlignment="1">
      <alignment horizontal="center"/>
    </xf>
    <xf numFmtId="0" fontId="13" fillId="0" borderId="13" xfId="1" applyFont="1" applyBorder="1" applyAlignment="1">
      <alignment vertical="center" wrapText="1"/>
    </xf>
    <xf numFmtId="165" fontId="13" fillId="0" borderId="13" xfId="1" applyNumberFormat="1" applyFont="1" applyFill="1" applyBorder="1" applyAlignment="1">
      <alignment horizontal="center" vertical="center" wrapText="1"/>
    </xf>
    <xf numFmtId="0" fontId="13" fillId="0" borderId="14" xfId="1" applyFont="1" applyBorder="1" applyAlignment="1">
      <alignment vertical="center" wrapText="1"/>
    </xf>
    <xf numFmtId="165" fontId="13" fillId="0" borderId="14" xfId="1" applyNumberFormat="1" applyFont="1" applyFill="1" applyBorder="1" applyAlignment="1">
      <alignment horizontal="center" vertical="center" wrapText="1"/>
    </xf>
    <xf numFmtId="3" fontId="11" fillId="0" borderId="13" xfId="1" applyNumberFormat="1" applyFont="1" applyFill="1" applyBorder="1" applyAlignment="1">
      <alignment horizontal="center" vertical="center" wrapText="1"/>
    </xf>
    <xf numFmtId="3" fontId="11" fillId="0" borderId="17" xfId="1" applyNumberFormat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17" fillId="0" borderId="16" xfId="1" applyFont="1" applyBorder="1" applyAlignment="1">
      <alignment horizontal="left" vertical="center" wrapText="1" indent="3"/>
    </xf>
    <xf numFmtId="0" fontId="32" fillId="2" borderId="7" xfId="8" applyFont="1" applyFill="1" applyBorder="1" applyAlignment="1">
      <alignment horizontal="right" wrapText="1"/>
    </xf>
    <xf numFmtId="0" fontId="32" fillId="0" borderId="4" xfId="8" applyFont="1" applyBorder="1" applyAlignment="1">
      <alignment horizontal="center" vertical="center" wrapText="1"/>
    </xf>
    <xf numFmtId="0" fontId="17" fillId="0" borderId="4" xfId="8" applyFont="1" applyBorder="1" applyAlignment="1">
      <alignment horizontal="center" vertical="center"/>
    </xf>
    <xf numFmtId="0" fontId="10" fillId="0" borderId="16" xfId="8" applyFont="1" applyBorder="1" applyAlignment="1">
      <alignment vertical="center" wrapText="1"/>
    </xf>
    <xf numFmtId="165" fontId="10" fillId="0" borderId="16" xfId="8" applyNumberFormat="1" applyFont="1" applyFill="1" applyBorder="1" applyAlignment="1">
      <alignment horizontal="center" vertical="center" wrapText="1"/>
    </xf>
    <xf numFmtId="164" fontId="17" fillId="0" borderId="16" xfId="8" applyNumberFormat="1" applyFont="1" applyBorder="1" applyAlignment="1">
      <alignment horizontal="center" vertical="center"/>
    </xf>
    <xf numFmtId="0" fontId="10" fillId="0" borderId="10" xfId="8" applyFont="1" applyBorder="1" applyAlignment="1">
      <alignment vertical="center" wrapText="1"/>
    </xf>
    <xf numFmtId="165" fontId="10" fillId="0" borderId="10" xfId="8" applyNumberFormat="1" applyFont="1" applyFill="1" applyBorder="1" applyAlignment="1">
      <alignment horizontal="center" vertical="center" wrapText="1"/>
    </xf>
    <xf numFmtId="164" fontId="17" fillId="0" borderId="10" xfId="8" applyNumberFormat="1" applyFont="1" applyBorder="1" applyAlignment="1">
      <alignment horizontal="center" vertical="center"/>
    </xf>
    <xf numFmtId="0" fontId="10" fillId="0" borderId="15" xfId="8" applyFont="1" applyBorder="1" applyAlignment="1">
      <alignment vertical="center" wrapText="1"/>
    </xf>
    <xf numFmtId="165" fontId="10" fillId="0" borderId="15" xfId="8" applyNumberFormat="1" applyFont="1" applyFill="1" applyBorder="1" applyAlignment="1">
      <alignment horizontal="center" vertical="center" wrapText="1"/>
    </xf>
    <xf numFmtId="164" fontId="17" fillId="0" borderId="15" xfId="8" applyNumberFormat="1" applyFont="1" applyBorder="1" applyAlignment="1">
      <alignment horizontal="center" vertical="center"/>
    </xf>
    <xf numFmtId="0" fontId="10" fillId="0" borderId="10" xfId="8" applyFont="1" applyFill="1" applyBorder="1" applyAlignment="1">
      <alignment vertical="center" wrapText="1"/>
    </xf>
    <xf numFmtId="0" fontId="17" fillId="0" borderId="10" xfId="8" applyFont="1" applyBorder="1" applyAlignment="1">
      <alignment horizontal="center"/>
    </xf>
    <xf numFmtId="0" fontId="10" fillId="0" borderId="12" xfId="8" applyFont="1" applyBorder="1" applyAlignment="1">
      <alignment vertical="center" wrapText="1"/>
    </xf>
    <xf numFmtId="165" fontId="10" fillId="0" borderId="12" xfId="8" applyNumberFormat="1" applyFont="1" applyFill="1" applyBorder="1" applyAlignment="1">
      <alignment horizontal="center" vertical="center" wrapText="1"/>
    </xf>
    <xf numFmtId="0" fontId="17" fillId="0" borderId="12" xfId="8" applyFont="1" applyBorder="1" applyAlignment="1">
      <alignment horizontal="center"/>
    </xf>
    <xf numFmtId="0" fontId="10" fillId="0" borderId="16" xfId="8" applyFont="1" applyFill="1" applyBorder="1" applyAlignment="1">
      <alignment horizontal="left" vertical="center" wrapText="1"/>
    </xf>
    <xf numFmtId="0" fontId="10" fillId="0" borderId="16" xfId="8" applyFont="1" applyFill="1" applyBorder="1" applyAlignment="1">
      <alignment horizontal="center" vertical="center" wrapText="1"/>
    </xf>
    <xf numFmtId="164" fontId="17" fillId="0" borderId="16" xfId="8" applyNumberFormat="1" applyFont="1" applyFill="1" applyBorder="1" applyAlignment="1">
      <alignment horizontal="center" vertical="center" wrapText="1"/>
    </xf>
    <xf numFmtId="0" fontId="10" fillId="0" borderId="10" xfId="8" applyFont="1" applyFill="1" applyBorder="1" applyAlignment="1">
      <alignment horizontal="left" vertical="center"/>
    </xf>
    <xf numFmtId="0" fontId="10" fillId="0" borderId="10" xfId="8" applyFont="1" applyFill="1" applyBorder="1" applyAlignment="1">
      <alignment horizontal="center" vertical="center"/>
    </xf>
    <xf numFmtId="164" fontId="17" fillId="0" borderId="10" xfId="8" applyNumberFormat="1" applyFont="1" applyFill="1" applyBorder="1" applyAlignment="1">
      <alignment horizontal="center" vertical="center"/>
    </xf>
    <xf numFmtId="0" fontId="10" fillId="0" borderId="15" xfId="8" applyFont="1" applyFill="1" applyBorder="1" applyAlignment="1">
      <alignment horizontal="left" vertical="center"/>
    </xf>
    <xf numFmtId="0" fontId="10" fillId="0" borderId="15" xfId="8" applyFont="1" applyFill="1" applyBorder="1" applyAlignment="1">
      <alignment horizontal="center" vertical="center" wrapText="1"/>
    </xf>
    <xf numFmtId="164" fontId="17" fillId="0" borderId="15" xfId="8" applyNumberFormat="1" applyFont="1" applyFill="1" applyBorder="1" applyAlignment="1">
      <alignment horizontal="center" vertical="center" wrapText="1"/>
    </xf>
    <xf numFmtId="164" fontId="17" fillId="0" borderId="12" xfId="8" applyNumberFormat="1" applyFont="1" applyBorder="1" applyAlignment="1">
      <alignment horizontal="center" vertical="center"/>
    </xf>
    <xf numFmtId="0" fontId="10" fillId="0" borderId="17" xfId="8" applyFont="1" applyBorder="1" applyAlignment="1">
      <alignment vertical="center" wrapText="1"/>
    </xf>
    <xf numFmtId="165" fontId="10" fillId="0" borderId="17" xfId="8" applyNumberFormat="1" applyFont="1" applyFill="1" applyBorder="1" applyAlignment="1">
      <alignment horizontal="center" vertical="center" wrapText="1"/>
    </xf>
    <xf numFmtId="164" fontId="17" fillId="0" borderId="17" xfId="8" applyNumberFormat="1" applyFont="1" applyBorder="1" applyAlignment="1">
      <alignment horizontal="center" vertical="center"/>
    </xf>
    <xf numFmtId="164" fontId="32" fillId="0" borderId="15" xfId="8" applyNumberFormat="1" applyFont="1" applyBorder="1" applyAlignment="1">
      <alignment horizontal="center" vertical="center"/>
    </xf>
    <xf numFmtId="0" fontId="32" fillId="0" borderId="17" xfId="8" applyFont="1" applyBorder="1" applyAlignment="1">
      <alignment vertical="center" wrapText="1"/>
    </xf>
    <xf numFmtId="164" fontId="32" fillId="0" borderId="17" xfId="8" applyNumberFormat="1" applyFont="1" applyBorder="1" applyAlignment="1">
      <alignment horizontal="center" vertical="center"/>
    </xf>
    <xf numFmtId="0" fontId="32" fillId="0" borderId="15" xfId="8" applyFont="1" applyBorder="1" applyAlignment="1">
      <alignment vertical="center" wrapText="1"/>
    </xf>
    <xf numFmtId="165" fontId="32" fillId="0" borderId="15" xfId="8" applyNumberFormat="1" applyFont="1" applyFill="1" applyBorder="1" applyAlignment="1">
      <alignment horizontal="center" vertical="center" wrapText="1"/>
    </xf>
    <xf numFmtId="165" fontId="32" fillId="0" borderId="17" xfId="8" applyNumberFormat="1" applyFont="1" applyFill="1" applyBorder="1" applyAlignment="1">
      <alignment horizontal="center" vertical="center" wrapText="1"/>
    </xf>
    <xf numFmtId="0" fontId="19" fillId="0" borderId="4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 wrapText="1"/>
    </xf>
    <xf numFmtId="0" fontId="13" fillId="0" borderId="16" xfId="1" applyFont="1" applyBorder="1" applyAlignment="1">
      <alignment horizontal="left" vertical="center" wrapText="1" indent="1"/>
    </xf>
    <xf numFmtId="0" fontId="15" fillId="3" borderId="4" xfId="1" applyFont="1" applyFill="1" applyBorder="1" applyAlignment="1">
      <alignment horizontal="left" vertical="center" wrapText="1" indent="3"/>
    </xf>
    <xf numFmtId="165" fontId="13" fillId="3" borderId="4" xfId="1" applyNumberFormat="1" applyFont="1" applyFill="1" applyBorder="1" applyAlignment="1">
      <alignment horizontal="center" vertical="center"/>
    </xf>
    <xf numFmtId="0" fontId="15" fillId="3" borderId="16" xfId="1" applyFont="1" applyFill="1" applyBorder="1" applyAlignment="1">
      <alignment horizontal="left" vertical="center" wrapText="1" indent="3"/>
    </xf>
    <xf numFmtId="165" fontId="3" fillId="3" borderId="12" xfId="1" applyNumberFormat="1" applyFont="1" applyFill="1" applyBorder="1" applyAlignment="1">
      <alignment horizontal="center" vertical="center"/>
    </xf>
    <xf numFmtId="1" fontId="35" fillId="2" borderId="0" xfId="9" applyNumberFormat="1" applyFont="1" applyFill="1" applyProtection="1">
      <protection locked="0"/>
    </xf>
    <xf numFmtId="1" fontId="36" fillId="2" borderId="0" xfId="9" applyNumberFormat="1" applyFont="1" applyFill="1" applyAlignment="1" applyProtection="1">
      <protection locked="0"/>
    </xf>
    <xf numFmtId="1" fontId="37" fillId="2" borderId="0" xfId="9" applyNumberFormat="1" applyFont="1" applyFill="1" applyAlignment="1" applyProtection="1">
      <protection locked="0"/>
    </xf>
    <xf numFmtId="1" fontId="21" fillId="2" borderId="0" xfId="9" applyNumberFormat="1" applyFont="1" applyFill="1" applyAlignment="1" applyProtection="1">
      <protection locked="0"/>
    </xf>
    <xf numFmtId="1" fontId="31" fillId="2" borderId="0" xfId="9" applyNumberFormat="1" applyFont="1" applyFill="1" applyAlignment="1" applyProtection="1">
      <protection locked="0"/>
    </xf>
    <xf numFmtId="1" fontId="28" fillId="2" borderId="0" xfId="9" applyNumberFormat="1" applyFont="1" applyFill="1" applyAlignment="1" applyProtection="1">
      <alignment horizontal="center"/>
      <protection locked="0"/>
    </xf>
    <xf numFmtId="1" fontId="25" fillId="2" borderId="0" xfId="9" applyNumberFormat="1" applyFont="1" applyFill="1" applyAlignment="1" applyProtection="1">
      <alignment horizontal="center"/>
      <protection locked="0"/>
    </xf>
    <xf numFmtId="1" fontId="38" fillId="2" borderId="0" xfId="9" applyNumberFormat="1" applyFont="1" applyFill="1" applyAlignment="1" applyProtection="1">
      <alignment horizontal="right"/>
      <protection locked="0"/>
    </xf>
    <xf numFmtId="1" fontId="1" fillId="2" borderId="0" xfId="9" applyNumberFormat="1" applyFont="1" applyFill="1" applyProtection="1">
      <protection locked="0"/>
    </xf>
    <xf numFmtId="1" fontId="1" fillId="2" borderId="0" xfId="9" applyNumberFormat="1" applyFont="1" applyFill="1" applyAlignment="1" applyProtection="1">
      <protection locked="0"/>
    </xf>
    <xf numFmtId="1" fontId="3" fillId="2" borderId="0" xfId="9" applyNumberFormat="1" applyFont="1" applyFill="1" applyProtection="1">
      <protection locked="0"/>
    </xf>
    <xf numFmtId="1" fontId="36" fillId="2" borderId="7" xfId="9" applyNumberFormat="1" applyFont="1" applyFill="1" applyBorder="1" applyAlignment="1" applyProtection="1">
      <protection locked="0"/>
    </xf>
    <xf numFmtId="1" fontId="21" fillId="2" borderId="7" xfId="9" applyNumberFormat="1" applyFont="1" applyFill="1" applyBorder="1" applyAlignment="1" applyProtection="1">
      <protection locked="0"/>
    </xf>
    <xf numFmtId="1" fontId="28" fillId="2" borderId="7" xfId="9" applyNumberFormat="1" applyFont="1" applyFill="1" applyBorder="1" applyAlignment="1" applyProtection="1">
      <protection locked="0"/>
    </xf>
    <xf numFmtId="1" fontId="28" fillId="2" borderId="0" xfId="9" applyNumberFormat="1" applyFont="1" applyFill="1" applyBorder="1" applyAlignment="1" applyProtection="1">
      <alignment horizontal="center"/>
      <protection locked="0"/>
    </xf>
    <xf numFmtId="164" fontId="25" fillId="2" borderId="0" xfId="9" applyNumberFormat="1" applyFont="1" applyFill="1" applyBorder="1" applyAlignment="1" applyProtection="1">
      <alignment horizontal="center"/>
      <protection locked="0"/>
    </xf>
    <xf numFmtId="1" fontId="25" fillId="2" borderId="0" xfId="9" applyNumberFormat="1" applyFont="1" applyFill="1" applyBorder="1" applyAlignment="1" applyProtection="1">
      <alignment horizontal="center"/>
      <protection locked="0"/>
    </xf>
    <xf numFmtId="1" fontId="1" fillId="2" borderId="0" xfId="9" applyNumberFormat="1" applyFont="1" applyFill="1" applyBorder="1" applyProtection="1">
      <protection locked="0"/>
    </xf>
    <xf numFmtId="1" fontId="23" fillId="2" borderId="4" xfId="9" applyNumberFormat="1" applyFont="1" applyFill="1" applyBorder="1" applyAlignment="1" applyProtection="1">
      <alignment horizontal="center" vertical="center" wrapText="1"/>
    </xf>
    <xf numFmtId="1" fontId="22" fillId="2" borderId="4" xfId="9" applyNumberFormat="1" applyFont="1" applyFill="1" applyBorder="1" applyAlignment="1" applyProtection="1">
      <alignment horizontal="center" vertical="center" wrapText="1"/>
    </xf>
    <xf numFmtId="1" fontId="23" fillId="2" borderId="0" xfId="9" applyNumberFormat="1" applyFont="1" applyFill="1" applyProtection="1">
      <protection locked="0"/>
    </xf>
    <xf numFmtId="1" fontId="1" fillId="2" borderId="4" xfId="9" applyNumberFormat="1" applyFont="1" applyFill="1" applyBorder="1" applyAlignment="1" applyProtection="1">
      <alignment horizontal="center"/>
    </xf>
    <xf numFmtId="1" fontId="5" fillId="2" borderId="4" xfId="9" applyNumberFormat="1" applyFont="1" applyFill="1" applyBorder="1" applyAlignment="1" applyProtection="1">
      <alignment horizontal="center" vertical="center"/>
      <protection locked="0"/>
    </xf>
    <xf numFmtId="3" fontId="24" fillId="2" borderId="4" xfId="9" applyNumberFormat="1" applyFont="1" applyFill="1" applyBorder="1" applyAlignment="1" applyProtection="1">
      <alignment horizontal="center" vertical="center"/>
      <protection locked="0"/>
    </xf>
    <xf numFmtId="165" fontId="24" fillId="2" borderId="4" xfId="9" applyNumberFormat="1" applyFont="1" applyFill="1" applyBorder="1" applyAlignment="1" applyProtection="1">
      <alignment horizontal="center" vertical="center"/>
      <protection locked="0"/>
    </xf>
    <xf numFmtId="164" fontId="24" fillId="2" borderId="4" xfId="9" applyNumberFormat="1" applyFont="1" applyFill="1" applyBorder="1" applyAlignment="1" applyProtection="1">
      <alignment horizontal="center" vertical="center"/>
      <protection locked="0"/>
    </xf>
    <xf numFmtId="1" fontId="24" fillId="2" borderId="4" xfId="9" applyNumberFormat="1" applyFont="1" applyFill="1" applyBorder="1" applyAlignment="1" applyProtection="1">
      <alignment horizontal="center" vertical="center"/>
      <protection locked="0"/>
    </xf>
    <xf numFmtId="3" fontId="24" fillId="2" borderId="4" xfId="9" applyNumberFormat="1" applyFont="1" applyFill="1" applyBorder="1" applyAlignment="1" applyProtection="1">
      <alignment horizontal="center" vertical="center" wrapText="1"/>
    </xf>
    <xf numFmtId="164" fontId="24" fillId="2" borderId="4" xfId="9" applyNumberFormat="1" applyFont="1" applyFill="1" applyBorder="1" applyAlignment="1" applyProtection="1">
      <alignment horizontal="center" vertical="center" wrapText="1"/>
    </xf>
    <xf numFmtId="3" fontId="24" fillId="2" borderId="4" xfId="9" applyNumberFormat="1" applyFont="1" applyFill="1" applyBorder="1" applyAlignment="1" applyProtection="1">
      <alignment horizontal="center" vertical="center" wrapText="1"/>
      <protection locked="0"/>
    </xf>
    <xf numFmtId="164" fontId="24" fillId="2" borderId="4" xfId="9" applyNumberFormat="1" applyFont="1" applyFill="1" applyBorder="1" applyAlignment="1" applyProtection="1">
      <alignment horizontal="center" vertical="center" wrapText="1"/>
      <protection locked="0"/>
    </xf>
    <xf numFmtId="1" fontId="24" fillId="2" borderId="4" xfId="10" applyNumberFormat="1" applyFont="1" applyFill="1" applyBorder="1" applyAlignment="1">
      <alignment horizontal="center" vertical="center" wrapText="1"/>
    </xf>
    <xf numFmtId="1" fontId="19" fillId="2" borderId="0" xfId="9" applyNumberFormat="1" applyFont="1" applyFill="1" applyAlignment="1" applyProtection="1">
      <alignment horizontal="center" vertical="center"/>
      <protection locked="0"/>
    </xf>
    <xf numFmtId="1" fontId="19" fillId="2" borderId="0" xfId="9" applyNumberFormat="1" applyFont="1" applyFill="1" applyAlignment="1" applyProtection="1">
      <alignment vertical="center"/>
      <protection locked="0"/>
    </xf>
    <xf numFmtId="1" fontId="19" fillId="2" borderId="4" xfId="9" applyNumberFormat="1" applyFont="1" applyFill="1" applyBorder="1" applyAlignment="1" applyProtection="1">
      <alignment vertical="center"/>
      <protection locked="0"/>
    </xf>
    <xf numFmtId="3" fontId="39" fillId="2" borderId="4" xfId="9" applyNumberFormat="1" applyFont="1" applyFill="1" applyBorder="1" applyAlignment="1" applyProtection="1">
      <alignment horizontal="center" vertical="center"/>
      <protection locked="0"/>
    </xf>
    <xf numFmtId="3" fontId="39" fillId="2" borderId="4" xfId="11" applyNumberFormat="1" applyFont="1" applyFill="1" applyBorder="1" applyAlignment="1">
      <alignment horizontal="center" vertical="center"/>
    </xf>
    <xf numFmtId="1" fontId="39" fillId="2" borderId="4" xfId="9" applyNumberFormat="1" applyFont="1" applyFill="1" applyBorder="1" applyAlignment="1" applyProtection="1">
      <alignment horizontal="center" vertical="center"/>
      <protection locked="0"/>
    </xf>
    <xf numFmtId="3" fontId="39" fillId="2" borderId="4" xfId="9" applyNumberFormat="1" applyFont="1" applyFill="1" applyBorder="1" applyAlignment="1" applyProtection="1">
      <alignment horizontal="center" vertical="center" wrapText="1"/>
      <protection locked="0"/>
    </xf>
    <xf numFmtId="3" fontId="39" fillId="2" borderId="4" xfId="10" applyNumberFormat="1" applyFont="1" applyFill="1" applyBorder="1" applyAlignment="1">
      <alignment horizontal="center" vertical="center" wrapText="1"/>
    </xf>
    <xf numFmtId="1" fontId="39" fillId="2" borderId="4" xfId="10" applyNumberFormat="1" applyFont="1" applyFill="1" applyBorder="1" applyAlignment="1">
      <alignment horizontal="center" vertical="center" wrapText="1"/>
    </xf>
    <xf numFmtId="1" fontId="1" fillId="2" borderId="0" xfId="9" applyNumberFormat="1" applyFont="1" applyFill="1" applyAlignment="1" applyProtection="1">
      <alignment vertical="center"/>
      <protection locked="0"/>
    </xf>
    <xf numFmtId="0" fontId="39" fillId="2" borderId="4" xfId="12" applyFont="1" applyFill="1" applyBorder="1" applyAlignment="1">
      <alignment horizontal="center" vertical="center" wrapText="1"/>
    </xf>
    <xf numFmtId="1" fontId="1" fillId="2" borderId="0" xfId="9" applyNumberFormat="1" applyFont="1" applyFill="1" applyBorder="1" applyAlignment="1" applyProtection="1">
      <alignment vertical="center"/>
      <protection locked="0"/>
    </xf>
    <xf numFmtId="1" fontId="19" fillId="2" borderId="0" xfId="9" applyNumberFormat="1" applyFont="1" applyFill="1" applyBorder="1" applyAlignment="1" applyProtection="1">
      <alignment horizontal="center" vertical="center"/>
      <protection locked="0"/>
    </xf>
    <xf numFmtId="1" fontId="19" fillId="2" borderId="4" xfId="9" applyNumberFormat="1" applyFont="1" applyFill="1" applyBorder="1" applyAlignment="1" applyProtection="1">
      <alignment horizontal="left" vertical="center"/>
      <protection locked="0"/>
    </xf>
    <xf numFmtId="1" fontId="26" fillId="2" borderId="0" xfId="9" applyNumberFormat="1" applyFont="1" applyFill="1" applyBorder="1" applyProtection="1">
      <protection locked="0"/>
    </xf>
    <xf numFmtId="164" fontId="26" fillId="2" borderId="0" xfId="9" applyNumberFormat="1" applyFont="1" applyFill="1" applyBorder="1" applyProtection="1">
      <protection locked="0"/>
    </xf>
    <xf numFmtId="3" fontId="26" fillId="2" borderId="0" xfId="9" applyNumberFormat="1" applyFont="1" applyFill="1" applyBorder="1" applyProtection="1">
      <protection locked="0"/>
    </xf>
    <xf numFmtId="0" fontId="1" fillId="0" borderId="0" xfId="13" applyFont="1"/>
    <xf numFmtId="0" fontId="38" fillId="0" borderId="0" xfId="14" applyFont="1" applyAlignment="1">
      <alignment vertical="center" wrapText="1"/>
    </xf>
    <xf numFmtId="0" fontId="1" fillId="0" borderId="0" xfId="14" applyFont="1" applyAlignment="1">
      <alignment vertical="center" wrapText="1"/>
    </xf>
    <xf numFmtId="0" fontId="44" fillId="0" borderId="0" xfId="13" applyFont="1" applyFill="1"/>
    <xf numFmtId="3" fontId="44" fillId="0" borderId="0" xfId="13" applyNumberFormat="1" applyFont="1" applyFill="1"/>
    <xf numFmtId="0" fontId="1" fillId="0" borderId="4" xfId="14" applyFont="1" applyBorder="1" applyAlignment="1">
      <alignment vertical="center" wrapText="1"/>
    </xf>
    <xf numFmtId="0" fontId="10" fillId="0" borderId="4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 wrapText="1"/>
    </xf>
    <xf numFmtId="0" fontId="10" fillId="0" borderId="4" xfId="14" applyFont="1" applyBorder="1" applyAlignment="1">
      <alignment horizontal="center" vertical="center" wrapText="1"/>
    </xf>
    <xf numFmtId="0" fontId="10" fillId="0" borderId="4" xfId="14" applyFont="1" applyFill="1" applyBorder="1" applyAlignment="1">
      <alignment horizontal="center" vertical="center" wrapText="1"/>
    </xf>
    <xf numFmtId="0" fontId="3" fillId="5" borderId="4" xfId="14" applyFont="1" applyFill="1" applyBorder="1" applyAlignment="1">
      <alignment vertical="center" wrapText="1"/>
    </xf>
    <xf numFmtId="165" fontId="15" fillId="2" borderId="4" xfId="13" applyNumberFormat="1" applyFont="1" applyFill="1" applyBorder="1" applyAlignment="1">
      <alignment horizontal="center" vertical="center" wrapText="1"/>
    </xf>
    <xf numFmtId="0" fontId="3" fillId="0" borderId="4" xfId="13" applyFont="1" applyBorder="1" applyAlignment="1">
      <alignment horizontal="left" vertical="center" wrapText="1"/>
    </xf>
    <xf numFmtId="0" fontId="46" fillId="0" borderId="4" xfId="1" applyFont="1" applyFill="1" applyBorder="1" applyAlignment="1">
      <alignment horizontal="center" vertical="center"/>
    </xf>
    <xf numFmtId="0" fontId="46" fillId="0" borderId="4" xfId="1" applyFont="1" applyFill="1" applyBorder="1" applyAlignment="1">
      <alignment horizontal="center" vertical="center" wrapText="1"/>
    </xf>
    <xf numFmtId="165" fontId="38" fillId="0" borderId="0" xfId="14" applyNumberFormat="1" applyFont="1" applyAlignment="1">
      <alignment vertical="center" wrapText="1"/>
    </xf>
    <xf numFmtId="3" fontId="3" fillId="0" borderId="16" xfId="1" applyNumberFormat="1" applyFont="1" applyFill="1" applyBorder="1" applyAlignment="1">
      <alignment horizontal="center" vertical="center" wrapText="1"/>
    </xf>
    <xf numFmtId="3" fontId="3" fillId="0" borderId="12" xfId="1" applyNumberFormat="1" applyFont="1" applyFill="1" applyBorder="1" applyAlignment="1">
      <alignment horizontal="center" vertical="center"/>
    </xf>
    <xf numFmtId="3" fontId="3" fillId="0" borderId="12" xfId="1" applyNumberFormat="1" applyFont="1" applyFill="1" applyBorder="1" applyAlignment="1">
      <alignment horizontal="center" vertical="center" wrapText="1"/>
    </xf>
    <xf numFmtId="3" fontId="3" fillId="3" borderId="16" xfId="1" applyNumberFormat="1" applyFont="1" applyFill="1" applyBorder="1" applyAlignment="1">
      <alignment horizontal="center" vertical="center" wrapText="1"/>
    </xf>
    <xf numFmtId="3" fontId="3" fillId="0" borderId="4" xfId="1" applyNumberFormat="1" applyFont="1" applyFill="1" applyBorder="1" applyAlignment="1">
      <alignment horizontal="center" vertical="center"/>
    </xf>
    <xf numFmtId="3" fontId="3" fillId="3" borderId="16" xfId="4" applyNumberFormat="1" applyFont="1" applyFill="1" applyBorder="1" applyAlignment="1">
      <alignment horizontal="center" vertical="center" wrapText="1"/>
    </xf>
    <xf numFmtId="3" fontId="13" fillId="0" borderId="16" xfId="1" applyNumberFormat="1" applyFont="1" applyFill="1" applyBorder="1" applyAlignment="1">
      <alignment horizontal="center" vertical="center" wrapText="1"/>
    </xf>
    <xf numFmtId="3" fontId="13" fillId="0" borderId="16" xfId="1" applyNumberFormat="1" applyFont="1" applyFill="1" applyBorder="1" applyAlignment="1">
      <alignment horizontal="center" vertical="center"/>
    </xf>
    <xf numFmtId="3" fontId="13" fillId="3" borderId="4" xfId="1" applyNumberFormat="1" applyFont="1" applyFill="1" applyBorder="1" applyAlignment="1">
      <alignment horizontal="center" vertical="center" wrapText="1"/>
    </xf>
    <xf numFmtId="3" fontId="13" fillId="3" borderId="4" xfId="1" applyNumberFormat="1" applyFont="1" applyFill="1" applyBorder="1" applyAlignment="1">
      <alignment horizontal="center" vertical="center"/>
    </xf>
    <xf numFmtId="3" fontId="11" fillId="0" borderId="14" xfId="1" applyNumberFormat="1" applyFont="1" applyFill="1" applyBorder="1" applyAlignment="1">
      <alignment horizontal="center" vertical="center" wrapText="1"/>
    </xf>
    <xf numFmtId="3" fontId="3" fillId="2" borderId="10" xfId="1" applyNumberFormat="1" applyFont="1" applyFill="1" applyBorder="1" applyAlignment="1">
      <alignment horizontal="center" vertical="center"/>
    </xf>
    <xf numFmtId="165" fontId="11" fillId="0" borderId="13" xfId="1" applyNumberFormat="1" applyFont="1" applyFill="1" applyBorder="1" applyAlignment="1">
      <alignment horizontal="center" vertical="center"/>
    </xf>
    <xf numFmtId="165" fontId="11" fillId="0" borderId="14" xfId="1" applyNumberFormat="1" applyFont="1" applyFill="1" applyBorder="1" applyAlignment="1">
      <alignment horizontal="center" vertical="center"/>
    </xf>
    <xf numFmtId="165" fontId="3" fillId="0" borderId="3" xfId="1" applyNumberFormat="1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/>
    </xf>
    <xf numFmtId="3" fontId="3" fillId="0" borderId="4" xfId="2" applyNumberFormat="1" applyFont="1" applyFill="1" applyBorder="1" applyAlignment="1">
      <alignment horizontal="center" vertical="center"/>
    </xf>
    <xf numFmtId="3" fontId="3" fillId="0" borderId="4" xfId="13" applyNumberFormat="1" applyFont="1" applyFill="1" applyBorder="1" applyAlignment="1">
      <alignment horizontal="center" vertical="center" wrapText="1"/>
    </xf>
    <xf numFmtId="3" fontId="15" fillId="0" borderId="4" xfId="13" applyNumberFormat="1" applyFont="1" applyFill="1" applyBorder="1" applyAlignment="1">
      <alignment horizontal="center" vertical="center" wrapText="1"/>
    </xf>
    <xf numFmtId="3" fontId="3" fillId="2" borderId="4" xfId="1" applyNumberFormat="1" applyFont="1" applyFill="1" applyBorder="1" applyAlignment="1">
      <alignment horizontal="center" vertical="center" wrapText="1"/>
    </xf>
    <xf numFmtId="165" fontId="3" fillId="3" borderId="4" xfId="1" applyNumberFormat="1" applyFont="1" applyFill="1" applyBorder="1" applyAlignment="1">
      <alignment horizontal="center" vertical="center"/>
    </xf>
    <xf numFmtId="166" fontId="3" fillId="6" borderId="22" xfId="15" applyNumberFormat="1" applyFont="1" applyFill="1" applyBorder="1" applyAlignment="1">
      <alignment horizontal="center" vertical="center"/>
    </xf>
    <xf numFmtId="166" fontId="3" fillId="2" borderId="22" xfId="15" applyNumberFormat="1" applyFont="1" applyFill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9" fillId="0" borderId="0" xfId="1" applyFont="1" applyFill="1" applyBorder="1" applyAlignment="1">
      <alignment horizontal="center" vertical="top" wrapText="1"/>
    </xf>
    <xf numFmtId="0" fontId="5" fillId="0" borderId="4" xfId="1" applyFont="1" applyFill="1" applyBorder="1" applyAlignment="1">
      <alignment horizontal="center" vertical="center" wrapText="1"/>
    </xf>
    <xf numFmtId="49" fontId="28" fillId="0" borderId="4" xfId="1" applyNumberFormat="1" applyFont="1" applyFill="1" applyBorder="1" applyAlignment="1">
      <alignment horizontal="center" vertical="center" wrapText="1"/>
    </xf>
    <xf numFmtId="0" fontId="19" fillId="0" borderId="4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5" fillId="0" borderId="4" xfId="4" applyFont="1" applyFill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center" vertical="center"/>
    </xf>
    <xf numFmtId="0" fontId="19" fillId="0" borderId="5" xfId="1" applyFont="1" applyFill="1" applyBorder="1" applyAlignment="1">
      <alignment horizontal="center" vertical="center"/>
    </xf>
    <xf numFmtId="1" fontId="1" fillId="2" borderId="16" xfId="9" applyNumberFormat="1" applyFont="1" applyFill="1" applyBorder="1" applyAlignment="1" applyProtection="1">
      <alignment horizontal="center"/>
    </xf>
    <xf numFmtId="1" fontId="1" fillId="2" borderId="17" xfId="9" applyNumberFormat="1" applyFont="1" applyFill="1" applyBorder="1" applyAlignment="1" applyProtection="1">
      <alignment horizontal="center"/>
    </xf>
    <xf numFmtId="1" fontId="1" fillId="2" borderId="10" xfId="9" applyNumberFormat="1" applyFont="1" applyFill="1" applyBorder="1" applyAlignment="1" applyProtection="1">
      <alignment horizontal="center"/>
    </xf>
    <xf numFmtId="1" fontId="19" fillId="2" borderId="4" xfId="9" applyNumberFormat="1" applyFont="1" applyFill="1" applyBorder="1" applyAlignment="1" applyProtection="1">
      <alignment horizontal="center" vertical="center" wrapText="1"/>
    </xf>
    <xf numFmtId="1" fontId="19" fillId="2" borderId="16" xfId="9" applyNumberFormat="1" applyFont="1" applyFill="1" applyBorder="1" applyAlignment="1" applyProtection="1">
      <alignment horizontal="center" vertical="center" wrapText="1"/>
    </xf>
    <xf numFmtId="1" fontId="19" fillId="2" borderId="9" xfId="9" applyNumberFormat="1" applyFont="1" applyFill="1" applyBorder="1" applyAlignment="1" applyProtection="1">
      <alignment horizontal="center" vertical="center" wrapText="1"/>
    </xf>
    <xf numFmtId="1" fontId="19" fillId="2" borderId="1" xfId="9" applyNumberFormat="1" applyFont="1" applyFill="1" applyBorder="1" applyAlignment="1" applyProtection="1">
      <alignment horizontal="center" vertical="center" wrapText="1"/>
    </xf>
    <xf numFmtId="1" fontId="19" fillId="2" borderId="8" xfId="9" applyNumberFormat="1" applyFont="1" applyFill="1" applyBorder="1" applyAlignment="1" applyProtection="1">
      <alignment horizontal="center" vertical="center" wrapText="1"/>
    </xf>
    <xf numFmtId="1" fontId="19" fillId="2" borderId="19" xfId="9" applyNumberFormat="1" applyFont="1" applyFill="1" applyBorder="1" applyAlignment="1" applyProtection="1">
      <alignment horizontal="center" vertical="center" wrapText="1"/>
    </xf>
    <xf numFmtId="1" fontId="19" fillId="2" borderId="0" xfId="9" applyNumberFormat="1" applyFont="1" applyFill="1" applyBorder="1" applyAlignment="1" applyProtection="1">
      <alignment horizontal="center" vertical="center" wrapText="1"/>
    </xf>
    <xf numFmtId="1" fontId="19" fillId="2" borderId="21" xfId="9" applyNumberFormat="1" applyFont="1" applyFill="1" applyBorder="1" applyAlignment="1" applyProtection="1">
      <alignment horizontal="center" vertical="center" wrapText="1"/>
    </xf>
    <xf numFmtId="1" fontId="19" fillId="2" borderId="3" xfId="9" applyNumberFormat="1" applyFont="1" applyFill="1" applyBorder="1" applyAlignment="1" applyProtection="1">
      <alignment horizontal="center" vertical="center" wrapText="1"/>
    </xf>
    <xf numFmtId="1" fontId="19" fillId="2" borderId="7" xfId="9" applyNumberFormat="1" applyFont="1" applyFill="1" applyBorder="1" applyAlignment="1" applyProtection="1">
      <alignment horizontal="center" vertical="center" wrapText="1"/>
    </xf>
    <xf numFmtId="1" fontId="19" fillId="2" borderId="2" xfId="9" applyNumberFormat="1" applyFont="1" applyFill="1" applyBorder="1" applyAlignment="1" applyProtection="1">
      <alignment horizontal="center" vertical="center" wrapText="1"/>
    </xf>
    <xf numFmtId="1" fontId="22" fillId="2" borderId="4" xfId="9" applyNumberFormat="1" applyFont="1" applyFill="1" applyBorder="1" applyAlignment="1" applyProtection="1">
      <alignment horizontal="center" vertical="center" wrapText="1"/>
    </xf>
    <xf numFmtId="1" fontId="22" fillId="2" borderId="16" xfId="9" applyNumberFormat="1" applyFont="1" applyFill="1" applyBorder="1" applyAlignment="1" applyProtection="1">
      <alignment horizontal="center" vertical="center" wrapText="1"/>
    </xf>
    <xf numFmtId="1" fontId="22" fillId="2" borderId="10" xfId="9" applyNumberFormat="1" applyFont="1" applyFill="1" applyBorder="1" applyAlignment="1" applyProtection="1">
      <alignment horizontal="center" vertical="center" wrapText="1"/>
    </xf>
    <xf numFmtId="1" fontId="23" fillId="2" borderId="4" xfId="9" applyNumberFormat="1" applyFont="1" applyFill="1" applyBorder="1" applyAlignment="1" applyProtection="1">
      <alignment horizontal="center" vertical="center" wrapText="1"/>
    </xf>
    <xf numFmtId="1" fontId="23" fillId="2" borderId="6" xfId="9" applyNumberFormat="1" applyFont="1" applyFill="1" applyBorder="1" applyAlignment="1" applyProtection="1">
      <alignment horizontal="center" vertical="center" wrapText="1"/>
    </xf>
    <xf numFmtId="1" fontId="23" fillId="2" borderId="5" xfId="9" applyNumberFormat="1" applyFont="1" applyFill="1" applyBorder="1" applyAlignment="1" applyProtection="1">
      <alignment horizontal="center" vertical="center" wrapText="1"/>
    </xf>
    <xf numFmtId="1" fontId="36" fillId="2" borderId="0" xfId="9" applyNumberFormat="1" applyFont="1" applyFill="1" applyAlignment="1" applyProtection="1">
      <alignment horizontal="center"/>
      <protection locked="0"/>
    </xf>
    <xf numFmtId="1" fontId="25" fillId="2" borderId="0" xfId="9" applyNumberFormat="1" applyFont="1" applyFill="1" applyAlignment="1" applyProtection="1">
      <alignment horizontal="center"/>
      <protection locked="0"/>
    </xf>
    <xf numFmtId="1" fontId="36" fillId="2" borderId="7" xfId="9" applyNumberFormat="1" applyFont="1" applyFill="1" applyBorder="1" applyAlignment="1" applyProtection="1">
      <alignment horizontal="center"/>
      <protection locked="0"/>
    </xf>
    <xf numFmtId="1" fontId="19" fillId="2" borderId="4" xfId="9" applyNumberFormat="1" applyFont="1" applyFill="1" applyBorder="1" applyAlignment="1" applyProtection="1">
      <alignment horizontal="center" vertical="center" wrapText="1"/>
      <protection locked="0"/>
    </xf>
    <xf numFmtId="1" fontId="32" fillId="2" borderId="7" xfId="9" applyNumberFormat="1" applyFont="1" applyFill="1" applyBorder="1" applyAlignment="1" applyProtection="1">
      <alignment horizontal="right"/>
      <protection locked="0"/>
    </xf>
    <xf numFmtId="1" fontId="1" fillId="2" borderId="16" xfId="9" applyNumberFormat="1" applyFont="1" applyFill="1" applyBorder="1" applyAlignment="1" applyProtection="1">
      <alignment horizontal="center" vertical="center"/>
      <protection locked="0"/>
    </xf>
    <xf numFmtId="1" fontId="1" fillId="2" borderId="10" xfId="9" applyNumberFormat="1" applyFont="1" applyFill="1" applyBorder="1" applyAlignment="1" applyProtection="1">
      <alignment horizontal="center" vertical="center"/>
      <protection locked="0"/>
    </xf>
    <xf numFmtId="1" fontId="23" fillId="2" borderId="9" xfId="9" applyNumberFormat="1" applyFont="1" applyFill="1" applyBorder="1" applyAlignment="1" applyProtection="1">
      <alignment horizontal="center" vertical="center" wrapText="1"/>
    </xf>
    <xf numFmtId="1" fontId="23" fillId="2" borderId="8" xfId="9" applyNumberFormat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45" fillId="0" borderId="9" xfId="1" applyFont="1" applyFill="1" applyBorder="1" applyAlignment="1">
      <alignment horizontal="center" vertical="center" wrapText="1"/>
    </xf>
    <xf numFmtId="0" fontId="45" fillId="0" borderId="1" xfId="1" applyFont="1" applyFill="1" applyBorder="1" applyAlignment="1">
      <alignment horizontal="center" vertical="center" wrapText="1"/>
    </xf>
    <xf numFmtId="0" fontId="45" fillId="0" borderId="3" xfId="1" applyFont="1" applyFill="1" applyBorder="1" applyAlignment="1">
      <alignment horizontal="center" vertical="center" wrapText="1"/>
    </xf>
    <xf numFmtId="0" fontId="45" fillId="0" borderId="7" xfId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43" fillId="0" borderId="0" xfId="13" applyFont="1" applyAlignment="1">
      <alignment horizontal="center" vertical="top" wrapText="1"/>
    </xf>
    <xf numFmtId="0" fontId="43" fillId="0" borderId="0" xfId="14" applyFont="1" applyFill="1" applyAlignment="1">
      <alignment horizontal="center" vertical="top" wrapText="1"/>
    </xf>
    <xf numFmtId="0" fontId="3" fillId="0" borderId="16" xfId="13" applyFont="1" applyBorder="1" applyAlignment="1">
      <alignment horizontal="center" vertical="center" wrapText="1"/>
    </xf>
    <xf numFmtId="0" fontId="3" fillId="0" borderId="10" xfId="13" applyFont="1" applyBorder="1" applyAlignment="1">
      <alignment horizontal="center" vertical="center" wrapText="1"/>
    </xf>
    <xf numFmtId="0" fontId="28" fillId="0" borderId="4" xfId="14" applyFont="1" applyFill="1" applyBorder="1" applyAlignment="1">
      <alignment horizontal="center" vertical="center" wrapText="1"/>
    </xf>
    <xf numFmtId="0" fontId="29" fillId="0" borderId="0" xfId="1" applyFont="1" applyFill="1" applyAlignment="1">
      <alignment horizontal="center"/>
    </xf>
    <xf numFmtId="0" fontId="3" fillId="0" borderId="4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164" fontId="15" fillId="0" borderId="3" xfId="1" applyNumberFormat="1" applyFont="1" applyFill="1" applyBorder="1" applyAlignment="1">
      <alignment horizontal="center" vertical="center"/>
    </xf>
    <xf numFmtId="164" fontId="15" fillId="0" borderId="2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wrapText="1"/>
    </xf>
    <xf numFmtId="0" fontId="27" fillId="0" borderId="0" xfId="1" applyFont="1" applyFill="1" applyAlignment="1">
      <alignment horizontal="right" vertical="top"/>
    </xf>
    <xf numFmtId="0" fontId="15" fillId="0" borderId="6" xfId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9" fillId="0" borderId="0" xfId="4" applyFont="1" applyAlignment="1">
      <alignment horizontal="center"/>
    </xf>
    <xf numFmtId="0" fontId="9" fillId="0" borderId="0" xfId="4" applyFont="1" applyFill="1" applyBorder="1" applyAlignment="1">
      <alignment horizontal="center" vertical="top" wrapText="1"/>
    </xf>
    <xf numFmtId="0" fontId="8" fillId="0" borderId="0" xfId="4" applyFont="1" applyAlignment="1">
      <alignment horizontal="center"/>
    </xf>
    <xf numFmtId="49" fontId="3" fillId="0" borderId="4" xfId="4" applyNumberFormat="1" applyFont="1" applyFill="1" applyBorder="1" applyAlignment="1">
      <alignment horizontal="center" vertical="center" wrapText="1"/>
    </xf>
    <xf numFmtId="0" fontId="1" fillId="0" borderId="4" xfId="4" applyFont="1" applyFill="1" applyBorder="1" applyAlignment="1">
      <alignment horizontal="center" vertical="center"/>
    </xf>
    <xf numFmtId="0" fontId="2" fillId="0" borderId="1" xfId="4" applyFont="1" applyFill="1" applyBorder="1" applyAlignment="1">
      <alignment horizontal="left" vertical="center" wrapText="1"/>
    </xf>
    <xf numFmtId="0" fontId="3" fillId="0" borderId="6" xfId="4" applyFont="1" applyFill="1" applyBorder="1" applyAlignment="1">
      <alignment horizontal="center" vertical="center"/>
    </xf>
    <xf numFmtId="0" fontId="3" fillId="0" borderId="5" xfId="4" applyFont="1" applyFill="1" applyBorder="1" applyAlignment="1">
      <alignment horizontal="center" vertical="center"/>
    </xf>
    <xf numFmtId="0" fontId="6" fillId="0" borderId="9" xfId="4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6" fillId="0" borderId="8" xfId="4" applyFont="1" applyFill="1" applyBorder="1" applyAlignment="1">
      <alignment horizontal="center" vertical="center" wrapText="1"/>
    </xf>
    <xf numFmtId="0" fontId="6" fillId="0" borderId="3" xfId="4" applyFont="1" applyFill="1" applyBorder="1" applyAlignment="1">
      <alignment horizontal="center" vertical="center" wrapText="1"/>
    </xf>
    <xf numFmtId="0" fontId="6" fillId="0" borderId="7" xfId="4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1" fillId="0" borderId="6" xfId="4" applyFont="1" applyFill="1" applyBorder="1" applyAlignment="1">
      <alignment horizontal="center" vertical="center"/>
    </xf>
    <xf numFmtId="0" fontId="1" fillId="0" borderId="5" xfId="4" applyFont="1" applyFill="1" applyBorder="1" applyAlignment="1">
      <alignment horizontal="center" vertical="center"/>
    </xf>
    <xf numFmtId="0" fontId="31" fillId="0" borderId="0" xfId="1" applyFont="1" applyFill="1" applyAlignment="1">
      <alignment horizontal="right"/>
    </xf>
    <xf numFmtId="0" fontId="33" fillId="4" borderId="6" xfId="8" applyFont="1" applyFill="1" applyBorder="1" applyAlignment="1">
      <alignment horizontal="left" vertical="center" wrapText="1"/>
    </xf>
    <xf numFmtId="0" fontId="33" fillId="4" borderId="20" xfId="8" applyFont="1" applyFill="1" applyBorder="1" applyAlignment="1">
      <alignment horizontal="left" vertical="center" wrapText="1"/>
    </xf>
    <xf numFmtId="0" fontId="33" fillId="4" borderId="5" xfId="8" applyFont="1" applyFill="1" applyBorder="1" applyAlignment="1">
      <alignment horizontal="left" vertical="center" wrapText="1"/>
    </xf>
    <xf numFmtId="0" fontId="21" fillId="0" borderId="0" xfId="8" applyFont="1" applyFill="1" applyBorder="1" applyAlignment="1">
      <alignment horizontal="center" vertical="center" wrapText="1"/>
    </xf>
    <xf numFmtId="0" fontId="17" fillId="0" borderId="6" xfId="8" applyFont="1" applyBorder="1" applyAlignment="1">
      <alignment horizontal="left" vertical="center" wrapText="1"/>
    </xf>
    <xf numFmtId="0" fontId="17" fillId="0" borderId="20" xfId="8" applyFont="1" applyBorder="1" applyAlignment="1">
      <alignment horizontal="left" vertical="center" wrapText="1"/>
    </xf>
    <xf numFmtId="0" fontId="17" fillId="0" borderId="5" xfId="8" applyFont="1" applyBorder="1" applyAlignment="1">
      <alignment horizontal="left" vertical="center" wrapText="1"/>
    </xf>
    <xf numFmtId="0" fontId="34" fillId="0" borderId="0" xfId="1" applyFont="1" applyFill="1" applyAlignment="1">
      <alignment horizontal="right"/>
    </xf>
    <xf numFmtId="0" fontId="9" fillId="0" borderId="0" xfId="1" applyFont="1" applyAlignment="1">
      <alignment horizontal="center" vertical="top" wrapText="1"/>
    </xf>
    <xf numFmtId="0" fontId="5" fillId="0" borderId="18" xfId="1" applyFont="1" applyFill="1" applyBorder="1" applyAlignment="1">
      <alignment horizontal="center" vertical="center" wrapText="1"/>
    </xf>
    <xf numFmtId="0" fontId="28" fillId="0" borderId="4" xfId="1" applyFont="1" applyFill="1" applyBorder="1" applyAlignment="1">
      <alignment horizontal="center" vertical="center" wrapText="1"/>
    </xf>
    <xf numFmtId="0" fontId="9" fillId="0" borderId="0" xfId="4" applyFont="1" applyFill="1" applyBorder="1" applyAlignment="1">
      <alignment horizontal="center" wrapText="1"/>
    </xf>
  </cellXfs>
  <cellStyles count="16">
    <cellStyle name="Звичайний" xfId="0" builtinId="0"/>
    <cellStyle name="Звичайний 2" xfId="15"/>
    <cellStyle name="Звичайний 3 2" xfId="3"/>
    <cellStyle name="Звичайний 3 2 3" xfId="6"/>
    <cellStyle name="Обычный 2" xfId="11"/>
    <cellStyle name="Обычный 2 2" xfId="12"/>
    <cellStyle name="Обычный 4" xfId="8"/>
    <cellStyle name="Обычный 5" xfId="2"/>
    <cellStyle name="Обычный 5 3" xfId="5"/>
    <cellStyle name="Обычный 6" xfId="1"/>
    <cellStyle name="Обычный 6 2" xfId="7"/>
    <cellStyle name="Обычный 6 3" xfId="4"/>
    <cellStyle name="Обычный_06" xfId="9"/>
    <cellStyle name="Обычный_12 Зинкевич" xfId="10"/>
    <cellStyle name="Обычный_4 категории вмесмте СОЦ_УРАЗЛИВІ__ТАБО_4 категорії Квота!!!_2014 рік" xfId="13"/>
    <cellStyle name="Обычный_Перевірка_Молодь_до 18 років" xfId="14"/>
  </cellStyles>
  <dxfs count="0"/>
  <tableStyles count="0" defaultTableStyle="TableStyleMedium2" defaultPivotStyle="PivotStyleLight16"/>
  <colors>
    <mruColors>
      <color rgb="FFD9E1F2"/>
      <color rgb="FFFDE3FC"/>
      <color rgb="FFFABEF7"/>
      <color rgb="FFF7E7FD"/>
      <color rgb="FFEECDFB"/>
      <color rgb="FFFCD8FA"/>
      <color rgb="FFFFCC66"/>
      <color rgb="FFFF99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G34"/>
  <sheetViews>
    <sheetView view="pageBreakPreview" zoomScale="70" zoomScaleNormal="100" zoomScaleSheetLayoutView="70" workbookViewId="0">
      <pane xSplit="1" ySplit="3" topLeftCell="B10" activePane="bottomRight" state="frozen"/>
      <selection activeCell="Q22" sqref="Q22"/>
      <selection pane="topRight" activeCell="Q22" sqref="Q22"/>
      <selection pane="bottomLeft" activeCell="Q22" sqref="Q22"/>
      <selection pane="bottomRight" activeCell="A17" sqref="A17"/>
    </sheetView>
  </sheetViews>
  <sheetFormatPr defaultColWidth="9.125" defaultRowHeight="13.6" x14ac:dyDescent="0.25"/>
  <cols>
    <col min="1" max="1" width="68.125" style="1" customWidth="1"/>
    <col min="2" max="2" width="11.125" style="1" customWidth="1"/>
    <col min="3" max="3" width="11.5" style="2" customWidth="1"/>
    <col min="4" max="4" width="8.5" style="1" customWidth="1"/>
    <col min="5" max="5" width="15" style="1" customWidth="1"/>
    <col min="6" max="6" width="7.5" style="1" customWidth="1"/>
    <col min="7" max="16384" width="9.125" style="1"/>
  </cols>
  <sheetData>
    <row r="1" spans="1:7" ht="29.25" customHeight="1" x14ac:dyDescent="0.45">
      <c r="A1" s="345" t="s">
        <v>303</v>
      </c>
      <c r="B1" s="345"/>
      <c r="C1" s="345"/>
      <c r="D1" s="345"/>
      <c r="E1" s="345"/>
      <c r="F1" s="134"/>
      <c r="G1" s="134"/>
    </row>
    <row r="2" spans="1:7" ht="36" customHeight="1" x14ac:dyDescent="0.25">
      <c r="A2" s="346" t="s">
        <v>302</v>
      </c>
      <c r="B2" s="346"/>
      <c r="C2" s="346"/>
      <c r="D2" s="346"/>
      <c r="E2" s="346"/>
    </row>
    <row r="3" spans="1:7" ht="18" customHeight="1" x14ac:dyDescent="0.25">
      <c r="A3" s="347" t="s">
        <v>4</v>
      </c>
      <c r="B3" s="348" t="s">
        <v>62</v>
      </c>
      <c r="C3" s="348" t="s">
        <v>220</v>
      </c>
      <c r="D3" s="349" t="s">
        <v>3</v>
      </c>
      <c r="E3" s="349"/>
    </row>
    <row r="4" spans="1:7" ht="28.55" customHeight="1" x14ac:dyDescent="0.25">
      <c r="A4" s="347"/>
      <c r="B4" s="348"/>
      <c r="C4" s="348"/>
      <c r="D4" s="212" t="s">
        <v>2</v>
      </c>
      <c r="E4" s="151" t="s">
        <v>369</v>
      </c>
    </row>
    <row r="5" spans="1:7" ht="18.350000000000001" x14ac:dyDescent="0.25">
      <c r="A5" s="199" t="s">
        <v>304</v>
      </c>
      <c r="B5" s="322">
        <f>'2'!B9</f>
        <v>123016</v>
      </c>
      <c r="C5" s="322">
        <f>'2'!C9</f>
        <v>115198</v>
      </c>
      <c r="D5" s="18">
        <f t="shared" ref="D5:D22" si="0">C5*100/B5</f>
        <v>93.644729140924753</v>
      </c>
      <c r="E5" s="323">
        <f t="shared" ref="E5:E22" si="1">C5-B5</f>
        <v>-7818</v>
      </c>
    </row>
    <row r="6" spans="1:7" ht="18.350000000000001" x14ac:dyDescent="0.25">
      <c r="A6" s="41" t="s">
        <v>305</v>
      </c>
      <c r="B6" s="324">
        <f>'2'!F9</f>
        <v>25751</v>
      </c>
      <c r="C6" s="324">
        <f>'2'!G9</f>
        <v>37689</v>
      </c>
      <c r="D6" s="18">
        <f t="shared" si="0"/>
        <v>146.35936468486662</v>
      </c>
      <c r="E6" s="344">
        <f t="shared" si="1"/>
        <v>11938</v>
      </c>
    </row>
    <row r="7" spans="1:7" ht="47.25" customHeight="1" x14ac:dyDescent="0.25">
      <c r="A7" s="255" t="s">
        <v>320</v>
      </c>
      <c r="B7" s="325">
        <v>6770</v>
      </c>
      <c r="C7" s="325">
        <v>15592</v>
      </c>
      <c r="D7" s="256">
        <f t="shared" si="0"/>
        <v>230.31019202363368</v>
      </c>
      <c r="E7" s="343">
        <f t="shared" si="1"/>
        <v>8822</v>
      </c>
    </row>
    <row r="8" spans="1:7" ht="36.700000000000003" x14ac:dyDescent="0.25">
      <c r="A8" s="4" t="s">
        <v>306</v>
      </c>
      <c r="B8" s="14">
        <f>'2'!J9</f>
        <v>19812</v>
      </c>
      <c r="C8" s="82">
        <f>'2'!K9</f>
        <v>11416</v>
      </c>
      <c r="D8" s="16">
        <f t="shared" si="0"/>
        <v>57.621643448415099</v>
      </c>
      <c r="E8" s="326">
        <f t="shared" si="1"/>
        <v>-8396</v>
      </c>
    </row>
    <row r="9" spans="1:7" ht="46.55" customHeight="1" x14ac:dyDescent="0.25">
      <c r="A9" s="255" t="s">
        <v>321</v>
      </c>
      <c r="B9" s="325">
        <v>10995</v>
      </c>
      <c r="C9" s="327">
        <v>3185</v>
      </c>
      <c r="D9" s="342">
        <f t="shared" si="0"/>
        <v>28.967712596634833</v>
      </c>
      <c r="E9" s="343">
        <f t="shared" si="1"/>
        <v>-7810</v>
      </c>
    </row>
    <row r="10" spans="1:7" ht="26.35" customHeight="1" x14ac:dyDescent="0.25">
      <c r="A10" s="252" t="s">
        <v>307</v>
      </c>
      <c r="B10" s="328">
        <f>'2'!N9</f>
        <v>6361</v>
      </c>
      <c r="C10" s="328">
        <f>'2'!O9</f>
        <v>5688</v>
      </c>
      <c r="D10" s="104">
        <f t="shared" si="0"/>
        <v>89.419902531048578</v>
      </c>
      <c r="E10" s="329">
        <f t="shared" si="1"/>
        <v>-673</v>
      </c>
    </row>
    <row r="11" spans="1:7" ht="46.55" customHeight="1" x14ac:dyDescent="0.25">
      <c r="A11" s="253" t="s">
        <v>322</v>
      </c>
      <c r="B11" s="330">
        <v>3712</v>
      </c>
      <c r="C11" s="330">
        <v>1749</v>
      </c>
      <c r="D11" s="254">
        <f t="shared" si="0"/>
        <v>47.117456896551722</v>
      </c>
      <c r="E11" s="343">
        <f t="shared" si="1"/>
        <v>-1963</v>
      </c>
    </row>
    <row r="12" spans="1:7" ht="40.6" customHeight="1" x14ac:dyDescent="0.25">
      <c r="A12" s="148" t="s">
        <v>308</v>
      </c>
      <c r="B12" s="210">
        <f>'2'!R9</f>
        <v>87</v>
      </c>
      <c r="C12" s="210">
        <f>'2'!S9</f>
        <v>54</v>
      </c>
      <c r="D12" s="334">
        <f t="shared" si="0"/>
        <v>62.068965517241381</v>
      </c>
      <c r="E12" s="211">
        <f t="shared" si="1"/>
        <v>-33</v>
      </c>
    </row>
    <row r="13" spans="1:7" ht="38.25" customHeight="1" x14ac:dyDescent="0.25">
      <c r="A13" s="94" t="s">
        <v>287</v>
      </c>
      <c r="B13" s="332">
        <f>'2'!V9</f>
        <v>393</v>
      </c>
      <c r="C13" s="332">
        <f>'2'!W9</f>
        <v>127</v>
      </c>
      <c r="D13" s="335">
        <f t="shared" si="0"/>
        <v>32.315521628498729</v>
      </c>
      <c r="E13" s="332">
        <f t="shared" si="1"/>
        <v>-266</v>
      </c>
    </row>
    <row r="14" spans="1:7" ht="24.8" customHeight="1" x14ac:dyDescent="0.25">
      <c r="A14" s="28" t="s">
        <v>309</v>
      </c>
      <c r="B14" s="155">
        <f>'2'!AD9</f>
        <v>3995</v>
      </c>
      <c r="C14" s="155">
        <f>'2'!AE9</f>
        <v>2705</v>
      </c>
      <c r="D14" s="26">
        <f t="shared" si="0"/>
        <v>67.70963704630789</v>
      </c>
      <c r="E14" s="326">
        <f t="shared" si="1"/>
        <v>-1290</v>
      </c>
    </row>
    <row r="15" spans="1:7" ht="23.3" customHeight="1" x14ac:dyDescent="0.25">
      <c r="A15" s="35" t="s">
        <v>310</v>
      </c>
      <c r="B15" s="14">
        <f>'2'!AH9</f>
        <v>996</v>
      </c>
      <c r="C15" s="341" t="str">
        <f>'2'!AI9</f>
        <v>725</v>
      </c>
      <c r="D15" s="16">
        <f t="shared" si="0"/>
        <v>72.791164658634543</v>
      </c>
      <c r="E15" s="326">
        <f t="shared" si="1"/>
        <v>-271</v>
      </c>
    </row>
    <row r="16" spans="1:7" ht="23.95" customHeight="1" x14ac:dyDescent="0.25">
      <c r="A16" s="34" t="s">
        <v>48</v>
      </c>
      <c r="B16" s="155">
        <f>'2'!Z9</f>
        <v>18</v>
      </c>
      <c r="C16" s="155">
        <f>'2'!AA9</f>
        <v>11</v>
      </c>
      <c r="D16" s="16">
        <f t="shared" si="0"/>
        <v>61.111111111111114</v>
      </c>
      <c r="E16" s="326">
        <f t="shared" si="1"/>
        <v>-7</v>
      </c>
    </row>
    <row r="17" spans="1:7" ht="45.7" customHeight="1" x14ac:dyDescent="0.25">
      <c r="A17" s="4" t="s">
        <v>311</v>
      </c>
      <c r="B17" s="14">
        <f>'2'!AL9</f>
        <v>2485</v>
      </c>
      <c r="C17" s="14">
        <f>'2'!AM9</f>
        <v>642</v>
      </c>
      <c r="D17" s="16">
        <f t="shared" si="0"/>
        <v>25.835010060362173</v>
      </c>
      <c r="E17" s="326">
        <f t="shared" si="1"/>
        <v>-1843</v>
      </c>
    </row>
    <row r="18" spans="1:7" ht="28.55" customHeight="1" x14ac:dyDescent="0.25">
      <c r="A18" s="28" t="s">
        <v>312</v>
      </c>
      <c r="B18" s="155">
        <f>'2'!AP9</f>
        <v>21970</v>
      </c>
      <c r="C18" s="155">
        <f>'2'!AQ9</f>
        <v>32608</v>
      </c>
      <c r="D18" s="336">
        <f t="shared" si="0"/>
        <v>148.42057350933089</v>
      </c>
      <c r="E18" s="344">
        <f t="shared" si="1"/>
        <v>10638</v>
      </c>
    </row>
    <row r="19" spans="1:7" ht="42.8" customHeight="1" x14ac:dyDescent="0.25">
      <c r="A19" s="253" t="s">
        <v>323</v>
      </c>
      <c r="B19" s="330">
        <v>5786</v>
      </c>
      <c r="C19" s="330">
        <v>14926</v>
      </c>
      <c r="D19" s="254">
        <f t="shared" si="0"/>
        <v>257.96750777739373</v>
      </c>
      <c r="E19" s="343">
        <f t="shared" si="1"/>
        <v>9140</v>
      </c>
    </row>
    <row r="20" spans="1:7" ht="39.25" customHeight="1" x14ac:dyDescent="0.25">
      <c r="A20" s="25" t="s">
        <v>313</v>
      </c>
      <c r="B20" s="155">
        <f>'2'!AX9</f>
        <v>7607</v>
      </c>
      <c r="C20" s="155">
        <f>'2'!AY9</f>
        <v>6066</v>
      </c>
      <c r="D20" s="337">
        <f t="shared" si="0"/>
        <v>79.742342579203367</v>
      </c>
      <c r="E20" s="333">
        <f t="shared" si="1"/>
        <v>-1541</v>
      </c>
    </row>
    <row r="21" spans="1:7" ht="27.7" customHeight="1" x14ac:dyDescent="0.25">
      <c r="A21" s="21" t="s">
        <v>278</v>
      </c>
      <c r="B21" s="324">
        <f>'2'!BB9</f>
        <v>34992</v>
      </c>
      <c r="C21" s="324">
        <f>'2'!BC9</f>
        <v>23937</v>
      </c>
      <c r="D21" s="16">
        <f t="shared" si="0"/>
        <v>68.407064471879281</v>
      </c>
      <c r="E21" s="326">
        <f t="shared" si="1"/>
        <v>-11055</v>
      </c>
    </row>
    <row r="22" spans="1:7" ht="36.700000000000003" x14ac:dyDescent="0.25">
      <c r="A22" s="253" t="s">
        <v>324</v>
      </c>
      <c r="B22" s="330">
        <v>15027</v>
      </c>
      <c r="C22" s="330">
        <v>4443</v>
      </c>
      <c r="D22" s="254">
        <f t="shared" si="0"/>
        <v>29.566779796366539</v>
      </c>
      <c r="E22" s="331">
        <f t="shared" si="1"/>
        <v>-10584</v>
      </c>
    </row>
    <row r="23" spans="1:7" ht="12.25" customHeight="1" x14ac:dyDescent="0.25">
      <c r="A23" s="351" t="s">
        <v>5</v>
      </c>
      <c r="B23" s="352"/>
      <c r="C23" s="352"/>
      <c r="D23" s="352"/>
      <c r="E23" s="353"/>
    </row>
    <row r="24" spans="1:7" ht="12.75" customHeight="1" x14ac:dyDescent="0.25">
      <c r="A24" s="354"/>
      <c r="B24" s="355"/>
      <c r="C24" s="355"/>
      <c r="D24" s="355"/>
      <c r="E24" s="356"/>
    </row>
    <row r="25" spans="1:7" ht="21.75" customHeight="1" x14ac:dyDescent="0.25">
      <c r="A25" s="347" t="s">
        <v>4</v>
      </c>
      <c r="B25" s="357" t="s">
        <v>314</v>
      </c>
      <c r="C25" s="357" t="s">
        <v>315</v>
      </c>
      <c r="D25" s="358" t="s">
        <v>3</v>
      </c>
      <c r="E25" s="359"/>
    </row>
    <row r="26" spans="1:7" ht="28.55" customHeight="1" x14ac:dyDescent="0.25">
      <c r="A26" s="347"/>
      <c r="B26" s="357"/>
      <c r="C26" s="357"/>
      <c r="D26" s="212" t="s">
        <v>2</v>
      </c>
      <c r="E26" s="151" t="s">
        <v>371</v>
      </c>
    </row>
    <row r="27" spans="1:7" ht="24.8" customHeight="1" x14ac:dyDescent="0.25">
      <c r="A27" s="200" t="s">
        <v>316</v>
      </c>
      <c r="B27" s="82">
        <f>'2'!BF9</f>
        <v>95387</v>
      </c>
      <c r="C27" s="82">
        <f>'2'!BG9</f>
        <v>95841</v>
      </c>
      <c r="D27" s="12">
        <f>C27*100/B27</f>
        <v>100.4759558430394</v>
      </c>
      <c r="E27" s="344">
        <f>C27-B27</f>
        <v>454</v>
      </c>
    </row>
    <row r="28" spans="1:7" ht="21.25" customHeight="1" x14ac:dyDescent="0.25">
      <c r="A28" s="4" t="s">
        <v>317</v>
      </c>
      <c r="B28" s="14">
        <f>'2'!BJ9</f>
        <v>12742</v>
      </c>
      <c r="C28" s="14">
        <f>'2'!BK9</f>
        <v>27128</v>
      </c>
      <c r="D28" s="12">
        <f t="shared" ref="D28:D31" si="2">C28*100/B28</f>
        <v>212.90221315335111</v>
      </c>
      <c r="E28" s="344">
        <f t="shared" ref="E28:E31" si="3">C28-B28</f>
        <v>14386</v>
      </c>
    </row>
    <row r="29" spans="1:7" ht="21.25" customHeight="1" x14ac:dyDescent="0.25">
      <c r="A29" s="4" t="s">
        <v>312</v>
      </c>
      <c r="B29" s="14">
        <f>'2'!BN9</f>
        <v>10910</v>
      </c>
      <c r="C29" s="14">
        <f>'2'!BO9</f>
        <v>23497</v>
      </c>
      <c r="D29" s="12">
        <f t="shared" si="2"/>
        <v>215.37121906507792</v>
      </c>
      <c r="E29" s="344">
        <f t="shared" si="3"/>
        <v>12587</v>
      </c>
    </row>
    <row r="30" spans="1:7" ht="26.35" customHeight="1" x14ac:dyDescent="0.25">
      <c r="A30" s="4" t="s">
        <v>318</v>
      </c>
      <c r="B30" s="14">
        <f>'2'!AT9</f>
        <v>3239</v>
      </c>
      <c r="C30" s="14">
        <f>'2'!AU9</f>
        <v>3646</v>
      </c>
      <c r="D30" s="12">
        <f t="shared" si="2"/>
        <v>112.56560666872491</v>
      </c>
      <c r="E30" s="344">
        <f t="shared" si="3"/>
        <v>407</v>
      </c>
      <c r="G30" s="5"/>
    </row>
    <row r="31" spans="1:7" ht="21.25" customHeight="1" x14ac:dyDescent="0.25">
      <c r="A31" s="203" t="s">
        <v>319</v>
      </c>
      <c r="B31" s="7">
        <f>'2'!BR9</f>
        <v>8215</v>
      </c>
      <c r="C31" s="7">
        <f>'2'!BS9</f>
        <v>3797</v>
      </c>
      <c r="D31" s="12">
        <f t="shared" si="2"/>
        <v>46.22032866707243</v>
      </c>
      <c r="E31" s="338">
        <f t="shared" si="3"/>
        <v>-4418</v>
      </c>
      <c r="G31" s="5"/>
    </row>
    <row r="32" spans="1:7" ht="34.85" hidden="1" x14ac:dyDescent="0.25">
      <c r="A32" s="11" t="s">
        <v>97</v>
      </c>
      <c r="B32" s="7"/>
      <c r="C32" s="7"/>
      <c r="D32" s="12"/>
      <c r="E32" s="6"/>
      <c r="F32" s="205"/>
      <c r="G32" s="5"/>
    </row>
    <row r="33" spans="1:5" ht="25.5" customHeight="1" x14ac:dyDescent="0.25">
      <c r="A33" s="8" t="s">
        <v>43</v>
      </c>
      <c r="B33" s="7">
        <f>'2'!BV9</f>
        <v>6655</v>
      </c>
      <c r="C33" s="7">
        <f>'2'!BW9</f>
        <v>7768</v>
      </c>
      <c r="D33" s="6">
        <f t="shared" ref="D33" si="4">C33*100/B33</f>
        <v>116.72426746806912</v>
      </c>
      <c r="E33" s="344">
        <f t="shared" ref="E33" si="5">C33-B33</f>
        <v>1113</v>
      </c>
    </row>
    <row r="34" spans="1:5" ht="16.3" x14ac:dyDescent="0.25">
      <c r="A34" s="350"/>
      <c r="B34" s="350"/>
      <c r="C34" s="350"/>
      <c r="D34" s="350"/>
      <c r="E34" s="350"/>
    </row>
  </sheetData>
  <mergeCells count="12">
    <mergeCell ref="A34:E34"/>
    <mergeCell ref="A23:E24"/>
    <mergeCell ref="A25:A26"/>
    <mergeCell ref="B25:B26"/>
    <mergeCell ref="C25:C26"/>
    <mergeCell ref="D25:E25"/>
    <mergeCell ref="A1:E1"/>
    <mergeCell ref="A2:E2"/>
    <mergeCell ref="A3:A4"/>
    <mergeCell ref="B3:B4"/>
    <mergeCell ref="C3:C4"/>
    <mergeCell ref="D3:E3"/>
  </mergeCells>
  <printOptions horizontalCentered="1"/>
  <pageMargins left="0.27559055118110237" right="0" top="0.19685039370078741" bottom="0" header="0" footer="0"/>
  <pageSetup paperSize="9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H46"/>
  <sheetViews>
    <sheetView view="pageBreakPreview" zoomScaleNormal="100" zoomScaleSheetLayoutView="100" workbookViewId="0">
      <pane xSplit="1" ySplit="4" topLeftCell="B5" activePane="bottomRight" state="frozen"/>
      <selection activeCell="A28" sqref="A28"/>
      <selection pane="topRight" activeCell="A28" sqref="A28"/>
      <selection pane="bottomLeft" activeCell="A28" sqref="A28"/>
      <selection pane="bottomRight" activeCell="A28" sqref="A28"/>
    </sheetView>
  </sheetViews>
  <sheetFormatPr defaultColWidth="9.125" defaultRowHeight="13.6" x14ac:dyDescent="0.25"/>
  <cols>
    <col min="1" max="1" width="73.125" style="1" customWidth="1"/>
    <col min="2" max="2" width="11.875" style="1" customWidth="1"/>
    <col min="3" max="3" width="11.875" style="2" customWidth="1"/>
    <col min="4" max="4" width="9.125" style="1" customWidth="1"/>
    <col min="5" max="5" width="15.5" style="1" customWidth="1"/>
    <col min="6" max="7" width="7.5" style="1" customWidth="1"/>
    <col min="8" max="16384" width="9.125" style="1"/>
  </cols>
  <sheetData>
    <row r="1" spans="1:8" ht="6.8" customHeight="1" x14ac:dyDescent="0.4">
      <c r="C1" s="403"/>
      <c r="D1" s="403"/>
      <c r="E1" s="403"/>
    </row>
    <row r="2" spans="1:8" ht="27.7" customHeight="1" x14ac:dyDescent="0.45">
      <c r="A2" s="345" t="s">
        <v>93</v>
      </c>
      <c r="B2" s="345"/>
      <c r="C2" s="345"/>
      <c r="D2" s="345"/>
      <c r="E2" s="345"/>
      <c r="F2" s="134"/>
      <c r="G2" s="134"/>
      <c r="H2" s="134"/>
    </row>
    <row r="3" spans="1:8" ht="26.35" customHeight="1" x14ac:dyDescent="0.45">
      <c r="A3" s="409" t="s">
        <v>170</v>
      </c>
      <c r="B3" s="409"/>
      <c r="C3" s="409"/>
      <c r="D3" s="409"/>
      <c r="E3" s="409"/>
    </row>
    <row r="4" spans="1:8" ht="20.25" customHeight="1" x14ac:dyDescent="0.25">
      <c r="A4" s="347" t="s">
        <v>4</v>
      </c>
      <c r="B4" s="348" t="s">
        <v>61</v>
      </c>
      <c r="C4" s="348" t="s">
        <v>62</v>
      </c>
      <c r="D4" s="349" t="s">
        <v>3</v>
      </c>
      <c r="E4" s="349"/>
    </row>
    <row r="5" spans="1:8" ht="28.55" customHeight="1" x14ac:dyDescent="0.25">
      <c r="A5" s="347"/>
      <c r="B5" s="348"/>
      <c r="C5" s="348"/>
      <c r="D5" s="193" t="s">
        <v>2</v>
      </c>
      <c r="E5" s="151" t="s">
        <v>6</v>
      </c>
    </row>
    <row r="6" spans="1:8" ht="20.399999999999999" x14ac:dyDescent="0.25">
      <c r="A6" s="199" t="s">
        <v>180</v>
      </c>
      <c r="B6" s="198"/>
      <c r="C6" s="198"/>
      <c r="D6" s="19" t="e">
        <f t="shared" ref="D6" si="0">ROUND(C6/B6*100,1)</f>
        <v>#DIV/0!</v>
      </c>
      <c r="E6" s="18">
        <f t="shared" ref="E6" si="1">C6-B6</f>
        <v>0</v>
      </c>
    </row>
    <row r="7" spans="1:8" ht="19.55" customHeight="1" x14ac:dyDescent="0.25">
      <c r="A7" s="41" t="s">
        <v>181</v>
      </c>
      <c r="B7" s="20">
        <v>840.4</v>
      </c>
      <c r="C7" s="20">
        <v>799.1</v>
      </c>
      <c r="D7" s="19">
        <f t="shared" ref="D7:D12" si="2">ROUND(C7/B7*100,1)</f>
        <v>95.1</v>
      </c>
      <c r="E7" s="18">
        <f t="shared" ref="E7:E14" si="3">C7-B7</f>
        <v>-41.299999999999955</v>
      </c>
    </row>
    <row r="8" spans="1:8" ht="17" x14ac:dyDescent="0.25">
      <c r="A8" s="94" t="s">
        <v>182</v>
      </c>
      <c r="B8" s="95">
        <v>486</v>
      </c>
      <c r="C8" s="95">
        <v>457.4</v>
      </c>
      <c r="D8" s="96">
        <f t="shared" si="2"/>
        <v>94.1</v>
      </c>
      <c r="E8" s="97">
        <f>C8-B8</f>
        <v>-28.600000000000023</v>
      </c>
      <c r="F8" s="114"/>
      <c r="G8" s="114"/>
    </row>
    <row r="9" spans="1:8" ht="35.35" customHeight="1" x14ac:dyDescent="0.25">
      <c r="A9" s="4" t="s">
        <v>21</v>
      </c>
      <c r="B9" s="15">
        <v>625.70000000000005</v>
      </c>
      <c r="C9" s="51">
        <v>642.4</v>
      </c>
      <c r="D9" s="12">
        <f t="shared" si="2"/>
        <v>102.7</v>
      </c>
      <c r="E9" s="12">
        <f t="shared" si="3"/>
        <v>16.699999999999932</v>
      </c>
    </row>
    <row r="10" spans="1:8" ht="18.350000000000001" x14ac:dyDescent="0.25">
      <c r="A10" s="40" t="s">
        <v>22</v>
      </c>
      <c r="B10" s="39">
        <v>312.89999999999998</v>
      </c>
      <c r="C10" s="39">
        <v>339.6</v>
      </c>
      <c r="D10" s="12">
        <f t="shared" si="2"/>
        <v>108.5</v>
      </c>
      <c r="E10" s="12">
        <f t="shared" si="3"/>
        <v>26.700000000000045</v>
      </c>
      <c r="F10" s="36"/>
    </row>
    <row r="11" spans="1:8" ht="35.35" x14ac:dyDescent="0.25">
      <c r="A11" s="99" t="s">
        <v>96</v>
      </c>
      <c r="B11" s="100">
        <v>50</v>
      </c>
      <c r="C11" s="100">
        <v>52.864259028642593</v>
      </c>
      <c r="D11" s="405" t="s">
        <v>191</v>
      </c>
      <c r="E11" s="406"/>
    </row>
    <row r="12" spans="1:8" ht="31.6" customHeight="1" x14ac:dyDescent="0.25">
      <c r="A12" s="101" t="s">
        <v>95</v>
      </c>
      <c r="B12" s="102">
        <v>289.8</v>
      </c>
      <c r="C12" s="102">
        <v>278</v>
      </c>
      <c r="D12" s="103">
        <f t="shared" si="2"/>
        <v>95.9</v>
      </c>
      <c r="E12" s="149">
        <f t="shared" si="3"/>
        <v>-11.800000000000011</v>
      </c>
    </row>
    <row r="13" spans="1:8" ht="18" customHeight="1" x14ac:dyDescent="0.25">
      <c r="A13" s="148" t="s">
        <v>99</v>
      </c>
      <c r="B13" s="131">
        <v>1.4</v>
      </c>
      <c r="C13" s="131">
        <v>1.8</v>
      </c>
      <c r="D13" s="127">
        <f>ROUND(C13/B13*100,1)</f>
        <v>128.6</v>
      </c>
      <c r="E13" s="157">
        <f t="shared" si="3"/>
        <v>0.40000000000000013</v>
      </c>
    </row>
    <row r="14" spans="1:8" ht="18" customHeight="1" x14ac:dyDescent="0.25">
      <c r="A14" s="94" t="s">
        <v>94</v>
      </c>
      <c r="B14" s="131">
        <v>10.4</v>
      </c>
      <c r="C14" s="131">
        <v>10</v>
      </c>
      <c r="D14" s="96">
        <f>ROUND(C14/B14*100,1)</f>
        <v>96.2</v>
      </c>
      <c r="E14" s="145">
        <f t="shared" si="3"/>
        <v>-0.40000000000000036</v>
      </c>
      <c r="F14" s="114"/>
    </row>
    <row r="15" spans="1:8" ht="19.55" customHeight="1" x14ac:dyDescent="0.25">
      <c r="A15" s="106" t="s">
        <v>25</v>
      </c>
      <c r="B15" s="107">
        <v>37.200000000000003</v>
      </c>
      <c r="C15" s="107">
        <v>37.9</v>
      </c>
      <c r="D15" s="405" t="s">
        <v>190</v>
      </c>
      <c r="E15" s="406"/>
    </row>
    <row r="16" spans="1:8" ht="19.55" customHeight="1" x14ac:dyDescent="0.25">
      <c r="A16" s="28" t="s">
        <v>26</v>
      </c>
      <c r="B16" s="24">
        <v>123.7</v>
      </c>
      <c r="C16" s="24">
        <v>121.2</v>
      </c>
      <c r="D16" s="33">
        <f>ROUND(C16/B16*100,1)</f>
        <v>98</v>
      </c>
      <c r="E16" s="26">
        <f>C16-B16</f>
        <v>-2.5</v>
      </c>
    </row>
    <row r="17" spans="1:6" ht="19.55" customHeight="1" x14ac:dyDescent="0.25">
      <c r="A17" s="120" t="s">
        <v>27</v>
      </c>
      <c r="B17" s="109">
        <v>86.2</v>
      </c>
      <c r="C17" s="109">
        <v>86.1</v>
      </c>
      <c r="D17" s="405" t="s">
        <v>119</v>
      </c>
      <c r="E17" s="406"/>
    </row>
    <row r="18" spans="1:6" ht="19.55" customHeight="1" x14ac:dyDescent="0.25">
      <c r="A18" s="35" t="s">
        <v>28</v>
      </c>
      <c r="B18" s="15">
        <v>43</v>
      </c>
      <c r="C18" s="15">
        <v>48.3</v>
      </c>
      <c r="D18" s="12">
        <f>ROUND(C18/B18*100,1)</f>
        <v>112.3</v>
      </c>
      <c r="E18" s="12">
        <f>C18-B18</f>
        <v>5.2999999999999972</v>
      </c>
    </row>
    <row r="19" spans="1:6" ht="19.55" customHeight="1" x14ac:dyDescent="0.25">
      <c r="A19" s="154" t="s">
        <v>29</v>
      </c>
      <c r="B19" s="111">
        <v>81.2</v>
      </c>
      <c r="C19" s="111">
        <v>81.2</v>
      </c>
      <c r="D19" s="405" t="s">
        <v>101</v>
      </c>
      <c r="E19" s="406"/>
    </row>
    <row r="20" spans="1:6" ht="18.350000000000001" x14ac:dyDescent="0.25">
      <c r="A20" s="34" t="s">
        <v>48</v>
      </c>
      <c r="B20" s="155">
        <v>863</v>
      </c>
      <c r="C20" s="155">
        <v>1065</v>
      </c>
      <c r="D20" s="12">
        <f t="shared" ref="D20:D26" si="4">ROUND(C20/B20*100,1)</f>
        <v>123.4</v>
      </c>
      <c r="E20" s="159">
        <f t="shared" ref="E20:E26" si="5">C20-B20</f>
        <v>202</v>
      </c>
    </row>
    <row r="21" spans="1:6" ht="39.25" customHeight="1" x14ac:dyDescent="0.25">
      <c r="A21" s="21" t="s">
        <v>30</v>
      </c>
      <c r="B21" s="32">
        <v>175.1</v>
      </c>
      <c r="C21" s="32">
        <v>166.4</v>
      </c>
      <c r="D21" s="31">
        <f t="shared" si="4"/>
        <v>95</v>
      </c>
      <c r="E21" s="31">
        <f t="shared" si="5"/>
        <v>-8.6999999999999886</v>
      </c>
    </row>
    <row r="22" spans="1:6" ht="18.350000000000001" x14ac:dyDescent="0.25">
      <c r="A22" s="112" t="s">
        <v>31</v>
      </c>
      <c r="B22" s="113">
        <v>171.6</v>
      </c>
      <c r="C22" s="113">
        <v>161.69999999999999</v>
      </c>
      <c r="D22" s="30">
        <f t="shared" si="4"/>
        <v>94.2</v>
      </c>
      <c r="E22" s="29">
        <f t="shared" si="5"/>
        <v>-9.9000000000000057</v>
      </c>
    </row>
    <row r="23" spans="1:6" ht="32.950000000000003" customHeight="1" x14ac:dyDescent="0.25">
      <c r="A23" s="28" t="s">
        <v>32</v>
      </c>
      <c r="B23" s="24">
        <v>2547.1</v>
      </c>
      <c r="C23" s="24">
        <v>2590.8000000000002</v>
      </c>
      <c r="D23" s="30">
        <f t="shared" si="4"/>
        <v>101.7</v>
      </c>
      <c r="E23" s="29">
        <f t="shared" si="5"/>
        <v>43.700000000000273</v>
      </c>
    </row>
    <row r="24" spans="1:6" ht="19.55" customHeight="1" x14ac:dyDescent="0.25">
      <c r="A24" s="112" t="s">
        <v>31</v>
      </c>
      <c r="B24" s="24">
        <v>806.7</v>
      </c>
      <c r="C24" s="24">
        <v>759.5</v>
      </c>
      <c r="D24" s="30">
        <f t="shared" si="4"/>
        <v>94.1</v>
      </c>
      <c r="E24" s="29">
        <f t="shared" si="5"/>
        <v>-47.200000000000045</v>
      </c>
    </row>
    <row r="25" spans="1:6" ht="19.55" customHeight="1" x14ac:dyDescent="0.25">
      <c r="A25" s="28" t="s">
        <v>33</v>
      </c>
      <c r="B25" s="24">
        <v>654.1</v>
      </c>
      <c r="C25" s="24">
        <v>640.6</v>
      </c>
      <c r="D25" s="27">
        <f t="shared" si="4"/>
        <v>97.9</v>
      </c>
      <c r="E25" s="26">
        <f t="shared" si="5"/>
        <v>-13.5</v>
      </c>
    </row>
    <row r="26" spans="1:6" ht="19.55" customHeight="1" x14ac:dyDescent="0.25">
      <c r="A26" s="28" t="s">
        <v>52</v>
      </c>
      <c r="B26" s="24">
        <v>52.3</v>
      </c>
      <c r="C26" s="24">
        <v>44.8</v>
      </c>
      <c r="D26" s="27">
        <f t="shared" si="4"/>
        <v>85.7</v>
      </c>
      <c r="E26" s="26">
        <f t="shared" si="5"/>
        <v>-7.5</v>
      </c>
    </row>
    <row r="27" spans="1:6" ht="18.350000000000001" x14ac:dyDescent="0.25">
      <c r="A27" s="35" t="s">
        <v>34</v>
      </c>
      <c r="B27" s="15">
        <v>6.2</v>
      </c>
      <c r="C27" s="15">
        <v>5.6</v>
      </c>
      <c r="D27" s="407" t="s">
        <v>186</v>
      </c>
      <c r="E27" s="408"/>
      <c r="F27" s="114"/>
    </row>
    <row r="28" spans="1:6" ht="36.700000000000003" x14ac:dyDescent="0.25">
      <c r="A28" s="34" t="s">
        <v>35</v>
      </c>
      <c r="B28" s="24">
        <v>28.6</v>
      </c>
      <c r="C28" s="24">
        <v>28.5</v>
      </c>
      <c r="D28" s="407" t="s">
        <v>119</v>
      </c>
      <c r="E28" s="408"/>
    </row>
    <row r="29" spans="1:6" ht="32.950000000000003" customHeight="1" x14ac:dyDescent="0.25">
      <c r="A29" s="25" t="s">
        <v>36</v>
      </c>
      <c r="B29" s="24">
        <v>168.5</v>
      </c>
      <c r="C29" s="24">
        <v>174</v>
      </c>
      <c r="D29" s="23">
        <f>ROUND(C29/B29*100,1)</f>
        <v>103.3</v>
      </c>
      <c r="E29" s="22">
        <f>C29-B29</f>
        <v>5.5</v>
      </c>
    </row>
    <row r="30" spans="1:6" ht="19.55" customHeight="1" x14ac:dyDescent="0.25">
      <c r="A30" s="21" t="s">
        <v>37</v>
      </c>
      <c r="B30" s="20">
        <v>879.6</v>
      </c>
      <c r="C30" s="20">
        <v>927.7</v>
      </c>
      <c r="D30" s="19">
        <f>ROUND(C30/B30*100,1)</f>
        <v>105.5</v>
      </c>
      <c r="E30" s="18">
        <f>C30-B30</f>
        <v>48.100000000000023</v>
      </c>
    </row>
    <row r="31" spans="1:6" ht="19.55" customHeight="1" x14ac:dyDescent="0.25">
      <c r="A31" s="115" t="s">
        <v>38</v>
      </c>
      <c r="B31" s="116">
        <v>829.3</v>
      </c>
      <c r="C31" s="138">
        <v>869.3</v>
      </c>
      <c r="D31" s="117">
        <f>ROUND(C31/B31*100,1)</f>
        <v>104.8</v>
      </c>
      <c r="E31" s="118">
        <f>C31-B31</f>
        <v>40</v>
      </c>
    </row>
    <row r="32" spans="1:6" ht="19.55" customHeight="1" x14ac:dyDescent="0.25">
      <c r="A32" s="4" t="s">
        <v>39</v>
      </c>
      <c r="B32" s="119">
        <v>609.20000000000005</v>
      </c>
      <c r="C32" s="119">
        <v>607.29999999999995</v>
      </c>
      <c r="D32" s="30">
        <f>ROUND(C32/B32*100,1)</f>
        <v>99.7</v>
      </c>
      <c r="E32" s="29">
        <f>C32-B32</f>
        <v>-1.9000000000000909</v>
      </c>
    </row>
    <row r="33" spans="1:8" ht="15.8" customHeight="1" x14ac:dyDescent="0.25">
      <c r="A33" s="120" t="s">
        <v>40</v>
      </c>
      <c r="B33" s="109">
        <v>69.2</v>
      </c>
      <c r="C33" s="109">
        <v>65.5</v>
      </c>
      <c r="D33" s="405" t="s">
        <v>187</v>
      </c>
      <c r="E33" s="406"/>
    </row>
    <row r="34" spans="1:8" ht="35.35" customHeight="1" x14ac:dyDescent="0.25">
      <c r="A34" s="351" t="s">
        <v>5</v>
      </c>
      <c r="B34" s="352"/>
      <c r="C34" s="352"/>
      <c r="D34" s="352"/>
      <c r="E34" s="353"/>
    </row>
    <row r="35" spans="1:8" ht="12.75" customHeight="1" x14ac:dyDescent="0.25">
      <c r="A35" s="354"/>
      <c r="B35" s="355"/>
      <c r="C35" s="355"/>
      <c r="D35" s="355"/>
      <c r="E35" s="356"/>
    </row>
    <row r="36" spans="1:8" ht="31.6" customHeight="1" x14ac:dyDescent="0.25">
      <c r="A36" s="347" t="s">
        <v>4</v>
      </c>
      <c r="B36" s="357" t="s">
        <v>171</v>
      </c>
      <c r="C36" s="357" t="s">
        <v>172</v>
      </c>
      <c r="D36" s="358" t="s">
        <v>3</v>
      </c>
      <c r="E36" s="359"/>
    </row>
    <row r="37" spans="1:8" ht="27.7" customHeight="1" x14ac:dyDescent="0.25">
      <c r="A37" s="347"/>
      <c r="B37" s="357"/>
      <c r="C37" s="357"/>
      <c r="D37" s="193" t="s">
        <v>2</v>
      </c>
      <c r="E37" s="151" t="s">
        <v>1</v>
      </c>
    </row>
    <row r="38" spans="1:8" ht="18.350000000000001" x14ac:dyDescent="0.25">
      <c r="A38" s="200" t="s">
        <v>180</v>
      </c>
      <c r="B38" s="195"/>
      <c r="C38" s="195"/>
      <c r="D38" s="12" t="e">
        <f t="shared" ref="D38" si="6">ROUND(C38/B38*100,1)</f>
        <v>#DIV/0!</v>
      </c>
      <c r="E38" s="16">
        <f>C38-B38</f>
        <v>0</v>
      </c>
    </row>
    <row r="39" spans="1:8" ht="19.55" customHeight="1" x14ac:dyDescent="0.25">
      <c r="A39" s="4" t="s">
        <v>183</v>
      </c>
      <c r="B39" s="15">
        <v>287.10000000000002</v>
      </c>
      <c r="C39" s="15">
        <v>268.2</v>
      </c>
      <c r="D39" s="12">
        <f t="shared" ref="D39:D44" si="7">ROUND(C39/B39*100,1)</f>
        <v>93.4</v>
      </c>
      <c r="E39" s="16">
        <f>C39-B39</f>
        <v>-18.900000000000034</v>
      </c>
    </row>
    <row r="40" spans="1:8" ht="20.25" customHeight="1" x14ac:dyDescent="0.25">
      <c r="A40" s="4" t="s">
        <v>184</v>
      </c>
      <c r="B40" s="15">
        <v>223.1</v>
      </c>
      <c r="C40" s="15">
        <v>216.9</v>
      </c>
      <c r="D40" s="12">
        <f t="shared" si="7"/>
        <v>97.2</v>
      </c>
      <c r="E40" s="12">
        <f>C40-B40</f>
        <v>-6.1999999999999886</v>
      </c>
    </row>
    <row r="41" spans="1:8" ht="20.25" customHeight="1" x14ac:dyDescent="0.25">
      <c r="A41" s="4" t="s">
        <v>174</v>
      </c>
      <c r="B41" s="14">
        <v>2510</v>
      </c>
      <c r="C41" s="14">
        <v>3221</v>
      </c>
      <c r="D41" s="12">
        <f t="shared" si="7"/>
        <v>128.30000000000001</v>
      </c>
      <c r="E41" s="194" t="s">
        <v>188</v>
      </c>
      <c r="H41" s="5"/>
    </row>
    <row r="42" spans="1:8" ht="20.25" customHeight="1" x14ac:dyDescent="0.25">
      <c r="A42" s="11" t="s">
        <v>41</v>
      </c>
      <c r="B42" s="10">
        <v>97</v>
      </c>
      <c r="C42" s="10">
        <v>100.9</v>
      </c>
      <c r="D42" s="12">
        <f t="shared" si="7"/>
        <v>104</v>
      </c>
      <c r="E42" s="6">
        <f>C42-B42</f>
        <v>3.9000000000000057</v>
      </c>
      <c r="H42" s="5"/>
    </row>
    <row r="43" spans="1:8" ht="36" customHeight="1" x14ac:dyDescent="0.25">
      <c r="A43" s="11" t="s">
        <v>97</v>
      </c>
      <c r="B43" s="10" t="s">
        <v>0</v>
      </c>
      <c r="C43" s="10">
        <v>29.8</v>
      </c>
      <c r="D43" s="12" t="s">
        <v>0</v>
      </c>
      <c r="E43" s="6" t="s">
        <v>0</v>
      </c>
      <c r="H43" s="5"/>
    </row>
    <row r="44" spans="1:8" ht="20.25" customHeight="1" x14ac:dyDescent="0.25">
      <c r="A44" s="8" t="s">
        <v>43</v>
      </c>
      <c r="B44" s="7">
        <v>5455</v>
      </c>
      <c r="C44" s="7">
        <v>6601</v>
      </c>
      <c r="D44" s="6">
        <f t="shared" si="7"/>
        <v>121</v>
      </c>
      <c r="E44" s="9" t="s">
        <v>194</v>
      </c>
      <c r="F44" s="13"/>
    </row>
    <row r="45" spans="1:8" ht="20.25" customHeight="1" x14ac:dyDescent="0.25">
      <c r="A45" s="4" t="s">
        <v>44</v>
      </c>
      <c r="B45" s="3">
        <f>ROUND(B39/B42,0)</f>
        <v>3</v>
      </c>
      <c r="C45" s="3">
        <f>ROUND(C39/C42,0)</f>
        <v>3</v>
      </c>
      <c r="D45" s="404" t="s">
        <v>101</v>
      </c>
      <c r="E45" s="404"/>
    </row>
    <row r="46" spans="1:8" ht="16.3" x14ac:dyDescent="0.25">
      <c r="A46" s="350"/>
      <c r="B46" s="350"/>
      <c r="C46" s="350"/>
      <c r="D46" s="350"/>
      <c r="E46" s="350"/>
    </row>
  </sheetData>
  <mergeCells count="21">
    <mergeCell ref="D45:E45"/>
    <mergeCell ref="A46:E46"/>
    <mergeCell ref="D33:E33"/>
    <mergeCell ref="A34:E35"/>
    <mergeCell ref="A36:A37"/>
    <mergeCell ref="B36:B37"/>
    <mergeCell ref="C36:C37"/>
    <mergeCell ref="D36:E36"/>
    <mergeCell ref="D28:E28"/>
    <mergeCell ref="C1:E1"/>
    <mergeCell ref="A2:E2"/>
    <mergeCell ref="A3:E3"/>
    <mergeCell ref="A4:A5"/>
    <mergeCell ref="B4:B5"/>
    <mergeCell ref="C4:C5"/>
    <mergeCell ref="D4:E4"/>
    <mergeCell ref="D11:E11"/>
    <mergeCell ref="D15:E15"/>
    <mergeCell ref="D17:E17"/>
    <mergeCell ref="D19:E19"/>
    <mergeCell ref="D27:E27"/>
  </mergeCells>
  <printOptions horizontalCentered="1"/>
  <pageMargins left="0.27559055118110237" right="0" top="0.19685039370078741" bottom="0" header="0" footer="0"/>
  <pageSetup paperSize="9"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1"/>
  <sheetViews>
    <sheetView view="pageBreakPreview" zoomScaleNormal="100" zoomScaleSheetLayoutView="100" workbookViewId="0">
      <pane xSplit="1" ySplit="4" topLeftCell="B5" activePane="bottomRight" state="frozen"/>
      <selection activeCell="L9" sqref="L9"/>
      <selection pane="topRight" activeCell="L9" sqref="L9"/>
      <selection pane="bottomLeft" activeCell="L9" sqref="L9"/>
      <selection pane="bottomRight" activeCell="G10" sqref="G10"/>
    </sheetView>
  </sheetViews>
  <sheetFormatPr defaultColWidth="9.125" defaultRowHeight="13.6" x14ac:dyDescent="0.25"/>
  <cols>
    <col min="1" max="1" width="66.5" style="1" customWidth="1"/>
    <col min="2" max="2" width="11.875" style="1" customWidth="1"/>
    <col min="3" max="3" width="11.875" style="2" customWidth="1"/>
    <col min="4" max="4" width="9.125" style="1" customWidth="1"/>
    <col min="5" max="5" width="16" style="1" customWidth="1"/>
    <col min="6" max="7" width="7.5" style="1" customWidth="1"/>
    <col min="8" max="16384" width="9.125" style="1"/>
  </cols>
  <sheetData>
    <row r="1" spans="1:8" ht="21.75" customHeight="1" x14ac:dyDescent="0.35">
      <c r="C1" s="432" t="s">
        <v>202</v>
      </c>
      <c r="D1" s="432"/>
      <c r="E1" s="432"/>
    </row>
    <row r="2" spans="1:8" ht="27.7" customHeight="1" x14ac:dyDescent="0.45">
      <c r="A2" s="345" t="s">
        <v>93</v>
      </c>
      <c r="B2" s="345"/>
      <c r="C2" s="345"/>
      <c r="D2" s="345"/>
      <c r="E2" s="345"/>
      <c r="F2" s="134"/>
      <c r="G2" s="134"/>
      <c r="H2" s="134"/>
    </row>
    <row r="3" spans="1:8" ht="26.35" customHeight="1" x14ac:dyDescent="0.45">
      <c r="A3" s="409" t="s">
        <v>198</v>
      </c>
      <c r="B3" s="409"/>
      <c r="C3" s="409"/>
      <c r="D3" s="409"/>
      <c r="E3" s="409"/>
    </row>
    <row r="4" spans="1:8" ht="11.25" customHeight="1" x14ac:dyDescent="0.25">
      <c r="A4" s="347" t="s">
        <v>4</v>
      </c>
      <c r="B4" s="348" t="s">
        <v>61</v>
      </c>
      <c r="C4" s="348" t="s">
        <v>62</v>
      </c>
      <c r="D4" s="349" t="s">
        <v>3</v>
      </c>
      <c r="E4" s="349"/>
    </row>
    <row r="5" spans="1:8" ht="28.55" customHeight="1" x14ac:dyDescent="0.25">
      <c r="A5" s="347"/>
      <c r="B5" s="348"/>
      <c r="C5" s="348"/>
      <c r="D5" s="201" t="s">
        <v>2</v>
      </c>
      <c r="E5" s="151" t="s">
        <v>6</v>
      </c>
    </row>
    <row r="6" spans="1:8" ht="18.350000000000001" x14ac:dyDescent="0.25">
      <c r="A6" s="199" t="s">
        <v>180</v>
      </c>
      <c r="B6" s="39">
        <v>1946.5</v>
      </c>
      <c r="C6" s="39">
        <v>2005.1</v>
      </c>
      <c r="D6" s="19">
        <f t="shared" ref="D6" si="0">ROUND(C6/B6*100,1)</f>
        <v>103</v>
      </c>
      <c r="E6" s="18">
        <f t="shared" ref="E6" si="1">C6-B6</f>
        <v>58.599999999999909</v>
      </c>
    </row>
    <row r="7" spans="1:8" ht="18.350000000000001" x14ac:dyDescent="0.25">
      <c r="A7" s="41" t="s">
        <v>196</v>
      </c>
      <c r="B7" s="20">
        <v>984</v>
      </c>
      <c r="C7" s="20">
        <v>937</v>
      </c>
      <c r="D7" s="19">
        <f t="shared" ref="D7:D11" si="2">ROUND(C7/B7*100,1)</f>
        <v>95.2</v>
      </c>
      <c r="E7" s="18">
        <f t="shared" ref="E7:E13" si="3">C7-B7</f>
        <v>-47</v>
      </c>
    </row>
    <row r="8" spans="1:8" ht="36.700000000000003" x14ac:dyDescent="0.25">
      <c r="A8" s="4" t="s">
        <v>21</v>
      </c>
      <c r="B8" s="15">
        <v>787.7</v>
      </c>
      <c r="C8" s="51">
        <v>789.6</v>
      </c>
      <c r="D8" s="12">
        <f t="shared" si="2"/>
        <v>100.2</v>
      </c>
      <c r="E8" s="12">
        <f t="shared" si="3"/>
        <v>1.8999999999999773</v>
      </c>
    </row>
    <row r="9" spans="1:8" ht="18.350000000000001" x14ac:dyDescent="0.25">
      <c r="A9" s="40" t="s">
        <v>22</v>
      </c>
      <c r="B9" s="39">
        <v>396.5</v>
      </c>
      <c r="C9" s="39">
        <v>417.5</v>
      </c>
      <c r="D9" s="12">
        <f t="shared" si="2"/>
        <v>105.3</v>
      </c>
      <c r="E9" s="12">
        <f t="shared" si="3"/>
        <v>21</v>
      </c>
      <c r="F9" s="36"/>
    </row>
    <row r="10" spans="1:8" ht="35.35" x14ac:dyDescent="0.25">
      <c r="A10" s="99" t="s">
        <v>96</v>
      </c>
      <c r="B10" s="100">
        <v>50.3</v>
      </c>
      <c r="C10" s="100">
        <f>C9/C8*100</f>
        <v>52.874873353596755</v>
      </c>
      <c r="D10" s="405" t="s">
        <v>203</v>
      </c>
      <c r="E10" s="406"/>
    </row>
    <row r="11" spans="1:8" ht="31.6" customHeight="1" x14ac:dyDescent="0.25">
      <c r="A11" s="101" t="s">
        <v>95</v>
      </c>
      <c r="B11" s="102">
        <v>362.2</v>
      </c>
      <c r="C11" s="102">
        <v>341.8</v>
      </c>
      <c r="D11" s="103">
        <f t="shared" si="2"/>
        <v>94.4</v>
      </c>
      <c r="E11" s="149">
        <f t="shared" si="3"/>
        <v>-20.399999999999977</v>
      </c>
    </row>
    <row r="12" spans="1:8" ht="24.8" customHeight="1" x14ac:dyDescent="0.25">
      <c r="A12" s="148" t="s">
        <v>99</v>
      </c>
      <c r="B12" s="131">
        <v>1.7</v>
      </c>
      <c r="C12" s="131">
        <v>2.2000000000000002</v>
      </c>
      <c r="D12" s="127">
        <f>ROUND(C12/B12*100,1)</f>
        <v>129.4</v>
      </c>
      <c r="E12" s="157">
        <f t="shared" si="3"/>
        <v>0.50000000000000022</v>
      </c>
    </row>
    <row r="13" spans="1:8" ht="30.75" customHeight="1" x14ac:dyDescent="0.25">
      <c r="A13" s="94" t="s">
        <v>197</v>
      </c>
      <c r="B13" s="131">
        <v>13.1</v>
      </c>
      <c r="C13" s="131">
        <v>10.8</v>
      </c>
      <c r="D13" s="96">
        <f>ROUND(C13/B13*100,1)</f>
        <v>82.4</v>
      </c>
      <c r="E13" s="145">
        <f t="shared" si="3"/>
        <v>-2.2999999999999989</v>
      </c>
      <c r="F13" s="114"/>
    </row>
    <row r="14" spans="1:8" ht="19.55" customHeight="1" x14ac:dyDescent="0.25">
      <c r="A14" s="106" t="s">
        <v>25</v>
      </c>
      <c r="B14" s="107">
        <v>39.799999999999997</v>
      </c>
      <c r="C14" s="107">
        <v>39.700000000000003</v>
      </c>
      <c r="D14" s="405" t="s">
        <v>209</v>
      </c>
      <c r="E14" s="406"/>
      <c r="F14" s="36">
        <f t="shared" ref="F14" si="4">C14-B14</f>
        <v>-9.9999999999994316E-2</v>
      </c>
    </row>
    <row r="15" spans="1:8" ht="19.55" customHeight="1" x14ac:dyDescent="0.25">
      <c r="A15" s="28" t="s">
        <v>26</v>
      </c>
      <c r="B15" s="24">
        <v>141.9</v>
      </c>
      <c r="C15" s="24">
        <v>134.1</v>
      </c>
      <c r="D15" s="33">
        <f>ROUND(C15/B15*100,1)</f>
        <v>94.5</v>
      </c>
      <c r="E15" s="26">
        <f>C15-B15</f>
        <v>-7.8000000000000114</v>
      </c>
      <c r="F15" s="36"/>
    </row>
    <row r="16" spans="1:8" ht="19.55" customHeight="1" x14ac:dyDescent="0.25">
      <c r="A16" s="120" t="s">
        <v>27</v>
      </c>
      <c r="B16" s="109">
        <v>95.4</v>
      </c>
      <c r="C16" s="109">
        <v>95.1</v>
      </c>
      <c r="D16" s="405" t="s">
        <v>206</v>
      </c>
      <c r="E16" s="406"/>
      <c r="F16" s="36">
        <f>C16-B16</f>
        <v>-0.30000000000001137</v>
      </c>
    </row>
    <row r="17" spans="1:6" ht="18.350000000000001" x14ac:dyDescent="0.25">
      <c r="A17" s="35" t="s">
        <v>28</v>
      </c>
      <c r="B17" s="15">
        <v>46.7</v>
      </c>
      <c r="C17" s="15">
        <v>52.7</v>
      </c>
      <c r="D17" s="12">
        <f>ROUND(C17/B17*100,1)</f>
        <v>112.8</v>
      </c>
      <c r="E17" s="12">
        <f>C17-B17</f>
        <v>6</v>
      </c>
      <c r="F17" s="36"/>
    </row>
    <row r="18" spans="1:6" ht="35.35" x14ac:dyDescent="0.25">
      <c r="A18" s="154" t="s">
        <v>29</v>
      </c>
      <c r="B18" s="111">
        <v>95.2</v>
      </c>
      <c r="C18" s="111">
        <v>94.5</v>
      </c>
      <c r="D18" s="405" t="s">
        <v>207</v>
      </c>
      <c r="E18" s="406"/>
      <c r="F18" s="36">
        <f t="shared" ref="F18" si="5">C18-B18</f>
        <v>-0.70000000000000284</v>
      </c>
    </row>
    <row r="19" spans="1:6" ht="18.350000000000001" x14ac:dyDescent="0.25">
      <c r="A19" s="34" t="s">
        <v>48</v>
      </c>
      <c r="B19" s="155">
        <v>1118</v>
      </c>
      <c r="C19" s="155">
        <v>1288</v>
      </c>
      <c r="D19" s="12">
        <f t="shared" ref="D19:D24" si="6">ROUND(C19/B19*100,1)</f>
        <v>115.2</v>
      </c>
      <c r="E19" s="159">
        <f>C19-B19</f>
        <v>170</v>
      </c>
    </row>
    <row r="20" spans="1:6" ht="36.700000000000003" x14ac:dyDescent="0.25">
      <c r="A20" s="21" t="s">
        <v>30</v>
      </c>
      <c r="B20" s="32">
        <v>202.6</v>
      </c>
      <c r="C20" s="32">
        <v>191.4</v>
      </c>
      <c r="D20" s="31">
        <f t="shared" si="6"/>
        <v>94.5</v>
      </c>
      <c r="E20" s="31">
        <f t="shared" ref="E20:E24" si="7">C20-B20</f>
        <v>-11.199999999999989</v>
      </c>
    </row>
    <row r="21" spans="1:6" ht="32.950000000000003" customHeight="1" x14ac:dyDescent="0.25">
      <c r="A21" s="28" t="s">
        <v>32</v>
      </c>
      <c r="B21" s="24">
        <v>3256.1</v>
      </c>
      <c r="C21" s="24">
        <v>3258.3</v>
      </c>
      <c r="D21" s="30">
        <f t="shared" si="6"/>
        <v>100.1</v>
      </c>
      <c r="E21" s="29">
        <f t="shared" si="7"/>
        <v>2.2000000000002728</v>
      </c>
    </row>
    <row r="22" spans="1:6" ht="18.350000000000001" x14ac:dyDescent="0.25">
      <c r="A22" s="112" t="s">
        <v>31</v>
      </c>
      <c r="B22" s="24">
        <v>948.7</v>
      </c>
      <c r="C22" s="24">
        <v>895.3</v>
      </c>
      <c r="D22" s="30">
        <f t="shared" si="6"/>
        <v>94.4</v>
      </c>
      <c r="E22" s="29">
        <f t="shared" si="7"/>
        <v>-53.400000000000091</v>
      </c>
    </row>
    <row r="23" spans="1:6" ht="18.350000000000001" x14ac:dyDescent="0.25">
      <c r="A23" s="28" t="s">
        <v>33</v>
      </c>
      <c r="B23" s="24">
        <v>763.7</v>
      </c>
      <c r="C23" s="24">
        <v>749.3</v>
      </c>
      <c r="D23" s="27">
        <f t="shared" si="6"/>
        <v>98.1</v>
      </c>
      <c r="E23" s="26">
        <f t="shared" si="7"/>
        <v>-14.400000000000091</v>
      </c>
    </row>
    <row r="24" spans="1:6" ht="18.350000000000001" x14ac:dyDescent="0.25">
      <c r="A24" s="28" t="s">
        <v>52</v>
      </c>
      <c r="B24" s="24">
        <v>61</v>
      </c>
      <c r="C24" s="24">
        <v>53.2</v>
      </c>
      <c r="D24" s="27">
        <f t="shared" si="6"/>
        <v>87.2</v>
      </c>
      <c r="E24" s="26">
        <f t="shared" si="7"/>
        <v>-7.7999999999999972</v>
      </c>
    </row>
    <row r="25" spans="1:6" ht="18.350000000000001" x14ac:dyDescent="0.25">
      <c r="A25" s="35" t="s">
        <v>34</v>
      </c>
      <c r="B25" s="15">
        <v>6.2</v>
      </c>
      <c r="C25" s="15">
        <v>5.7</v>
      </c>
      <c r="D25" s="407" t="s">
        <v>205</v>
      </c>
      <c r="E25" s="408"/>
      <c r="F25" s="114">
        <f>C25-B25</f>
        <v>-0.5</v>
      </c>
    </row>
    <row r="26" spans="1:6" ht="36.700000000000003" x14ac:dyDescent="0.25">
      <c r="A26" s="34" t="s">
        <v>35</v>
      </c>
      <c r="B26" s="24">
        <v>29.7</v>
      </c>
      <c r="C26" s="24">
        <v>29.5</v>
      </c>
      <c r="D26" s="407" t="s">
        <v>92</v>
      </c>
      <c r="E26" s="408"/>
      <c r="F26" s="114">
        <f>C26-B26</f>
        <v>-0.19999999999999929</v>
      </c>
    </row>
    <row r="27" spans="1:6" ht="36" customHeight="1" x14ac:dyDescent="0.25">
      <c r="A27" s="25" t="s">
        <v>36</v>
      </c>
      <c r="B27" s="24">
        <v>195.3</v>
      </c>
      <c r="C27" s="24">
        <v>198.9</v>
      </c>
      <c r="D27" s="23">
        <f>ROUND(C27/B27*100,1)</f>
        <v>101.8</v>
      </c>
      <c r="E27" s="22">
        <f>C27-B27</f>
        <v>3.5999999999999943</v>
      </c>
      <c r="F27" s="114"/>
    </row>
    <row r="28" spans="1:6" ht="18.350000000000001" x14ac:dyDescent="0.25">
      <c r="A28" s="21" t="s">
        <v>37</v>
      </c>
      <c r="B28" s="20">
        <v>1066.2</v>
      </c>
      <c r="C28" s="20">
        <v>1104.8</v>
      </c>
      <c r="D28" s="19">
        <f>ROUND(C28/B28*100,1)</f>
        <v>103.6</v>
      </c>
      <c r="E28" s="18">
        <f>C28-B28</f>
        <v>38.599999999999909</v>
      </c>
      <c r="F28" s="114"/>
    </row>
    <row r="29" spans="1:6" ht="15.8" customHeight="1" x14ac:dyDescent="0.25">
      <c r="A29" s="120" t="s">
        <v>40</v>
      </c>
      <c r="B29" s="109">
        <v>71.7</v>
      </c>
      <c r="C29" s="109">
        <v>67.5</v>
      </c>
      <c r="D29" s="405" t="s">
        <v>208</v>
      </c>
      <c r="E29" s="406"/>
      <c r="F29" s="114">
        <f t="shared" ref="F29" si="8">C29-B29</f>
        <v>-4.2000000000000028</v>
      </c>
    </row>
    <row r="30" spans="1:6" ht="19.55" customHeight="1" x14ac:dyDescent="0.25">
      <c r="A30" s="351" t="s">
        <v>5</v>
      </c>
      <c r="B30" s="352"/>
      <c r="C30" s="352"/>
      <c r="D30" s="352"/>
      <c r="E30" s="353"/>
    </row>
    <row r="31" spans="1:6" ht="12.75" customHeight="1" x14ac:dyDescent="0.25">
      <c r="A31" s="354"/>
      <c r="B31" s="355"/>
      <c r="C31" s="355"/>
      <c r="D31" s="355"/>
      <c r="E31" s="356"/>
    </row>
    <row r="32" spans="1:6" ht="31.6" customHeight="1" x14ac:dyDescent="0.25">
      <c r="A32" s="347" t="s">
        <v>4</v>
      </c>
      <c r="B32" s="357" t="s">
        <v>199</v>
      </c>
      <c r="C32" s="357" t="s">
        <v>200</v>
      </c>
      <c r="D32" s="358" t="s">
        <v>3</v>
      </c>
      <c r="E32" s="359"/>
    </row>
    <row r="33" spans="1:8" ht="28.55" customHeight="1" x14ac:dyDescent="0.25">
      <c r="A33" s="347"/>
      <c r="B33" s="357"/>
      <c r="C33" s="357"/>
      <c r="D33" s="201" t="s">
        <v>2</v>
      </c>
      <c r="E33" s="151" t="s">
        <v>1</v>
      </c>
    </row>
    <row r="34" spans="1:8" ht="18.350000000000001" x14ac:dyDescent="0.25">
      <c r="A34" s="200" t="s">
        <v>180</v>
      </c>
      <c r="B34" s="156">
        <v>915</v>
      </c>
      <c r="C34" s="141">
        <v>985.2</v>
      </c>
      <c r="D34" s="12">
        <f t="shared" ref="D34" si="9">ROUND(C34/B34*100,1)</f>
        <v>107.7</v>
      </c>
      <c r="E34" s="16">
        <f>C34-B34</f>
        <v>70.200000000000045</v>
      </c>
    </row>
    <row r="35" spans="1:8" ht="18.350000000000001" x14ac:dyDescent="0.25">
      <c r="A35" s="4" t="s">
        <v>195</v>
      </c>
      <c r="B35" s="15">
        <v>301</v>
      </c>
      <c r="C35" s="15">
        <v>288.8</v>
      </c>
      <c r="D35" s="12">
        <f t="shared" ref="D35:D40" si="10">ROUND(C35/B35*100,1)</f>
        <v>95.9</v>
      </c>
      <c r="E35" s="16">
        <f>C35-B35</f>
        <v>-12.199999999999989</v>
      </c>
    </row>
    <row r="36" spans="1:8" ht="18.350000000000001" x14ac:dyDescent="0.25">
      <c r="A36" s="4" t="s">
        <v>33</v>
      </c>
      <c r="B36" s="15">
        <v>235.1</v>
      </c>
      <c r="C36" s="15">
        <v>233.3</v>
      </c>
      <c r="D36" s="12">
        <f t="shared" si="10"/>
        <v>99.2</v>
      </c>
      <c r="E36" s="12">
        <f>C36-B36</f>
        <v>-1.7999999999999829</v>
      </c>
    </row>
    <row r="37" spans="1:8" ht="33.799999999999997" customHeight="1" x14ac:dyDescent="0.25">
      <c r="A37" s="4" t="s">
        <v>201</v>
      </c>
      <c r="B37" s="14">
        <v>2670</v>
      </c>
      <c r="C37" s="14">
        <v>3403</v>
      </c>
      <c r="D37" s="12">
        <f t="shared" si="10"/>
        <v>127.5</v>
      </c>
      <c r="E37" s="202" t="s">
        <v>204</v>
      </c>
      <c r="F37" s="13">
        <f>C37-B37</f>
        <v>733</v>
      </c>
      <c r="H37" s="5"/>
    </row>
    <row r="38" spans="1:8" ht="18.350000000000001" x14ac:dyDescent="0.25">
      <c r="A38" s="203" t="s">
        <v>41</v>
      </c>
      <c r="B38" s="10">
        <v>81.2</v>
      </c>
      <c r="C38" s="10">
        <v>80.8</v>
      </c>
      <c r="D38" s="12">
        <f t="shared" si="10"/>
        <v>99.5</v>
      </c>
      <c r="E38" s="6">
        <f>C38-B38</f>
        <v>-0.40000000000000568</v>
      </c>
      <c r="F38" s="13"/>
      <c r="H38" s="5"/>
    </row>
    <row r="39" spans="1:8" ht="36.700000000000003" x14ac:dyDescent="0.25">
      <c r="A39" s="11" t="s">
        <v>97</v>
      </c>
      <c r="B39" s="10" t="s">
        <v>0</v>
      </c>
      <c r="C39" s="10">
        <v>30.3</v>
      </c>
      <c r="D39" s="12" t="s">
        <v>0</v>
      </c>
      <c r="E39" s="6" t="s">
        <v>0</v>
      </c>
      <c r="F39" s="13"/>
      <c r="G39" s="1">
        <f ca="1">G39</f>
        <v>0</v>
      </c>
      <c r="H39" s="5"/>
    </row>
    <row r="40" spans="1:8" ht="25.5" customHeight="1" x14ac:dyDescent="0.25">
      <c r="A40" s="8" t="s">
        <v>43</v>
      </c>
      <c r="B40" s="7">
        <v>5619</v>
      </c>
      <c r="C40" s="7">
        <v>6634</v>
      </c>
      <c r="D40" s="6">
        <f t="shared" si="10"/>
        <v>118.1</v>
      </c>
      <c r="E40" s="204" t="s">
        <v>210</v>
      </c>
      <c r="F40" s="13">
        <f t="shared" ref="F40" si="11">C40-B40</f>
        <v>1015</v>
      </c>
    </row>
    <row r="41" spans="1:8" ht="16.3" x14ac:dyDescent="0.25">
      <c r="A41" s="350"/>
      <c r="B41" s="350"/>
      <c r="C41" s="350"/>
      <c r="D41" s="350"/>
      <c r="E41" s="350"/>
    </row>
  </sheetData>
  <mergeCells count="20">
    <mergeCell ref="D26:E26"/>
    <mergeCell ref="C1:E1"/>
    <mergeCell ref="A2:E2"/>
    <mergeCell ref="A3:E3"/>
    <mergeCell ref="A4:A5"/>
    <mergeCell ref="B4:B5"/>
    <mergeCell ref="C4:C5"/>
    <mergeCell ref="D4:E4"/>
    <mergeCell ref="D10:E10"/>
    <mergeCell ref="D14:E14"/>
    <mergeCell ref="D16:E16"/>
    <mergeCell ref="D18:E18"/>
    <mergeCell ref="D25:E25"/>
    <mergeCell ref="A41:E41"/>
    <mergeCell ref="D29:E29"/>
    <mergeCell ref="A30:E31"/>
    <mergeCell ref="A32:A33"/>
    <mergeCell ref="B32:B33"/>
    <mergeCell ref="C32:C33"/>
    <mergeCell ref="D32:E32"/>
  </mergeCells>
  <printOptions horizontalCentered="1"/>
  <pageMargins left="0.27559055118110237" right="0" top="0.19685039370078741" bottom="0" header="0" footer="0"/>
  <pageSetup paperSize="9" scale="8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C37"/>
  <sheetViews>
    <sheetView view="pageBreakPreview" topLeftCell="A2" zoomScaleNormal="100" zoomScaleSheetLayoutView="100" workbookViewId="0">
      <pane xSplit="1" ySplit="3" topLeftCell="B5" activePane="bottomRight" state="frozen"/>
      <selection activeCell="A2" sqref="A2"/>
      <selection pane="topRight" activeCell="B2" sqref="B2"/>
      <selection pane="bottomLeft" activeCell="A5" sqref="A5"/>
      <selection pane="bottomRight" activeCell="F15" sqref="F15"/>
    </sheetView>
  </sheetViews>
  <sheetFormatPr defaultColWidth="9.125" defaultRowHeight="13.6" x14ac:dyDescent="0.25"/>
  <cols>
    <col min="1" max="1" width="54.5" style="122" customWidth="1"/>
    <col min="2" max="2" width="14.125" style="122" customWidth="1"/>
    <col min="3" max="3" width="13.125" style="122" customWidth="1"/>
    <col min="4" max="16384" width="9.125" style="122"/>
  </cols>
  <sheetData>
    <row r="1" spans="1:3" ht="5.95" hidden="1" customHeight="1" x14ac:dyDescent="0.25"/>
    <row r="2" spans="1:3" ht="30.75" customHeight="1" x14ac:dyDescent="0.25">
      <c r="A2" s="436" t="s">
        <v>232</v>
      </c>
      <c r="B2" s="436"/>
      <c r="C2" s="436"/>
    </row>
    <row r="3" spans="1:3" ht="6.8" customHeight="1" x14ac:dyDescent="0.3">
      <c r="A3" s="123"/>
      <c r="B3" s="214"/>
    </row>
    <row r="4" spans="1:3" ht="38.25" customHeight="1" x14ac:dyDescent="0.25">
      <c r="A4" s="124" t="s">
        <v>4</v>
      </c>
      <c r="B4" s="124" t="s">
        <v>223</v>
      </c>
      <c r="C4" s="215" t="s">
        <v>230</v>
      </c>
    </row>
    <row r="5" spans="1:3" ht="29.25" customHeight="1" x14ac:dyDescent="0.25">
      <c r="A5" s="125" t="s">
        <v>231</v>
      </c>
      <c r="B5" s="126">
        <v>376.8</v>
      </c>
      <c r="C5" s="216" t="s">
        <v>0</v>
      </c>
    </row>
    <row r="6" spans="1:3" ht="17.350000000000001" customHeight="1" x14ac:dyDescent="0.25">
      <c r="A6" s="437" t="s">
        <v>255</v>
      </c>
      <c r="B6" s="438"/>
      <c r="C6" s="439"/>
    </row>
    <row r="7" spans="1:3" ht="18.350000000000001" x14ac:dyDescent="0.25">
      <c r="A7" s="433" t="s">
        <v>224</v>
      </c>
      <c r="B7" s="434"/>
      <c r="C7" s="435"/>
    </row>
    <row r="8" spans="1:3" ht="18.350000000000001" x14ac:dyDescent="0.3">
      <c r="A8" s="228" t="s">
        <v>228</v>
      </c>
      <c r="B8" s="229">
        <v>195.2</v>
      </c>
      <c r="C8" s="230">
        <f>ROUND(B8/$B$5*100,1)</f>
        <v>51.8</v>
      </c>
    </row>
    <row r="9" spans="1:3" ht="18.350000000000001" x14ac:dyDescent="0.3">
      <c r="A9" s="226" t="s">
        <v>229</v>
      </c>
      <c r="B9" s="221">
        <f>B5-B8</f>
        <v>181.60000000000002</v>
      </c>
      <c r="C9" s="227">
        <f>ROUND(B9/$B$5*100,1)</f>
        <v>48.2</v>
      </c>
    </row>
    <row r="10" spans="1:3" ht="18.350000000000001" x14ac:dyDescent="0.25">
      <c r="A10" s="433" t="s">
        <v>226</v>
      </c>
      <c r="B10" s="434"/>
      <c r="C10" s="435"/>
    </row>
    <row r="11" spans="1:3" ht="18.350000000000001" x14ac:dyDescent="0.25">
      <c r="A11" s="217" t="s">
        <v>233</v>
      </c>
      <c r="B11" s="218">
        <v>109.4</v>
      </c>
      <c r="C11" s="219">
        <f t="shared" ref="C11:C17" si="0">ROUND(B11/$B$5*100,1)</f>
        <v>29</v>
      </c>
    </row>
    <row r="12" spans="1:3" ht="18.350000000000001" x14ac:dyDescent="0.25">
      <c r="A12" s="223" t="s">
        <v>234</v>
      </c>
      <c r="B12" s="224">
        <v>107.8</v>
      </c>
      <c r="C12" s="225">
        <f t="shared" si="0"/>
        <v>28.6</v>
      </c>
    </row>
    <row r="13" spans="1:3" ht="18.350000000000001" x14ac:dyDescent="0.25">
      <c r="A13" s="220" t="s">
        <v>235</v>
      </c>
      <c r="B13" s="221">
        <f>B5-(B11+B12)</f>
        <v>159.60000000000002</v>
      </c>
      <c r="C13" s="222">
        <f t="shared" si="0"/>
        <v>42.4</v>
      </c>
    </row>
    <row r="14" spans="1:3" ht="18.350000000000001" x14ac:dyDescent="0.25">
      <c r="A14" s="433" t="s">
        <v>225</v>
      </c>
      <c r="B14" s="434"/>
      <c r="C14" s="435"/>
    </row>
    <row r="15" spans="1:3" ht="18.350000000000001" x14ac:dyDescent="0.25">
      <c r="A15" s="231" t="s">
        <v>238</v>
      </c>
      <c r="B15" s="232">
        <v>162.1</v>
      </c>
      <c r="C15" s="233">
        <f t="shared" si="0"/>
        <v>43</v>
      </c>
    </row>
    <row r="16" spans="1:3" ht="18.350000000000001" x14ac:dyDescent="0.25">
      <c r="A16" s="237" t="s">
        <v>239</v>
      </c>
      <c r="B16" s="238">
        <v>143.19999999999999</v>
      </c>
      <c r="C16" s="239">
        <f t="shared" si="0"/>
        <v>38</v>
      </c>
    </row>
    <row r="17" spans="1:3" ht="18.350000000000001" x14ac:dyDescent="0.25">
      <c r="A17" s="234" t="s">
        <v>240</v>
      </c>
      <c r="B17" s="235">
        <f>B5-(B15+B16)</f>
        <v>71.500000000000057</v>
      </c>
      <c r="C17" s="236">
        <f t="shared" si="0"/>
        <v>19</v>
      </c>
    </row>
    <row r="18" spans="1:3" ht="18.350000000000001" x14ac:dyDescent="0.25">
      <c r="A18" s="433" t="s">
        <v>227</v>
      </c>
      <c r="B18" s="434"/>
      <c r="C18" s="435"/>
    </row>
    <row r="19" spans="1:3" ht="24.8" customHeight="1" x14ac:dyDescent="0.25">
      <c r="A19" s="228" t="s">
        <v>241</v>
      </c>
      <c r="B19" s="229">
        <f>B5-B20</f>
        <v>194.20000000000002</v>
      </c>
      <c r="C19" s="240">
        <f>ROUND(B19/$B$5*100,1)</f>
        <v>51.5</v>
      </c>
    </row>
    <row r="20" spans="1:3" ht="32.299999999999997" customHeight="1" x14ac:dyDescent="0.25">
      <c r="A20" s="220" t="s">
        <v>242</v>
      </c>
      <c r="B20" s="221">
        <v>182.6</v>
      </c>
      <c r="C20" s="222">
        <f>ROUND(B20/$B$5*100,1)</f>
        <v>48.5</v>
      </c>
    </row>
    <row r="21" spans="1:3" ht="18.350000000000001" x14ac:dyDescent="0.25">
      <c r="A21" s="433" t="s">
        <v>236</v>
      </c>
      <c r="B21" s="434"/>
      <c r="C21" s="435"/>
    </row>
    <row r="22" spans="1:3" ht="36.700000000000003" x14ac:dyDescent="0.25">
      <c r="A22" s="217" t="s">
        <v>243</v>
      </c>
      <c r="B22" s="218">
        <v>91.3</v>
      </c>
      <c r="C22" s="219">
        <f t="shared" ref="C22:C37" si="1">ROUND(B22/$B$5*100,1)</f>
        <v>24.2</v>
      </c>
    </row>
    <row r="23" spans="1:3" ht="18.350000000000001" x14ac:dyDescent="0.25">
      <c r="A23" s="241" t="s">
        <v>256</v>
      </c>
      <c r="B23" s="242"/>
      <c r="C23" s="243"/>
    </row>
    <row r="24" spans="1:3" ht="31.25" x14ac:dyDescent="0.25">
      <c r="A24" s="247" t="s">
        <v>257</v>
      </c>
      <c r="B24" s="248">
        <v>44.5</v>
      </c>
      <c r="C24" s="244">
        <f t="shared" si="1"/>
        <v>11.8</v>
      </c>
    </row>
    <row r="25" spans="1:3" ht="15.65" x14ac:dyDescent="0.25">
      <c r="A25" s="245" t="s">
        <v>258</v>
      </c>
      <c r="B25" s="249">
        <v>19.2</v>
      </c>
      <c r="C25" s="246">
        <f t="shared" si="1"/>
        <v>5.0999999999999996</v>
      </c>
    </row>
    <row r="26" spans="1:3" ht="18.350000000000001" x14ac:dyDescent="0.25">
      <c r="A26" s="223" t="s">
        <v>244</v>
      </c>
      <c r="B26" s="224">
        <v>3.2</v>
      </c>
      <c r="C26" s="225">
        <f t="shared" si="1"/>
        <v>0.8</v>
      </c>
    </row>
    <row r="27" spans="1:3" ht="18.350000000000001" x14ac:dyDescent="0.25">
      <c r="A27" s="220" t="s">
        <v>245</v>
      </c>
      <c r="B27" s="221">
        <v>8.8000000000000007</v>
      </c>
      <c r="C27" s="222">
        <f>ROUND(B27/$B$5*100,1)</f>
        <v>2.2999999999999998</v>
      </c>
    </row>
    <row r="28" spans="1:3" ht="18.350000000000001" x14ac:dyDescent="0.25">
      <c r="A28" s="433" t="s">
        <v>237</v>
      </c>
      <c r="B28" s="434"/>
      <c r="C28" s="435"/>
    </row>
    <row r="29" spans="1:3" ht="18.350000000000001" x14ac:dyDescent="0.25">
      <c r="A29" s="217" t="s">
        <v>246</v>
      </c>
      <c r="B29" s="218">
        <v>48.9</v>
      </c>
      <c r="C29" s="219">
        <f>ROUND(B29/$B$5*100,1)</f>
        <v>13</v>
      </c>
    </row>
    <row r="30" spans="1:3" ht="18.350000000000001" x14ac:dyDescent="0.25">
      <c r="A30" s="223" t="s">
        <v>247</v>
      </c>
      <c r="B30" s="224">
        <v>33.1</v>
      </c>
      <c r="C30" s="225">
        <f t="shared" si="1"/>
        <v>8.8000000000000007</v>
      </c>
    </row>
    <row r="31" spans="1:3" ht="18.350000000000001" x14ac:dyDescent="0.25">
      <c r="A31" s="223" t="s">
        <v>248</v>
      </c>
      <c r="B31" s="224">
        <v>34.700000000000003</v>
      </c>
      <c r="C31" s="225">
        <f t="shared" si="1"/>
        <v>9.1999999999999993</v>
      </c>
    </row>
    <row r="32" spans="1:3" ht="18.350000000000001" x14ac:dyDescent="0.25">
      <c r="A32" s="223" t="s">
        <v>249</v>
      </c>
      <c r="B32" s="224">
        <v>18.3</v>
      </c>
      <c r="C32" s="225">
        <v>4.8</v>
      </c>
    </row>
    <row r="33" spans="1:3" ht="18.350000000000001" x14ac:dyDescent="0.25">
      <c r="A33" s="223" t="s">
        <v>250</v>
      </c>
      <c r="B33" s="224">
        <v>50.9</v>
      </c>
      <c r="C33" s="225">
        <f t="shared" si="1"/>
        <v>13.5</v>
      </c>
    </row>
    <row r="34" spans="1:3" ht="36.700000000000003" x14ac:dyDescent="0.25">
      <c r="A34" s="223" t="s">
        <v>251</v>
      </c>
      <c r="B34" s="224">
        <v>20.7</v>
      </c>
      <c r="C34" s="225">
        <f t="shared" si="1"/>
        <v>5.5</v>
      </c>
    </row>
    <row r="35" spans="1:3" ht="18.350000000000001" x14ac:dyDescent="0.25">
      <c r="A35" s="223" t="s">
        <v>252</v>
      </c>
      <c r="B35" s="224">
        <v>35.5</v>
      </c>
      <c r="C35" s="225">
        <f t="shared" si="1"/>
        <v>9.4</v>
      </c>
    </row>
    <row r="36" spans="1:3" ht="36.700000000000003" x14ac:dyDescent="0.25">
      <c r="A36" s="223" t="s">
        <v>253</v>
      </c>
      <c r="B36" s="224">
        <v>82.4</v>
      </c>
      <c r="C36" s="225">
        <f t="shared" si="1"/>
        <v>21.9</v>
      </c>
    </row>
    <row r="37" spans="1:3" ht="18.350000000000001" x14ac:dyDescent="0.25">
      <c r="A37" s="220" t="s">
        <v>254</v>
      </c>
      <c r="B37" s="221">
        <v>52.3</v>
      </c>
      <c r="C37" s="222">
        <f t="shared" si="1"/>
        <v>13.9</v>
      </c>
    </row>
  </sheetData>
  <mergeCells count="8">
    <mergeCell ref="A18:C18"/>
    <mergeCell ref="A21:C21"/>
    <mergeCell ref="A28:C28"/>
    <mergeCell ref="A2:C2"/>
    <mergeCell ref="A7:C7"/>
    <mergeCell ref="A6:C6"/>
    <mergeCell ref="A10:C10"/>
    <mergeCell ref="A14:C14"/>
  </mergeCells>
  <printOptions horizontalCentered="1"/>
  <pageMargins left="0.39370078740157483" right="0" top="0.59055118110236227" bottom="0" header="3.937007874015748E-2" footer="0.1574803149606299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BreakPreview" zoomScaleNormal="100" zoomScaleSheetLayoutView="100" workbookViewId="0">
      <pane xSplit="1" ySplit="4" topLeftCell="B5" activePane="bottomRight" state="frozen"/>
      <selection activeCell="L9" sqref="L9"/>
      <selection pane="topRight" activeCell="L9" sqref="L9"/>
      <selection pane="bottomLeft" activeCell="L9" sqref="L9"/>
      <selection pane="bottomRight" activeCell="H5" sqref="H5"/>
    </sheetView>
  </sheetViews>
  <sheetFormatPr defaultColWidth="9.125" defaultRowHeight="13.6" x14ac:dyDescent="0.25"/>
  <cols>
    <col min="1" max="1" width="68.125" style="1" customWidth="1"/>
    <col min="2" max="2" width="11.125" style="1" customWidth="1"/>
    <col min="3" max="3" width="11.5" style="2" customWidth="1"/>
    <col min="4" max="4" width="8.5" style="1" customWidth="1"/>
    <col min="5" max="5" width="15" style="1" customWidth="1"/>
    <col min="6" max="7" width="7.5" style="1" customWidth="1"/>
    <col min="8" max="16384" width="9.125" style="1"/>
  </cols>
  <sheetData>
    <row r="1" spans="1:8" ht="18.7" customHeight="1" x14ac:dyDescent="0.4">
      <c r="C1" s="440" t="s">
        <v>78</v>
      </c>
      <c r="D1" s="440"/>
      <c r="E1" s="440"/>
    </row>
    <row r="2" spans="1:8" ht="23.3" customHeight="1" x14ac:dyDescent="0.45">
      <c r="A2" s="345" t="s">
        <v>93</v>
      </c>
      <c r="B2" s="345"/>
      <c r="C2" s="345"/>
      <c r="D2" s="345"/>
      <c r="E2" s="345"/>
      <c r="F2" s="134"/>
      <c r="G2" s="134"/>
      <c r="H2" s="134"/>
    </row>
    <row r="3" spans="1:8" ht="30.75" customHeight="1" x14ac:dyDescent="0.25">
      <c r="A3" s="346" t="s">
        <v>259</v>
      </c>
      <c r="B3" s="346"/>
      <c r="C3" s="346"/>
      <c r="D3" s="346"/>
      <c r="E3" s="346"/>
    </row>
    <row r="4" spans="1:8" ht="11.25" customHeight="1" x14ac:dyDescent="0.25">
      <c r="A4" s="347" t="s">
        <v>4</v>
      </c>
      <c r="B4" s="348" t="s">
        <v>62</v>
      </c>
      <c r="C4" s="348" t="s">
        <v>220</v>
      </c>
      <c r="D4" s="349" t="s">
        <v>3</v>
      </c>
      <c r="E4" s="349"/>
    </row>
    <row r="5" spans="1:8" ht="28.55" customHeight="1" x14ac:dyDescent="0.25">
      <c r="A5" s="347"/>
      <c r="B5" s="348"/>
      <c r="C5" s="348"/>
      <c r="D5" s="250" t="s">
        <v>2</v>
      </c>
      <c r="E5" s="151" t="s">
        <v>6</v>
      </c>
    </row>
    <row r="6" spans="1:8" ht="18.350000000000001" x14ac:dyDescent="0.25">
      <c r="A6" s="199" t="s">
        <v>180</v>
      </c>
      <c r="B6" s="39">
        <v>1234.8</v>
      </c>
      <c r="C6" s="39">
        <v>1297.7</v>
      </c>
      <c r="D6" s="19">
        <f t="shared" ref="D6:D12" si="0">ROUND(C6/B6*100,1)</f>
        <v>105.1</v>
      </c>
      <c r="E6" s="18">
        <f t="shared" ref="E6:E14" si="1">C6-B6</f>
        <v>62.900000000000091</v>
      </c>
    </row>
    <row r="7" spans="1:8" ht="18.350000000000001" x14ac:dyDescent="0.25">
      <c r="A7" s="41" t="s">
        <v>222</v>
      </c>
      <c r="B7" s="20">
        <v>505.6</v>
      </c>
      <c r="C7" s="20">
        <v>508</v>
      </c>
      <c r="D7" s="19">
        <f t="shared" si="0"/>
        <v>100.5</v>
      </c>
      <c r="E7" s="18">
        <f t="shared" si="1"/>
        <v>2.3999999999999773</v>
      </c>
    </row>
    <row r="8" spans="1:8" ht="18.350000000000001" x14ac:dyDescent="0.25">
      <c r="A8" s="213" t="s">
        <v>221</v>
      </c>
      <c r="B8" s="39">
        <v>164</v>
      </c>
      <c r="C8" s="39">
        <v>169.8</v>
      </c>
      <c r="D8" s="19">
        <f t="shared" si="0"/>
        <v>103.5</v>
      </c>
      <c r="E8" s="18">
        <f t="shared" si="1"/>
        <v>5.8000000000000114</v>
      </c>
    </row>
    <row r="9" spans="1:8" ht="36.700000000000003" x14ac:dyDescent="0.25">
      <c r="A9" s="4" t="s">
        <v>21</v>
      </c>
      <c r="B9" s="15">
        <v>196.8</v>
      </c>
      <c r="C9" s="51">
        <v>185.2</v>
      </c>
      <c r="D9" s="12">
        <f t="shared" si="0"/>
        <v>94.1</v>
      </c>
      <c r="E9" s="12">
        <f t="shared" si="1"/>
        <v>-11.600000000000023</v>
      </c>
    </row>
    <row r="10" spans="1:8" ht="18.350000000000001" x14ac:dyDescent="0.25">
      <c r="A10" s="40" t="s">
        <v>22</v>
      </c>
      <c r="B10" s="39">
        <v>103.6</v>
      </c>
      <c r="C10" s="39">
        <v>93.2</v>
      </c>
      <c r="D10" s="12">
        <f t="shared" si="0"/>
        <v>90</v>
      </c>
      <c r="E10" s="12">
        <f t="shared" si="1"/>
        <v>-10.399999999999991</v>
      </c>
      <c r="F10" s="36"/>
    </row>
    <row r="11" spans="1:8" ht="35.35" x14ac:dyDescent="0.25">
      <c r="A11" s="99" t="s">
        <v>96</v>
      </c>
      <c r="B11" s="100">
        <v>52.6</v>
      </c>
      <c r="C11" s="100">
        <v>50.3</v>
      </c>
      <c r="D11" s="405" t="s">
        <v>262</v>
      </c>
      <c r="E11" s="406"/>
      <c r="F11" s="36">
        <f t="shared" ref="F11" si="2">C11-B11</f>
        <v>-2.3000000000000043</v>
      </c>
    </row>
    <row r="12" spans="1:8" ht="31.6" customHeight="1" x14ac:dyDescent="0.25">
      <c r="A12" s="101" t="s">
        <v>95</v>
      </c>
      <c r="B12" s="102">
        <v>85.8</v>
      </c>
      <c r="C12" s="102">
        <v>83.9</v>
      </c>
      <c r="D12" s="103">
        <f t="shared" si="0"/>
        <v>97.8</v>
      </c>
      <c r="E12" s="149">
        <f t="shared" si="1"/>
        <v>-1.8999999999999915</v>
      </c>
      <c r="F12" s="36"/>
    </row>
    <row r="13" spans="1:8" ht="24.8" customHeight="1" x14ac:dyDescent="0.25">
      <c r="A13" s="148" t="s">
        <v>219</v>
      </c>
      <c r="B13" s="210">
        <v>444</v>
      </c>
      <c r="C13" s="210">
        <v>516</v>
      </c>
      <c r="D13" s="127">
        <f>ROUND(C13/B13*100,1)</f>
        <v>116.2</v>
      </c>
      <c r="E13" s="211">
        <f t="shared" si="1"/>
        <v>72</v>
      </c>
      <c r="F13" s="36"/>
    </row>
    <row r="14" spans="1:8" ht="30.75" customHeight="1" x14ac:dyDescent="0.25">
      <c r="A14" s="94" t="s">
        <v>197</v>
      </c>
      <c r="B14" s="131">
        <v>4.5</v>
      </c>
      <c r="C14" s="131">
        <v>2.2000000000000002</v>
      </c>
      <c r="D14" s="96">
        <f>ROUND(C14/B14*100,1)</f>
        <v>48.9</v>
      </c>
      <c r="E14" s="145">
        <f t="shared" si="1"/>
        <v>-2.2999999999999998</v>
      </c>
      <c r="F14" s="36"/>
    </row>
    <row r="15" spans="1:8" ht="19.55" customHeight="1" x14ac:dyDescent="0.25">
      <c r="A15" s="106" t="s">
        <v>25</v>
      </c>
      <c r="B15" s="107">
        <v>18.399999999999999</v>
      </c>
      <c r="C15" s="107">
        <v>18.100000000000001</v>
      </c>
      <c r="D15" s="405" t="s">
        <v>263</v>
      </c>
      <c r="E15" s="406"/>
      <c r="F15" s="36">
        <f t="shared" ref="F15" si="3">C15-B15</f>
        <v>-0.29999999999999716</v>
      </c>
    </row>
    <row r="16" spans="1:8" ht="19.55" customHeight="1" x14ac:dyDescent="0.25">
      <c r="A16" s="28" t="s">
        <v>26</v>
      </c>
      <c r="B16" s="24">
        <v>63.1</v>
      </c>
      <c r="C16" s="24">
        <v>49.3</v>
      </c>
      <c r="D16" s="33">
        <f>ROUND(C16/B16*100,1)</f>
        <v>78.099999999999994</v>
      </c>
      <c r="E16" s="26">
        <f>C16-B16</f>
        <v>-13.800000000000004</v>
      </c>
      <c r="F16" s="36"/>
    </row>
    <row r="17" spans="1:6" ht="19.55" customHeight="1" x14ac:dyDescent="0.25">
      <c r="A17" s="120" t="s">
        <v>27</v>
      </c>
      <c r="B17" s="109">
        <v>58.7</v>
      </c>
      <c r="C17" s="109">
        <v>58.7</v>
      </c>
      <c r="D17" s="405" t="s">
        <v>101</v>
      </c>
      <c r="E17" s="406"/>
      <c r="F17" s="36">
        <f>C17-B17</f>
        <v>0</v>
      </c>
    </row>
    <row r="18" spans="1:6" ht="18.350000000000001" x14ac:dyDescent="0.25">
      <c r="A18" s="35" t="s">
        <v>28</v>
      </c>
      <c r="B18" s="15">
        <v>26.7</v>
      </c>
      <c r="C18" s="15">
        <v>25.1</v>
      </c>
      <c r="D18" s="12">
        <f>ROUND(C18/B18*100,1)</f>
        <v>94</v>
      </c>
      <c r="E18" s="12">
        <f>C18-B18</f>
        <v>-1.5999999999999979</v>
      </c>
      <c r="F18" s="36"/>
    </row>
    <row r="19" spans="1:6" ht="22.6" customHeight="1" x14ac:dyDescent="0.25">
      <c r="A19" s="154" t="s">
        <v>29</v>
      </c>
      <c r="B19" s="111">
        <v>46.2</v>
      </c>
      <c r="C19" s="111">
        <v>50.6</v>
      </c>
      <c r="D19" s="405" t="s">
        <v>264</v>
      </c>
      <c r="E19" s="406"/>
      <c r="F19" s="36">
        <f t="shared" ref="F19" si="4">C19-B19</f>
        <v>4.3999999999999986</v>
      </c>
    </row>
    <row r="20" spans="1:6" ht="23.95" customHeight="1" x14ac:dyDescent="0.25">
      <c r="A20" s="34" t="s">
        <v>48</v>
      </c>
      <c r="B20" s="155">
        <v>434</v>
      </c>
      <c r="C20" s="155">
        <v>674</v>
      </c>
      <c r="D20" s="12">
        <f t="shared" ref="D20:D25" si="5">ROUND(C20/B20*100,1)</f>
        <v>155.30000000000001</v>
      </c>
      <c r="E20" s="159">
        <f>C20-B20</f>
        <v>240</v>
      </c>
    </row>
    <row r="21" spans="1:6" ht="36.700000000000003" x14ac:dyDescent="0.25">
      <c r="A21" s="21" t="s">
        <v>30</v>
      </c>
      <c r="B21" s="32">
        <v>56.4</v>
      </c>
      <c r="C21" s="32">
        <v>43.7</v>
      </c>
      <c r="D21" s="31">
        <f t="shared" si="5"/>
        <v>77.5</v>
      </c>
      <c r="E21" s="31">
        <f t="shared" ref="E21:E25" si="6">C21-B21</f>
        <v>-12.699999999999996</v>
      </c>
    </row>
    <row r="22" spans="1:6" ht="38.25" customHeight="1" x14ac:dyDescent="0.25">
      <c r="A22" s="28" t="s">
        <v>32</v>
      </c>
      <c r="B22" s="24">
        <v>1095.3</v>
      </c>
      <c r="C22" s="24">
        <v>760.4</v>
      </c>
      <c r="D22" s="30">
        <f t="shared" si="5"/>
        <v>69.400000000000006</v>
      </c>
      <c r="E22" s="29">
        <f t="shared" si="6"/>
        <v>-334.9</v>
      </c>
    </row>
    <row r="23" spans="1:6" ht="18.350000000000001" x14ac:dyDescent="0.25">
      <c r="A23" s="112" t="s">
        <v>31</v>
      </c>
      <c r="B23" s="24">
        <v>466.5</v>
      </c>
      <c r="C23" s="24">
        <v>441.9</v>
      </c>
      <c r="D23" s="30">
        <f t="shared" si="5"/>
        <v>94.7</v>
      </c>
      <c r="E23" s="29">
        <f t="shared" si="6"/>
        <v>-24.600000000000023</v>
      </c>
    </row>
    <row r="24" spans="1:6" ht="18.350000000000001" x14ac:dyDescent="0.25">
      <c r="A24" s="28" t="s">
        <v>33</v>
      </c>
      <c r="B24" s="24">
        <v>418.7</v>
      </c>
      <c r="C24" s="24">
        <v>432.7</v>
      </c>
      <c r="D24" s="27">
        <f t="shared" si="5"/>
        <v>103.3</v>
      </c>
      <c r="E24" s="26">
        <f t="shared" si="6"/>
        <v>14</v>
      </c>
    </row>
    <row r="25" spans="1:6" ht="18.350000000000001" x14ac:dyDescent="0.25">
      <c r="A25" s="28" t="s">
        <v>52</v>
      </c>
      <c r="B25" s="24">
        <v>20.6</v>
      </c>
      <c r="C25" s="24">
        <v>17.3</v>
      </c>
      <c r="D25" s="27">
        <f t="shared" si="5"/>
        <v>84</v>
      </c>
      <c r="E25" s="26">
        <f t="shared" si="6"/>
        <v>-3.3000000000000007</v>
      </c>
    </row>
    <row r="26" spans="1:6" ht="18.350000000000001" x14ac:dyDescent="0.25">
      <c r="A26" s="35" t="s">
        <v>34</v>
      </c>
      <c r="B26" s="15">
        <v>4.0999999999999996</v>
      </c>
      <c r="C26" s="15">
        <v>3.4</v>
      </c>
      <c r="D26" s="407" t="s">
        <v>265</v>
      </c>
      <c r="E26" s="408"/>
      <c r="F26" s="114">
        <f>C26-B26</f>
        <v>-0.69999999999999973</v>
      </c>
    </row>
    <row r="27" spans="1:6" ht="36.700000000000003" x14ac:dyDescent="0.25">
      <c r="A27" s="34" t="s">
        <v>35</v>
      </c>
      <c r="B27" s="24">
        <v>14.2</v>
      </c>
      <c r="C27" s="24">
        <v>13.2</v>
      </c>
      <c r="D27" s="23">
        <f>ROUND(C27/B27*100,1)</f>
        <v>93</v>
      </c>
      <c r="E27" s="22">
        <f>C27-B27</f>
        <v>-1</v>
      </c>
      <c r="F27" s="114">
        <f>C27-B27</f>
        <v>-1</v>
      </c>
    </row>
    <row r="28" spans="1:6" ht="36" customHeight="1" x14ac:dyDescent="0.25">
      <c r="A28" s="25" t="s">
        <v>36</v>
      </c>
      <c r="B28" s="24">
        <v>86.3</v>
      </c>
      <c r="C28" s="24">
        <v>86.3</v>
      </c>
      <c r="D28" s="23">
        <f>ROUND(C28/B28*100,1)</f>
        <v>100</v>
      </c>
      <c r="E28" s="22">
        <f>C28-B28</f>
        <v>0</v>
      </c>
      <c r="F28" s="114"/>
    </row>
    <row r="29" spans="1:6" ht="18.350000000000001" x14ac:dyDescent="0.25">
      <c r="A29" s="21" t="s">
        <v>37</v>
      </c>
      <c r="B29" s="20">
        <v>358.5</v>
      </c>
      <c r="C29" s="20">
        <v>320.3</v>
      </c>
      <c r="D29" s="12">
        <f>ROUND(C29/B29*100,1)</f>
        <v>89.3</v>
      </c>
      <c r="E29" s="16">
        <f>C29-B29</f>
        <v>-38.199999999999989</v>
      </c>
      <c r="F29" s="114"/>
    </row>
    <row r="30" spans="1:6" ht="15.8" customHeight="1" x14ac:dyDescent="0.25">
      <c r="A30" s="120" t="s">
        <v>40</v>
      </c>
      <c r="B30" s="109">
        <v>52.4</v>
      </c>
      <c r="C30" s="109">
        <v>44.7</v>
      </c>
      <c r="D30" s="12">
        <f>ROUND(C30/B30*100,1)</f>
        <v>85.3</v>
      </c>
      <c r="E30" s="16">
        <f>C30-B30</f>
        <v>-7.6999999999999957</v>
      </c>
      <c r="F30" s="114">
        <f t="shared" ref="F30" si="7">C30-B30</f>
        <v>-7.6999999999999957</v>
      </c>
    </row>
    <row r="31" spans="1:6" ht="19.55" customHeight="1" x14ac:dyDescent="0.25">
      <c r="A31" s="351" t="s">
        <v>5</v>
      </c>
      <c r="B31" s="352"/>
      <c r="C31" s="352"/>
      <c r="D31" s="352"/>
      <c r="E31" s="353"/>
    </row>
    <row r="32" spans="1:6" ht="12.75" customHeight="1" x14ac:dyDescent="0.25">
      <c r="A32" s="354"/>
      <c r="B32" s="355"/>
      <c r="C32" s="355"/>
      <c r="D32" s="355"/>
      <c r="E32" s="356"/>
    </row>
    <row r="33" spans="1:8" ht="31.6" customHeight="1" x14ac:dyDescent="0.25">
      <c r="A33" s="347" t="s">
        <v>4</v>
      </c>
      <c r="B33" s="357" t="s">
        <v>260</v>
      </c>
      <c r="C33" s="357" t="s">
        <v>261</v>
      </c>
      <c r="D33" s="358" t="s">
        <v>3</v>
      </c>
      <c r="E33" s="359"/>
    </row>
    <row r="34" spans="1:8" ht="28.55" customHeight="1" x14ac:dyDescent="0.25">
      <c r="A34" s="347"/>
      <c r="B34" s="357"/>
      <c r="C34" s="357"/>
      <c r="D34" s="250" t="s">
        <v>2</v>
      </c>
      <c r="E34" s="151" t="s">
        <v>1</v>
      </c>
    </row>
    <row r="35" spans="1:8" ht="18" customHeight="1" x14ac:dyDescent="0.25">
      <c r="A35" s="200" t="s">
        <v>180</v>
      </c>
      <c r="B35" s="51">
        <v>983.7</v>
      </c>
      <c r="C35" s="51">
        <v>1044.2</v>
      </c>
      <c r="D35" s="12">
        <f t="shared" ref="D35:D41" si="8">ROUND(C35/B35*100,1)</f>
        <v>106.2</v>
      </c>
      <c r="E35" s="16">
        <f>C35-B35</f>
        <v>60.5</v>
      </c>
    </row>
    <row r="36" spans="1:8" ht="18" customHeight="1" x14ac:dyDescent="0.25">
      <c r="A36" s="4" t="s">
        <v>195</v>
      </c>
      <c r="B36" s="15">
        <v>340.7</v>
      </c>
      <c r="C36" s="15">
        <v>349</v>
      </c>
      <c r="D36" s="12">
        <f t="shared" si="8"/>
        <v>102.4</v>
      </c>
      <c r="E36" s="16">
        <f>C36-B36</f>
        <v>8.3000000000000114</v>
      </c>
    </row>
    <row r="37" spans="1:8" ht="18" customHeight="1" x14ac:dyDescent="0.25">
      <c r="A37" s="4" t="s">
        <v>33</v>
      </c>
      <c r="B37" s="15">
        <v>282.60000000000002</v>
      </c>
      <c r="C37" s="15">
        <v>302.5</v>
      </c>
      <c r="D37" s="12">
        <f t="shared" si="8"/>
        <v>107</v>
      </c>
      <c r="E37" s="12">
        <f>C37-B37</f>
        <v>19.899999999999977</v>
      </c>
    </row>
    <row r="38" spans="1:8" ht="23.3" customHeight="1" x14ac:dyDescent="0.25">
      <c r="A38" s="4" t="s">
        <v>75</v>
      </c>
      <c r="B38" s="14">
        <v>3180</v>
      </c>
      <c r="C38" s="14">
        <v>3940</v>
      </c>
      <c r="D38" s="12">
        <f t="shared" si="8"/>
        <v>123.9</v>
      </c>
      <c r="E38" s="251" t="s">
        <v>266</v>
      </c>
      <c r="F38" s="13">
        <f>C38-B38</f>
        <v>760</v>
      </c>
      <c r="H38" s="5"/>
    </row>
    <row r="39" spans="1:8" ht="21.25" customHeight="1" x14ac:dyDescent="0.25">
      <c r="A39" s="203" t="s">
        <v>41</v>
      </c>
      <c r="B39" s="10">
        <v>100</v>
      </c>
      <c r="C39" s="10">
        <v>63.8</v>
      </c>
      <c r="D39" s="12">
        <f t="shared" si="8"/>
        <v>63.8</v>
      </c>
      <c r="E39" s="6">
        <f>C39-B39</f>
        <v>-36.200000000000003</v>
      </c>
      <c r="F39" s="13"/>
      <c r="H39" s="5"/>
    </row>
    <row r="40" spans="1:8" ht="34.85" hidden="1" x14ac:dyDescent="0.25">
      <c r="A40" s="11" t="s">
        <v>97</v>
      </c>
      <c r="B40" s="10" t="s">
        <v>0</v>
      </c>
      <c r="C40" s="10"/>
      <c r="D40" s="12" t="s">
        <v>0</v>
      </c>
      <c r="E40" s="6" t="s">
        <v>0</v>
      </c>
      <c r="F40" s="13"/>
      <c r="G40" s="205"/>
      <c r="H40" s="5"/>
    </row>
    <row r="41" spans="1:8" ht="25.5" customHeight="1" x14ac:dyDescent="0.25">
      <c r="A41" s="8" t="s">
        <v>43</v>
      </c>
      <c r="B41" s="7">
        <v>5948</v>
      </c>
      <c r="C41" s="7">
        <v>6646</v>
      </c>
      <c r="D41" s="6">
        <f t="shared" si="8"/>
        <v>111.7</v>
      </c>
      <c r="E41" s="251" t="s">
        <v>267</v>
      </c>
      <c r="F41" s="13">
        <f t="shared" ref="F41" si="9">C41-B41</f>
        <v>698</v>
      </c>
    </row>
    <row r="42" spans="1:8" ht="16.3" x14ac:dyDescent="0.25">
      <c r="A42" s="350"/>
      <c r="B42" s="350"/>
      <c r="C42" s="350"/>
      <c r="D42" s="350"/>
      <c r="E42" s="350"/>
    </row>
  </sheetData>
  <mergeCells count="18">
    <mergeCell ref="A31:E32"/>
    <mergeCell ref="C1:E1"/>
    <mergeCell ref="A2:E2"/>
    <mergeCell ref="A3:E3"/>
    <mergeCell ref="A4:A5"/>
    <mergeCell ref="B4:B5"/>
    <mergeCell ref="C4:C5"/>
    <mergeCell ref="D4:E4"/>
    <mergeCell ref="D11:E11"/>
    <mergeCell ref="D15:E15"/>
    <mergeCell ref="D17:E17"/>
    <mergeCell ref="D19:E19"/>
    <mergeCell ref="D26:E26"/>
    <mergeCell ref="A33:A34"/>
    <mergeCell ref="B33:B34"/>
    <mergeCell ref="C33:C34"/>
    <mergeCell ref="D33:E33"/>
    <mergeCell ref="A42:E42"/>
  </mergeCells>
  <printOptions horizontalCentered="1"/>
  <pageMargins left="0.27559055118110237" right="0" top="0.19685039370078741" bottom="0" header="0" footer="0"/>
  <pageSetup paperSize="9" scale="8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view="pageBreakPreview" zoomScaleNormal="100" zoomScaleSheetLayoutView="100" workbookViewId="0">
      <pane xSplit="1" ySplit="4" topLeftCell="B5" activePane="bottomRight" state="frozen"/>
      <selection activeCell="L9" sqref="L9"/>
      <selection pane="topRight" activeCell="L9" sqref="L9"/>
      <selection pane="bottomLeft" activeCell="L9" sqref="L9"/>
      <selection pane="bottomRight" activeCell="K10" sqref="K10"/>
    </sheetView>
  </sheetViews>
  <sheetFormatPr defaultColWidth="9.125" defaultRowHeight="13.6" x14ac:dyDescent="0.25"/>
  <cols>
    <col min="1" max="1" width="70.5" style="42" customWidth="1"/>
    <col min="2" max="2" width="11.125" style="42" customWidth="1"/>
    <col min="3" max="3" width="11.5" style="70" customWidth="1"/>
    <col min="4" max="4" width="9" style="42" customWidth="1"/>
    <col min="5" max="5" width="15.125" style="42" customWidth="1"/>
    <col min="6" max="6" width="0" style="42" hidden="1" customWidth="1"/>
    <col min="7" max="7" width="1.5" style="42" customWidth="1"/>
    <col min="8" max="16384" width="9.125" style="42"/>
  </cols>
  <sheetData>
    <row r="1" spans="1:10" ht="28.55" customHeight="1" x14ac:dyDescent="0.45">
      <c r="A1" s="416" t="s">
        <v>93</v>
      </c>
      <c r="B1" s="416"/>
      <c r="C1" s="416"/>
      <c r="D1" s="416"/>
      <c r="E1" s="416"/>
    </row>
    <row r="2" spans="1:10" ht="37.549999999999997" customHeight="1" x14ac:dyDescent="0.45">
      <c r="A2" s="417" t="s">
        <v>216</v>
      </c>
      <c r="B2" s="417"/>
      <c r="C2" s="417"/>
      <c r="D2" s="417"/>
      <c r="E2" s="417"/>
      <c r="G2" s="418"/>
      <c r="H2" s="418"/>
      <c r="I2" s="418"/>
      <c r="J2" s="418"/>
    </row>
    <row r="3" spans="1:10" ht="13.6" customHeight="1" x14ac:dyDescent="0.25">
      <c r="A3" s="357" t="s">
        <v>4</v>
      </c>
      <c r="B3" s="419" t="s">
        <v>61</v>
      </c>
      <c r="C3" s="419" t="s">
        <v>62</v>
      </c>
      <c r="D3" s="420" t="s">
        <v>3</v>
      </c>
      <c r="E3" s="420"/>
    </row>
    <row r="4" spans="1:10" ht="27" customHeight="1" x14ac:dyDescent="0.25">
      <c r="A4" s="357"/>
      <c r="B4" s="419"/>
      <c r="C4" s="419"/>
      <c r="D4" s="142" t="s">
        <v>2</v>
      </c>
      <c r="E4" s="43" t="s">
        <v>6</v>
      </c>
    </row>
    <row r="5" spans="1:10" ht="23.3" customHeight="1" x14ac:dyDescent="0.25">
      <c r="A5" s="91" t="s">
        <v>63</v>
      </c>
      <c r="B5" s="44"/>
      <c r="C5" s="44"/>
      <c r="D5" s="45" t="e">
        <f>ROUND(C5/B5*100,1)</f>
        <v>#DIV/0!</v>
      </c>
      <c r="E5" s="46">
        <f>C5-B5</f>
        <v>0</v>
      </c>
    </row>
    <row r="6" spans="1:10" ht="21.75" customHeight="1" x14ac:dyDescent="0.25">
      <c r="A6" s="92" t="s">
        <v>69</v>
      </c>
      <c r="B6" s="47"/>
      <c r="C6" s="47"/>
      <c r="D6" s="48" t="e">
        <f>ROUND(C6/B6*100,1)</f>
        <v>#DIV/0!</v>
      </c>
      <c r="E6" s="49">
        <f>C6-B6</f>
        <v>0</v>
      </c>
    </row>
    <row r="7" spans="1:10" ht="39.75" customHeight="1" x14ac:dyDescent="0.25">
      <c r="A7" s="50" t="s">
        <v>8</v>
      </c>
      <c r="B7" s="51"/>
      <c r="C7" s="51"/>
      <c r="D7" s="52" t="e">
        <f>ROUND(C7/B7*100,1)</f>
        <v>#DIV/0!</v>
      </c>
      <c r="E7" s="52">
        <f>C7-B7</f>
        <v>0</v>
      </c>
      <c r="F7" s="53">
        <f>B7-B8</f>
        <v>0</v>
      </c>
      <c r="G7" s="53">
        <f>C7-C8</f>
        <v>0</v>
      </c>
    </row>
    <row r="8" spans="1:10" ht="28.55" customHeight="1" x14ac:dyDescent="0.25">
      <c r="A8" s="54" t="s">
        <v>9</v>
      </c>
      <c r="B8" s="55"/>
      <c r="C8" s="55"/>
      <c r="D8" s="52" t="e">
        <f>ROUND(C8/B8*100,1)</f>
        <v>#DIV/0!</v>
      </c>
      <c r="E8" s="52">
        <f>C8-B8</f>
        <v>0</v>
      </c>
      <c r="F8" s="56"/>
      <c r="G8" s="57"/>
    </row>
    <row r="9" spans="1:10" ht="39.75" customHeight="1" x14ac:dyDescent="0.25">
      <c r="A9" s="54" t="s">
        <v>17</v>
      </c>
      <c r="B9" s="55"/>
      <c r="C9" s="55"/>
      <c r="D9" s="422" t="s">
        <v>217</v>
      </c>
      <c r="E9" s="423"/>
      <c r="F9" s="56"/>
      <c r="G9" s="57"/>
      <c r="H9" s="137">
        <f>C9-B9</f>
        <v>0</v>
      </c>
    </row>
    <row r="10" spans="1:10" ht="41.95" customHeight="1" x14ac:dyDescent="0.25">
      <c r="A10" s="58" t="s">
        <v>10</v>
      </c>
      <c r="B10" s="44"/>
      <c r="C10" s="44"/>
      <c r="D10" s="45" t="e">
        <f t="shared" ref="D10:D15" si="0">ROUND(C10/B10*100,1)</f>
        <v>#DIV/0!</v>
      </c>
      <c r="E10" s="46">
        <f t="shared" ref="E10:E15" si="1">C10-B10</f>
        <v>0</v>
      </c>
      <c r="H10" s="137"/>
    </row>
    <row r="11" spans="1:10" ht="43.5" customHeight="1" x14ac:dyDescent="0.25">
      <c r="A11" s="60" t="s">
        <v>98</v>
      </c>
      <c r="B11" s="61"/>
      <c r="C11" s="61"/>
      <c r="D11" s="62" t="e">
        <f t="shared" si="0"/>
        <v>#DIV/0!</v>
      </c>
      <c r="E11" s="160">
        <f t="shared" si="1"/>
        <v>0</v>
      </c>
      <c r="H11" s="137"/>
    </row>
    <row r="12" spans="1:10" ht="43.5" customHeight="1" x14ac:dyDescent="0.25">
      <c r="A12" s="63" t="s">
        <v>50</v>
      </c>
      <c r="B12" s="140"/>
      <c r="C12" s="140"/>
      <c r="D12" s="71" t="e">
        <f t="shared" si="0"/>
        <v>#DIV/0!</v>
      </c>
      <c r="E12" s="146">
        <f t="shared" si="1"/>
        <v>0</v>
      </c>
    </row>
    <row r="13" spans="1:10" ht="29.25" customHeight="1" x14ac:dyDescent="0.25">
      <c r="A13" s="63" t="s">
        <v>11</v>
      </c>
      <c r="B13" s="64"/>
      <c r="C13" s="64"/>
      <c r="D13" s="65" t="e">
        <f t="shared" si="0"/>
        <v>#DIV/0!</v>
      </c>
      <c r="E13" s="66">
        <f t="shared" si="1"/>
        <v>0</v>
      </c>
    </row>
    <row r="14" spans="1:10" ht="24.8" customHeight="1" x14ac:dyDescent="0.25">
      <c r="A14" s="67" t="s">
        <v>18</v>
      </c>
      <c r="B14" s="51"/>
      <c r="C14" s="51"/>
      <c r="D14" s="52" t="e">
        <f t="shared" si="0"/>
        <v>#DIV/0!</v>
      </c>
      <c r="E14" s="52">
        <f t="shared" si="1"/>
        <v>0</v>
      </c>
    </row>
    <row r="15" spans="1:10" ht="36.700000000000003" customHeight="1" x14ac:dyDescent="0.25">
      <c r="A15" s="68" t="s">
        <v>49</v>
      </c>
      <c r="B15" s="153"/>
      <c r="C15" s="153"/>
      <c r="D15" s="65" t="e">
        <f t="shared" si="0"/>
        <v>#DIV/0!</v>
      </c>
      <c r="E15" s="152">
        <f t="shared" si="1"/>
        <v>0</v>
      </c>
    </row>
    <row r="16" spans="1:10" ht="47.25" customHeight="1" x14ac:dyDescent="0.25">
      <c r="A16" s="69" t="s">
        <v>19</v>
      </c>
      <c r="B16" s="61"/>
      <c r="C16" s="61"/>
      <c r="D16" s="62" t="e">
        <f t="shared" ref="D16:D21" si="2">ROUND(C16/B16*100,1)</f>
        <v>#DIV/0!</v>
      </c>
      <c r="E16" s="62">
        <f t="shared" ref="E16:E21" si="3">C16-B16</f>
        <v>0</v>
      </c>
      <c r="F16" s="70"/>
    </row>
    <row r="17" spans="1:10" ht="42.8" customHeight="1" x14ac:dyDescent="0.25">
      <c r="A17" s="63" t="s">
        <v>12</v>
      </c>
      <c r="B17" s="64"/>
      <c r="C17" s="64"/>
      <c r="D17" s="71" t="e">
        <f t="shared" si="2"/>
        <v>#DIV/0!</v>
      </c>
      <c r="E17" s="72">
        <f t="shared" si="3"/>
        <v>0</v>
      </c>
    </row>
    <row r="18" spans="1:10" ht="25.5" customHeight="1" x14ac:dyDescent="0.25">
      <c r="A18" s="63" t="s">
        <v>13</v>
      </c>
      <c r="B18" s="64"/>
      <c r="C18" s="64"/>
      <c r="D18" s="73" t="e">
        <f t="shared" si="2"/>
        <v>#DIV/0!</v>
      </c>
      <c r="E18" s="66">
        <f t="shared" si="3"/>
        <v>0</v>
      </c>
    </row>
    <row r="19" spans="1:10" ht="44.35" customHeight="1" x14ac:dyDescent="0.25">
      <c r="A19" s="74" t="s">
        <v>14</v>
      </c>
      <c r="B19" s="64"/>
      <c r="C19" s="64"/>
      <c r="D19" s="75" t="e">
        <f t="shared" si="2"/>
        <v>#DIV/0!</v>
      </c>
      <c r="E19" s="76">
        <f t="shared" si="3"/>
        <v>0</v>
      </c>
      <c r="F19" s="77"/>
    </row>
    <row r="20" spans="1:10" ht="28.55" customHeight="1" x14ac:dyDescent="0.25">
      <c r="A20" s="69" t="s">
        <v>15</v>
      </c>
      <c r="B20" s="44"/>
      <c r="C20" s="44"/>
      <c r="D20" s="45" t="e">
        <f t="shared" si="2"/>
        <v>#DIV/0!</v>
      </c>
      <c r="E20" s="46">
        <f t="shared" si="3"/>
        <v>0</v>
      </c>
      <c r="F20" s="77"/>
    </row>
    <row r="21" spans="1:10" ht="23.95" customHeight="1" x14ac:dyDescent="0.25">
      <c r="A21" s="78" t="s">
        <v>16</v>
      </c>
      <c r="B21" s="47"/>
      <c r="C21" s="47"/>
      <c r="D21" s="48" t="e">
        <f t="shared" si="2"/>
        <v>#DIV/0!</v>
      </c>
      <c r="E21" s="49">
        <f t="shared" si="3"/>
        <v>0</v>
      </c>
      <c r="F21" s="77"/>
    </row>
    <row r="22" spans="1:10" ht="9" customHeight="1" x14ac:dyDescent="0.25">
      <c r="A22" s="424" t="s">
        <v>5</v>
      </c>
      <c r="B22" s="425"/>
      <c r="C22" s="425"/>
      <c r="D22" s="425"/>
      <c r="E22" s="426"/>
    </row>
    <row r="23" spans="1:10" ht="12.25" customHeight="1" x14ac:dyDescent="0.25">
      <c r="A23" s="427"/>
      <c r="B23" s="428"/>
      <c r="C23" s="428"/>
      <c r="D23" s="428"/>
      <c r="E23" s="429"/>
    </row>
    <row r="24" spans="1:10" ht="12.75" customHeight="1" x14ac:dyDescent="0.25">
      <c r="A24" s="357" t="s">
        <v>4</v>
      </c>
      <c r="B24" s="357" t="s">
        <v>211</v>
      </c>
      <c r="C24" s="357" t="s">
        <v>212</v>
      </c>
      <c r="D24" s="430" t="s">
        <v>3</v>
      </c>
      <c r="E24" s="431"/>
    </row>
    <row r="25" spans="1:10" ht="33.799999999999997" customHeight="1" x14ac:dyDescent="0.25">
      <c r="A25" s="357"/>
      <c r="B25" s="357"/>
      <c r="C25" s="357"/>
      <c r="D25" s="142" t="s">
        <v>2</v>
      </c>
      <c r="E25" s="80" t="s">
        <v>1</v>
      </c>
    </row>
    <row r="26" spans="1:10" ht="18.7" customHeight="1" x14ac:dyDescent="0.25">
      <c r="A26" s="50" t="s">
        <v>70</v>
      </c>
      <c r="B26" s="51"/>
      <c r="C26" s="51"/>
      <c r="D26" s="52" t="e">
        <f>ROUND(C26/B26*100,1)</f>
        <v>#DIV/0!</v>
      </c>
      <c r="E26" s="81">
        <f>C26-B26</f>
        <v>0</v>
      </c>
    </row>
    <row r="27" spans="1:10" ht="24.8" customHeight="1" x14ac:dyDescent="0.25">
      <c r="A27" s="50" t="s">
        <v>165</v>
      </c>
      <c r="B27" s="51"/>
      <c r="C27" s="51"/>
      <c r="D27" s="52" t="e">
        <f>ROUND(C27/B27*100,1)</f>
        <v>#DIV/0!</v>
      </c>
      <c r="E27" s="52">
        <f>C27-B27</f>
        <v>0</v>
      </c>
    </row>
    <row r="28" spans="1:10" ht="33.799999999999997" customHeight="1" x14ac:dyDescent="0.25">
      <c r="A28" s="50" t="s">
        <v>213</v>
      </c>
      <c r="B28" s="82"/>
      <c r="C28" s="82"/>
      <c r="D28" s="52" t="e">
        <f>ROUND(C28/B28*100,1)</f>
        <v>#DIV/0!</v>
      </c>
      <c r="E28" s="141" t="s">
        <v>105</v>
      </c>
      <c r="F28" s="77"/>
      <c r="H28" s="77">
        <f>C28-B28</f>
        <v>0</v>
      </c>
    </row>
    <row r="29" spans="1:10" ht="22.6" customHeight="1" x14ac:dyDescent="0.25">
      <c r="A29" s="83" t="s">
        <v>166</v>
      </c>
      <c r="B29" s="84"/>
      <c r="C29" s="84"/>
      <c r="D29" s="52" t="e">
        <f>ROUND(C29/B29*100,1)</f>
        <v>#DIV/0!</v>
      </c>
      <c r="E29" s="85">
        <f>C29-B29</f>
        <v>0</v>
      </c>
      <c r="H29" s="77"/>
      <c r="J29" s="86"/>
    </row>
    <row r="30" spans="1:10" ht="37.549999999999997" customHeight="1" x14ac:dyDescent="0.25">
      <c r="A30" s="83" t="s">
        <v>167</v>
      </c>
      <c r="B30" s="10" t="s">
        <v>0</v>
      </c>
      <c r="C30" s="10"/>
      <c r="D30" s="12" t="s">
        <v>0</v>
      </c>
      <c r="E30" s="6" t="s">
        <v>0</v>
      </c>
      <c r="H30" s="77"/>
      <c r="J30" s="86"/>
    </row>
    <row r="31" spans="1:10" ht="21.25" customHeight="1" x14ac:dyDescent="0.25">
      <c r="A31" s="87" t="s">
        <v>168</v>
      </c>
      <c r="B31" s="88"/>
      <c r="C31" s="88"/>
      <c r="D31" s="85" t="e">
        <f>ROUND(C31/B31*100,1)</f>
        <v>#DIV/0!</v>
      </c>
      <c r="E31" s="89" t="s">
        <v>218</v>
      </c>
      <c r="H31" s="77">
        <f t="shared" ref="H31" si="4">C31-B31</f>
        <v>0</v>
      </c>
      <c r="J31" s="86"/>
    </row>
    <row r="32" spans="1:10" ht="21.25" customHeight="1" x14ac:dyDescent="0.25">
      <c r="A32" s="50" t="s">
        <v>169</v>
      </c>
      <c r="B32" s="90" t="e">
        <f>ROUND(B26/B29,0)</f>
        <v>#DIV/0!</v>
      </c>
      <c r="C32" s="90" t="e">
        <f>ROUND(C26/C29,0)</f>
        <v>#DIV/0!</v>
      </c>
      <c r="D32" s="404" t="s">
        <v>101</v>
      </c>
      <c r="E32" s="404"/>
      <c r="H32" s="77" t="e">
        <f>C32-B32</f>
        <v>#DIV/0!</v>
      </c>
    </row>
    <row r="33" spans="1:5" ht="32.950000000000003" customHeight="1" x14ac:dyDescent="0.25">
      <c r="A33" s="421"/>
      <c r="B33" s="421"/>
      <c r="C33" s="421"/>
      <c r="D33" s="421"/>
      <c r="E33" s="421"/>
    </row>
  </sheetData>
  <mergeCells count="15">
    <mergeCell ref="D32:E32"/>
    <mergeCell ref="A33:E33"/>
    <mergeCell ref="D9:E9"/>
    <mergeCell ref="A22:E23"/>
    <mergeCell ref="A24:A25"/>
    <mergeCell ref="B24:B25"/>
    <mergeCell ref="C24:C25"/>
    <mergeCell ref="D24:E24"/>
    <mergeCell ref="A1:E1"/>
    <mergeCell ref="A2:E2"/>
    <mergeCell ref="G2:J2"/>
    <mergeCell ref="A3:A4"/>
    <mergeCell ref="B3:B4"/>
    <mergeCell ref="C3:C4"/>
    <mergeCell ref="D3:E3"/>
  </mergeCells>
  <printOptions horizontalCentered="1"/>
  <pageMargins left="0.19685039370078741" right="0" top="0.39370078740157483" bottom="0" header="0" footer="0"/>
  <pageSetup paperSize="9" scale="83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view="pageBreakPreview" zoomScaleNormal="100" zoomScaleSheetLayoutView="100" workbookViewId="0">
      <pane xSplit="1" ySplit="1" topLeftCell="B2" activePane="bottomRight" state="frozen"/>
      <selection activeCell="L9" sqref="L9"/>
      <selection pane="topRight" activeCell="L9" sqref="L9"/>
      <selection pane="bottomLeft" activeCell="L9" sqref="L9"/>
      <selection pane="bottomRight" activeCell="E12" sqref="E12"/>
    </sheetView>
  </sheetViews>
  <sheetFormatPr defaultColWidth="9.125" defaultRowHeight="13.6" x14ac:dyDescent="0.25"/>
  <cols>
    <col min="1" max="1" width="95.875" style="1" customWidth="1"/>
    <col min="2" max="2" width="19.5" style="2" customWidth="1"/>
    <col min="3" max="3" width="7.5" style="1" customWidth="1"/>
    <col min="4" max="16384" width="9.125" style="1"/>
  </cols>
  <sheetData>
    <row r="1" spans="1:2" ht="11.25" hidden="1" customHeight="1" x14ac:dyDescent="0.25">
      <c r="A1" s="347" t="s">
        <v>4</v>
      </c>
      <c r="B1" s="348" t="s">
        <v>62</v>
      </c>
    </row>
    <row r="2" spans="1:2" ht="28.55" hidden="1" customHeight="1" x14ac:dyDescent="0.25">
      <c r="A2" s="347"/>
      <c r="B2" s="348"/>
    </row>
    <row r="3" spans="1:2" ht="21.75" customHeight="1" x14ac:dyDescent="0.25">
      <c r="A3" s="199" t="s">
        <v>180</v>
      </c>
      <c r="B3" s="39">
        <v>2135.9</v>
      </c>
    </row>
    <row r="4" spans="1:2" ht="21.75" customHeight="1" x14ac:dyDescent="0.25">
      <c r="A4" s="41" t="s">
        <v>196</v>
      </c>
      <c r="B4" s="20">
        <v>1022.4</v>
      </c>
    </row>
    <row r="5" spans="1:2" ht="26.35" customHeight="1" x14ac:dyDescent="0.25">
      <c r="A5" s="4" t="s">
        <v>21</v>
      </c>
      <c r="B5" s="51">
        <v>825.9</v>
      </c>
    </row>
    <row r="6" spans="1:2" ht="21.75" customHeight="1" x14ac:dyDescent="0.25">
      <c r="A6" s="40" t="s">
        <v>22</v>
      </c>
      <c r="B6" s="39">
        <v>438</v>
      </c>
    </row>
    <row r="7" spans="1:2" ht="35.35" x14ac:dyDescent="0.25">
      <c r="A7" s="99" t="s">
        <v>96</v>
      </c>
      <c r="B7" s="111">
        <f>B6/B5*100</f>
        <v>53.033054849255358</v>
      </c>
    </row>
    <row r="8" spans="1:2" ht="23.3" customHeight="1" x14ac:dyDescent="0.25">
      <c r="A8" s="206" t="s">
        <v>214</v>
      </c>
      <c r="B8" s="207">
        <v>2.4</v>
      </c>
    </row>
    <row r="9" spans="1:2" ht="23.3" customHeight="1" x14ac:dyDescent="0.25">
      <c r="A9" s="208" t="s">
        <v>215</v>
      </c>
      <c r="B9" s="209">
        <v>11.4</v>
      </c>
    </row>
    <row r="10" spans="1:2" ht="21.75" customHeight="1" x14ac:dyDescent="0.25">
      <c r="A10" s="28" t="s">
        <v>26</v>
      </c>
      <c r="B10" s="24">
        <v>138.5</v>
      </c>
    </row>
    <row r="11" spans="1:2" ht="19.55" hidden="1" customHeight="1" x14ac:dyDescent="0.25">
      <c r="A11" s="120" t="s">
        <v>27</v>
      </c>
      <c r="B11" s="109">
        <v>95.7</v>
      </c>
    </row>
    <row r="12" spans="1:2" ht="21.75" customHeight="1" x14ac:dyDescent="0.25">
      <c r="A12" s="35" t="s">
        <v>28</v>
      </c>
      <c r="B12" s="15">
        <v>54.1</v>
      </c>
    </row>
    <row r="13" spans="1:2" ht="21.75" customHeight="1" x14ac:dyDescent="0.25">
      <c r="A13" s="154" t="s">
        <v>29</v>
      </c>
      <c r="B13" s="111">
        <v>95.3</v>
      </c>
    </row>
    <row r="14" spans="1:2" ht="24.8" customHeight="1" x14ac:dyDescent="0.25">
      <c r="A14" s="34" t="s">
        <v>48</v>
      </c>
      <c r="B14" s="155">
        <v>1307</v>
      </c>
    </row>
    <row r="15" spans="1:2" ht="36.700000000000003" x14ac:dyDescent="0.25">
      <c r="A15" s="21" t="s">
        <v>30</v>
      </c>
      <c r="B15" s="32">
        <v>199.9</v>
      </c>
    </row>
    <row r="16" spans="1:2" ht="21.75" customHeight="1" x14ac:dyDescent="0.25">
      <c r="A16" s="28" t="s">
        <v>32</v>
      </c>
      <c r="B16" s="24">
        <v>3501.6</v>
      </c>
    </row>
    <row r="17" spans="1:4" ht="21.75" customHeight="1" x14ac:dyDescent="0.25">
      <c r="A17" s="28" t="s">
        <v>33</v>
      </c>
      <c r="B17" s="24">
        <v>828.3</v>
      </c>
    </row>
    <row r="18" spans="1:4" ht="36" customHeight="1" x14ac:dyDescent="0.25">
      <c r="A18" s="25" t="s">
        <v>36</v>
      </c>
      <c r="B18" s="24">
        <v>205.5</v>
      </c>
    </row>
    <row r="19" spans="1:4" ht="21.75" customHeight="1" x14ac:dyDescent="0.25">
      <c r="A19" s="28" t="s">
        <v>37</v>
      </c>
      <c r="B19" s="15">
        <v>1152.5999999999999</v>
      </c>
    </row>
    <row r="20" spans="1:4" ht="11.25" customHeight="1" x14ac:dyDescent="0.25">
      <c r="A20" s="351" t="s">
        <v>5</v>
      </c>
      <c r="B20" s="352"/>
    </row>
    <row r="21" spans="1:4" ht="12.75" customHeight="1" x14ac:dyDescent="0.25">
      <c r="A21" s="354"/>
      <c r="B21" s="355"/>
    </row>
    <row r="22" spans="1:4" ht="16.5" customHeight="1" x14ac:dyDescent="0.25">
      <c r="A22" s="347" t="s">
        <v>4</v>
      </c>
      <c r="B22" s="357" t="s">
        <v>212</v>
      </c>
    </row>
    <row r="23" spans="1:4" ht="8.35" customHeight="1" x14ac:dyDescent="0.25">
      <c r="A23" s="347"/>
      <c r="B23" s="357"/>
    </row>
    <row r="24" spans="1:4" ht="21.75" customHeight="1" x14ac:dyDescent="0.25">
      <c r="A24" s="200" t="s">
        <v>180</v>
      </c>
      <c r="B24" s="141">
        <v>1042.7</v>
      </c>
    </row>
    <row r="25" spans="1:4" ht="21.75" customHeight="1" x14ac:dyDescent="0.25">
      <c r="A25" s="4" t="s">
        <v>195</v>
      </c>
      <c r="B25" s="15">
        <v>337.3</v>
      </c>
    </row>
    <row r="26" spans="1:4" ht="21.75" customHeight="1" x14ac:dyDescent="0.25">
      <c r="A26" s="4" t="s">
        <v>33</v>
      </c>
      <c r="B26" s="15">
        <v>284.3</v>
      </c>
    </row>
    <row r="27" spans="1:4" ht="21.75" customHeight="1" x14ac:dyDescent="0.25">
      <c r="A27" s="203" t="s">
        <v>41</v>
      </c>
      <c r="B27" s="10">
        <v>59.3</v>
      </c>
      <c r="D27" s="5"/>
    </row>
    <row r="28" spans="1:4" ht="16.3" x14ac:dyDescent="0.25">
      <c r="A28" s="350"/>
      <c r="B28" s="350"/>
    </row>
  </sheetData>
  <mergeCells count="6">
    <mergeCell ref="A28:B28"/>
    <mergeCell ref="A20:B21"/>
    <mergeCell ref="A22:A23"/>
    <mergeCell ref="B22:B23"/>
    <mergeCell ref="A1:A2"/>
    <mergeCell ref="B1:B2"/>
  </mergeCells>
  <printOptions horizontalCentered="1"/>
  <pageMargins left="0.27559055118110237" right="0" top="0.39370078740157483" bottom="0" header="0" footer="0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view="pageBreakPreview" zoomScaleNormal="100" zoomScaleSheetLayoutView="100" workbookViewId="0">
      <pane xSplit="1" ySplit="3" topLeftCell="B4" activePane="bottomRight" state="frozen"/>
      <selection activeCell="L9" sqref="L9"/>
      <selection pane="topRight" activeCell="L9" sqref="L9"/>
      <selection pane="bottomLeft" activeCell="L9" sqref="L9"/>
      <selection pane="bottomRight" activeCell="H10" sqref="H10"/>
    </sheetView>
  </sheetViews>
  <sheetFormatPr defaultColWidth="9.125" defaultRowHeight="13.6" x14ac:dyDescent="0.25"/>
  <cols>
    <col min="1" max="1" width="69.125" style="1" customWidth="1"/>
    <col min="2" max="5" width="11.5" style="1" customWidth="1"/>
    <col min="6" max="7" width="7.5" style="1" customWidth="1"/>
    <col min="8" max="16384" width="9.125" style="1"/>
  </cols>
  <sheetData>
    <row r="1" spans="1:8" ht="57.75" customHeight="1" x14ac:dyDescent="0.45">
      <c r="A1" s="441" t="s">
        <v>151</v>
      </c>
      <c r="B1" s="441"/>
      <c r="C1" s="441"/>
      <c r="D1" s="441"/>
      <c r="E1" s="441"/>
      <c r="F1" s="134"/>
      <c r="G1" s="134"/>
      <c r="H1" s="134"/>
    </row>
    <row r="2" spans="1:8" ht="11.25" customHeight="1" x14ac:dyDescent="0.5">
      <c r="A2" s="161"/>
      <c r="B2" s="161"/>
      <c r="C2" s="161"/>
      <c r="D2" s="161"/>
      <c r="E2" s="161"/>
      <c r="F2" s="134"/>
      <c r="G2" s="134"/>
      <c r="H2" s="134"/>
    </row>
    <row r="3" spans="1:8" ht="35.35" customHeight="1" x14ac:dyDescent="0.25">
      <c r="A3" s="347" t="s">
        <v>4</v>
      </c>
      <c r="B3" s="443" t="s">
        <v>160</v>
      </c>
      <c r="C3" s="443"/>
      <c r="D3" s="443"/>
      <c r="E3" s="443"/>
    </row>
    <row r="4" spans="1:8" ht="62.35" customHeight="1" thickBot="1" x14ac:dyDescent="0.3">
      <c r="A4" s="442"/>
      <c r="B4" s="162" t="s">
        <v>153</v>
      </c>
      <c r="C4" s="162" t="s">
        <v>154</v>
      </c>
      <c r="D4" s="162" t="s">
        <v>155</v>
      </c>
      <c r="E4" s="162" t="s">
        <v>156</v>
      </c>
    </row>
    <row r="5" spans="1:8" ht="19.55" customHeight="1" thickTop="1" x14ac:dyDescent="0.25">
      <c r="A5" s="21" t="s">
        <v>127</v>
      </c>
      <c r="B5" s="163">
        <v>95.9</v>
      </c>
      <c r="C5" s="163">
        <v>95.3</v>
      </c>
      <c r="D5" s="163">
        <v>95.3</v>
      </c>
      <c r="E5" s="164">
        <v>95</v>
      </c>
    </row>
    <row r="6" spans="1:8" ht="17" x14ac:dyDescent="0.25">
      <c r="A6" s="94" t="s">
        <v>68</v>
      </c>
      <c r="B6" s="165">
        <v>95.2</v>
      </c>
      <c r="C6" s="165">
        <v>94.1</v>
      </c>
      <c r="D6" s="165">
        <v>94.3</v>
      </c>
      <c r="E6" s="96">
        <v>93.8</v>
      </c>
      <c r="F6" s="114"/>
      <c r="G6" s="114"/>
    </row>
    <row r="7" spans="1:8" ht="35.35" customHeight="1" x14ac:dyDescent="0.25">
      <c r="A7" s="4" t="s">
        <v>128</v>
      </c>
      <c r="B7" s="166">
        <v>103.8</v>
      </c>
      <c r="C7" s="166">
        <v>102.8</v>
      </c>
      <c r="D7" s="166">
        <v>103.3</v>
      </c>
      <c r="E7" s="130">
        <v>102.6</v>
      </c>
    </row>
    <row r="8" spans="1:8" ht="18.350000000000001" x14ac:dyDescent="0.25">
      <c r="A8" s="40" t="s">
        <v>140</v>
      </c>
      <c r="B8" s="167">
        <v>110.9</v>
      </c>
      <c r="C8" s="167">
        <v>109.3</v>
      </c>
      <c r="D8" s="168">
        <v>110</v>
      </c>
      <c r="E8" s="130">
        <v>108.7</v>
      </c>
      <c r="F8" s="36"/>
    </row>
    <row r="9" spans="1:8" ht="35.35" x14ac:dyDescent="0.25">
      <c r="A9" s="99" t="s">
        <v>129</v>
      </c>
      <c r="B9" s="169" t="s">
        <v>158</v>
      </c>
      <c r="C9" s="169" t="s">
        <v>159</v>
      </c>
      <c r="D9" s="169" t="s">
        <v>152</v>
      </c>
      <c r="E9" s="170" t="s">
        <v>109</v>
      </c>
    </row>
    <row r="10" spans="1:8" ht="34.5" customHeight="1" x14ac:dyDescent="0.25">
      <c r="A10" s="101" t="s">
        <v>24</v>
      </c>
      <c r="B10" s="171">
        <v>97</v>
      </c>
      <c r="C10" s="172">
        <v>96.4</v>
      </c>
      <c r="D10" s="172">
        <v>96.4</v>
      </c>
      <c r="E10" s="103">
        <v>96.1</v>
      </c>
    </row>
    <row r="11" spans="1:8" ht="14.95" customHeight="1" x14ac:dyDescent="0.25">
      <c r="A11" s="148" t="s">
        <v>125</v>
      </c>
      <c r="B11" s="173">
        <v>117.9</v>
      </c>
      <c r="C11" s="174">
        <v>130</v>
      </c>
      <c r="D11" s="173">
        <v>136.4</v>
      </c>
      <c r="E11" s="127">
        <v>130.80000000000001</v>
      </c>
    </row>
    <row r="12" spans="1:8" ht="14.95" customHeight="1" x14ac:dyDescent="0.25">
      <c r="A12" s="94" t="s">
        <v>126</v>
      </c>
      <c r="B12" s="165">
        <v>136.69999999999999</v>
      </c>
      <c r="C12" s="165">
        <v>121.9</v>
      </c>
      <c r="D12" s="165">
        <v>110.3</v>
      </c>
      <c r="E12" s="96">
        <v>102.2</v>
      </c>
      <c r="F12" s="114"/>
    </row>
    <row r="13" spans="1:8" ht="21.75" customHeight="1" x14ac:dyDescent="0.25">
      <c r="A13" s="106" t="s">
        <v>130</v>
      </c>
      <c r="B13" s="175" t="s">
        <v>161</v>
      </c>
      <c r="C13" s="175" t="s">
        <v>161</v>
      </c>
      <c r="D13" s="175" t="s">
        <v>117</v>
      </c>
      <c r="E13" s="170" t="s">
        <v>117</v>
      </c>
    </row>
    <row r="14" spans="1:8" ht="19.55" customHeight="1" x14ac:dyDescent="0.25">
      <c r="A14" s="28" t="s">
        <v>131</v>
      </c>
      <c r="B14" s="176">
        <v>102.9</v>
      </c>
      <c r="C14" s="176">
        <v>101.6</v>
      </c>
      <c r="D14" s="176">
        <v>100.8</v>
      </c>
      <c r="E14" s="136">
        <v>99.9</v>
      </c>
    </row>
    <row r="15" spans="1:8" ht="19.55" customHeight="1" x14ac:dyDescent="0.25">
      <c r="A15" s="120" t="s">
        <v>132</v>
      </c>
      <c r="B15" s="169" t="s">
        <v>118</v>
      </c>
      <c r="C15" s="169" t="s">
        <v>119</v>
      </c>
      <c r="D15" s="169" t="s">
        <v>120</v>
      </c>
      <c r="E15" s="170" t="s">
        <v>111</v>
      </c>
    </row>
    <row r="16" spans="1:8" ht="19.55" customHeight="1" x14ac:dyDescent="0.25">
      <c r="A16" s="35" t="s">
        <v>133</v>
      </c>
      <c r="B16" s="177">
        <v>112.2</v>
      </c>
      <c r="C16" s="177">
        <v>113</v>
      </c>
      <c r="D16" s="177">
        <v>114.2</v>
      </c>
      <c r="E16" s="130">
        <v>114.5</v>
      </c>
    </row>
    <row r="17" spans="1:6" ht="29.25" customHeight="1" x14ac:dyDescent="0.25">
      <c r="A17" s="154" t="s">
        <v>139</v>
      </c>
      <c r="B17" s="178" t="s">
        <v>162</v>
      </c>
      <c r="C17" s="178" t="s">
        <v>110</v>
      </c>
      <c r="D17" s="178" t="s">
        <v>163</v>
      </c>
      <c r="E17" s="170" t="s">
        <v>164</v>
      </c>
    </row>
    <row r="18" spans="1:6" ht="18.350000000000001" x14ac:dyDescent="0.25">
      <c r="A18" s="34" t="s">
        <v>141</v>
      </c>
      <c r="B18" s="179">
        <v>163.19999999999999</v>
      </c>
      <c r="C18" s="179">
        <v>143.19999999999999</v>
      </c>
      <c r="D18" s="179">
        <v>135.19999999999999</v>
      </c>
      <c r="E18" s="130">
        <v>136.1</v>
      </c>
    </row>
    <row r="19" spans="1:6" ht="39.25" customHeight="1" x14ac:dyDescent="0.25">
      <c r="A19" s="21" t="s">
        <v>134</v>
      </c>
      <c r="B19" s="163">
        <v>99.4</v>
      </c>
      <c r="C19" s="163">
        <v>97.8</v>
      </c>
      <c r="D19" s="163">
        <v>97.4</v>
      </c>
      <c r="E19" s="164">
        <v>96</v>
      </c>
    </row>
    <row r="20" spans="1:6" ht="18.350000000000001" x14ac:dyDescent="0.25">
      <c r="A20" s="112" t="s">
        <v>135</v>
      </c>
      <c r="B20" s="180">
        <v>98.8</v>
      </c>
      <c r="C20" s="180">
        <v>97.2</v>
      </c>
      <c r="D20" s="180">
        <v>96.6</v>
      </c>
      <c r="E20" s="181">
        <v>95.3</v>
      </c>
    </row>
    <row r="21" spans="1:6" ht="32.950000000000003" customHeight="1" x14ac:dyDescent="0.25">
      <c r="A21" s="28" t="s">
        <v>136</v>
      </c>
      <c r="B21" s="176">
        <v>107.3</v>
      </c>
      <c r="C21" s="176">
        <v>105</v>
      </c>
      <c r="D21" s="176">
        <v>104.5</v>
      </c>
      <c r="E21" s="181">
        <v>103.7</v>
      </c>
    </row>
    <row r="22" spans="1:6" ht="19.55" customHeight="1" x14ac:dyDescent="0.25">
      <c r="A22" s="112" t="s">
        <v>135</v>
      </c>
      <c r="B22" s="180">
        <v>95</v>
      </c>
      <c r="C22" s="180">
        <v>94.4</v>
      </c>
      <c r="D22" s="180">
        <v>94.4</v>
      </c>
      <c r="E22" s="181">
        <v>94.1</v>
      </c>
    </row>
    <row r="23" spans="1:6" ht="19.55" customHeight="1" x14ac:dyDescent="0.25">
      <c r="A23" s="28" t="s">
        <v>137</v>
      </c>
      <c r="B23" s="182">
        <v>97.9</v>
      </c>
      <c r="C23" s="182">
        <v>97.8</v>
      </c>
      <c r="D23" s="182">
        <v>98.2</v>
      </c>
      <c r="E23" s="136">
        <v>97.9</v>
      </c>
    </row>
    <row r="24" spans="1:6" ht="19.55" customHeight="1" x14ac:dyDescent="0.25">
      <c r="A24" s="28" t="s">
        <v>138</v>
      </c>
      <c r="B24" s="182">
        <v>79.400000000000006</v>
      </c>
      <c r="C24" s="182">
        <v>81.8</v>
      </c>
      <c r="D24" s="182">
        <v>83.9</v>
      </c>
      <c r="E24" s="136">
        <v>84.8</v>
      </c>
    </row>
    <row r="25" spans="1:6" ht="20.25" customHeight="1" x14ac:dyDescent="0.25">
      <c r="A25" s="35" t="s">
        <v>142</v>
      </c>
      <c r="B25" s="183" t="s">
        <v>121</v>
      </c>
      <c r="C25" s="183" t="s">
        <v>111</v>
      </c>
      <c r="D25" s="183" t="s">
        <v>122</v>
      </c>
      <c r="E25" s="136" t="s">
        <v>108</v>
      </c>
      <c r="F25" s="114"/>
    </row>
    <row r="26" spans="1:6" ht="36.700000000000003" x14ac:dyDescent="0.25">
      <c r="A26" s="34" t="s">
        <v>143</v>
      </c>
      <c r="B26" s="183" t="s">
        <v>123</v>
      </c>
      <c r="C26" s="183" t="s">
        <v>123</v>
      </c>
      <c r="D26" s="183" t="s">
        <v>123</v>
      </c>
      <c r="E26" s="136" t="s">
        <v>124</v>
      </c>
    </row>
    <row r="27" spans="1:6" ht="32.950000000000003" customHeight="1" x14ac:dyDescent="0.25">
      <c r="A27" s="25" t="s">
        <v>144</v>
      </c>
      <c r="B27" s="184">
        <v>105.4</v>
      </c>
      <c r="C27" s="184">
        <v>104.6</v>
      </c>
      <c r="D27" s="184">
        <v>104.7</v>
      </c>
      <c r="E27" s="185">
        <v>104</v>
      </c>
    </row>
    <row r="28" spans="1:6" ht="19.55" customHeight="1" x14ac:dyDescent="0.25">
      <c r="A28" s="21" t="s">
        <v>145</v>
      </c>
      <c r="B28" s="163">
        <v>106.3</v>
      </c>
      <c r="C28" s="163">
        <v>105.8</v>
      </c>
      <c r="D28" s="163">
        <v>106.4</v>
      </c>
      <c r="E28" s="103">
        <v>105.6</v>
      </c>
    </row>
    <row r="29" spans="1:6" ht="19.55" customHeight="1" x14ac:dyDescent="0.25">
      <c r="A29" s="115" t="s">
        <v>38</v>
      </c>
      <c r="B29" s="186">
        <v>105.3</v>
      </c>
      <c r="C29" s="186">
        <v>104.9</v>
      </c>
      <c r="D29" s="186">
        <v>105.6</v>
      </c>
      <c r="E29" s="187">
        <v>104.9</v>
      </c>
    </row>
    <row r="30" spans="1:6" ht="19.55" customHeight="1" x14ac:dyDescent="0.25">
      <c r="A30" s="4" t="s">
        <v>146</v>
      </c>
      <c r="B30" s="176">
        <v>100.1</v>
      </c>
      <c r="C30" s="176">
        <v>99.5</v>
      </c>
      <c r="D30" s="176">
        <v>100.1</v>
      </c>
      <c r="E30" s="136">
        <v>99.6</v>
      </c>
    </row>
    <row r="31" spans="1:6" ht="15.8" customHeight="1" x14ac:dyDescent="0.25">
      <c r="A31" s="120" t="s">
        <v>147</v>
      </c>
      <c r="B31" s="169" t="s">
        <v>115</v>
      </c>
      <c r="C31" s="169" t="s">
        <v>116</v>
      </c>
      <c r="D31" s="169" t="s">
        <v>116</v>
      </c>
      <c r="E31" s="170" t="s">
        <v>107</v>
      </c>
    </row>
    <row r="32" spans="1:6" ht="11.25" customHeight="1" x14ac:dyDescent="0.25">
      <c r="A32" s="351" t="s">
        <v>5</v>
      </c>
      <c r="B32" s="352"/>
      <c r="C32" s="352"/>
      <c r="D32" s="352"/>
      <c r="E32" s="352"/>
    </row>
    <row r="33" spans="1:8" ht="12.75" customHeight="1" x14ac:dyDescent="0.25">
      <c r="A33" s="354"/>
      <c r="B33" s="355"/>
      <c r="C33" s="355"/>
      <c r="D33" s="355"/>
      <c r="E33" s="355"/>
    </row>
    <row r="34" spans="1:8" ht="31.6" customHeight="1" x14ac:dyDescent="0.25">
      <c r="A34" s="347" t="s">
        <v>4</v>
      </c>
      <c r="B34" s="357" t="s">
        <v>114</v>
      </c>
      <c r="C34" s="357" t="s">
        <v>113</v>
      </c>
      <c r="D34" s="357" t="s">
        <v>112</v>
      </c>
      <c r="E34" s="357" t="s">
        <v>104</v>
      </c>
    </row>
    <row r="35" spans="1:8" ht="3.25" customHeight="1" x14ac:dyDescent="0.25">
      <c r="A35" s="347"/>
      <c r="B35" s="357"/>
      <c r="C35" s="357"/>
      <c r="D35" s="357"/>
      <c r="E35" s="357"/>
    </row>
    <row r="36" spans="1:8" ht="18" customHeight="1" x14ac:dyDescent="0.25">
      <c r="A36" s="4" t="s">
        <v>127</v>
      </c>
      <c r="B36" s="166">
        <v>95.2</v>
      </c>
      <c r="C36" s="166">
        <v>94.5</v>
      </c>
      <c r="D36" s="166">
        <v>94.2</v>
      </c>
      <c r="E36" s="130">
        <v>93.9</v>
      </c>
    </row>
    <row r="37" spans="1:8" ht="18" customHeight="1" x14ac:dyDescent="0.25">
      <c r="A37" s="4" t="s">
        <v>137</v>
      </c>
      <c r="B37" s="166">
        <v>97.9</v>
      </c>
      <c r="C37" s="166">
        <v>97.9</v>
      </c>
      <c r="D37" s="166">
        <v>98.3</v>
      </c>
      <c r="E37" s="130">
        <v>97.9</v>
      </c>
    </row>
    <row r="38" spans="1:8" ht="18" customHeight="1" x14ac:dyDescent="0.25">
      <c r="A38" s="4" t="s">
        <v>157</v>
      </c>
      <c r="B38" s="166">
        <v>124.2</v>
      </c>
      <c r="C38" s="166">
        <v>123</v>
      </c>
      <c r="D38" s="166">
        <v>124.9</v>
      </c>
      <c r="E38" s="130">
        <v>127</v>
      </c>
      <c r="H38" s="5"/>
    </row>
    <row r="39" spans="1:8" ht="18" customHeight="1" x14ac:dyDescent="0.25">
      <c r="A39" s="11" t="s">
        <v>148</v>
      </c>
      <c r="B39" s="188">
        <v>111.6</v>
      </c>
      <c r="C39" s="188">
        <v>113.1</v>
      </c>
      <c r="D39" s="188">
        <v>109.9</v>
      </c>
      <c r="E39" s="130">
        <v>107.9</v>
      </c>
      <c r="H39" s="5"/>
    </row>
    <row r="40" spans="1:8" ht="18" customHeight="1" x14ac:dyDescent="0.25">
      <c r="A40" s="8" t="s">
        <v>149</v>
      </c>
      <c r="B40" s="189">
        <v>119.8</v>
      </c>
      <c r="C40" s="189">
        <v>119.2</v>
      </c>
      <c r="D40" s="189">
        <v>119.7</v>
      </c>
      <c r="E40" s="190">
        <v>120.5</v>
      </c>
      <c r="F40" s="13"/>
    </row>
    <row r="41" spans="1:8" ht="21.75" customHeight="1" x14ac:dyDescent="0.25">
      <c r="A41" s="4" t="s">
        <v>150</v>
      </c>
      <c r="B41" s="166" t="s">
        <v>71</v>
      </c>
      <c r="C41" s="166" t="s">
        <v>71</v>
      </c>
      <c r="D41" s="191" t="s">
        <v>101</v>
      </c>
      <c r="E41" s="191" t="s">
        <v>101</v>
      </c>
    </row>
  </sheetData>
  <mergeCells count="9">
    <mergeCell ref="A1:E1"/>
    <mergeCell ref="A3:A4"/>
    <mergeCell ref="B3:E3"/>
    <mergeCell ref="E34:E35"/>
    <mergeCell ref="B34:B35"/>
    <mergeCell ref="C34:C35"/>
    <mergeCell ref="D34:D35"/>
    <mergeCell ref="A32:E33"/>
    <mergeCell ref="A34:A35"/>
  </mergeCells>
  <printOptions horizontalCentered="1"/>
  <pageMargins left="0" right="0" top="0.39370078740157483" bottom="0" header="0" footer="0"/>
  <pageSetup paperSize="9" scale="85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view="pageBreakPreview" zoomScaleNormal="100" zoomScaleSheetLayoutView="100" workbookViewId="0">
      <pane xSplit="1" ySplit="4" topLeftCell="B5" activePane="bottomRight" state="frozen"/>
      <selection activeCell="L9" sqref="L9"/>
      <selection pane="topRight" activeCell="L9" sqref="L9"/>
      <selection pane="bottomLeft" activeCell="L9" sqref="L9"/>
      <selection pane="bottomRight" activeCell="I10" sqref="I10"/>
    </sheetView>
  </sheetViews>
  <sheetFormatPr defaultColWidth="9.125" defaultRowHeight="13.6" x14ac:dyDescent="0.25"/>
  <cols>
    <col min="1" max="1" width="71.125" style="42" customWidth="1"/>
    <col min="2" max="2" width="11.5" style="42" customWidth="1"/>
    <col min="3" max="3" width="11.125" style="70" customWidth="1"/>
    <col min="4" max="4" width="10.125" style="42" customWidth="1"/>
    <col min="5" max="5" width="15.125" style="42" customWidth="1"/>
    <col min="6" max="6" width="0" style="42" hidden="1" customWidth="1"/>
    <col min="7" max="7" width="1.5" style="42" customWidth="1"/>
    <col min="8" max="16384" width="9.125" style="42"/>
  </cols>
  <sheetData>
    <row r="1" spans="1:10" ht="32.299999999999997" customHeight="1" x14ac:dyDescent="0.45">
      <c r="A1" s="416" t="s">
        <v>93</v>
      </c>
      <c r="B1" s="416"/>
      <c r="C1" s="416"/>
      <c r="D1" s="416"/>
      <c r="E1" s="416"/>
    </row>
    <row r="2" spans="1:10" ht="27" customHeight="1" x14ac:dyDescent="0.45">
      <c r="A2" s="444" t="s">
        <v>102</v>
      </c>
      <c r="B2" s="444"/>
      <c r="C2" s="444"/>
      <c r="D2" s="444"/>
      <c r="E2" s="444"/>
      <c r="G2" s="418"/>
      <c r="H2" s="418"/>
      <c r="I2" s="418"/>
      <c r="J2" s="418"/>
    </row>
    <row r="3" spans="1:10" ht="13.6" customHeight="1" x14ac:dyDescent="0.25">
      <c r="A3" s="357" t="s">
        <v>4</v>
      </c>
      <c r="B3" s="419" t="s">
        <v>61</v>
      </c>
      <c r="C3" s="419" t="s">
        <v>62</v>
      </c>
      <c r="D3" s="420" t="s">
        <v>3</v>
      </c>
      <c r="E3" s="420"/>
    </row>
    <row r="4" spans="1:10" ht="27" customHeight="1" x14ac:dyDescent="0.25">
      <c r="A4" s="357"/>
      <c r="B4" s="419"/>
      <c r="C4" s="419"/>
      <c r="D4" s="133" t="s">
        <v>2</v>
      </c>
      <c r="E4" s="43" t="s">
        <v>6</v>
      </c>
    </row>
    <row r="5" spans="1:10" ht="38.25" customHeight="1" x14ac:dyDescent="0.25">
      <c r="A5" s="91" t="s">
        <v>55</v>
      </c>
      <c r="B5" s="55"/>
      <c r="C5" s="55"/>
      <c r="D5" s="45" t="e">
        <f>ROUND(C5/B5*100,1)</f>
        <v>#DIV/0!</v>
      </c>
      <c r="E5" s="46">
        <f>C5-B5</f>
        <v>0</v>
      </c>
    </row>
    <row r="6" spans="1:10" ht="25.5" customHeight="1" x14ac:dyDescent="0.25">
      <c r="A6" s="91" t="s">
        <v>64</v>
      </c>
      <c r="B6" s="44"/>
      <c r="C6" s="44"/>
      <c r="D6" s="45" t="e">
        <f>ROUND(C6/B6*100,1)</f>
        <v>#DIV/0!</v>
      </c>
      <c r="E6" s="46">
        <f>C6-B6</f>
        <v>0</v>
      </c>
    </row>
    <row r="7" spans="1:10" ht="25.5" customHeight="1" x14ac:dyDescent="0.25">
      <c r="A7" s="92" t="s">
        <v>65</v>
      </c>
      <c r="B7" s="47"/>
      <c r="C7" s="47"/>
      <c r="D7" s="48" t="e">
        <f>ROUND(C7/B7*100,1)</f>
        <v>#DIV/0!</v>
      </c>
      <c r="E7" s="49">
        <f>C7-B7</f>
        <v>0</v>
      </c>
    </row>
    <row r="8" spans="1:10" ht="39.75" customHeight="1" x14ac:dyDescent="0.25">
      <c r="A8" s="50" t="s">
        <v>8</v>
      </c>
      <c r="B8" s="51"/>
      <c r="C8" s="51"/>
      <c r="D8" s="52" t="e">
        <f>ROUND(C8/B8*100,1)</f>
        <v>#DIV/0!</v>
      </c>
      <c r="E8" s="52">
        <f>C8-B8</f>
        <v>0</v>
      </c>
      <c r="F8" s="53">
        <f>B8-B9</f>
        <v>0</v>
      </c>
      <c r="G8" s="53">
        <f>C8-C9</f>
        <v>0</v>
      </c>
    </row>
    <row r="9" spans="1:10" ht="25.5" customHeight="1" x14ac:dyDescent="0.25">
      <c r="A9" s="54" t="s">
        <v>9</v>
      </c>
      <c r="B9" s="55"/>
      <c r="C9" s="55"/>
      <c r="D9" s="52" t="e">
        <f>ROUND(C9/B9*100,1)</f>
        <v>#DIV/0!</v>
      </c>
      <c r="E9" s="52">
        <f>C9-B9</f>
        <v>0</v>
      </c>
      <c r="F9" s="56"/>
      <c r="G9" s="57"/>
    </row>
    <row r="10" spans="1:10" ht="39.75" customHeight="1" x14ac:dyDescent="0.25">
      <c r="A10" s="54" t="s">
        <v>17</v>
      </c>
      <c r="B10" s="55"/>
      <c r="C10" s="55"/>
      <c r="D10" s="422" t="s">
        <v>100</v>
      </c>
      <c r="E10" s="423"/>
      <c r="F10" s="56"/>
      <c r="G10" s="57"/>
      <c r="H10" s="137">
        <f>C10-B10</f>
        <v>0</v>
      </c>
    </row>
    <row r="11" spans="1:10" ht="41.95" customHeight="1" x14ac:dyDescent="0.25">
      <c r="A11" s="58" t="s">
        <v>10</v>
      </c>
      <c r="B11" s="44"/>
      <c r="C11" s="44"/>
      <c r="D11" s="45" t="e">
        <f t="shared" ref="D11:D16" si="0">ROUND(C11/B11*100,1)</f>
        <v>#DIV/0!</v>
      </c>
      <c r="E11" s="59">
        <f t="shared" ref="E11:E16" si="1">C11-B11</f>
        <v>0</v>
      </c>
      <c r="H11" s="137"/>
    </row>
    <row r="12" spans="1:10" ht="43.5" customHeight="1" x14ac:dyDescent="0.25">
      <c r="A12" s="60" t="s">
        <v>98</v>
      </c>
      <c r="B12" s="61"/>
      <c r="C12" s="61"/>
      <c r="D12" s="128" t="e">
        <f t="shared" si="0"/>
        <v>#DIV/0!</v>
      </c>
      <c r="E12" s="158">
        <f t="shared" si="1"/>
        <v>0</v>
      </c>
      <c r="H12" s="137"/>
    </row>
    <row r="13" spans="1:10" ht="43.5" customHeight="1" x14ac:dyDescent="0.25">
      <c r="A13" s="63" t="s">
        <v>50</v>
      </c>
      <c r="B13" s="140"/>
      <c r="C13" s="140"/>
      <c r="D13" s="65" t="e">
        <f t="shared" si="0"/>
        <v>#DIV/0!</v>
      </c>
      <c r="E13" s="66">
        <f t="shared" si="1"/>
        <v>0</v>
      </c>
    </row>
    <row r="14" spans="1:10" ht="25.5" customHeight="1" x14ac:dyDescent="0.25">
      <c r="A14" s="63" t="s">
        <v>11</v>
      </c>
      <c r="B14" s="64"/>
      <c r="C14" s="64"/>
      <c r="D14" s="65" t="e">
        <f t="shared" si="0"/>
        <v>#DIV/0!</v>
      </c>
      <c r="E14" s="66">
        <f t="shared" si="1"/>
        <v>0</v>
      </c>
    </row>
    <row r="15" spans="1:10" ht="25.5" customHeight="1" x14ac:dyDescent="0.25">
      <c r="A15" s="67" t="s">
        <v>18</v>
      </c>
      <c r="B15" s="51"/>
      <c r="C15" s="51"/>
      <c r="D15" s="52" t="e">
        <f t="shared" si="0"/>
        <v>#DIV/0!</v>
      </c>
      <c r="E15" s="52">
        <f t="shared" si="1"/>
        <v>0</v>
      </c>
    </row>
    <row r="16" spans="1:10" ht="23.95" customHeight="1" x14ac:dyDescent="0.25">
      <c r="A16" s="68" t="s">
        <v>49</v>
      </c>
      <c r="B16" s="153"/>
      <c r="C16" s="153"/>
      <c r="D16" s="52" t="e">
        <f t="shared" si="0"/>
        <v>#DIV/0!</v>
      </c>
      <c r="E16" s="152">
        <f t="shared" si="1"/>
        <v>0</v>
      </c>
    </row>
    <row r="17" spans="1:10" ht="41.95" customHeight="1" x14ac:dyDescent="0.25">
      <c r="A17" s="69" t="s">
        <v>19</v>
      </c>
      <c r="B17" s="61"/>
      <c r="C17" s="61"/>
      <c r="D17" s="62" t="e">
        <f t="shared" ref="D17:D22" si="2">ROUND(C17/B17*100,1)</f>
        <v>#DIV/0!</v>
      </c>
      <c r="E17" s="62">
        <f t="shared" ref="E17:E22" si="3">C17-B17</f>
        <v>0</v>
      </c>
      <c r="F17" s="70"/>
    </row>
    <row r="18" spans="1:10" ht="42.8" customHeight="1" x14ac:dyDescent="0.25">
      <c r="A18" s="63" t="s">
        <v>12</v>
      </c>
      <c r="B18" s="64"/>
      <c r="C18" s="64"/>
      <c r="D18" s="71" t="e">
        <f t="shared" si="2"/>
        <v>#DIV/0!</v>
      </c>
      <c r="E18" s="72">
        <f t="shared" si="3"/>
        <v>0</v>
      </c>
    </row>
    <row r="19" spans="1:10" ht="25.5" customHeight="1" x14ac:dyDescent="0.25">
      <c r="A19" s="63" t="s">
        <v>13</v>
      </c>
      <c r="B19" s="64"/>
      <c r="C19" s="64"/>
      <c r="D19" s="73" t="e">
        <f t="shared" si="2"/>
        <v>#DIV/0!</v>
      </c>
      <c r="E19" s="66">
        <f t="shared" si="3"/>
        <v>0</v>
      </c>
    </row>
    <row r="20" spans="1:10" ht="40.6" customHeight="1" x14ac:dyDescent="0.25">
      <c r="A20" s="74" t="s">
        <v>14</v>
      </c>
      <c r="B20" s="64"/>
      <c r="C20" s="64"/>
      <c r="D20" s="75" t="e">
        <f t="shared" si="2"/>
        <v>#DIV/0!</v>
      </c>
      <c r="E20" s="76">
        <f t="shared" si="3"/>
        <v>0</v>
      </c>
      <c r="F20" s="77"/>
    </row>
    <row r="21" spans="1:10" ht="23.95" customHeight="1" x14ac:dyDescent="0.25">
      <c r="A21" s="69" t="s">
        <v>15</v>
      </c>
      <c r="B21" s="44"/>
      <c r="C21" s="44"/>
      <c r="D21" s="45" t="e">
        <f t="shared" si="2"/>
        <v>#DIV/0!</v>
      </c>
      <c r="E21" s="46">
        <f t="shared" si="3"/>
        <v>0</v>
      </c>
      <c r="F21" s="77"/>
    </row>
    <row r="22" spans="1:10" ht="23.95" customHeight="1" x14ac:dyDescent="0.25">
      <c r="A22" s="78" t="s">
        <v>16</v>
      </c>
      <c r="B22" s="79"/>
      <c r="C22" s="47"/>
      <c r="D22" s="48" t="e">
        <f t="shared" si="2"/>
        <v>#DIV/0!</v>
      </c>
      <c r="E22" s="49">
        <f t="shared" si="3"/>
        <v>0</v>
      </c>
      <c r="F22" s="77"/>
    </row>
    <row r="23" spans="1:10" ht="9" customHeight="1" x14ac:dyDescent="0.25">
      <c r="A23" s="424" t="s">
        <v>5</v>
      </c>
      <c r="B23" s="425"/>
      <c r="C23" s="425"/>
      <c r="D23" s="425"/>
      <c r="E23" s="426"/>
    </row>
    <row r="24" spans="1:10" ht="12.25" customHeight="1" x14ac:dyDescent="0.25">
      <c r="A24" s="427"/>
      <c r="B24" s="428"/>
      <c r="C24" s="428"/>
      <c r="D24" s="428"/>
      <c r="E24" s="429"/>
    </row>
    <row r="25" spans="1:10" ht="12.75" customHeight="1" x14ac:dyDescent="0.25">
      <c r="A25" s="357" t="s">
        <v>4</v>
      </c>
      <c r="B25" s="357" t="s">
        <v>103</v>
      </c>
      <c r="C25" s="357" t="s">
        <v>104</v>
      </c>
      <c r="D25" s="430" t="s">
        <v>3</v>
      </c>
      <c r="E25" s="431"/>
    </row>
    <row r="26" spans="1:10" ht="30.25" customHeight="1" x14ac:dyDescent="0.25">
      <c r="A26" s="357"/>
      <c r="B26" s="357"/>
      <c r="C26" s="357"/>
      <c r="D26" s="133" t="s">
        <v>2</v>
      </c>
      <c r="E26" s="80" t="s">
        <v>1</v>
      </c>
    </row>
    <row r="27" spans="1:10" ht="36.700000000000003" customHeight="1" x14ac:dyDescent="0.25">
      <c r="A27" s="50" t="s">
        <v>56</v>
      </c>
      <c r="B27" s="156"/>
      <c r="C27" s="51"/>
      <c r="D27" s="52" t="e">
        <f>ROUND(C27/B27*100,1)</f>
        <v>#DIV/0!</v>
      </c>
      <c r="E27" s="81">
        <f>C27-B27</f>
        <v>0</v>
      </c>
    </row>
    <row r="28" spans="1:10" ht="25.5" customHeight="1" x14ac:dyDescent="0.25">
      <c r="A28" s="50" t="s">
        <v>66</v>
      </c>
      <c r="B28" s="51"/>
      <c r="C28" s="51"/>
      <c r="D28" s="52" t="e">
        <f>ROUND(C28/B28*100,1)</f>
        <v>#DIV/0!</v>
      </c>
      <c r="E28" s="81">
        <f>C28-B28</f>
        <v>0</v>
      </c>
    </row>
    <row r="29" spans="1:10" ht="24.8" customHeight="1" x14ac:dyDescent="0.25">
      <c r="A29" s="50" t="s">
        <v>67</v>
      </c>
      <c r="B29" s="51"/>
      <c r="C29" s="51"/>
      <c r="D29" s="52" t="e">
        <f>ROUND(C29/B29*100,1)</f>
        <v>#DIV/0!</v>
      </c>
      <c r="E29" s="52">
        <f>C29-B29</f>
        <v>0</v>
      </c>
    </row>
    <row r="30" spans="1:10" ht="30.75" customHeight="1" x14ac:dyDescent="0.25">
      <c r="A30" s="50" t="s">
        <v>106</v>
      </c>
      <c r="B30" s="82"/>
      <c r="C30" s="82"/>
      <c r="D30" s="52" t="e">
        <f>ROUND(C30/B30*100,1)</f>
        <v>#DIV/0!</v>
      </c>
      <c r="E30" s="132" t="s">
        <v>105</v>
      </c>
      <c r="F30" s="77"/>
      <c r="H30" s="77">
        <f>C30-B30</f>
        <v>0</v>
      </c>
    </row>
    <row r="31" spans="1:10" ht="25.5" customHeight="1" x14ac:dyDescent="0.25">
      <c r="A31" s="83" t="s">
        <v>57</v>
      </c>
      <c r="B31" s="84"/>
      <c r="C31" s="84"/>
      <c r="D31" s="52" t="e">
        <f>ROUND(C31/B31*100,1)</f>
        <v>#DIV/0!</v>
      </c>
      <c r="E31" s="85">
        <f>C31-B31</f>
        <v>0</v>
      </c>
      <c r="H31" s="77"/>
      <c r="J31" s="86"/>
    </row>
    <row r="32" spans="1:10" ht="37.549999999999997" customHeight="1" x14ac:dyDescent="0.25">
      <c r="A32" s="83" t="s">
        <v>58</v>
      </c>
      <c r="B32" s="10" t="s">
        <v>0</v>
      </c>
      <c r="C32" s="10"/>
      <c r="D32" s="12" t="s">
        <v>0</v>
      </c>
      <c r="E32" s="6" t="s">
        <v>0</v>
      </c>
      <c r="H32" s="77"/>
      <c r="J32" s="86"/>
    </row>
    <row r="33" spans="1:10" ht="22.6" customHeight="1" x14ac:dyDescent="0.25">
      <c r="A33" s="87" t="s">
        <v>59</v>
      </c>
      <c r="B33" s="88"/>
      <c r="C33" s="88"/>
      <c r="D33" s="85" t="e">
        <f>ROUND(C33/B33*100,1)</f>
        <v>#DIV/0!</v>
      </c>
      <c r="E33" s="89" t="s">
        <v>105</v>
      </c>
      <c r="H33" s="77">
        <f t="shared" ref="H33:H34" si="4">C33-B33</f>
        <v>0</v>
      </c>
      <c r="J33" s="86"/>
    </row>
    <row r="34" spans="1:10" ht="22.6" customHeight="1" x14ac:dyDescent="0.25">
      <c r="A34" s="50" t="s">
        <v>60</v>
      </c>
      <c r="B34" s="90" t="e">
        <f>ROUND(B28/B31,0)</f>
        <v>#DIV/0!</v>
      </c>
      <c r="C34" s="90" t="e">
        <f>ROUND(C28/C31,0)</f>
        <v>#DIV/0!</v>
      </c>
      <c r="D34" s="404" t="s">
        <v>101</v>
      </c>
      <c r="E34" s="404"/>
      <c r="H34" s="77" t="e">
        <f t="shared" si="4"/>
        <v>#DIV/0!</v>
      </c>
    </row>
    <row r="35" spans="1:10" ht="32.950000000000003" customHeight="1" x14ac:dyDescent="0.25">
      <c r="A35" s="421"/>
      <c r="B35" s="421"/>
      <c r="C35" s="421"/>
      <c r="D35" s="421"/>
      <c r="E35" s="421"/>
    </row>
  </sheetData>
  <mergeCells count="15">
    <mergeCell ref="A1:E1"/>
    <mergeCell ref="A2:E2"/>
    <mergeCell ref="G2:J2"/>
    <mergeCell ref="A3:A4"/>
    <mergeCell ref="B3:B4"/>
    <mergeCell ref="C3:C4"/>
    <mergeCell ref="D3:E3"/>
    <mergeCell ref="D34:E34"/>
    <mergeCell ref="A35:E35"/>
    <mergeCell ref="D10:E10"/>
    <mergeCell ref="A23:E24"/>
    <mergeCell ref="A25:A26"/>
    <mergeCell ref="B25:B26"/>
    <mergeCell ref="C25:C26"/>
    <mergeCell ref="D25:E25"/>
  </mergeCells>
  <printOptions horizontalCentered="1"/>
  <pageMargins left="0.19685039370078741" right="0" top="0.19685039370078741" bottom="0" header="0" footer="0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CF145"/>
  <sheetViews>
    <sheetView view="pageBreakPreview" zoomScale="75" zoomScaleNormal="75" zoomScaleSheetLayoutView="75" workbookViewId="0">
      <pane xSplit="1" ySplit="8" topLeftCell="B9" activePane="bottomRight" state="frozen"/>
      <selection activeCell="Q22" sqref="Q22"/>
      <selection pane="topRight" activeCell="Q22" sqref="Q22"/>
      <selection pane="bottomLeft" activeCell="Q22" sqref="Q22"/>
      <selection pane="bottomRight" activeCell="BR9" sqref="BR9:CB37"/>
    </sheetView>
  </sheetViews>
  <sheetFormatPr defaultColWidth="9.125" defaultRowHeight="13.6" x14ac:dyDescent="0.25"/>
  <cols>
    <col min="1" max="1" width="17.875" style="265" customWidth="1"/>
    <col min="2" max="2" width="11.125" style="265" customWidth="1"/>
    <col min="3" max="3" width="11.5" style="265" customWidth="1"/>
    <col min="4" max="5" width="9" style="265" customWidth="1"/>
    <col min="6" max="6" width="12.125" style="265" customWidth="1"/>
    <col min="7" max="7" width="11.125" style="265" customWidth="1"/>
    <col min="8" max="8" width="8.5" style="265" customWidth="1"/>
    <col min="9" max="9" width="10.875" style="265" customWidth="1"/>
    <col min="10" max="10" width="10.5" style="265" customWidth="1"/>
    <col min="11" max="11" width="10.125" style="265" customWidth="1"/>
    <col min="12" max="12" width="7.875" style="265" customWidth="1"/>
    <col min="13" max="13" width="8.875" style="265" customWidth="1"/>
    <col min="14" max="14" width="11.125" style="265" customWidth="1"/>
    <col min="15" max="15" width="9.5" style="265" customWidth="1"/>
    <col min="16" max="16" width="7.875" style="265" customWidth="1"/>
    <col min="17" max="17" width="8.125" style="265" customWidth="1"/>
    <col min="18" max="18" width="7.125" style="265" customWidth="1"/>
    <col min="19" max="19" width="6.875" style="265" customWidth="1"/>
    <col min="20" max="20" width="8.5" style="265" customWidth="1"/>
    <col min="21" max="21" width="6.5" style="265" customWidth="1"/>
    <col min="22" max="24" width="7.875" style="265" customWidth="1"/>
    <col min="25" max="27" width="7" style="265" customWidth="1"/>
    <col min="28" max="28" width="8.875" style="265" customWidth="1"/>
    <col min="29" max="29" width="8.5" style="265" customWidth="1"/>
    <col min="30" max="30" width="9.875" style="265" customWidth="1"/>
    <col min="31" max="31" width="8.875" style="265" customWidth="1"/>
    <col min="32" max="34" width="9.5" style="265" customWidth="1"/>
    <col min="35" max="35" width="9.125" style="265" customWidth="1"/>
    <col min="36" max="36" width="10.125" style="265" customWidth="1"/>
    <col min="37" max="37" width="8.125" style="265" customWidth="1"/>
    <col min="38" max="38" width="7.875" style="265" customWidth="1"/>
    <col min="39" max="39" width="8.125" style="265" customWidth="1"/>
    <col min="40" max="40" width="8.875" style="265" customWidth="1"/>
    <col min="41" max="41" width="8.125" style="265" customWidth="1"/>
    <col min="42" max="43" width="8.5" style="265" customWidth="1"/>
    <col min="44" max="44" width="7" style="265" customWidth="1"/>
    <col min="45" max="45" width="8" style="265" customWidth="1"/>
    <col min="46" max="47" width="6.5" style="265" customWidth="1"/>
    <col min="48" max="48" width="7" style="265" customWidth="1"/>
    <col min="49" max="49" width="6" style="265" customWidth="1"/>
    <col min="50" max="51" width="8.5" style="265" customWidth="1"/>
    <col min="52" max="52" width="7" style="265" customWidth="1"/>
    <col min="53" max="53" width="8" style="265" customWidth="1"/>
    <col min="54" max="54" width="8.875" style="265" customWidth="1"/>
    <col min="55" max="55" width="9.5" style="265" customWidth="1"/>
    <col min="56" max="56" width="7.125" style="265" customWidth="1"/>
    <col min="57" max="57" width="9.5" style="265" customWidth="1"/>
    <col min="58" max="58" width="8.125" style="265" customWidth="1"/>
    <col min="59" max="59" width="8.875" style="265" customWidth="1"/>
    <col min="60" max="60" width="7.125" style="265" customWidth="1"/>
    <col min="61" max="62" width="8.125" style="265" customWidth="1"/>
    <col min="63" max="63" width="7.875" style="265" customWidth="1"/>
    <col min="64" max="64" width="6.5" style="265" customWidth="1"/>
    <col min="65" max="67" width="8.5" style="265" customWidth="1"/>
    <col min="68" max="68" width="6.125" style="265" customWidth="1"/>
    <col min="69" max="69" width="8.5" style="265" customWidth="1"/>
    <col min="70" max="70" width="8.125" style="265" customWidth="1"/>
    <col min="71" max="71" width="7.125" style="265" customWidth="1"/>
    <col min="72" max="72" width="6.5" style="265" customWidth="1"/>
    <col min="73" max="73" width="8.5" style="265" customWidth="1"/>
    <col min="74" max="75" width="6.5" style="265" customWidth="1"/>
    <col min="76" max="76" width="7.125" style="265" customWidth="1"/>
    <col min="77" max="78" width="6.125" style="265" customWidth="1"/>
    <col min="79" max="79" width="5.875" style="265" customWidth="1"/>
    <col min="80" max="80" width="5" style="265" customWidth="1"/>
    <col min="81" max="16384" width="9.125" style="265"/>
  </cols>
  <sheetData>
    <row r="1" spans="1:84" ht="24.8" customHeight="1" x14ac:dyDescent="0.35">
      <c r="A1" s="257"/>
      <c r="B1" s="380" t="s">
        <v>355</v>
      </c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258"/>
      <c r="O1" s="258"/>
      <c r="P1" s="258"/>
      <c r="Q1" s="259"/>
      <c r="R1" s="260"/>
      <c r="S1" s="260"/>
      <c r="T1" s="260"/>
      <c r="U1" s="260"/>
      <c r="V1" s="260"/>
      <c r="W1" s="260"/>
      <c r="X1" s="260"/>
      <c r="Y1" s="261"/>
      <c r="Z1" s="262"/>
      <c r="AA1" s="262"/>
      <c r="AB1" s="262"/>
      <c r="AC1" s="262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4"/>
      <c r="AQ1" s="264"/>
      <c r="AX1" s="263"/>
      <c r="AY1" s="263"/>
      <c r="AZ1" s="263"/>
      <c r="BA1" s="263"/>
      <c r="BB1" s="263"/>
      <c r="BC1" s="263"/>
      <c r="BD1" s="263"/>
      <c r="BF1" s="263"/>
      <c r="BG1" s="263"/>
      <c r="BH1" s="263"/>
      <c r="BI1" s="263"/>
      <c r="BJ1" s="266"/>
      <c r="BL1" s="266"/>
      <c r="BM1" s="266"/>
      <c r="BO1" s="264"/>
      <c r="BR1" s="264"/>
      <c r="BS1" s="264"/>
      <c r="BT1" s="264"/>
      <c r="BU1" s="264"/>
      <c r="BV1" s="381"/>
      <c r="BW1" s="381"/>
      <c r="BX1" s="381"/>
      <c r="BY1" s="381"/>
      <c r="BZ1" s="381"/>
      <c r="CA1" s="381"/>
      <c r="CB1" s="381"/>
    </row>
    <row r="2" spans="1:84" ht="24.8" customHeight="1" x14ac:dyDescent="0.35">
      <c r="A2" s="267"/>
      <c r="B2" s="382" t="s">
        <v>325</v>
      </c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268"/>
      <c r="O2" s="268"/>
      <c r="P2" s="268"/>
      <c r="Q2" s="269"/>
      <c r="R2" s="269"/>
      <c r="S2" s="269"/>
      <c r="T2" s="269"/>
      <c r="U2" s="269"/>
      <c r="V2" s="269"/>
      <c r="W2" s="269"/>
      <c r="X2" s="269"/>
      <c r="Y2" s="270"/>
      <c r="Z2" s="271"/>
      <c r="AA2" s="271"/>
      <c r="AB2" s="271"/>
      <c r="AC2" s="271"/>
      <c r="AD2" s="272"/>
      <c r="AE2" s="272"/>
      <c r="AH2" s="384" t="s">
        <v>268</v>
      </c>
      <c r="AI2" s="384"/>
      <c r="AJ2" s="384"/>
      <c r="AK2" s="384"/>
      <c r="AL2" s="273"/>
      <c r="AM2" s="273"/>
      <c r="AN2" s="273"/>
      <c r="AO2" s="273"/>
      <c r="AQ2" s="273"/>
      <c r="AR2" s="273"/>
      <c r="AS2" s="264"/>
      <c r="AT2" s="273"/>
      <c r="AY2" s="273"/>
      <c r="BB2" s="384" t="s">
        <v>268</v>
      </c>
      <c r="BC2" s="384"/>
      <c r="BD2" s="384"/>
      <c r="BE2" s="384"/>
      <c r="BG2" s="264"/>
      <c r="BH2" s="264"/>
      <c r="BI2" s="264"/>
      <c r="BJ2" s="274"/>
      <c r="BN2" s="274"/>
      <c r="BO2" s="264"/>
      <c r="BV2" s="384" t="s">
        <v>360</v>
      </c>
      <c r="BW2" s="384"/>
      <c r="BX2" s="384"/>
      <c r="BY2" s="384"/>
      <c r="BZ2" s="384"/>
      <c r="CA2" s="384"/>
      <c r="CB2" s="384"/>
    </row>
    <row r="3" spans="1:84" ht="16.5" customHeight="1" x14ac:dyDescent="0.25">
      <c r="A3" s="360"/>
      <c r="B3" s="363" t="s">
        <v>269</v>
      </c>
      <c r="C3" s="363"/>
      <c r="D3" s="363"/>
      <c r="E3" s="363"/>
      <c r="F3" s="363" t="s">
        <v>270</v>
      </c>
      <c r="G3" s="363"/>
      <c r="H3" s="363"/>
      <c r="I3" s="363"/>
      <c r="J3" s="365" t="s">
        <v>271</v>
      </c>
      <c r="K3" s="366"/>
      <c r="L3" s="366"/>
      <c r="M3" s="367"/>
      <c r="N3" s="365" t="s">
        <v>288</v>
      </c>
      <c r="O3" s="366"/>
      <c r="P3" s="366"/>
      <c r="Q3" s="367"/>
      <c r="R3" s="363" t="s">
        <v>272</v>
      </c>
      <c r="S3" s="363"/>
      <c r="T3" s="363"/>
      <c r="U3" s="363"/>
      <c r="V3" s="363"/>
      <c r="W3" s="363"/>
      <c r="X3" s="363"/>
      <c r="Y3" s="363"/>
      <c r="Z3" s="365" t="s">
        <v>273</v>
      </c>
      <c r="AA3" s="366"/>
      <c r="AB3" s="366"/>
      <c r="AC3" s="367"/>
      <c r="AD3" s="365" t="s">
        <v>274</v>
      </c>
      <c r="AE3" s="366"/>
      <c r="AF3" s="366"/>
      <c r="AG3" s="367"/>
      <c r="AH3" s="365" t="s">
        <v>275</v>
      </c>
      <c r="AI3" s="366"/>
      <c r="AJ3" s="366"/>
      <c r="AK3" s="367"/>
      <c r="AL3" s="365" t="s">
        <v>276</v>
      </c>
      <c r="AM3" s="366"/>
      <c r="AN3" s="366"/>
      <c r="AO3" s="367"/>
      <c r="AP3" s="365" t="s">
        <v>277</v>
      </c>
      <c r="AQ3" s="366"/>
      <c r="AR3" s="366"/>
      <c r="AS3" s="367"/>
      <c r="AT3" s="365" t="s">
        <v>400</v>
      </c>
      <c r="AU3" s="366"/>
      <c r="AV3" s="366"/>
      <c r="AW3" s="367"/>
      <c r="AX3" s="383" t="s">
        <v>144</v>
      </c>
      <c r="AY3" s="383"/>
      <c r="AZ3" s="383"/>
      <c r="BA3" s="383"/>
      <c r="BB3" s="363" t="s">
        <v>278</v>
      </c>
      <c r="BC3" s="363"/>
      <c r="BD3" s="363"/>
      <c r="BE3" s="363"/>
      <c r="BF3" s="365" t="s">
        <v>279</v>
      </c>
      <c r="BG3" s="366"/>
      <c r="BH3" s="366"/>
      <c r="BI3" s="367"/>
      <c r="BJ3" s="365" t="s">
        <v>280</v>
      </c>
      <c r="BK3" s="366"/>
      <c r="BL3" s="366"/>
      <c r="BM3" s="367"/>
      <c r="BN3" s="363" t="s">
        <v>281</v>
      </c>
      <c r="BO3" s="363"/>
      <c r="BP3" s="363"/>
      <c r="BQ3" s="363"/>
      <c r="BR3" s="365" t="s">
        <v>282</v>
      </c>
      <c r="BS3" s="366"/>
      <c r="BT3" s="366"/>
      <c r="BU3" s="366"/>
      <c r="BV3" s="365" t="s">
        <v>43</v>
      </c>
      <c r="BW3" s="366"/>
      <c r="BX3" s="366"/>
      <c r="BY3" s="367"/>
      <c r="BZ3" s="363" t="s">
        <v>283</v>
      </c>
      <c r="CA3" s="363"/>
      <c r="CB3" s="363"/>
    </row>
    <row r="4" spans="1:84" ht="59.3" customHeight="1" x14ac:dyDescent="0.25">
      <c r="A4" s="361"/>
      <c r="B4" s="363"/>
      <c r="C4" s="363"/>
      <c r="D4" s="363"/>
      <c r="E4" s="363"/>
      <c r="F4" s="363"/>
      <c r="G4" s="363"/>
      <c r="H4" s="363"/>
      <c r="I4" s="363"/>
      <c r="J4" s="368"/>
      <c r="K4" s="369"/>
      <c r="L4" s="369"/>
      <c r="M4" s="370"/>
      <c r="N4" s="368"/>
      <c r="O4" s="369"/>
      <c r="P4" s="369"/>
      <c r="Q4" s="370"/>
      <c r="R4" s="368" t="s">
        <v>284</v>
      </c>
      <c r="S4" s="369"/>
      <c r="T4" s="369"/>
      <c r="U4" s="370"/>
      <c r="V4" s="368" t="s">
        <v>285</v>
      </c>
      <c r="W4" s="369"/>
      <c r="X4" s="369"/>
      <c r="Y4" s="370"/>
      <c r="Z4" s="368"/>
      <c r="AA4" s="369"/>
      <c r="AB4" s="369"/>
      <c r="AC4" s="370"/>
      <c r="AD4" s="368"/>
      <c r="AE4" s="369"/>
      <c r="AF4" s="369"/>
      <c r="AG4" s="370"/>
      <c r="AH4" s="368"/>
      <c r="AI4" s="369"/>
      <c r="AJ4" s="369"/>
      <c r="AK4" s="370"/>
      <c r="AL4" s="368"/>
      <c r="AM4" s="369"/>
      <c r="AN4" s="369"/>
      <c r="AO4" s="370"/>
      <c r="AP4" s="368"/>
      <c r="AQ4" s="369"/>
      <c r="AR4" s="369"/>
      <c r="AS4" s="370"/>
      <c r="AT4" s="368"/>
      <c r="AU4" s="369"/>
      <c r="AV4" s="369"/>
      <c r="AW4" s="370"/>
      <c r="AX4" s="383"/>
      <c r="AY4" s="383"/>
      <c r="AZ4" s="383"/>
      <c r="BA4" s="383"/>
      <c r="BB4" s="363"/>
      <c r="BC4" s="363"/>
      <c r="BD4" s="363"/>
      <c r="BE4" s="363"/>
      <c r="BF4" s="368"/>
      <c r="BG4" s="369"/>
      <c r="BH4" s="369"/>
      <c r="BI4" s="370"/>
      <c r="BJ4" s="368"/>
      <c r="BK4" s="369"/>
      <c r="BL4" s="369"/>
      <c r="BM4" s="370"/>
      <c r="BN4" s="363"/>
      <c r="BO4" s="363"/>
      <c r="BP4" s="363"/>
      <c r="BQ4" s="363"/>
      <c r="BR4" s="368"/>
      <c r="BS4" s="369"/>
      <c r="BT4" s="369"/>
      <c r="BU4" s="369"/>
      <c r="BV4" s="368"/>
      <c r="BW4" s="369"/>
      <c r="BX4" s="369"/>
      <c r="BY4" s="370"/>
      <c r="BZ4" s="363"/>
      <c r="CA4" s="363"/>
      <c r="CB4" s="363"/>
    </row>
    <row r="5" spans="1:84" ht="2.25" customHeight="1" x14ac:dyDescent="0.25">
      <c r="A5" s="361"/>
      <c r="B5" s="364"/>
      <c r="C5" s="364"/>
      <c r="D5" s="364"/>
      <c r="E5" s="364"/>
      <c r="F5" s="364"/>
      <c r="G5" s="364"/>
      <c r="H5" s="364"/>
      <c r="I5" s="364"/>
      <c r="J5" s="371"/>
      <c r="K5" s="372"/>
      <c r="L5" s="372"/>
      <c r="M5" s="373"/>
      <c r="N5" s="371"/>
      <c r="O5" s="372"/>
      <c r="P5" s="372"/>
      <c r="Q5" s="373"/>
      <c r="R5" s="371"/>
      <c r="S5" s="372"/>
      <c r="T5" s="372"/>
      <c r="U5" s="373"/>
      <c r="V5" s="371"/>
      <c r="W5" s="372"/>
      <c r="X5" s="372"/>
      <c r="Y5" s="373"/>
      <c r="Z5" s="371"/>
      <c r="AA5" s="372"/>
      <c r="AB5" s="372"/>
      <c r="AC5" s="373"/>
      <c r="AD5" s="371"/>
      <c r="AE5" s="372"/>
      <c r="AF5" s="372"/>
      <c r="AG5" s="373"/>
      <c r="AH5" s="371"/>
      <c r="AI5" s="372"/>
      <c r="AJ5" s="372"/>
      <c r="AK5" s="373"/>
      <c r="AL5" s="371"/>
      <c r="AM5" s="372"/>
      <c r="AN5" s="372"/>
      <c r="AO5" s="373"/>
      <c r="AP5" s="371"/>
      <c r="AQ5" s="372"/>
      <c r="AR5" s="372"/>
      <c r="AS5" s="373"/>
      <c r="AT5" s="371"/>
      <c r="AU5" s="372"/>
      <c r="AV5" s="372"/>
      <c r="AW5" s="373"/>
      <c r="AX5" s="383"/>
      <c r="AY5" s="383"/>
      <c r="AZ5" s="383"/>
      <c r="BA5" s="383"/>
      <c r="BB5" s="363"/>
      <c r="BC5" s="363"/>
      <c r="BD5" s="363"/>
      <c r="BE5" s="363"/>
      <c r="BF5" s="371"/>
      <c r="BG5" s="372"/>
      <c r="BH5" s="372"/>
      <c r="BI5" s="373"/>
      <c r="BJ5" s="371"/>
      <c r="BK5" s="372"/>
      <c r="BL5" s="372"/>
      <c r="BM5" s="373"/>
      <c r="BN5" s="363"/>
      <c r="BO5" s="363"/>
      <c r="BP5" s="363"/>
      <c r="BQ5" s="363"/>
      <c r="BR5" s="371"/>
      <c r="BS5" s="372"/>
      <c r="BT5" s="372"/>
      <c r="BU5" s="372"/>
      <c r="BV5" s="371"/>
      <c r="BW5" s="372"/>
      <c r="BX5" s="372"/>
      <c r="BY5" s="373"/>
      <c r="BZ5" s="363"/>
      <c r="CA5" s="363"/>
      <c r="CB5" s="363"/>
    </row>
    <row r="6" spans="1:84" ht="35.35" customHeight="1" x14ac:dyDescent="0.25">
      <c r="A6" s="361"/>
      <c r="B6" s="374">
        <v>2019</v>
      </c>
      <c r="C6" s="375">
        <v>2020</v>
      </c>
      <c r="D6" s="377" t="s">
        <v>45</v>
      </c>
      <c r="E6" s="377"/>
      <c r="F6" s="374">
        <v>2019</v>
      </c>
      <c r="G6" s="375">
        <v>2020</v>
      </c>
      <c r="H6" s="377" t="s">
        <v>45</v>
      </c>
      <c r="I6" s="377"/>
      <c r="J6" s="374">
        <v>2019</v>
      </c>
      <c r="K6" s="375">
        <v>2020</v>
      </c>
      <c r="L6" s="378" t="s">
        <v>45</v>
      </c>
      <c r="M6" s="379"/>
      <c r="N6" s="374">
        <v>2019</v>
      </c>
      <c r="O6" s="375">
        <v>2020</v>
      </c>
      <c r="P6" s="377" t="s">
        <v>45</v>
      </c>
      <c r="Q6" s="377"/>
      <c r="R6" s="374">
        <v>2019</v>
      </c>
      <c r="S6" s="375">
        <v>2020</v>
      </c>
      <c r="T6" s="377" t="s">
        <v>45</v>
      </c>
      <c r="U6" s="377"/>
      <c r="V6" s="374">
        <v>2019</v>
      </c>
      <c r="W6" s="375">
        <v>2020</v>
      </c>
      <c r="X6" s="377" t="s">
        <v>45</v>
      </c>
      <c r="Y6" s="377"/>
      <c r="Z6" s="374">
        <v>2019</v>
      </c>
      <c r="AA6" s="375">
        <v>2020</v>
      </c>
      <c r="AB6" s="377" t="s">
        <v>45</v>
      </c>
      <c r="AC6" s="377"/>
      <c r="AD6" s="374">
        <v>2019</v>
      </c>
      <c r="AE6" s="375">
        <v>2020</v>
      </c>
      <c r="AF6" s="377" t="s">
        <v>45</v>
      </c>
      <c r="AG6" s="377"/>
      <c r="AH6" s="374">
        <v>2019</v>
      </c>
      <c r="AI6" s="375">
        <v>2020</v>
      </c>
      <c r="AJ6" s="377" t="s">
        <v>45</v>
      </c>
      <c r="AK6" s="377"/>
      <c r="AL6" s="374">
        <v>2019</v>
      </c>
      <c r="AM6" s="375">
        <v>2020</v>
      </c>
      <c r="AN6" s="377" t="s">
        <v>45</v>
      </c>
      <c r="AO6" s="377"/>
      <c r="AP6" s="374">
        <v>2019</v>
      </c>
      <c r="AQ6" s="375">
        <v>2020</v>
      </c>
      <c r="AR6" s="377" t="s">
        <v>45</v>
      </c>
      <c r="AS6" s="377"/>
      <c r="AT6" s="374">
        <v>2019</v>
      </c>
      <c r="AU6" s="375">
        <v>2020</v>
      </c>
      <c r="AV6" s="377" t="s">
        <v>45</v>
      </c>
      <c r="AW6" s="377"/>
      <c r="AX6" s="374">
        <v>2019</v>
      </c>
      <c r="AY6" s="375">
        <v>2020</v>
      </c>
      <c r="AZ6" s="377" t="s">
        <v>45</v>
      </c>
      <c r="BA6" s="377"/>
      <c r="BB6" s="377" t="s">
        <v>286</v>
      </c>
      <c r="BC6" s="377"/>
      <c r="BD6" s="377" t="s">
        <v>45</v>
      </c>
      <c r="BE6" s="377"/>
      <c r="BF6" s="374">
        <v>2019</v>
      </c>
      <c r="BG6" s="375">
        <v>2020</v>
      </c>
      <c r="BH6" s="377" t="s">
        <v>45</v>
      </c>
      <c r="BI6" s="377"/>
      <c r="BJ6" s="374">
        <v>2019</v>
      </c>
      <c r="BK6" s="375">
        <v>2020</v>
      </c>
      <c r="BL6" s="377" t="s">
        <v>45</v>
      </c>
      <c r="BM6" s="377"/>
      <c r="BN6" s="374">
        <v>2019</v>
      </c>
      <c r="BO6" s="375">
        <v>2020</v>
      </c>
      <c r="BP6" s="377" t="s">
        <v>45</v>
      </c>
      <c r="BQ6" s="377"/>
      <c r="BR6" s="374">
        <v>2019</v>
      </c>
      <c r="BS6" s="375">
        <v>2020</v>
      </c>
      <c r="BT6" s="387" t="s">
        <v>45</v>
      </c>
      <c r="BU6" s="388"/>
      <c r="BV6" s="374">
        <v>2019</v>
      </c>
      <c r="BW6" s="375">
        <v>2020</v>
      </c>
      <c r="BX6" s="387" t="s">
        <v>45</v>
      </c>
      <c r="BY6" s="388"/>
      <c r="BZ6" s="374">
        <v>2019</v>
      </c>
      <c r="CA6" s="375">
        <v>2020</v>
      </c>
      <c r="CB6" s="385" t="s">
        <v>46</v>
      </c>
    </row>
    <row r="7" spans="1:84" s="277" customFormat="1" ht="14.3" x14ac:dyDescent="0.2">
      <c r="A7" s="362"/>
      <c r="B7" s="374"/>
      <c r="C7" s="376"/>
      <c r="D7" s="275" t="s">
        <v>2</v>
      </c>
      <c r="E7" s="275" t="s">
        <v>46</v>
      </c>
      <c r="F7" s="374"/>
      <c r="G7" s="376"/>
      <c r="H7" s="275" t="s">
        <v>2</v>
      </c>
      <c r="I7" s="275" t="s">
        <v>46</v>
      </c>
      <c r="J7" s="374"/>
      <c r="K7" s="376"/>
      <c r="L7" s="275" t="s">
        <v>2</v>
      </c>
      <c r="M7" s="275" t="s">
        <v>46</v>
      </c>
      <c r="N7" s="374"/>
      <c r="O7" s="376"/>
      <c r="P7" s="275" t="s">
        <v>2</v>
      </c>
      <c r="Q7" s="275" t="s">
        <v>46</v>
      </c>
      <c r="R7" s="374"/>
      <c r="S7" s="376"/>
      <c r="T7" s="275" t="s">
        <v>2</v>
      </c>
      <c r="U7" s="275" t="s">
        <v>46</v>
      </c>
      <c r="V7" s="374"/>
      <c r="W7" s="376"/>
      <c r="X7" s="275" t="s">
        <v>2</v>
      </c>
      <c r="Y7" s="275" t="s">
        <v>46</v>
      </c>
      <c r="Z7" s="374"/>
      <c r="AA7" s="376"/>
      <c r="AB7" s="275" t="s">
        <v>2</v>
      </c>
      <c r="AC7" s="275" t="s">
        <v>46</v>
      </c>
      <c r="AD7" s="374"/>
      <c r="AE7" s="376"/>
      <c r="AF7" s="275" t="s">
        <v>2</v>
      </c>
      <c r="AG7" s="275" t="s">
        <v>46</v>
      </c>
      <c r="AH7" s="374"/>
      <c r="AI7" s="376"/>
      <c r="AJ7" s="275" t="s">
        <v>2</v>
      </c>
      <c r="AK7" s="275" t="s">
        <v>46</v>
      </c>
      <c r="AL7" s="374"/>
      <c r="AM7" s="376"/>
      <c r="AN7" s="275" t="s">
        <v>2</v>
      </c>
      <c r="AO7" s="275" t="s">
        <v>46</v>
      </c>
      <c r="AP7" s="374"/>
      <c r="AQ7" s="376"/>
      <c r="AR7" s="275" t="s">
        <v>2</v>
      </c>
      <c r="AS7" s="275" t="s">
        <v>46</v>
      </c>
      <c r="AT7" s="374"/>
      <c r="AU7" s="376"/>
      <c r="AV7" s="275" t="s">
        <v>2</v>
      </c>
      <c r="AW7" s="275" t="s">
        <v>46</v>
      </c>
      <c r="AX7" s="374"/>
      <c r="AY7" s="376"/>
      <c r="AZ7" s="275" t="s">
        <v>2</v>
      </c>
      <c r="BA7" s="275" t="s">
        <v>46</v>
      </c>
      <c r="BB7" s="276">
        <v>2019</v>
      </c>
      <c r="BC7" s="276">
        <v>2020</v>
      </c>
      <c r="BD7" s="275" t="s">
        <v>2</v>
      </c>
      <c r="BE7" s="275" t="s">
        <v>46</v>
      </c>
      <c r="BF7" s="374"/>
      <c r="BG7" s="376"/>
      <c r="BH7" s="275" t="s">
        <v>2</v>
      </c>
      <c r="BI7" s="275" t="s">
        <v>46</v>
      </c>
      <c r="BJ7" s="374"/>
      <c r="BK7" s="376"/>
      <c r="BL7" s="275" t="s">
        <v>2</v>
      </c>
      <c r="BM7" s="275" t="s">
        <v>46</v>
      </c>
      <c r="BN7" s="374"/>
      <c r="BO7" s="376"/>
      <c r="BP7" s="275" t="s">
        <v>2</v>
      </c>
      <c r="BQ7" s="275" t="s">
        <v>46</v>
      </c>
      <c r="BR7" s="374"/>
      <c r="BS7" s="376"/>
      <c r="BT7" s="276" t="s">
        <v>2</v>
      </c>
      <c r="BU7" s="276" t="s">
        <v>46</v>
      </c>
      <c r="BV7" s="374"/>
      <c r="BW7" s="376"/>
      <c r="BX7" s="276" t="s">
        <v>2</v>
      </c>
      <c r="BY7" s="276" t="s">
        <v>46</v>
      </c>
      <c r="BZ7" s="374"/>
      <c r="CA7" s="376"/>
      <c r="CB7" s="386"/>
    </row>
    <row r="8" spans="1:84" ht="12.75" customHeight="1" x14ac:dyDescent="0.25">
      <c r="A8" s="278" t="s">
        <v>47</v>
      </c>
      <c r="B8" s="278">
        <v>1</v>
      </c>
      <c r="C8" s="278">
        <v>2</v>
      </c>
      <c r="D8" s="278">
        <v>3</v>
      </c>
      <c r="E8" s="278">
        <v>4</v>
      </c>
      <c r="F8" s="278">
        <v>5</v>
      </c>
      <c r="G8" s="278">
        <v>6</v>
      </c>
      <c r="H8" s="278">
        <v>7</v>
      </c>
      <c r="I8" s="278">
        <v>8</v>
      </c>
      <c r="J8" s="278">
        <v>9</v>
      </c>
      <c r="K8" s="278">
        <v>10</v>
      </c>
      <c r="L8" s="278">
        <v>11</v>
      </c>
      <c r="M8" s="278">
        <v>12</v>
      </c>
      <c r="N8" s="278">
        <v>13</v>
      </c>
      <c r="O8" s="278">
        <v>14</v>
      </c>
      <c r="P8" s="278">
        <v>15</v>
      </c>
      <c r="Q8" s="278">
        <v>16</v>
      </c>
      <c r="R8" s="278">
        <v>17</v>
      </c>
      <c r="S8" s="278">
        <v>18</v>
      </c>
      <c r="T8" s="278">
        <v>19</v>
      </c>
      <c r="U8" s="278">
        <v>20</v>
      </c>
      <c r="V8" s="278">
        <v>21</v>
      </c>
      <c r="W8" s="278">
        <v>22</v>
      </c>
      <c r="X8" s="278">
        <v>23</v>
      </c>
      <c r="Y8" s="278">
        <v>24</v>
      </c>
      <c r="Z8" s="278">
        <v>25</v>
      </c>
      <c r="AA8" s="278">
        <v>26</v>
      </c>
      <c r="AB8" s="278">
        <v>27</v>
      </c>
      <c r="AC8" s="278">
        <v>28</v>
      </c>
      <c r="AD8" s="278">
        <v>29</v>
      </c>
      <c r="AE8" s="278">
        <v>30</v>
      </c>
      <c r="AF8" s="278">
        <v>31</v>
      </c>
      <c r="AG8" s="278">
        <v>32</v>
      </c>
      <c r="AH8" s="278">
        <v>33</v>
      </c>
      <c r="AI8" s="278">
        <v>34</v>
      </c>
      <c r="AJ8" s="278">
        <v>35</v>
      </c>
      <c r="AK8" s="278">
        <v>36</v>
      </c>
      <c r="AL8" s="278">
        <v>37</v>
      </c>
      <c r="AM8" s="278">
        <v>38</v>
      </c>
      <c r="AN8" s="278">
        <v>39</v>
      </c>
      <c r="AO8" s="278">
        <v>40</v>
      </c>
      <c r="AP8" s="278">
        <v>41</v>
      </c>
      <c r="AQ8" s="278">
        <v>42</v>
      </c>
      <c r="AR8" s="278">
        <v>43</v>
      </c>
      <c r="AS8" s="278">
        <v>44</v>
      </c>
      <c r="AT8" s="278">
        <v>45</v>
      </c>
      <c r="AU8" s="278">
        <v>46</v>
      </c>
      <c r="AV8" s="278">
        <v>47</v>
      </c>
      <c r="AW8" s="278">
        <v>48</v>
      </c>
      <c r="AX8" s="278">
        <v>49</v>
      </c>
      <c r="AY8" s="278">
        <v>50</v>
      </c>
      <c r="AZ8" s="278">
        <v>51</v>
      </c>
      <c r="BA8" s="278">
        <v>52</v>
      </c>
      <c r="BB8" s="278">
        <v>53</v>
      </c>
      <c r="BC8" s="278">
        <v>54</v>
      </c>
      <c r="BD8" s="278">
        <v>55</v>
      </c>
      <c r="BE8" s="278">
        <v>56</v>
      </c>
      <c r="BF8" s="278">
        <v>57</v>
      </c>
      <c r="BG8" s="278">
        <v>58</v>
      </c>
      <c r="BH8" s="278">
        <v>59</v>
      </c>
      <c r="BI8" s="278">
        <v>60</v>
      </c>
      <c r="BJ8" s="278">
        <v>61</v>
      </c>
      <c r="BK8" s="278">
        <v>62</v>
      </c>
      <c r="BL8" s="278">
        <v>63</v>
      </c>
      <c r="BM8" s="278">
        <v>64</v>
      </c>
      <c r="BN8" s="278">
        <v>65</v>
      </c>
      <c r="BO8" s="278">
        <v>66</v>
      </c>
      <c r="BP8" s="278">
        <v>67</v>
      </c>
      <c r="BQ8" s="278">
        <v>68</v>
      </c>
      <c r="BR8" s="278">
        <v>69</v>
      </c>
      <c r="BS8" s="278">
        <v>70</v>
      </c>
      <c r="BT8" s="278">
        <v>71</v>
      </c>
      <c r="BU8" s="278">
        <v>72</v>
      </c>
      <c r="BV8" s="278">
        <v>74</v>
      </c>
      <c r="BW8" s="278">
        <v>75</v>
      </c>
      <c r="BX8" s="278">
        <v>76</v>
      </c>
      <c r="BY8" s="278">
        <v>77</v>
      </c>
      <c r="BZ8" s="278">
        <v>78</v>
      </c>
      <c r="CA8" s="278">
        <v>79</v>
      </c>
      <c r="CB8" s="278">
        <v>80</v>
      </c>
    </row>
    <row r="9" spans="1:84" s="290" customFormat="1" ht="18.7" customHeight="1" x14ac:dyDescent="0.25">
      <c r="A9" s="279" t="s">
        <v>326</v>
      </c>
      <c r="B9" s="280">
        <v>123016</v>
      </c>
      <c r="C9" s="280">
        <v>115198</v>
      </c>
      <c r="D9" s="281">
        <v>93.6</v>
      </c>
      <c r="E9" s="280">
        <v>-7818</v>
      </c>
      <c r="F9" s="280">
        <v>25751</v>
      </c>
      <c r="G9" s="280">
        <v>37689</v>
      </c>
      <c r="H9" s="281">
        <v>146.4</v>
      </c>
      <c r="I9" s="280">
        <v>11938</v>
      </c>
      <c r="J9" s="280">
        <v>19812</v>
      </c>
      <c r="K9" s="280">
        <v>11416</v>
      </c>
      <c r="L9" s="281">
        <v>57.6</v>
      </c>
      <c r="M9" s="280">
        <v>-8396</v>
      </c>
      <c r="N9" s="280">
        <v>6361</v>
      </c>
      <c r="O9" s="280">
        <v>5688</v>
      </c>
      <c r="P9" s="282">
        <v>89.4</v>
      </c>
      <c r="Q9" s="280">
        <v>-673</v>
      </c>
      <c r="R9" s="280">
        <v>87</v>
      </c>
      <c r="S9" s="280">
        <v>54</v>
      </c>
      <c r="T9" s="282">
        <v>62.1</v>
      </c>
      <c r="U9" s="280">
        <v>-33</v>
      </c>
      <c r="V9" s="280">
        <v>393</v>
      </c>
      <c r="W9" s="280">
        <v>127</v>
      </c>
      <c r="X9" s="282">
        <v>32.299999999999997</v>
      </c>
      <c r="Y9" s="280">
        <v>-266</v>
      </c>
      <c r="Z9" s="280">
        <v>18</v>
      </c>
      <c r="AA9" s="280">
        <v>11</v>
      </c>
      <c r="AB9" s="282">
        <v>61.1</v>
      </c>
      <c r="AC9" s="283">
        <v>-7</v>
      </c>
      <c r="AD9" s="280">
        <v>3995</v>
      </c>
      <c r="AE9" s="280">
        <v>2705</v>
      </c>
      <c r="AF9" s="282">
        <v>67.7</v>
      </c>
      <c r="AG9" s="280">
        <v>-1290</v>
      </c>
      <c r="AH9" s="280">
        <v>996</v>
      </c>
      <c r="AI9" s="280" t="s">
        <v>373</v>
      </c>
      <c r="AJ9" s="282">
        <v>72.8</v>
      </c>
      <c r="AK9" s="280">
        <v>-271</v>
      </c>
      <c r="AL9" s="280">
        <v>2485</v>
      </c>
      <c r="AM9" s="280">
        <v>642</v>
      </c>
      <c r="AN9" s="282">
        <v>25.8</v>
      </c>
      <c r="AO9" s="280">
        <v>-1843</v>
      </c>
      <c r="AP9" s="284">
        <v>21970</v>
      </c>
      <c r="AQ9" s="284">
        <v>32608</v>
      </c>
      <c r="AR9" s="285">
        <v>148.4</v>
      </c>
      <c r="AS9" s="284">
        <v>10638</v>
      </c>
      <c r="AT9" s="280">
        <v>3239</v>
      </c>
      <c r="AU9" s="280">
        <v>3646</v>
      </c>
      <c r="AV9" s="281">
        <v>407</v>
      </c>
      <c r="AW9" s="280">
        <v>7607</v>
      </c>
      <c r="AX9" s="286">
        <v>7607</v>
      </c>
      <c r="AY9" s="286">
        <v>6066</v>
      </c>
      <c r="AZ9" s="287">
        <v>79.7</v>
      </c>
      <c r="BA9" s="286">
        <v>-1541</v>
      </c>
      <c r="BB9" s="280">
        <v>34992</v>
      </c>
      <c r="BC9" s="280">
        <v>23937</v>
      </c>
      <c r="BD9" s="282">
        <v>68.400000000000006</v>
      </c>
      <c r="BE9" s="280">
        <v>-11055</v>
      </c>
      <c r="BF9" s="280">
        <v>95387</v>
      </c>
      <c r="BG9" s="280">
        <v>95841</v>
      </c>
      <c r="BH9" s="282">
        <v>100.5</v>
      </c>
      <c r="BI9" s="280">
        <v>454</v>
      </c>
      <c r="BJ9" s="280">
        <v>12742</v>
      </c>
      <c r="BK9" s="280">
        <v>27128</v>
      </c>
      <c r="BL9" s="282">
        <v>212.9</v>
      </c>
      <c r="BM9" s="280">
        <v>14386</v>
      </c>
      <c r="BN9" s="280">
        <v>10910</v>
      </c>
      <c r="BO9" s="280">
        <v>23497</v>
      </c>
      <c r="BP9" s="282">
        <v>215.4</v>
      </c>
      <c r="BQ9" s="280">
        <v>12587</v>
      </c>
      <c r="BR9" s="280">
        <v>8215</v>
      </c>
      <c r="BS9" s="280">
        <v>3797</v>
      </c>
      <c r="BT9" s="281">
        <v>46.2</v>
      </c>
      <c r="BU9" s="280">
        <v>-4418</v>
      </c>
      <c r="BV9" s="280">
        <v>6655</v>
      </c>
      <c r="BW9" s="280">
        <v>7768</v>
      </c>
      <c r="BX9" s="281">
        <v>116.7</v>
      </c>
      <c r="BY9" s="280">
        <v>1113</v>
      </c>
      <c r="BZ9" s="288">
        <v>2</v>
      </c>
      <c r="CA9" s="288">
        <v>7</v>
      </c>
      <c r="CB9" s="283">
        <v>5</v>
      </c>
      <c r="CC9" s="289"/>
      <c r="CD9" s="289"/>
      <c r="CE9" s="289"/>
    </row>
    <row r="10" spans="1:84" s="298" customFormat="1" ht="17.850000000000001" customHeight="1" x14ac:dyDescent="0.25">
      <c r="A10" s="291" t="s">
        <v>327</v>
      </c>
      <c r="B10" s="292">
        <v>22666</v>
      </c>
      <c r="C10" s="293">
        <v>24760</v>
      </c>
      <c r="D10" s="281">
        <v>109.2</v>
      </c>
      <c r="E10" s="280">
        <v>2094</v>
      </c>
      <c r="F10" s="292">
        <v>5740</v>
      </c>
      <c r="G10" s="293">
        <v>9035</v>
      </c>
      <c r="H10" s="281">
        <v>157.4</v>
      </c>
      <c r="I10" s="280">
        <v>3295</v>
      </c>
      <c r="J10" s="292">
        <v>3183</v>
      </c>
      <c r="K10" s="292">
        <v>960</v>
      </c>
      <c r="L10" s="281">
        <v>30.2</v>
      </c>
      <c r="M10" s="280">
        <v>-2223</v>
      </c>
      <c r="N10" s="292">
        <v>1148</v>
      </c>
      <c r="O10" s="292">
        <v>842</v>
      </c>
      <c r="P10" s="282">
        <v>73.3</v>
      </c>
      <c r="Q10" s="280">
        <v>-306</v>
      </c>
      <c r="R10" s="292">
        <v>13</v>
      </c>
      <c r="S10" s="292">
        <v>9</v>
      </c>
      <c r="T10" s="282">
        <v>69.2</v>
      </c>
      <c r="U10" s="283">
        <v>-4</v>
      </c>
      <c r="V10" s="294">
        <v>67</v>
      </c>
      <c r="W10" s="292">
        <v>18</v>
      </c>
      <c r="X10" s="282">
        <v>26.9</v>
      </c>
      <c r="Y10" s="283">
        <v>-49</v>
      </c>
      <c r="Z10" s="294">
        <v>0</v>
      </c>
      <c r="AA10" s="294">
        <v>1</v>
      </c>
      <c r="AB10" s="282" t="s">
        <v>356</v>
      </c>
      <c r="AC10" s="283">
        <v>1</v>
      </c>
      <c r="AD10" s="292">
        <v>736</v>
      </c>
      <c r="AE10" s="292">
        <v>430</v>
      </c>
      <c r="AF10" s="282">
        <v>58.4</v>
      </c>
      <c r="AG10" s="280">
        <v>-306</v>
      </c>
      <c r="AH10" s="292">
        <v>198</v>
      </c>
      <c r="AI10" s="292" t="s">
        <v>374</v>
      </c>
      <c r="AJ10" s="282">
        <v>122.7</v>
      </c>
      <c r="AK10" s="280">
        <v>45</v>
      </c>
      <c r="AL10" s="292">
        <v>205</v>
      </c>
      <c r="AM10" s="292">
        <v>95</v>
      </c>
      <c r="AN10" s="282">
        <v>46.3</v>
      </c>
      <c r="AO10" s="280">
        <v>-110</v>
      </c>
      <c r="AP10" s="292">
        <v>4937</v>
      </c>
      <c r="AQ10" s="292">
        <v>7805</v>
      </c>
      <c r="AR10" s="282">
        <v>158.1</v>
      </c>
      <c r="AS10" s="280">
        <v>2868</v>
      </c>
      <c r="AT10" s="293">
        <v>4242</v>
      </c>
      <c r="AU10" s="292">
        <v>4275</v>
      </c>
      <c r="AV10" s="281">
        <v>33</v>
      </c>
      <c r="AW10" s="292">
        <v>1531</v>
      </c>
      <c r="AX10" s="295">
        <v>1531</v>
      </c>
      <c r="AY10" s="295">
        <v>1344</v>
      </c>
      <c r="AZ10" s="287">
        <v>87.8</v>
      </c>
      <c r="BA10" s="286">
        <v>-187</v>
      </c>
      <c r="BB10" s="296">
        <v>12552</v>
      </c>
      <c r="BC10" s="292">
        <v>9227</v>
      </c>
      <c r="BD10" s="282">
        <v>73.5</v>
      </c>
      <c r="BE10" s="280">
        <v>-3325</v>
      </c>
      <c r="BF10" s="292">
        <v>17572</v>
      </c>
      <c r="BG10" s="292">
        <v>22510</v>
      </c>
      <c r="BH10" s="282">
        <v>128.1</v>
      </c>
      <c r="BI10" s="280">
        <v>4938</v>
      </c>
      <c r="BJ10" s="292">
        <v>2941</v>
      </c>
      <c r="BK10" s="292">
        <v>7093</v>
      </c>
      <c r="BL10" s="282">
        <v>241.2</v>
      </c>
      <c r="BM10" s="280">
        <v>4152</v>
      </c>
      <c r="BN10" s="292">
        <v>2499</v>
      </c>
      <c r="BO10" s="292">
        <v>5900</v>
      </c>
      <c r="BP10" s="282">
        <v>236.1</v>
      </c>
      <c r="BQ10" s="280">
        <v>3401</v>
      </c>
      <c r="BR10" s="292">
        <v>4555</v>
      </c>
      <c r="BS10" s="292">
        <v>1654</v>
      </c>
      <c r="BT10" s="281">
        <v>36.299999999999997</v>
      </c>
      <c r="BU10" s="280">
        <v>-2901</v>
      </c>
      <c r="BV10" s="292">
        <v>7167</v>
      </c>
      <c r="BW10" s="292">
        <v>8953</v>
      </c>
      <c r="BX10" s="281">
        <v>124.9</v>
      </c>
      <c r="BY10" s="280">
        <v>1786</v>
      </c>
      <c r="BZ10" s="297">
        <v>1</v>
      </c>
      <c r="CA10" s="297">
        <v>4</v>
      </c>
      <c r="CB10" s="283">
        <v>3</v>
      </c>
      <c r="CC10" s="289"/>
      <c r="CD10" s="289"/>
      <c r="CE10" s="290"/>
      <c r="CF10" s="290"/>
    </row>
    <row r="11" spans="1:84" s="298" customFormat="1" ht="17.850000000000001" customHeight="1" x14ac:dyDescent="0.25">
      <c r="A11" s="291" t="s">
        <v>328</v>
      </c>
      <c r="B11" s="292">
        <v>4157</v>
      </c>
      <c r="C11" s="293">
        <v>4471</v>
      </c>
      <c r="D11" s="281">
        <v>107.6</v>
      </c>
      <c r="E11" s="280">
        <v>314</v>
      </c>
      <c r="F11" s="292">
        <v>786</v>
      </c>
      <c r="G11" s="293">
        <v>1517</v>
      </c>
      <c r="H11" s="281">
        <v>193</v>
      </c>
      <c r="I11" s="280">
        <v>731</v>
      </c>
      <c r="J11" s="292">
        <v>611</v>
      </c>
      <c r="K11" s="292">
        <v>492</v>
      </c>
      <c r="L11" s="281">
        <v>80.5</v>
      </c>
      <c r="M11" s="280">
        <v>-119</v>
      </c>
      <c r="N11" s="292">
        <v>231</v>
      </c>
      <c r="O11" s="292">
        <v>207</v>
      </c>
      <c r="P11" s="282">
        <v>89.6</v>
      </c>
      <c r="Q11" s="280">
        <v>-24</v>
      </c>
      <c r="R11" s="292">
        <v>4</v>
      </c>
      <c r="S11" s="292">
        <v>2</v>
      </c>
      <c r="T11" s="282">
        <v>50</v>
      </c>
      <c r="U11" s="283">
        <v>-2</v>
      </c>
      <c r="V11" s="294">
        <v>1</v>
      </c>
      <c r="W11" s="292">
        <v>6</v>
      </c>
      <c r="X11" s="282" t="s">
        <v>357</v>
      </c>
      <c r="Y11" s="283">
        <v>5</v>
      </c>
      <c r="Z11" s="294">
        <v>0</v>
      </c>
      <c r="AA11" s="294">
        <v>0</v>
      </c>
      <c r="AB11" s="282" t="s">
        <v>356</v>
      </c>
      <c r="AC11" s="283">
        <v>0</v>
      </c>
      <c r="AD11" s="292">
        <v>105</v>
      </c>
      <c r="AE11" s="292">
        <v>55</v>
      </c>
      <c r="AF11" s="282">
        <v>52.4</v>
      </c>
      <c r="AG11" s="280">
        <v>-50</v>
      </c>
      <c r="AH11" s="292">
        <v>6</v>
      </c>
      <c r="AI11" s="292" t="s">
        <v>375</v>
      </c>
      <c r="AJ11" s="282">
        <v>33.299999999999997</v>
      </c>
      <c r="AK11" s="280">
        <v>-4</v>
      </c>
      <c r="AL11" s="292">
        <v>25</v>
      </c>
      <c r="AM11" s="292">
        <v>7</v>
      </c>
      <c r="AN11" s="282">
        <v>28</v>
      </c>
      <c r="AO11" s="280">
        <v>-18</v>
      </c>
      <c r="AP11" s="292">
        <v>618</v>
      </c>
      <c r="AQ11" s="292">
        <v>1206</v>
      </c>
      <c r="AR11" s="282">
        <v>195.1</v>
      </c>
      <c r="AS11" s="280">
        <v>588</v>
      </c>
      <c r="AT11" s="293">
        <v>2747</v>
      </c>
      <c r="AU11" s="292">
        <v>2665</v>
      </c>
      <c r="AV11" s="281">
        <v>-82</v>
      </c>
      <c r="AW11" s="292">
        <v>224</v>
      </c>
      <c r="AX11" s="295">
        <v>224</v>
      </c>
      <c r="AY11" s="295">
        <v>219</v>
      </c>
      <c r="AZ11" s="287">
        <v>97.8</v>
      </c>
      <c r="BA11" s="286">
        <v>-5</v>
      </c>
      <c r="BB11" s="296">
        <v>708</v>
      </c>
      <c r="BC11" s="292">
        <v>560</v>
      </c>
      <c r="BD11" s="282">
        <v>79.099999999999994</v>
      </c>
      <c r="BE11" s="280">
        <v>-148</v>
      </c>
      <c r="BF11" s="292">
        <v>3381</v>
      </c>
      <c r="BG11" s="292">
        <v>3839</v>
      </c>
      <c r="BH11" s="282">
        <v>113.5</v>
      </c>
      <c r="BI11" s="280">
        <v>458</v>
      </c>
      <c r="BJ11" s="292">
        <v>396</v>
      </c>
      <c r="BK11" s="292">
        <v>1172</v>
      </c>
      <c r="BL11" s="282">
        <v>296</v>
      </c>
      <c r="BM11" s="280">
        <v>776</v>
      </c>
      <c r="BN11" s="292">
        <v>302</v>
      </c>
      <c r="BO11" s="292">
        <v>952</v>
      </c>
      <c r="BP11" s="282">
        <v>315.2</v>
      </c>
      <c r="BQ11" s="280">
        <v>650</v>
      </c>
      <c r="BR11" s="292">
        <v>92</v>
      </c>
      <c r="BS11" s="292">
        <v>52</v>
      </c>
      <c r="BT11" s="281">
        <v>56.5</v>
      </c>
      <c r="BU11" s="280">
        <v>-40</v>
      </c>
      <c r="BV11" s="292">
        <v>4975</v>
      </c>
      <c r="BW11" s="292">
        <v>6055</v>
      </c>
      <c r="BX11" s="281">
        <v>121.7</v>
      </c>
      <c r="BY11" s="280">
        <v>1080</v>
      </c>
      <c r="BZ11" s="297">
        <v>4</v>
      </c>
      <c r="CA11" s="297">
        <v>23</v>
      </c>
      <c r="CB11" s="283">
        <v>19</v>
      </c>
      <c r="CC11" s="289"/>
      <c r="CD11" s="289"/>
      <c r="CE11" s="290"/>
      <c r="CF11" s="290"/>
    </row>
    <row r="12" spans="1:84" s="298" customFormat="1" ht="17.850000000000001" customHeight="1" x14ac:dyDescent="0.25">
      <c r="A12" s="291" t="s">
        <v>329</v>
      </c>
      <c r="B12" s="292">
        <v>382</v>
      </c>
      <c r="C12" s="293">
        <v>492</v>
      </c>
      <c r="D12" s="281">
        <v>128.80000000000001</v>
      </c>
      <c r="E12" s="280">
        <v>110</v>
      </c>
      <c r="F12" s="292">
        <v>117</v>
      </c>
      <c r="G12" s="293">
        <v>273</v>
      </c>
      <c r="H12" s="281">
        <v>233.3</v>
      </c>
      <c r="I12" s="280">
        <v>156</v>
      </c>
      <c r="J12" s="292">
        <v>122</v>
      </c>
      <c r="K12" s="292">
        <v>69</v>
      </c>
      <c r="L12" s="281">
        <v>56.6</v>
      </c>
      <c r="M12" s="280">
        <v>-53</v>
      </c>
      <c r="N12" s="292">
        <v>22</v>
      </c>
      <c r="O12" s="292">
        <v>23</v>
      </c>
      <c r="P12" s="282">
        <v>104.5</v>
      </c>
      <c r="Q12" s="280">
        <v>1</v>
      </c>
      <c r="R12" s="292">
        <v>0</v>
      </c>
      <c r="S12" s="292">
        <v>0</v>
      </c>
      <c r="T12" s="282" t="s">
        <v>356</v>
      </c>
      <c r="U12" s="283">
        <v>0</v>
      </c>
      <c r="V12" s="294">
        <v>1</v>
      </c>
      <c r="W12" s="292">
        <v>8</v>
      </c>
      <c r="X12" s="282" t="s">
        <v>358</v>
      </c>
      <c r="Y12" s="283">
        <v>7</v>
      </c>
      <c r="Z12" s="299">
        <v>1</v>
      </c>
      <c r="AA12" s="294">
        <v>0</v>
      </c>
      <c r="AB12" s="282">
        <v>0</v>
      </c>
      <c r="AC12" s="283">
        <v>-1</v>
      </c>
      <c r="AD12" s="292">
        <v>7</v>
      </c>
      <c r="AE12" s="292">
        <v>6</v>
      </c>
      <c r="AF12" s="282">
        <v>85.7</v>
      </c>
      <c r="AG12" s="280">
        <v>-1</v>
      </c>
      <c r="AH12" s="292">
        <v>0</v>
      </c>
      <c r="AI12" s="292" t="s">
        <v>376</v>
      </c>
      <c r="AJ12" s="282" t="s">
        <v>356</v>
      </c>
      <c r="AK12" s="280">
        <v>3</v>
      </c>
      <c r="AL12" s="292">
        <v>2</v>
      </c>
      <c r="AM12" s="292">
        <v>0</v>
      </c>
      <c r="AN12" s="282">
        <v>0</v>
      </c>
      <c r="AO12" s="280">
        <v>-2</v>
      </c>
      <c r="AP12" s="292">
        <v>105</v>
      </c>
      <c r="AQ12" s="292">
        <v>241</v>
      </c>
      <c r="AR12" s="282">
        <v>229.5</v>
      </c>
      <c r="AS12" s="280">
        <v>136</v>
      </c>
      <c r="AT12" s="293">
        <v>3654</v>
      </c>
      <c r="AU12" s="292">
        <v>3153</v>
      </c>
      <c r="AV12" s="281">
        <v>-501</v>
      </c>
      <c r="AW12" s="292">
        <v>50</v>
      </c>
      <c r="AX12" s="295">
        <v>50</v>
      </c>
      <c r="AY12" s="295">
        <v>43</v>
      </c>
      <c r="AZ12" s="287">
        <v>86</v>
      </c>
      <c r="BA12" s="286">
        <v>-7</v>
      </c>
      <c r="BB12" s="296">
        <v>140</v>
      </c>
      <c r="BC12" s="292">
        <v>74</v>
      </c>
      <c r="BD12" s="282">
        <v>52.9</v>
      </c>
      <c r="BE12" s="280">
        <v>-66</v>
      </c>
      <c r="BF12" s="292">
        <v>217</v>
      </c>
      <c r="BG12" s="292">
        <v>388</v>
      </c>
      <c r="BH12" s="282">
        <v>178.8</v>
      </c>
      <c r="BI12" s="280">
        <v>171</v>
      </c>
      <c r="BJ12" s="292">
        <v>51</v>
      </c>
      <c r="BK12" s="292">
        <v>217</v>
      </c>
      <c r="BL12" s="282">
        <v>425.5</v>
      </c>
      <c r="BM12" s="280">
        <v>166</v>
      </c>
      <c r="BN12" s="292">
        <v>49</v>
      </c>
      <c r="BO12" s="292">
        <v>191</v>
      </c>
      <c r="BP12" s="282">
        <v>389.8</v>
      </c>
      <c r="BQ12" s="280">
        <v>142</v>
      </c>
      <c r="BR12" s="292">
        <v>17</v>
      </c>
      <c r="BS12" s="292">
        <v>0</v>
      </c>
      <c r="BT12" s="281">
        <v>0</v>
      </c>
      <c r="BU12" s="280">
        <v>-17</v>
      </c>
      <c r="BV12" s="292">
        <v>5118</v>
      </c>
      <c r="BW12" s="292">
        <v>0</v>
      </c>
      <c r="BX12" s="281">
        <v>0</v>
      </c>
      <c r="BY12" s="280">
        <v>-5118</v>
      </c>
      <c r="BZ12" s="297">
        <v>3</v>
      </c>
      <c r="CA12" s="297" t="s">
        <v>356</v>
      </c>
      <c r="CB12" s="283" t="s">
        <v>356</v>
      </c>
      <c r="CC12" s="289"/>
      <c r="CD12" s="289"/>
      <c r="CE12" s="290"/>
      <c r="CF12" s="290"/>
    </row>
    <row r="13" spans="1:84" s="298" customFormat="1" ht="17.850000000000001" customHeight="1" x14ac:dyDescent="0.25">
      <c r="A13" s="291" t="s">
        <v>330</v>
      </c>
      <c r="B13" s="292">
        <v>2055</v>
      </c>
      <c r="C13" s="293">
        <v>2440</v>
      </c>
      <c r="D13" s="281">
        <v>118.7</v>
      </c>
      <c r="E13" s="280">
        <v>385</v>
      </c>
      <c r="F13" s="292">
        <v>562</v>
      </c>
      <c r="G13" s="293">
        <v>1018</v>
      </c>
      <c r="H13" s="281">
        <v>181.1</v>
      </c>
      <c r="I13" s="280">
        <v>456</v>
      </c>
      <c r="J13" s="292">
        <v>430</v>
      </c>
      <c r="K13" s="292">
        <v>300</v>
      </c>
      <c r="L13" s="281">
        <v>69.8</v>
      </c>
      <c r="M13" s="280">
        <v>-130</v>
      </c>
      <c r="N13" s="292">
        <v>214</v>
      </c>
      <c r="O13" s="292">
        <v>155</v>
      </c>
      <c r="P13" s="282">
        <v>72.400000000000006</v>
      </c>
      <c r="Q13" s="280">
        <v>-59</v>
      </c>
      <c r="R13" s="292">
        <v>2</v>
      </c>
      <c r="S13" s="292">
        <v>2</v>
      </c>
      <c r="T13" s="282">
        <v>100</v>
      </c>
      <c r="U13" s="283">
        <v>0</v>
      </c>
      <c r="V13" s="294">
        <v>7</v>
      </c>
      <c r="W13" s="292">
        <v>6</v>
      </c>
      <c r="X13" s="282">
        <v>85.7</v>
      </c>
      <c r="Y13" s="283">
        <v>-1</v>
      </c>
      <c r="Z13" s="299">
        <v>0</v>
      </c>
      <c r="AA13" s="294">
        <v>0</v>
      </c>
      <c r="AB13" s="282" t="s">
        <v>356</v>
      </c>
      <c r="AC13" s="283">
        <v>0</v>
      </c>
      <c r="AD13" s="292">
        <v>116</v>
      </c>
      <c r="AE13" s="292">
        <v>78</v>
      </c>
      <c r="AF13" s="282">
        <v>67.2</v>
      </c>
      <c r="AG13" s="280">
        <v>-38</v>
      </c>
      <c r="AH13" s="292">
        <v>3</v>
      </c>
      <c r="AI13" s="292" t="s">
        <v>377</v>
      </c>
      <c r="AJ13" s="282" t="s">
        <v>397</v>
      </c>
      <c r="AK13" s="280">
        <v>47</v>
      </c>
      <c r="AL13" s="292">
        <v>24</v>
      </c>
      <c r="AM13" s="292">
        <v>2</v>
      </c>
      <c r="AN13" s="282">
        <v>8.3000000000000007</v>
      </c>
      <c r="AO13" s="280">
        <v>-22</v>
      </c>
      <c r="AP13" s="292">
        <v>464</v>
      </c>
      <c r="AQ13" s="292">
        <v>881</v>
      </c>
      <c r="AR13" s="282">
        <v>189.9</v>
      </c>
      <c r="AS13" s="280">
        <v>417</v>
      </c>
      <c r="AT13" s="293">
        <v>2504</v>
      </c>
      <c r="AU13" s="292">
        <v>4238</v>
      </c>
      <c r="AV13" s="281">
        <v>1734</v>
      </c>
      <c r="AW13" s="292">
        <v>117</v>
      </c>
      <c r="AX13" s="295">
        <v>117</v>
      </c>
      <c r="AY13" s="295">
        <v>103</v>
      </c>
      <c r="AZ13" s="287">
        <v>88</v>
      </c>
      <c r="BA13" s="286">
        <v>-14</v>
      </c>
      <c r="BB13" s="296">
        <v>474</v>
      </c>
      <c r="BC13" s="292">
        <v>345</v>
      </c>
      <c r="BD13" s="282">
        <v>72.8</v>
      </c>
      <c r="BE13" s="280">
        <v>-129</v>
      </c>
      <c r="BF13" s="292">
        <v>1486</v>
      </c>
      <c r="BG13" s="292">
        <v>1952</v>
      </c>
      <c r="BH13" s="282">
        <v>131.4</v>
      </c>
      <c r="BI13" s="280">
        <v>466</v>
      </c>
      <c r="BJ13" s="292">
        <v>213</v>
      </c>
      <c r="BK13" s="292">
        <v>757</v>
      </c>
      <c r="BL13" s="282">
        <v>355.4</v>
      </c>
      <c r="BM13" s="280">
        <v>544</v>
      </c>
      <c r="BN13" s="292">
        <v>160</v>
      </c>
      <c r="BO13" s="292">
        <v>632</v>
      </c>
      <c r="BP13" s="282">
        <v>395</v>
      </c>
      <c r="BQ13" s="280">
        <v>472</v>
      </c>
      <c r="BR13" s="292">
        <v>52</v>
      </c>
      <c r="BS13" s="292">
        <v>42</v>
      </c>
      <c r="BT13" s="281">
        <v>80.8</v>
      </c>
      <c r="BU13" s="280">
        <v>-10</v>
      </c>
      <c r="BV13" s="292">
        <v>5543</v>
      </c>
      <c r="BW13" s="292">
        <v>5471</v>
      </c>
      <c r="BX13" s="281">
        <v>98.7</v>
      </c>
      <c r="BY13" s="280">
        <v>-72</v>
      </c>
      <c r="BZ13" s="297">
        <v>4</v>
      </c>
      <c r="CA13" s="297">
        <v>18</v>
      </c>
      <c r="CB13" s="283">
        <v>14</v>
      </c>
      <c r="CC13" s="289"/>
      <c r="CD13" s="289"/>
      <c r="CE13" s="290"/>
      <c r="CF13" s="290"/>
    </row>
    <row r="14" spans="1:84" s="300" customFormat="1" ht="17.850000000000001" customHeight="1" x14ac:dyDescent="0.25">
      <c r="A14" s="291" t="s">
        <v>331</v>
      </c>
      <c r="B14" s="292">
        <v>4326</v>
      </c>
      <c r="C14" s="293">
        <v>4533</v>
      </c>
      <c r="D14" s="281">
        <v>104.8</v>
      </c>
      <c r="E14" s="280">
        <v>207</v>
      </c>
      <c r="F14" s="292">
        <v>666</v>
      </c>
      <c r="G14" s="293">
        <v>999</v>
      </c>
      <c r="H14" s="281">
        <v>150</v>
      </c>
      <c r="I14" s="280">
        <v>333</v>
      </c>
      <c r="J14" s="292">
        <v>690</v>
      </c>
      <c r="K14" s="292">
        <v>483</v>
      </c>
      <c r="L14" s="281">
        <v>70</v>
      </c>
      <c r="M14" s="280">
        <v>-207</v>
      </c>
      <c r="N14" s="292">
        <v>248</v>
      </c>
      <c r="O14" s="292">
        <v>173</v>
      </c>
      <c r="P14" s="282">
        <v>69.8</v>
      </c>
      <c r="Q14" s="280">
        <v>-75</v>
      </c>
      <c r="R14" s="292">
        <v>1</v>
      </c>
      <c r="S14" s="292">
        <v>0</v>
      </c>
      <c r="T14" s="282">
        <v>0</v>
      </c>
      <c r="U14" s="283">
        <v>-1</v>
      </c>
      <c r="V14" s="294">
        <v>10</v>
      </c>
      <c r="W14" s="292">
        <v>1</v>
      </c>
      <c r="X14" s="282">
        <v>10</v>
      </c>
      <c r="Y14" s="283">
        <v>-9</v>
      </c>
      <c r="Z14" s="294">
        <v>1</v>
      </c>
      <c r="AA14" s="294">
        <v>0</v>
      </c>
      <c r="AB14" s="282">
        <v>0</v>
      </c>
      <c r="AC14" s="283">
        <v>-1</v>
      </c>
      <c r="AD14" s="292">
        <v>163</v>
      </c>
      <c r="AE14" s="292">
        <v>141</v>
      </c>
      <c r="AF14" s="282">
        <v>86.5</v>
      </c>
      <c r="AG14" s="280">
        <v>-22</v>
      </c>
      <c r="AH14" s="292">
        <v>19</v>
      </c>
      <c r="AI14" s="292" t="s">
        <v>378</v>
      </c>
      <c r="AJ14" s="282">
        <v>42.1</v>
      </c>
      <c r="AK14" s="280">
        <v>-11</v>
      </c>
      <c r="AL14" s="292">
        <v>136</v>
      </c>
      <c r="AM14" s="292">
        <v>74</v>
      </c>
      <c r="AN14" s="282">
        <v>54.4</v>
      </c>
      <c r="AO14" s="280">
        <v>-62</v>
      </c>
      <c r="AP14" s="292">
        <v>534</v>
      </c>
      <c r="AQ14" s="292">
        <v>842</v>
      </c>
      <c r="AR14" s="282">
        <v>157.69999999999999</v>
      </c>
      <c r="AS14" s="280">
        <v>308</v>
      </c>
      <c r="AT14" s="293">
        <v>2724</v>
      </c>
      <c r="AU14" s="292">
        <v>2946</v>
      </c>
      <c r="AV14" s="281">
        <v>222</v>
      </c>
      <c r="AW14" s="292">
        <v>258</v>
      </c>
      <c r="AX14" s="295">
        <v>258</v>
      </c>
      <c r="AY14" s="295">
        <v>212</v>
      </c>
      <c r="AZ14" s="287">
        <v>82.2</v>
      </c>
      <c r="BA14" s="286">
        <v>-46</v>
      </c>
      <c r="BB14" s="296">
        <v>975</v>
      </c>
      <c r="BC14" s="292">
        <v>726</v>
      </c>
      <c r="BD14" s="282">
        <v>74.5</v>
      </c>
      <c r="BE14" s="280">
        <v>-249</v>
      </c>
      <c r="BF14" s="292">
        <v>3611</v>
      </c>
      <c r="BG14" s="292">
        <v>4024</v>
      </c>
      <c r="BH14" s="282">
        <v>111.4</v>
      </c>
      <c r="BI14" s="280">
        <v>413</v>
      </c>
      <c r="BJ14" s="292">
        <v>301</v>
      </c>
      <c r="BK14" s="292">
        <v>719</v>
      </c>
      <c r="BL14" s="282">
        <v>238.9</v>
      </c>
      <c r="BM14" s="280">
        <v>418</v>
      </c>
      <c r="BN14" s="292">
        <v>240</v>
      </c>
      <c r="BO14" s="292">
        <v>596</v>
      </c>
      <c r="BP14" s="282">
        <v>248.3</v>
      </c>
      <c r="BQ14" s="280">
        <v>356</v>
      </c>
      <c r="BR14" s="292">
        <v>51</v>
      </c>
      <c r="BS14" s="292">
        <v>57</v>
      </c>
      <c r="BT14" s="281">
        <v>111.8</v>
      </c>
      <c r="BU14" s="280">
        <v>6</v>
      </c>
      <c r="BV14" s="292">
        <v>5241</v>
      </c>
      <c r="BW14" s="292">
        <v>6435</v>
      </c>
      <c r="BX14" s="281">
        <v>122.8</v>
      </c>
      <c r="BY14" s="280">
        <v>1194</v>
      </c>
      <c r="BZ14" s="297">
        <v>6</v>
      </c>
      <c r="CA14" s="297">
        <v>13</v>
      </c>
      <c r="CB14" s="283">
        <v>7</v>
      </c>
      <c r="CC14" s="289"/>
      <c r="CD14" s="289"/>
      <c r="CE14" s="290"/>
      <c r="CF14" s="290"/>
    </row>
    <row r="15" spans="1:84" s="300" customFormat="1" ht="17.850000000000001" customHeight="1" x14ac:dyDescent="0.25">
      <c r="A15" s="291" t="s">
        <v>332</v>
      </c>
      <c r="B15" s="292">
        <v>1638</v>
      </c>
      <c r="C15" s="293">
        <v>1729</v>
      </c>
      <c r="D15" s="281">
        <v>105.6</v>
      </c>
      <c r="E15" s="280">
        <v>91</v>
      </c>
      <c r="F15" s="292">
        <v>314</v>
      </c>
      <c r="G15" s="293">
        <v>689</v>
      </c>
      <c r="H15" s="281">
        <v>219.4</v>
      </c>
      <c r="I15" s="280">
        <v>375</v>
      </c>
      <c r="J15" s="292">
        <v>355</v>
      </c>
      <c r="K15" s="292">
        <v>237</v>
      </c>
      <c r="L15" s="281">
        <v>66.8</v>
      </c>
      <c r="M15" s="280">
        <v>-118</v>
      </c>
      <c r="N15" s="292">
        <v>116</v>
      </c>
      <c r="O15" s="292">
        <v>123</v>
      </c>
      <c r="P15" s="282">
        <v>106</v>
      </c>
      <c r="Q15" s="280">
        <v>7</v>
      </c>
      <c r="R15" s="292">
        <v>1</v>
      </c>
      <c r="S15" s="292">
        <v>0</v>
      </c>
      <c r="T15" s="282">
        <v>0</v>
      </c>
      <c r="U15" s="283">
        <v>-1</v>
      </c>
      <c r="V15" s="294">
        <v>6</v>
      </c>
      <c r="W15" s="292">
        <v>0</v>
      </c>
      <c r="X15" s="282">
        <v>0</v>
      </c>
      <c r="Y15" s="283">
        <v>-6</v>
      </c>
      <c r="Z15" s="294">
        <v>1</v>
      </c>
      <c r="AA15" s="294">
        <v>0</v>
      </c>
      <c r="AB15" s="282">
        <v>0</v>
      </c>
      <c r="AC15" s="283">
        <v>-1</v>
      </c>
      <c r="AD15" s="292">
        <v>83</v>
      </c>
      <c r="AE15" s="292">
        <v>40</v>
      </c>
      <c r="AF15" s="282">
        <v>48.2</v>
      </c>
      <c r="AG15" s="280">
        <v>-43</v>
      </c>
      <c r="AH15" s="292">
        <v>4</v>
      </c>
      <c r="AI15" s="292" t="s">
        <v>379</v>
      </c>
      <c r="AJ15" s="282">
        <v>0</v>
      </c>
      <c r="AK15" s="280">
        <v>-4</v>
      </c>
      <c r="AL15" s="292">
        <v>71</v>
      </c>
      <c r="AM15" s="292">
        <v>0</v>
      </c>
      <c r="AN15" s="282">
        <v>0</v>
      </c>
      <c r="AO15" s="280">
        <v>-71</v>
      </c>
      <c r="AP15" s="292">
        <v>262</v>
      </c>
      <c r="AQ15" s="292">
        <v>571</v>
      </c>
      <c r="AR15" s="282">
        <v>217.9</v>
      </c>
      <c r="AS15" s="280">
        <v>309</v>
      </c>
      <c r="AT15" s="293">
        <v>2603</v>
      </c>
      <c r="AU15" s="292">
        <v>2748</v>
      </c>
      <c r="AV15" s="281">
        <v>145</v>
      </c>
      <c r="AW15" s="292">
        <v>149</v>
      </c>
      <c r="AX15" s="295">
        <v>149</v>
      </c>
      <c r="AY15" s="295">
        <v>109</v>
      </c>
      <c r="AZ15" s="287">
        <v>73.2</v>
      </c>
      <c r="BA15" s="286">
        <v>-40</v>
      </c>
      <c r="BB15" s="296">
        <v>472</v>
      </c>
      <c r="BC15" s="292">
        <v>289</v>
      </c>
      <c r="BD15" s="282">
        <v>61.2</v>
      </c>
      <c r="BE15" s="280">
        <v>-183</v>
      </c>
      <c r="BF15" s="292">
        <v>1300</v>
      </c>
      <c r="BG15" s="292">
        <v>1385</v>
      </c>
      <c r="BH15" s="282">
        <v>106.5</v>
      </c>
      <c r="BI15" s="280">
        <v>85</v>
      </c>
      <c r="BJ15" s="292">
        <v>115</v>
      </c>
      <c r="BK15" s="292">
        <v>487</v>
      </c>
      <c r="BL15" s="282">
        <v>423.5</v>
      </c>
      <c r="BM15" s="280">
        <v>372</v>
      </c>
      <c r="BN15" s="292">
        <v>98</v>
      </c>
      <c r="BO15" s="292">
        <v>418</v>
      </c>
      <c r="BP15" s="282">
        <v>426.5</v>
      </c>
      <c r="BQ15" s="280">
        <v>320</v>
      </c>
      <c r="BR15" s="292">
        <v>62</v>
      </c>
      <c r="BS15" s="292">
        <v>38</v>
      </c>
      <c r="BT15" s="281">
        <v>61.3</v>
      </c>
      <c r="BU15" s="280">
        <v>-24</v>
      </c>
      <c r="BV15" s="292">
        <v>4881</v>
      </c>
      <c r="BW15" s="292">
        <v>5679</v>
      </c>
      <c r="BX15" s="281">
        <v>116.3</v>
      </c>
      <c r="BY15" s="280">
        <v>798</v>
      </c>
      <c r="BZ15" s="297">
        <v>2</v>
      </c>
      <c r="CA15" s="297">
        <v>13</v>
      </c>
      <c r="CB15" s="283">
        <v>11</v>
      </c>
      <c r="CC15" s="289"/>
      <c r="CD15" s="289"/>
      <c r="CE15" s="290"/>
      <c r="CF15" s="290"/>
    </row>
    <row r="16" spans="1:84" s="300" customFormat="1" ht="17.850000000000001" customHeight="1" x14ac:dyDescent="0.25">
      <c r="A16" s="291" t="s">
        <v>333</v>
      </c>
      <c r="B16" s="292">
        <v>1330</v>
      </c>
      <c r="C16" s="293">
        <v>1248</v>
      </c>
      <c r="D16" s="281">
        <v>93.8</v>
      </c>
      <c r="E16" s="280">
        <v>-82</v>
      </c>
      <c r="F16" s="292">
        <v>299</v>
      </c>
      <c r="G16" s="293">
        <v>661</v>
      </c>
      <c r="H16" s="281">
        <v>221.1</v>
      </c>
      <c r="I16" s="280">
        <v>362</v>
      </c>
      <c r="J16" s="292">
        <v>643</v>
      </c>
      <c r="K16" s="292">
        <v>219</v>
      </c>
      <c r="L16" s="281">
        <v>34.1</v>
      </c>
      <c r="M16" s="280">
        <v>-424</v>
      </c>
      <c r="N16" s="292">
        <v>127</v>
      </c>
      <c r="O16" s="292">
        <v>112</v>
      </c>
      <c r="P16" s="282">
        <v>88.2</v>
      </c>
      <c r="Q16" s="280">
        <v>-15</v>
      </c>
      <c r="R16" s="292">
        <v>2</v>
      </c>
      <c r="S16" s="292">
        <v>2</v>
      </c>
      <c r="T16" s="282">
        <v>100</v>
      </c>
      <c r="U16" s="283">
        <v>0</v>
      </c>
      <c r="V16" s="294">
        <v>8</v>
      </c>
      <c r="W16" s="292">
        <v>11</v>
      </c>
      <c r="X16" s="282">
        <v>137.5</v>
      </c>
      <c r="Y16" s="283">
        <v>3</v>
      </c>
      <c r="Z16" s="294">
        <v>5</v>
      </c>
      <c r="AA16" s="294">
        <v>3</v>
      </c>
      <c r="AB16" s="282">
        <v>60</v>
      </c>
      <c r="AC16" s="283">
        <v>-2</v>
      </c>
      <c r="AD16" s="292">
        <v>23</v>
      </c>
      <c r="AE16" s="292">
        <v>24</v>
      </c>
      <c r="AF16" s="282">
        <v>104.3</v>
      </c>
      <c r="AG16" s="280">
        <v>1</v>
      </c>
      <c r="AH16" s="292">
        <v>3</v>
      </c>
      <c r="AI16" s="292" t="s">
        <v>376</v>
      </c>
      <c r="AJ16" s="282">
        <v>100</v>
      </c>
      <c r="AK16" s="280">
        <v>0</v>
      </c>
      <c r="AL16" s="292">
        <v>6</v>
      </c>
      <c r="AM16" s="292">
        <v>4</v>
      </c>
      <c r="AN16" s="282">
        <v>66.7</v>
      </c>
      <c r="AO16" s="280">
        <v>-2</v>
      </c>
      <c r="AP16" s="292">
        <v>189</v>
      </c>
      <c r="AQ16" s="292">
        <v>492</v>
      </c>
      <c r="AR16" s="282">
        <v>260.3</v>
      </c>
      <c r="AS16" s="280">
        <v>303</v>
      </c>
      <c r="AT16" s="293">
        <v>2995</v>
      </c>
      <c r="AU16" s="292">
        <v>2771</v>
      </c>
      <c r="AV16" s="281">
        <v>-224</v>
      </c>
      <c r="AW16" s="292">
        <v>138</v>
      </c>
      <c r="AX16" s="295">
        <v>138</v>
      </c>
      <c r="AY16" s="295">
        <v>106</v>
      </c>
      <c r="AZ16" s="287">
        <v>76.8</v>
      </c>
      <c r="BA16" s="286">
        <v>-32</v>
      </c>
      <c r="BB16" s="296">
        <v>916</v>
      </c>
      <c r="BC16" s="292">
        <v>344</v>
      </c>
      <c r="BD16" s="282">
        <v>37.6</v>
      </c>
      <c r="BE16" s="280">
        <v>-572</v>
      </c>
      <c r="BF16" s="292">
        <v>597</v>
      </c>
      <c r="BG16" s="292">
        <v>935</v>
      </c>
      <c r="BH16" s="282">
        <v>156.6</v>
      </c>
      <c r="BI16" s="280">
        <v>338</v>
      </c>
      <c r="BJ16" s="292">
        <v>111</v>
      </c>
      <c r="BK16" s="292">
        <v>481</v>
      </c>
      <c r="BL16" s="282">
        <v>433.3</v>
      </c>
      <c r="BM16" s="280">
        <v>370</v>
      </c>
      <c r="BN16" s="292">
        <v>84</v>
      </c>
      <c r="BO16" s="292">
        <v>383</v>
      </c>
      <c r="BP16" s="282">
        <v>456</v>
      </c>
      <c r="BQ16" s="280">
        <v>299</v>
      </c>
      <c r="BR16" s="292">
        <v>142</v>
      </c>
      <c r="BS16" s="292">
        <v>64</v>
      </c>
      <c r="BT16" s="281">
        <v>45.1</v>
      </c>
      <c r="BU16" s="280">
        <v>-78</v>
      </c>
      <c r="BV16" s="292">
        <v>4933</v>
      </c>
      <c r="BW16" s="292">
        <v>5670</v>
      </c>
      <c r="BX16" s="281">
        <v>114.9</v>
      </c>
      <c r="BY16" s="280">
        <v>737</v>
      </c>
      <c r="BZ16" s="297">
        <v>1</v>
      </c>
      <c r="CA16" s="297">
        <v>8</v>
      </c>
      <c r="CB16" s="283">
        <v>7</v>
      </c>
      <c r="CC16" s="289"/>
      <c r="CD16" s="289"/>
      <c r="CE16" s="290"/>
      <c r="CF16" s="290"/>
    </row>
    <row r="17" spans="1:84" s="300" customFormat="1" ht="17.850000000000001" customHeight="1" x14ac:dyDescent="0.25">
      <c r="A17" s="291" t="s">
        <v>334</v>
      </c>
      <c r="B17" s="292">
        <v>8414</v>
      </c>
      <c r="C17" s="293">
        <v>8991</v>
      </c>
      <c r="D17" s="281">
        <v>106.9</v>
      </c>
      <c r="E17" s="280">
        <v>577</v>
      </c>
      <c r="F17" s="292">
        <v>819</v>
      </c>
      <c r="G17" s="293">
        <v>1360</v>
      </c>
      <c r="H17" s="281">
        <v>166.1</v>
      </c>
      <c r="I17" s="280">
        <v>541</v>
      </c>
      <c r="J17" s="292">
        <v>919</v>
      </c>
      <c r="K17" s="292">
        <v>631</v>
      </c>
      <c r="L17" s="281">
        <v>68.7</v>
      </c>
      <c r="M17" s="280">
        <v>-288</v>
      </c>
      <c r="N17" s="292">
        <v>194</v>
      </c>
      <c r="O17" s="292">
        <v>281</v>
      </c>
      <c r="P17" s="282">
        <v>144.80000000000001</v>
      </c>
      <c r="Q17" s="280">
        <v>87</v>
      </c>
      <c r="R17" s="292">
        <v>5</v>
      </c>
      <c r="S17" s="292">
        <v>1</v>
      </c>
      <c r="T17" s="282">
        <v>20</v>
      </c>
      <c r="U17" s="283">
        <v>-4</v>
      </c>
      <c r="V17" s="294">
        <v>16</v>
      </c>
      <c r="W17" s="292">
        <v>6</v>
      </c>
      <c r="X17" s="282">
        <v>37.5</v>
      </c>
      <c r="Y17" s="283">
        <v>-10</v>
      </c>
      <c r="Z17" s="294">
        <v>0</v>
      </c>
      <c r="AA17" s="294">
        <v>0</v>
      </c>
      <c r="AB17" s="282" t="s">
        <v>356</v>
      </c>
      <c r="AC17" s="283">
        <v>0</v>
      </c>
      <c r="AD17" s="292">
        <v>136</v>
      </c>
      <c r="AE17" s="292">
        <v>107</v>
      </c>
      <c r="AF17" s="282">
        <v>78.7</v>
      </c>
      <c r="AG17" s="280">
        <v>-29</v>
      </c>
      <c r="AH17" s="292">
        <v>8</v>
      </c>
      <c r="AI17" s="292" t="s">
        <v>380</v>
      </c>
      <c r="AJ17" s="282">
        <v>12.5</v>
      </c>
      <c r="AK17" s="280">
        <v>-7</v>
      </c>
      <c r="AL17" s="292">
        <v>13</v>
      </c>
      <c r="AM17" s="292">
        <v>7</v>
      </c>
      <c r="AN17" s="282">
        <v>53.8</v>
      </c>
      <c r="AO17" s="280">
        <v>-6</v>
      </c>
      <c r="AP17" s="292">
        <v>632</v>
      </c>
      <c r="AQ17" s="292">
        <v>1025</v>
      </c>
      <c r="AR17" s="282">
        <v>162.19999999999999</v>
      </c>
      <c r="AS17" s="280">
        <v>393</v>
      </c>
      <c r="AT17" s="293">
        <v>3231</v>
      </c>
      <c r="AU17" s="292">
        <v>3223</v>
      </c>
      <c r="AV17" s="281">
        <v>-8</v>
      </c>
      <c r="AW17" s="292">
        <v>284</v>
      </c>
      <c r="AX17" s="295">
        <v>284</v>
      </c>
      <c r="AY17" s="295">
        <v>222</v>
      </c>
      <c r="AZ17" s="287">
        <v>78.2</v>
      </c>
      <c r="BA17" s="286">
        <v>-62</v>
      </c>
      <c r="BB17" s="296">
        <v>1293</v>
      </c>
      <c r="BC17" s="292">
        <v>828</v>
      </c>
      <c r="BD17" s="282">
        <v>64</v>
      </c>
      <c r="BE17" s="280">
        <v>-465</v>
      </c>
      <c r="BF17" s="292">
        <v>7415</v>
      </c>
      <c r="BG17" s="292">
        <v>8253</v>
      </c>
      <c r="BH17" s="282">
        <v>111.3</v>
      </c>
      <c r="BI17" s="280">
        <v>838</v>
      </c>
      <c r="BJ17" s="292">
        <v>411</v>
      </c>
      <c r="BK17" s="292">
        <v>925</v>
      </c>
      <c r="BL17" s="282">
        <v>225.1</v>
      </c>
      <c r="BM17" s="280">
        <v>514</v>
      </c>
      <c r="BN17" s="292">
        <v>334</v>
      </c>
      <c r="BO17" s="292">
        <v>808</v>
      </c>
      <c r="BP17" s="282">
        <v>241.9</v>
      </c>
      <c r="BQ17" s="280">
        <v>474</v>
      </c>
      <c r="BR17" s="292">
        <v>297</v>
      </c>
      <c r="BS17" s="292">
        <v>156</v>
      </c>
      <c r="BT17" s="281">
        <v>52.5</v>
      </c>
      <c r="BU17" s="280">
        <v>-141</v>
      </c>
      <c r="BV17" s="292">
        <v>5607</v>
      </c>
      <c r="BW17" s="292">
        <v>5976</v>
      </c>
      <c r="BX17" s="281">
        <v>106.6</v>
      </c>
      <c r="BY17" s="280">
        <v>369</v>
      </c>
      <c r="BZ17" s="297">
        <v>1</v>
      </c>
      <c r="CA17" s="297">
        <v>6</v>
      </c>
      <c r="CB17" s="283">
        <v>5</v>
      </c>
      <c r="CC17" s="289"/>
      <c r="CD17" s="289"/>
      <c r="CE17" s="290"/>
      <c r="CF17" s="290"/>
    </row>
    <row r="18" spans="1:84" s="300" customFormat="1" ht="17.850000000000001" customHeight="1" x14ac:dyDescent="0.25">
      <c r="A18" s="291" t="s">
        <v>335</v>
      </c>
      <c r="B18" s="292">
        <v>11935</v>
      </c>
      <c r="C18" s="293">
        <v>4886</v>
      </c>
      <c r="D18" s="281">
        <v>40.9</v>
      </c>
      <c r="E18" s="280">
        <v>-7049</v>
      </c>
      <c r="F18" s="292">
        <v>1066</v>
      </c>
      <c r="G18" s="293">
        <v>1929</v>
      </c>
      <c r="H18" s="281">
        <v>181</v>
      </c>
      <c r="I18" s="280">
        <v>863</v>
      </c>
      <c r="J18" s="292">
        <v>1472</v>
      </c>
      <c r="K18" s="292">
        <v>1152</v>
      </c>
      <c r="L18" s="281">
        <v>78.3</v>
      </c>
      <c r="M18" s="280">
        <v>-320</v>
      </c>
      <c r="N18" s="292">
        <v>418</v>
      </c>
      <c r="O18" s="292">
        <v>369</v>
      </c>
      <c r="P18" s="282">
        <v>88.3</v>
      </c>
      <c r="Q18" s="280">
        <v>-49</v>
      </c>
      <c r="R18" s="292">
        <v>9</v>
      </c>
      <c r="S18" s="292">
        <v>4</v>
      </c>
      <c r="T18" s="282">
        <v>44.4</v>
      </c>
      <c r="U18" s="283">
        <v>-5</v>
      </c>
      <c r="V18" s="294">
        <v>17</v>
      </c>
      <c r="W18" s="292">
        <v>2</v>
      </c>
      <c r="X18" s="282">
        <v>11.8</v>
      </c>
      <c r="Y18" s="283">
        <v>-15</v>
      </c>
      <c r="Z18" s="294">
        <v>1</v>
      </c>
      <c r="AA18" s="294">
        <v>0</v>
      </c>
      <c r="AB18" s="282">
        <v>0</v>
      </c>
      <c r="AC18" s="283">
        <v>-1</v>
      </c>
      <c r="AD18" s="292">
        <v>299</v>
      </c>
      <c r="AE18" s="292">
        <v>202</v>
      </c>
      <c r="AF18" s="282">
        <v>67.599999999999994</v>
      </c>
      <c r="AG18" s="280">
        <v>-97</v>
      </c>
      <c r="AH18" s="292">
        <v>29</v>
      </c>
      <c r="AI18" s="292" t="s">
        <v>381</v>
      </c>
      <c r="AJ18" s="282">
        <v>51.7</v>
      </c>
      <c r="AK18" s="280">
        <v>-14</v>
      </c>
      <c r="AL18" s="292">
        <v>132</v>
      </c>
      <c r="AM18" s="292">
        <v>73</v>
      </c>
      <c r="AN18" s="282">
        <v>55.3</v>
      </c>
      <c r="AO18" s="280">
        <v>-59</v>
      </c>
      <c r="AP18" s="292">
        <v>782</v>
      </c>
      <c r="AQ18" s="292">
        <v>1579</v>
      </c>
      <c r="AR18" s="282">
        <v>201.9</v>
      </c>
      <c r="AS18" s="280">
        <v>797</v>
      </c>
      <c r="AT18" s="293">
        <v>3249</v>
      </c>
      <c r="AU18" s="292">
        <v>3370</v>
      </c>
      <c r="AV18" s="281">
        <v>121</v>
      </c>
      <c r="AW18" s="292">
        <v>496</v>
      </c>
      <c r="AX18" s="295">
        <v>496</v>
      </c>
      <c r="AY18" s="295">
        <v>400</v>
      </c>
      <c r="AZ18" s="287">
        <v>80.599999999999994</v>
      </c>
      <c r="BA18" s="286">
        <v>-96</v>
      </c>
      <c r="BB18" s="296">
        <v>1837</v>
      </c>
      <c r="BC18" s="292">
        <v>1420</v>
      </c>
      <c r="BD18" s="282">
        <v>77.3</v>
      </c>
      <c r="BE18" s="280">
        <v>-417</v>
      </c>
      <c r="BF18" s="292">
        <v>8126</v>
      </c>
      <c r="BG18" s="292">
        <v>3284</v>
      </c>
      <c r="BH18" s="282">
        <v>40.4</v>
      </c>
      <c r="BI18" s="280">
        <v>-4842</v>
      </c>
      <c r="BJ18" s="292">
        <v>430</v>
      </c>
      <c r="BK18" s="292">
        <v>1396</v>
      </c>
      <c r="BL18" s="282">
        <v>324.7</v>
      </c>
      <c r="BM18" s="280">
        <v>966</v>
      </c>
      <c r="BN18" s="292">
        <v>347</v>
      </c>
      <c r="BO18" s="292">
        <v>1218</v>
      </c>
      <c r="BP18" s="282">
        <v>351</v>
      </c>
      <c r="BQ18" s="280">
        <v>871</v>
      </c>
      <c r="BR18" s="292">
        <v>272</v>
      </c>
      <c r="BS18" s="292">
        <v>139</v>
      </c>
      <c r="BT18" s="281">
        <v>51.1</v>
      </c>
      <c r="BU18" s="280">
        <v>-133</v>
      </c>
      <c r="BV18" s="292">
        <v>5460</v>
      </c>
      <c r="BW18" s="292">
        <v>6813</v>
      </c>
      <c r="BX18" s="281">
        <v>124.8</v>
      </c>
      <c r="BY18" s="280">
        <v>1353</v>
      </c>
      <c r="BZ18" s="297">
        <v>2</v>
      </c>
      <c r="CA18" s="297">
        <v>10</v>
      </c>
      <c r="CB18" s="283">
        <v>8</v>
      </c>
      <c r="CC18" s="289"/>
      <c r="CD18" s="289"/>
      <c r="CE18" s="290"/>
      <c r="CF18" s="290"/>
    </row>
    <row r="19" spans="1:84" s="300" customFormat="1" ht="17.850000000000001" customHeight="1" x14ac:dyDescent="0.25">
      <c r="A19" s="291" t="s">
        <v>336</v>
      </c>
      <c r="B19" s="292">
        <v>8824</v>
      </c>
      <c r="C19" s="293">
        <v>8084</v>
      </c>
      <c r="D19" s="281">
        <v>91.6</v>
      </c>
      <c r="E19" s="280">
        <v>-740</v>
      </c>
      <c r="F19" s="292">
        <v>1471</v>
      </c>
      <c r="G19" s="293">
        <v>1732</v>
      </c>
      <c r="H19" s="281">
        <v>117.7</v>
      </c>
      <c r="I19" s="280">
        <v>261</v>
      </c>
      <c r="J19" s="292">
        <v>1095</v>
      </c>
      <c r="K19" s="292">
        <v>621</v>
      </c>
      <c r="L19" s="281">
        <v>56.7</v>
      </c>
      <c r="M19" s="280">
        <v>-474</v>
      </c>
      <c r="N19" s="292">
        <v>337</v>
      </c>
      <c r="O19" s="292">
        <v>297</v>
      </c>
      <c r="P19" s="282">
        <v>88.1</v>
      </c>
      <c r="Q19" s="280">
        <v>-40</v>
      </c>
      <c r="R19" s="292">
        <v>4</v>
      </c>
      <c r="S19" s="292">
        <v>3</v>
      </c>
      <c r="T19" s="282">
        <v>75</v>
      </c>
      <c r="U19" s="283">
        <v>-1</v>
      </c>
      <c r="V19" s="294">
        <v>17</v>
      </c>
      <c r="W19" s="292">
        <v>10</v>
      </c>
      <c r="X19" s="282">
        <v>58.8</v>
      </c>
      <c r="Y19" s="283">
        <v>-7</v>
      </c>
      <c r="Z19" s="294">
        <v>0</v>
      </c>
      <c r="AA19" s="294">
        <v>0</v>
      </c>
      <c r="AB19" s="282" t="s">
        <v>356</v>
      </c>
      <c r="AC19" s="283">
        <v>0</v>
      </c>
      <c r="AD19" s="292">
        <v>262</v>
      </c>
      <c r="AE19" s="292">
        <v>207</v>
      </c>
      <c r="AF19" s="282">
        <v>79</v>
      </c>
      <c r="AG19" s="280">
        <v>-55</v>
      </c>
      <c r="AH19" s="292">
        <v>36</v>
      </c>
      <c r="AI19" s="292" t="s">
        <v>382</v>
      </c>
      <c r="AJ19" s="282">
        <v>136.1</v>
      </c>
      <c r="AK19" s="280">
        <v>13</v>
      </c>
      <c r="AL19" s="292">
        <v>149</v>
      </c>
      <c r="AM19" s="292">
        <v>37</v>
      </c>
      <c r="AN19" s="282">
        <v>24.8</v>
      </c>
      <c r="AO19" s="280">
        <v>-112</v>
      </c>
      <c r="AP19" s="292">
        <v>1277</v>
      </c>
      <c r="AQ19" s="292">
        <v>1517</v>
      </c>
      <c r="AR19" s="282">
        <v>118.8</v>
      </c>
      <c r="AS19" s="280">
        <v>240</v>
      </c>
      <c r="AT19" s="293">
        <v>2726</v>
      </c>
      <c r="AU19" s="292">
        <v>3090</v>
      </c>
      <c r="AV19" s="281">
        <v>364</v>
      </c>
      <c r="AW19" s="292">
        <v>332</v>
      </c>
      <c r="AX19" s="295">
        <v>332</v>
      </c>
      <c r="AY19" s="295">
        <v>274</v>
      </c>
      <c r="AZ19" s="287">
        <v>82.5</v>
      </c>
      <c r="BA19" s="286">
        <v>-58</v>
      </c>
      <c r="BB19" s="296">
        <v>1260</v>
      </c>
      <c r="BC19" s="292">
        <v>724</v>
      </c>
      <c r="BD19" s="282">
        <v>57.5</v>
      </c>
      <c r="BE19" s="280">
        <v>-536</v>
      </c>
      <c r="BF19" s="292">
        <v>7277</v>
      </c>
      <c r="BG19" s="292">
        <v>7234</v>
      </c>
      <c r="BH19" s="282">
        <v>99.4</v>
      </c>
      <c r="BI19" s="280">
        <v>-43</v>
      </c>
      <c r="BJ19" s="292">
        <v>712</v>
      </c>
      <c r="BK19" s="292">
        <v>1176</v>
      </c>
      <c r="BL19" s="282">
        <v>165.2</v>
      </c>
      <c r="BM19" s="280">
        <v>464</v>
      </c>
      <c r="BN19" s="292">
        <v>614</v>
      </c>
      <c r="BO19" s="292">
        <v>1065</v>
      </c>
      <c r="BP19" s="282">
        <v>173.5</v>
      </c>
      <c r="BQ19" s="280">
        <v>451</v>
      </c>
      <c r="BR19" s="292">
        <v>165</v>
      </c>
      <c r="BS19" s="292">
        <v>100</v>
      </c>
      <c r="BT19" s="281">
        <v>60.6</v>
      </c>
      <c r="BU19" s="280">
        <v>-65</v>
      </c>
      <c r="BV19" s="292">
        <v>5161</v>
      </c>
      <c r="BW19" s="292">
        <v>5837</v>
      </c>
      <c r="BX19" s="281">
        <v>113.1</v>
      </c>
      <c r="BY19" s="280">
        <v>676</v>
      </c>
      <c r="BZ19" s="297">
        <v>4</v>
      </c>
      <c r="CA19" s="297">
        <v>12</v>
      </c>
      <c r="CB19" s="283">
        <v>8</v>
      </c>
      <c r="CC19" s="289"/>
      <c r="CD19" s="289"/>
      <c r="CE19" s="290"/>
      <c r="CF19" s="290"/>
    </row>
    <row r="20" spans="1:84" s="300" customFormat="1" ht="17.850000000000001" customHeight="1" x14ac:dyDescent="0.25">
      <c r="A20" s="291" t="s">
        <v>337</v>
      </c>
      <c r="B20" s="292">
        <v>10031</v>
      </c>
      <c r="C20" s="293">
        <v>5444</v>
      </c>
      <c r="D20" s="281">
        <v>54.3</v>
      </c>
      <c r="E20" s="280">
        <v>-4587</v>
      </c>
      <c r="F20" s="292">
        <v>1232</v>
      </c>
      <c r="G20" s="293">
        <v>1925</v>
      </c>
      <c r="H20" s="281">
        <v>156.30000000000001</v>
      </c>
      <c r="I20" s="280">
        <v>693</v>
      </c>
      <c r="J20" s="292">
        <v>1583</v>
      </c>
      <c r="K20" s="292">
        <v>802</v>
      </c>
      <c r="L20" s="281">
        <v>50.7</v>
      </c>
      <c r="M20" s="280">
        <v>-781</v>
      </c>
      <c r="N20" s="292">
        <v>343</v>
      </c>
      <c r="O20" s="292">
        <v>343</v>
      </c>
      <c r="P20" s="282">
        <v>100</v>
      </c>
      <c r="Q20" s="280">
        <v>0</v>
      </c>
      <c r="R20" s="292">
        <v>4</v>
      </c>
      <c r="S20" s="292">
        <v>3</v>
      </c>
      <c r="T20" s="282">
        <v>75</v>
      </c>
      <c r="U20" s="283">
        <v>-1</v>
      </c>
      <c r="V20" s="294">
        <v>20</v>
      </c>
      <c r="W20" s="292">
        <v>1</v>
      </c>
      <c r="X20" s="282">
        <v>5</v>
      </c>
      <c r="Y20" s="283">
        <v>-19</v>
      </c>
      <c r="Z20" s="294">
        <v>0</v>
      </c>
      <c r="AA20" s="294">
        <v>0</v>
      </c>
      <c r="AB20" s="282" t="s">
        <v>356</v>
      </c>
      <c r="AC20" s="283">
        <v>0</v>
      </c>
      <c r="AD20" s="292">
        <v>226</v>
      </c>
      <c r="AE20" s="292">
        <v>207</v>
      </c>
      <c r="AF20" s="282">
        <v>91.6</v>
      </c>
      <c r="AG20" s="280">
        <v>-19</v>
      </c>
      <c r="AH20" s="292">
        <v>6</v>
      </c>
      <c r="AI20" s="292" t="s">
        <v>383</v>
      </c>
      <c r="AJ20" s="282" t="s">
        <v>398</v>
      </c>
      <c r="AK20" s="280">
        <v>23</v>
      </c>
      <c r="AL20" s="292">
        <v>193</v>
      </c>
      <c r="AM20" s="292">
        <v>14</v>
      </c>
      <c r="AN20" s="282">
        <v>7.3</v>
      </c>
      <c r="AO20" s="280">
        <v>-179</v>
      </c>
      <c r="AP20" s="292">
        <v>1127</v>
      </c>
      <c r="AQ20" s="292">
        <v>1692</v>
      </c>
      <c r="AR20" s="282">
        <v>150.1</v>
      </c>
      <c r="AS20" s="280">
        <v>565</v>
      </c>
      <c r="AT20" s="293">
        <v>3672</v>
      </c>
      <c r="AU20" s="292">
        <v>3977</v>
      </c>
      <c r="AV20" s="281">
        <v>305</v>
      </c>
      <c r="AW20" s="292">
        <v>483</v>
      </c>
      <c r="AX20" s="295">
        <v>483</v>
      </c>
      <c r="AY20" s="295">
        <v>326</v>
      </c>
      <c r="AZ20" s="287">
        <v>67.5</v>
      </c>
      <c r="BA20" s="286">
        <v>-157</v>
      </c>
      <c r="BB20" s="296">
        <v>1808</v>
      </c>
      <c r="BC20" s="292">
        <v>968</v>
      </c>
      <c r="BD20" s="282">
        <v>53.5</v>
      </c>
      <c r="BE20" s="280">
        <v>-840</v>
      </c>
      <c r="BF20" s="292">
        <v>8965</v>
      </c>
      <c r="BG20" s="292">
        <v>2213</v>
      </c>
      <c r="BH20" s="282">
        <v>24.7</v>
      </c>
      <c r="BI20" s="280">
        <v>-6752</v>
      </c>
      <c r="BJ20" s="292">
        <v>527</v>
      </c>
      <c r="BK20" s="292">
        <v>1346</v>
      </c>
      <c r="BL20" s="282">
        <v>255.4</v>
      </c>
      <c r="BM20" s="280">
        <v>819</v>
      </c>
      <c r="BN20" s="292">
        <v>470</v>
      </c>
      <c r="BO20" s="292">
        <v>1218</v>
      </c>
      <c r="BP20" s="282">
        <v>259.10000000000002</v>
      </c>
      <c r="BQ20" s="280">
        <v>748</v>
      </c>
      <c r="BR20" s="292">
        <v>149</v>
      </c>
      <c r="BS20" s="292">
        <v>67</v>
      </c>
      <c r="BT20" s="281">
        <v>45</v>
      </c>
      <c r="BU20" s="280">
        <v>-82</v>
      </c>
      <c r="BV20" s="292">
        <v>5939</v>
      </c>
      <c r="BW20" s="292">
        <v>6608</v>
      </c>
      <c r="BX20" s="281">
        <v>111.3</v>
      </c>
      <c r="BY20" s="280">
        <v>669</v>
      </c>
      <c r="BZ20" s="297">
        <v>4</v>
      </c>
      <c r="CA20" s="297">
        <v>20</v>
      </c>
      <c r="CB20" s="283">
        <v>16</v>
      </c>
      <c r="CC20" s="289"/>
      <c r="CD20" s="289"/>
      <c r="CE20" s="290"/>
      <c r="CF20" s="290"/>
    </row>
    <row r="21" spans="1:84" s="300" customFormat="1" ht="17.850000000000001" customHeight="1" x14ac:dyDescent="0.25">
      <c r="A21" s="291" t="s">
        <v>338</v>
      </c>
      <c r="B21" s="292">
        <v>3577</v>
      </c>
      <c r="C21" s="293">
        <v>4420</v>
      </c>
      <c r="D21" s="281">
        <v>123.6</v>
      </c>
      <c r="E21" s="280">
        <v>843</v>
      </c>
      <c r="F21" s="292">
        <v>865</v>
      </c>
      <c r="G21" s="293">
        <v>1359</v>
      </c>
      <c r="H21" s="281">
        <v>157.1</v>
      </c>
      <c r="I21" s="280">
        <v>494</v>
      </c>
      <c r="J21" s="292">
        <v>527</v>
      </c>
      <c r="K21" s="292">
        <v>348</v>
      </c>
      <c r="L21" s="281">
        <v>66</v>
      </c>
      <c r="M21" s="280">
        <v>-179</v>
      </c>
      <c r="N21" s="292">
        <v>231</v>
      </c>
      <c r="O21" s="292">
        <v>237</v>
      </c>
      <c r="P21" s="282">
        <v>102.6</v>
      </c>
      <c r="Q21" s="280">
        <v>6</v>
      </c>
      <c r="R21" s="292">
        <v>2</v>
      </c>
      <c r="S21" s="292">
        <v>2</v>
      </c>
      <c r="T21" s="282">
        <v>100</v>
      </c>
      <c r="U21" s="283">
        <v>0</v>
      </c>
      <c r="V21" s="294">
        <v>26</v>
      </c>
      <c r="W21" s="292">
        <v>6</v>
      </c>
      <c r="X21" s="282">
        <v>23.1</v>
      </c>
      <c r="Y21" s="283">
        <v>-20</v>
      </c>
      <c r="Z21" s="299">
        <v>8</v>
      </c>
      <c r="AA21" s="294">
        <v>2</v>
      </c>
      <c r="AB21" s="282">
        <v>25</v>
      </c>
      <c r="AC21" s="283">
        <v>-6</v>
      </c>
      <c r="AD21" s="292">
        <v>203</v>
      </c>
      <c r="AE21" s="292">
        <v>139</v>
      </c>
      <c r="AF21" s="282">
        <v>68.5</v>
      </c>
      <c r="AG21" s="280">
        <v>-64</v>
      </c>
      <c r="AH21" s="292">
        <v>95</v>
      </c>
      <c r="AI21" s="292" t="s">
        <v>384</v>
      </c>
      <c r="AJ21" s="282">
        <v>38.9</v>
      </c>
      <c r="AK21" s="280">
        <v>-58</v>
      </c>
      <c r="AL21" s="292">
        <v>156</v>
      </c>
      <c r="AM21" s="292">
        <v>46</v>
      </c>
      <c r="AN21" s="282">
        <v>29.5</v>
      </c>
      <c r="AO21" s="280">
        <v>-110</v>
      </c>
      <c r="AP21" s="292">
        <v>716</v>
      </c>
      <c r="AQ21" s="292">
        <v>1209</v>
      </c>
      <c r="AR21" s="282">
        <v>168.9</v>
      </c>
      <c r="AS21" s="280">
        <v>493</v>
      </c>
      <c r="AT21" s="293">
        <v>2498</v>
      </c>
      <c r="AU21" s="292">
        <v>3380</v>
      </c>
      <c r="AV21" s="281">
        <v>882</v>
      </c>
      <c r="AW21" s="292">
        <v>207</v>
      </c>
      <c r="AX21" s="295">
        <v>207</v>
      </c>
      <c r="AY21" s="295">
        <v>194</v>
      </c>
      <c r="AZ21" s="287">
        <v>93.7</v>
      </c>
      <c r="BA21" s="286">
        <v>-13</v>
      </c>
      <c r="BB21" s="296">
        <v>888</v>
      </c>
      <c r="BC21" s="292">
        <v>566</v>
      </c>
      <c r="BD21" s="282">
        <v>63.7</v>
      </c>
      <c r="BE21" s="280">
        <v>-322</v>
      </c>
      <c r="BF21" s="292">
        <v>3096</v>
      </c>
      <c r="BG21" s="292">
        <v>4000</v>
      </c>
      <c r="BH21" s="282">
        <v>129.19999999999999</v>
      </c>
      <c r="BI21" s="280">
        <v>904</v>
      </c>
      <c r="BJ21" s="292">
        <v>488</v>
      </c>
      <c r="BK21" s="292">
        <v>949</v>
      </c>
      <c r="BL21" s="282">
        <v>194.5</v>
      </c>
      <c r="BM21" s="280">
        <v>461</v>
      </c>
      <c r="BN21" s="292">
        <v>431</v>
      </c>
      <c r="BO21" s="292">
        <v>818</v>
      </c>
      <c r="BP21" s="282">
        <v>189.8</v>
      </c>
      <c r="BQ21" s="280">
        <v>387</v>
      </c>
      <c r="BR21" s="292">
        <v>219</v>
      </c>
      <c r="BS21" s="292">
        <v>132</v>
      </c>
      <c r="BT21" s="281">
        <v>60.3</v>
      </c>
      <c r="BU21" s="280">
        <v>-87</v>
      </c>
      <c r="BV21" s="292">
        <v>6910</v>
      </c>
      <c r="BW21" s="292">
        <v>5658</v>
      </c>
      <c r="BX21" s="281">
        <v>81.900000000000006</v>
      </c>
      <c r="BY21" s="280">
        <v>-1252</v>
      </c>
      <c r="BZ21" s="297">
        <v>2</v>
      </c>
      <c r="CA21" s="297">
        <v>7</v>
      </c>
      <c r="CB21" s="283">
        <v>5</v>
      </c>
      <c r="CC21" s="289"/>
      <c r="CD21" s="289"/>
      <c r="CE21" s="290"/>
      <c r="CF21" s="290"/>
    </row>
    <row r="22" spans="1:84" s="300" customFormat="1" ht="17.850000000000001" customHeight="1" x14ac:dyDescent="0.25">
      <c r="A22" s="291" t="s">
        <v>339</v>
      </c>
      <c r="B22" s="292">
        <v>2102</v>
      </c>
      <c r="C22" s="293">
        <v>2387</v>
      </c>
      <c r="D22" s="281">
        <v>113.6</v>
      </c>
      <c r="E22" s="280">
        <v>285</v>
      </c>
      <c r="F22" s="292">
        <v>473</v>
      </c>
      <c r="G22" s="293">
        <v>602</v>
      </c>
      <c r="H22" s="281">
        <v>127.3</v>
      </c>
      <c r="I22" s="280">
        <v>129</v>
      </c>
      <c r="J22" s="292">
        <v>212</v>
      </c>
      <c r="K22" s="292">
        <v>156</v>
      </c>
      <c r="L22" s="281">
        <v>73.599999999999994</v>
      </c>
      <c r="M22" s="280">
        <v>-56</v>
      </c>
      <c r="N22" s="292">
        <v>90</v>
      </c>
      <c r="O22" s="292">
        <v>88</v>
      </c>
      <c r="P22" s="282">
        <v>97.8</v>
      </c>
      <c r="Q22" s="280">
        <v>-2</v>
      </c>
      <c r="R22" s="292">
        <v>3</v>
      </c>
      <c r="S22" s="292">
        <v>1</v>
      </c>
      <c r="T22" s="282">
        <v>33.299999999999997</v>
      </c>
      <c r="U22" s="283">
        <v>-2</v>
      </c>
      <c r="V22" s="294">
        <v>10</v>
      </c>
      <c r="W22" s="292">
        <v>5</v>
      </c>
      <c r="X22" s="282">
        <v>50</v>
      </c>
      <c r="Y22" s="283">
        <v>-5</v>
      </c>
      <c r="Z22" s="294">
        <v>0</v>
      </c>
      <c r="AA22" s="294">
        <v>0</v>
      </c>
      <c r="AB22" s="282" t="s">
        <v>356</v>
      </c>
      <c r="AC22" s="283">
        <v>0</v>
      </c>
      <c r="AD22" s="292">
        <v>60</v>
      </c>
      <c r="AE22" s="292">
        <v>40</v>
      </c>
      <c r="AF22" s="282">
        <v>66.7</v>
      </c>
      <c r="AG22" s="280">
        <v>-20</v>
      </c>
      <c r="AH22" s="292">
        <v>46</v>
      </c>
      <c r="AI22" s="292" t="s">
        <v>385</v>
      </c>
      <c r="AJ22" s="282">
        <v>60.9</v>
      </c>
      <c r="AK22" s="280">
        <v>-18</v>
      </c>
      <c r="AL22" s="292">
        <v>37</v>
      </c>
      <c r="AM22" s="292">
        <v>18</v>
      </c>
      <c r="AN22" s="282">
        <v>48.6</v>
      </c>
      <c r="AO22" s="280">
        <v>-19</v>
      </c>
      <c r="AP22" s="292">
        <v>414</v>
      </c>
      <c r="AQ22" s="292">
        <v>548</v>
      </c>
      <c r="AR22" s="282">
        <v>132.4</v>
      </c>
      <c r="AS22" s="280">
        <v>134</v>
      </c>
      <c r="AT22" s="293">
        <v>3340</v>
      </c>
      <c r="AU22" s="292">
        <v>3948</v>
      </c>
      <c r="AV22" s="281">
        <v>608</v>
      </c>
      <c r="AW22" s="292">
        <v>145</v>
      </c>
      <c r="AX22" s="295">
        <v>145</v>
      </c>
      <c r="AY22" s="295">
        <v>133</v>
      </c>
      <c r="AZ22" s="287">
        <v>91.7</v>
      </c>
      <c r="BA22" s="286">
        <v>-12</v>
      </c>
      <c r="BB22" s="296">
        <v>403</v>
      </c>
      <c r="BC22" s="292">
        <v>311</v>
      </c>
      <c r="BD22" s="282">
        <v>77.2</v>
      </c>
      <c r="BE22" s="280">
        <v>-92</v>
      </c>
      <c r="BF22" s="292">
        <v>1888</v>
      </c>
      <c r="BG22" s="292">
        <v>2197</v>
      </c>
      <c r="BH22" s="282">
        <v>116.4</v>
      </c>
      <c r="BI22" s="280">
        <v>309</v>
      </c>
      <c r="BJ22" s="292">
        <v>273</v>
      </c>
      <c r="BK22" s="292">
        <v>429</v>
      </c>
      <c r="BL22" s="282">
        <v>157.1</v>
      </c>
      <c r="BM22" s="280">
        <v>156</v>
      </c>
      <c r="BN22" s="292">
        <v>244</v>
      </c>
      <c r="BO22" s="292">
        <v>391</v>
      </c>
      <c r="BP22" s="282">
        <v>160.19999999999999</v>
      </c>
      <c r="BQ22" s="280">
        <v>147</v>
      </c>
      <c r="BR22" s="292">
        <v>114</v>
      </c>
      <c r="BS22" s="292">
        <v>48</v>
      </c>
      <c r="BT22" s="281">
        <v>42.1</v>
      </c>
      <c r="BU22" s="280">
        <v>-66</v>
      </c>
      <c r="BV22" s="292">
        <v>7978</v>
      </c>
      <c r="BW22" s="292">
        <v>7712</v>
      </c>
      <c r="BX22" s="281">
        <v>96.7</v>
      </c>
      <c r="BY22" s="280">
        <v>-266</v>
      </c>
      <c r="BZ22" s="297">
        <v>2</v>
      </c>
      <c r="CA22" s="297">
        <v>9</v>
      </c>
      <c r="CB22" s="283">
        <v>7</v>
      </c>
      <c r="CC22" s="289"/>
      <c r="CD22" s="289"/>
      <c r="CE22" s="290"/>
      <c r="CF22" s="290"/>
    </row>
    <row r="23" spans="1:84" s="300" customFormat="1" ht="17.850000000000001" customHeight="1" x14ac:dyDescent="0.25">
      <c r="A23" s="291" t="s">
        <v>340</v>
      </c>
      <c r="B23" s="292">
        <v>1531</v>
      </c>
      <c r="C23" s="293">
        <v>1399</v>
      </c>
      <c r="D23" s="281">
        <v>91.4</v>
      </c>
      <c r="E23" s="280">
        <v>-132</v>
      </c>
      <c r="F23" s="292">
        <v>477</v>
      </c>
      <c r="G23" s="293">
        <v>577</v>
      </c>
      <c r="H23" s="281">
        <v>121</v>
      </c>
      <c r="I23" s="280">
        <v>100</v>
      </c>
      <c r="J23" s="292">
        <v>503</v>
      </c>
      <c r="K23" s="292">
        <v>238</v>
      </c>
      <c r="L23" s="281">
        <v>47.3</v>
      </c>
      <c r="M23" s="280">
        <v>-265</v>
      </c>
      <c r="N23" s="292">
        <v>154</v>
      </c>
      <c r="O23" s="292">
        <v>131</v>
      </c>
      <c r="P23" s="282">
        <v>85.1</v>
      </c>
      <c r="Q23" s="280">
        <v>-23</v>
      </c>
      <c r="R23" s="292">
        <v>0</v>
      </c>
      <c r="S23" s="292">
        <v>1</v>
      </c>
      <c r="T23" s="282" t="s">
        <v>356</v>
      </c>
      <c r="U23" s="283">
        <v>1</v>
      </c>
      <c r="V23" s="294">
        <v>8</v>
      </c>
      <c r="W23" s="292">
        <v>7</v>
      </c>
      <c r="X23" s="282">
        <v>87.5</v>
      </c>
      <c r="Y23" s="283">
        <v>-1</v>
      </c>
      <c r="Z23" s="294">
        <v>0</v>
      </c>
      <c r="AA23" s="294">
        <v>0</v>
      </c>
      <c r="AB23" s="282" t="s">
        <v>356</v>
      </c>
      <c r="AC23" s="283">
        <v>0</v>
      </c>
      <c r="AD23" s="292">
        <v>115</v>
      </c>
      <c r="AE23" s="292">
        <v>9</v>
      </c>
      <c r="AF23" s="282">
        <v>7.8</v>
      </c>
      <c r="AG23" s="280">
        <v>-106</v>
      </c>
      <c r="AH23" s="292">
        <v>106</v>
      </c>
      <c r="AI23" s="292" t="s">
        <v>376</v>
      </c>
      <c r="AJ23" s="282">
        <v>2.8</v>
      </c>
      <c r="AK23" s="280">
        <v>-103</v>
      </c>
      <c r="AL23" s="292">
        <v>22</v>
      </c>
      <c r="AM23" s="292">
        <v>6</v>
      </c>
      <c r="AN23" s="282">
        <v>27.3</v>
      </c>
      <c r="AO23" s="280">
        <v>-16</v>
      </c>
      <c r="AP23" s="292">
        <v>443</v>
      </c>
      <c r="AQ23" s="292">
        <v>514</v>
      </c>
      <c r="AR23" s="282">
        <v>116</v>
      </c>
      <c r="AS23" s="280">
        <v>71</v>
      </c>
      <c r="AT23" s="293">
        <v>3408</v>
      </c>
      <c r="AU23" s="292">
        <v>3630</v>
      </c>
      <c r="AV23" s="281">
        <v>222</v>
      </c>
      <c r="AW23" s="292">
        <v>148</v>
      </c>
      <c r="AX23" s="295">
        <v>148</v>
      </c>
      <c r="AY23" s="295">
        <v>100</v>
      </c>
      <c r="AZ23" s="287">
        <v>67.599999999999994</v>
      </c>
      <c r="BA23" s="286">
        <v>-48</v>
      </c>
      <c r="BB23" s="296">
        <v>758</v>
      </c>
      <c r="BC23" s="292">
        <v>415</v>
      </c>
      <c r="BD23" s="282">
        <v>54.7</v>
      </c>
      <c r="BE23" s="280">
        <v>-343</v>
      </c>
      <c r="BF23" s="292">
        <v>877</v>
      </c>
      <c r="BG23" s="292">
        <v>1071</v>
      </c>
      <c r="BH23" s="282">
        <v>122.1</v>
      </c>
      <c r="BI23" s="280">
        <v>194</v>
      </c>
      <c r="BJ23" s="292">
        <v>212</v>
      </c>
      <c r="BK23" s="292">
        <v>381</v>
      </c>
      <c r="BL23" s="282">
        <v>179.7</v>
      </c>
      <c r="BM23" s="280">
        <v>169</v>
      </c>
      <c r="BN23" s="292">
        <v>191</v>
      </c>
      <c r="BO23" s="292">
        <v>368</v>
      </c>
      <c r="BP23" s="282">
        <v>192.7</v>
      </c>
      <c r="BQ23" s="280">
        <v>177</v>
      </c>
      <c r="BR23" s="292">
        <v>136</v>
      </c>
      <c r="BS23" s="292">
        <v>74</v>
      </c>
      <c r="BT23" s="281">
        <v>54.4</v>
      </c>
      <c r="BU23" s="280">
        <v>-62</v>
      </c>
      <c r="BV23" s="292">
        <v>6286</v>
      </c>
      <c r="BW23" s="292">
        <v>7894</v>
      </c>
      <c r="BX23" s="281">
        <v>125.6</v>
      </c>
      <c r="BY23" s="280">
        <v>1608</v>
      </c>
      <c r="BZ23" s="297">
        <v>2</v>
      </c>
      <c r="CA23" s="297">
        <v>5</v>
      </c>
      <c r="CB23" s="283">
        <v>3</v>
      </c>
      <c r="CC23" s="289"/>
      <c r="CD23" s="289"/>
      <c r="CE23" s="290"/>
      <c r="CF23" s="290"/>
    </row>
    <row r="24" spans="1:84" s="300" customFormat="1" ht="17.850000000000001" customHeight="1" x14ac:dyDescent="0.25">
      <c r="A24" s="291" t="s">
        <v>341</v>
      </c>
      <c r="B24" s="292">
        <v>5123</v>
      </c>
      <c r="C24" s="293">
        <v>4569</v>
      </c>
      <c r="D24" s="281">
        <v>89.2</v>
      </c>
      <c r="E24" s="280">
        <v>-554</v>
      </c>
      <c r="F24" s="292">
        <v>1043</v>
      </c>
      <c r="G24" s="293">
        <v>1584</v>
      </c>
      <c r="H24" s="281">
        <v>151.9</v>
      </c>
      <c r="I24" s="280">
        <v>541</v>
      </c>
      <c r="J24" s="292">
        <v>704</v>
      </c>
      <c r="K24" s="292">
        <v>543</v>
      </c>
      <c r="L24" s="281">
        <v>77.099999999999994</v>
      </c>
      <c r="M24" s="280">
        <v>-161</v>
      </c>
      <c r="N24" s="292">
        <v>231</v>
      </c>
      <c r="O24" s="292">
        <v>325</v>
      </c>
      <c r="P24" s="282">
        <v>140.69999999999999</v>
      </c>
      <c r="Q24" s="280">
        <v>94</v>
      </c>
      <c r="R24" s="292">
        <v>4</v>
      </c>
      <c r="S24" s="292">
        <v>1</v>
      </c>
      <c r="T24" s="282">
        <v>25</v>
      </c>
      <c r="U24" s="283">
        <v>-3</v>
      </c>
      <c r="V24" s="294">
        <v>18</v>
      </c>
      <c r="W24" s="292">
        <v>5</v>
      </c>
      <c r="X24" s="282">
        <v>27.8</v>
      </c>
      <c r="Y24" s="283">
        <v>-13</v>
      </c>
      <c r="Z24" s="294">
        <v>0</v>
      </c>
      <c r="AA24" s="294">
        <v>0</v>
      </c>
      <c r="AB24" s="282" t="s">
        <v>356</v>
      </c>
      <c r="AC24" s="283">
        <v>0</v>
      </c>
      <c r="AD24" s="292">
        <v>153</v>
      </c>
      <c r="AE24" s="292">
        <v>157</v>
      </c>
      <c r="AF24" s="282">
        <v>102.6</v>
      </c>
      <c r="AG24" s="280">
        <v>4</v>
      </c>
      <c r="AH24" s="292">
        <v>20</v>
      </c>
      <c r="AI24" s="292" t="s">
        <v>386</v>
      </c>
      <c r="AJ24" s="282">
        <v>165</v>
      </c>
      <c r="AK24" s="280">
        <v>13</v>
      </c>
      <c r="AL24" s="292">
        <v>54</v>
      </c>
      <c r="AM24" s="292">
        <v>8</v>
      </c>
      <c r="AN24" s="282">
        <v>14.8</v>
      </c>
      <c r="AO24" s="280">
        <v>-46</v>
      </c>
      <c r="AP24" s="292">
        <v>910</v>
      </c>
      <c r="AQ24" s="292">
        <v>1300</v>
      </c>
      <c r="AR24" s="282">
        <v>142.9</v>
      </c>
      <c r="AS24" s="280">
        <v>390</v>
      </c>
      <c r="AT24" s="293">
        <v>2578</v>
      </c>
      <c r="AU24" s="292">
        <v>3572</v>
      </c>
      <c r="AV24" s="281">
        <v>994</v>
      </c>
      <c r="AW24" s="292">
        <v>213</v>
      </c>
      <c r="AX24" s="295">
        <v>213</v>
      </c>
      <c r="AY24" s="295">
        <v>174</v>
      </c>
      <c r="AZ24" s="287">
        <v>81.7</v>
      </c>
      <c r="BA24" s="286">
        <v>-39</v>
      </c>
      <c r="BB24" s="296">
        <v>765</v>
      </c>
      <c r="BC24" s="292">
        <v>599</v>
      </c>
      <c r="BD24" s="282">
        <v>78.3</v>
      </c>
      <c r="BE24" s="280">
        <v>-166</v>
      </c>
      <c r="BF24" s="292">
        <v>2996</v>
      </c>
      <c r="BG24" s="292">
        <v>4028</v>
      </c>
      <c r="BH24" s="282">
        <v>134.4</v>
      </c>
      <c r="BI24" s="280">
        <v>1032</v>
      </c>
      <c r="BJ24" s="292">
        <v>500</v>
      </c>
      <c r="BK24" s="292">
        <v>1057</v>
      </c>
      <c r="BL24" s="282">
        <v>211.4</v>
      </c>
      <c r="BM24" s="280">
        <v>557</v>
      </c>
      <c r="BN24" s="292">
        <v>442</v>
      </c>
      <c r="BO24" s="292">
        <v>869</v>
      </c>
      <c r="BP24" s="282">
        <v>196.6</v>
      </c>
      <c r="BQ24" s="280">
        <v>427</v>
      </c>
      <c r="BR24" s="292">
        <v>44</v>
      </c>
      <c r="BS24" s="292">
        <v>60</v>
      </c>
      <c r="BT24" s="281">
        <v>136.4</v>
      </c>
      <c r="BU24" s="280">
        <v>16</v>
      </c>
      <c r="BV24" s="292">
        <v>5425</v>
      </c>
      <c r="BW24" s="292">
        <v>5395</v>
      </c>
      <c r="BX24" s="281">
        <v>99.4</v>
      </c>
      <c r="BY24" s="280">
        <v>-30</v>
      </c>
      <c r="BZ24" s="297">
        <v>11</v>
      </c>
      <c r="CA24" s="297">
        <v>18</v>
      </c>
      <c r="CB24" s="283">
        <v>7</v>
      </c>
      <c r="CC24" s="289"/>
      <c r="CD24" s="289"/>
      <c r="CE24" s="290"/>
      <c r="CF24" s="290"/>
    </row>
    <row r="25" spans="1:84" s="300" customFormat="1" ht="17.850000000000001" customHeight="1" x14ac:dyDescent="0.25">
      <c r="A25" s="291" t="s">
        <v>342</v>
      </c>
      <c r="B25" s="292">
        <v>1811</v>
      </c>
      <c r="C25" s="293">
        <v>2127</v>
      </c>
      <c r="D25" s="281">
        <v>117.4</v>
      </c>
      <c r="E25" s="280">
        <v>316</v>
      </c>
      <c r="F25" s="292">
        <v>982</v>
      </c>
      <c r="G25" s="293">
        <v>1355</v>
      </c>
      <c r="H25" s="281">
        <v>138</v>
      </c>
      <c r="I25" s="280">
        <v>373</v>
      </c>
      <c r="J25" s="292">
        <v>392</v>
      </c>
      <c r="K25" s="292">
        <v>313</v>
      </c>
      <c r="L25" s="281">
        <v>79.8</v>
      </c>
      <c r="M25" s="280">
        <v>-79</v>
      </c>
      <c r="N25" s="292">
        <v>201</v>
      </c>
      <c r="O25" s="292">
        <v>216</v>
      </c>
      <c r="P25" s="282">
        <v>107.5</v>
      </c>
      <c r="Q25" s="280">
        <v>15</v>
      </c>
      <c r="R25" s="292">
        <v>5</v>
      </c>
      <c r="S25" s="292">
        <v>2</v>
      </c>
      <c r="T25" s="282">
        <v>40</v>
      </c>
      <c r="U25" s="283">
        <v>-3</v>
      </c>
      <c r="V25" s="294">
        <v>35</v>
      </c>
      <c r="W25" s="292">
        <v>1</v>
      </c>
      <c r="X25" s="282">
        <v>2.9</v>
      </c>
      <c r="Y25" s="283">
        <v>-34</v>
      </c>
      <c r="Z25" s="294">
        <v>0</v>
      </c>
      <c r="AA25" s="294">
        <v>0</v>
      </c>
      <c r="AB25" s="282" t="s">
        <v>356</v>
      </c>
      <c r="AC25" s="283">
        <v>0</v>
      </c>
      <c r="AD25" s="292">
        <v>116</v>
      </c>
      <c r="AE25" s="292">
        <v>80</v>
      </c>
      <c r="AF25" s="282">
        <v>69</v>
      </c>
      <c r="AG25" s="280">
        <v>-36</v>
      </c>
      <c r="AH25" s="292">
        <v>40</v>
      </c>
      <c r="AI25" s="292" t="s">
        <v>387</v>
      </c>
      <c r="AJ25" s="282">
        <v>55</v>
      </c>
      <c r="AK25" s="280">
        <v>-18</v>
      </c>
      <c r="AL25" s="292">
        <v>176</v>
      </c>
      <c r="AM25" s="292">
        <v>33</v>
      </c>
      <c r="AN25" s="282">
        <v>18.8</v>
      </c>
      <c r="AO25" s="280">
        <v>-143</v>
      </c>
      <c r="AP25" s="292">
        <v>804</v>
      </c>
      <c r="AQ25" s="292">
        <v>1212</v>
      </c>
      <c r="AR25" s="282">
        <v>150.69999999999999</v>
      </c>
      <c r="AS25" s="280">
        <v>408</v>
      </c>
      <c r="AT25" s="293">
        <v>2977</v>
      </c>
      <c r="AU25" s="292">
        <v>3526</v>
      </c>
      <c r="AV25" s="281">
        <v>549</v>
      </c>
      <c r="AW25" s="292">
        <v>179</v>
      </c>
      <c r="AX25" s="295">
        <v>179</v>
      </c>
      <c r="AY25" s="295">
        <v>161</v>
      </c>
      <c r="AZ25" s="287">
        <v>89.9</v>
      </c>
      <c r="BA25" s="286">
        <v>-18</v>
      </c>
      <c r="BB25" s="296">
        <v>621</v>
      </c>
      <c r="BC25" s="292">
        <v>443</v>
      </c>
      <c r="BD25" s="282">
        <v>71.3</v>
      </c>
      <c r="BE25" s="280">
        <v>-178</v>
      </c>
      <c r="BF25" s="292">
        <v>1181</v>
      </c>
      <c r="BG25" s="292">
        <v>1650</v>
      </c>
      <c r="BH25" s="282">
        <v>139.69999999999999</v>
      </c>
      <c r="BI25" s="280">
        <v>469</v>
      </c>
      <c r="BJ25" s="292">
        <v>560</v>
      </c>
      <c r="BK25" s="292">
        <v>996</v>
      </c>
      <c r="BL25" s="282">
        <v>177.9</v>
      </c>
      <c r="BM25" s="280">
        <v>436</v>
      </c>
      <c r="BN25" s="292">
        <v>463</v>
      </c>
      <c r="BO25" s="292">
        <v>860</v>
      </c>
      <c r="BP25" s="282">
        <v>185.7</v>
      </c>
      <c r="BQ25" s="280">
        <v>397</v>
      </c>
      <c r="BR25" s="292">
        <v>150</v>
      </c>
      <c r="BS25" s="292">
        <v>78</v>
      </c>
      <c r="BT25" s="281">
        <v>52</v>
      </c>
      <c r="BU25" s="280">
        <v>-72</v>
      </c>
      <c r="BV25" s="292">
        <v>5288</v>
      </c>
      <c r="BW25" s="292">
        <v>7535</v>
      </c>
      <c r="BX25" s="281">
        <v>142.5</v>
      </c>
      <c r="BY25" s="280">
        <v>2247</v>
      </c>
      <c r="BZ25" s="297">
        <v>4</v>
      </c>
      <c r="CA25" s="297">
        <v>13</v>
      </c>
      <c r="CB25" s="283">
        <v>9</v>
      </c>
      <c r="CC25" s="289"/>
      <c r="CD25" s="289"/>
      <c r="CE25" s="290"/>
      <c r="CF25" s="290"/>
    </row>
    <row r="26" spans="1:84" s="300" customFormat="1" ht="17.850000000000001" customHeight="1" x14ac:dyDescent="0.25">
      <c r="A26" s="291" t="s">
        <v>343</v>
      </c>
      <c r="B26" s="292">
        <v>2184</v>
      </c>
      <c r="C26" s="293">
        <v>2986</v>
      </c>
      <c r="D26" s="281">
        <v>136.69999999999999</v>
      </c>
      <c r="E26" s="280">
        <v>802</v>
      </c>
      <c r="F26" s="292">
        <v>1017</v>
      </c>
      <c r="G26" s="293">
        <v>1341</v>
      </c>
      <c r="H26" s="281">
        <v>131.9</v>
      </c>
      <c r="I26" s="280">
        <v>324</v>
      </c>
      <c r="J26" s="292">
        <v>484</v>
      </c>
      <c r="K26" s="292">
        <v>363</v>
      </c>
      <c r="L26" s="281">
        <v>75</v>
      </c>
      <c r="M26" s="280">
        <v>-121</v>
      </c>
      <c r="N26" s="292">
        <v>194</v>
      </c>
      <c r="O26" s="292">
        <v>135</v>
      </c>
      <c r="P26" s="282">
        <v>69.599999999999994</v>
      </c>
      <c r="Q26" s="280">
        <v>-59</v>
      </c>
      <c r="R26" s="292">
        <v>3</v>
      </c>
      <c r="S26" s="292">
        <v>1</v>
      </c>
      <c r="T26" s="282">
        <v>33.299999999999997</v>
      </c>
      <c r="U26" s="283">
        <v>-2</v>
      </c>
      <c r="V26" s="294">
        <v>8</v>
      </c>
      <c r="W26" s="292">
        <v>2</v>
      </c>
      <c r="X26" s="282">
        <v>25</v>
      </c>
      <c r="Y26" s="283">
        <v>-6</v>
      </c>
      <c r="Z26" s="294">
        <v>1</v>
      </c>
      <c r="AA26" s="294">
        <v>5</v>
      </c>
      <c r="AB26" s="282" t="s">
        <v>359</v>
      </c>
      <c r="AC26" s="283">
        <v>4</v>
      </c>
      <c r="AD26" s="292">
        <v>120</v>
      </c>
      <c r="AE26" s="292">
        <v>78</v>
      </c>
      <c r="AF26" s="282">
        <v>65</v>
      </c>
      <c r="AG26" s="280">
        <v>-42</v>
      </c>
      <c r="AH26" s="292">
        <v>3</v>
      </c>
      <c r="AI26" s="292" t="s">
        <v>388</v>
      </c>
      <c r="AJ26" s="282" t="s">
        <v>399</v>
      </c>
      <c r="AK26" s="280">
        <v>13</v>
      </c>
      <c r="AL26" s="292">
        <v>92</v>
      </c>
      <c r="AM26" s="292">
        <v>11</v>
      </c>
      <c r="AN26" s="282">
        <v>12</v>
      </c>
      <c r="AO26" s="280">
        <v>-81</v>
      </c>
      <c r="AP26" s="292">
        <v>965</v>
      </c>
      <c r="AQ26" s="292">
        <v>1256</v>
      </c>
      <c r="AR26" s="282">
        <v>130.19999999999999</v>
      </c>
      <c r="AS26" s="280">
        <v>291</v>
      </c>
      <c r="AT26" s="293">
        <v>3045</v>
      </c>
      <c r="AU26" s="292">
        <v>3390</v>
      </c>
      <c r="AV26" s="281">
        <v>345</v>
      </c>
      <c r="AW26" s="292">
        <v>200</v>
      </c>
      <c r="AX26" s="295">
        <v>200</v>
      </c>
      <c r="AY26" s="295">
        <v>156</v>
      </c>
      <c r="AZ26" s="287">
        <v>78</v>
      </c>
      <c r="BA26" s="286">
        <v>-44</v>
      </c>
      <c r="BB26" s="296">
        <v>869</v>
      </c>
      <c r="BC26" s="292">
        <v>536</v>
      </c>
      <c r="BD26" s="282">
        <v>61.7</v>
      </c>
      <c r="BE26" s="280">
        <v>-333</v>
      </c>
      <c r="BF26" s="292">
        <v>1609</v>
      </c>
      <c r="BG26" s="292">
        <v>2161</v>
      </c>
      <c r="BH26" s="282">
        <v>134.30000000000001</v>
      </c>
      <c r="BI26" s="280">
        <v>552</v>
      </c>
      <c r="BJ26" s="292">
        <v>503</v>
      </c>
      <c r="BK26" s="292">
        <v>1009</v>
      </c>
      <c r="BL26" s="282">
        <v>200.6</v>
      </c>
      <c r="BM26" s="280">
        <v>506</v>
      </c>
      <c r="BN26" s="292">
        <v>470</v>
      </c>
      <c r="BO26" s="292">
        <v>908</v>
      </c>
      <c r="BP26" s="282">
        <v>193.2</v>
      </c>
      <c r="BQ26" s="280">
        <v>438</v>
      </c>
      <c r="BR26" s="292">
        <v>244</v>
      </c>
      <c r="BS26" s="292">
        <v>93</v>
      </c>
      <c r="BT26" s="281">
        <v>38.1</v>
      </c>
      <c r="BU26" s="280">
        <v>-151</v>
      </c>
      <c r="BV26" s="292">
        <v>6538</v>
      </c>
      <c r="BW26" s="292">
        <v>6769</v>
      </c>
      <c r="BX26" s="281">
        <v>103.5</v>
      </c>
      <c r="BY26" s="280">
        <v>231</v>
      </c>
      <c r="BZ26" s="297">
        <v>2</v>
      </c>
      <c r="CA26" s="297">
        <v>11</v>
      </c>
      <c r="CB26" s="283">
        <v>9</v>
      </c>
      <c r="CC26" s="289"/>
      <c r="CD26" s="289"/>
      <c r="CE26" s="290"/>
      <c r="CF26" s="290"/>
    </row>
    <row r="27" spans="1:84" s="300" customFormat="1" ht="17.850000000000001" customHeight="1" x14ac:dyDescent="0.25">
      <c r="A27" s="291" t="s">
        <v>344</v>
      </c>
      <c r="B27" s="292">
        <v>5499</v>
      </c>
      <c r="C27" s="293">
        <v>5482</v>
      </c>
      <c r="D27" s="281">
        <v>99.7</v>
      </c>
      <c r="E27" s="280">
        <v>-17</v>
      </c>
      <c r="F27" s="292">
        <v>302</v>
      </c>
      <c r="G27" s="293">
        <v>522</v>
      </c>
      <c r="H27" s="281">
        <v>172.8</v>
      </c>
      <c r="I27" s="280">
        <v>220</v>
      </c>
      <c r="J27" s="292">
        <v>437</v>
      </c>
      <c r="K27" s="292">
        <v>305</v>
      </c>
      <c r="L27" s="281">
        <v>69.8</v>
      </c>
      <c r="M27" s="280">
        <v>-132</v>
      </c>
      <c r="N27" s="292">
        <v>100</v>
      </c>
      <c r="O27" s="292">
        <v>119</v>
      </c>
      <c r="P27" s="282">
        <v>119</v>
      </c>
      <c r="Q27" s="280">
        <v>19</v>
      </c>
      <c r="R27" s="292">
        <v>2</v>
      </c>
      <c r="S27" s="292">
        <v>1</v>
      </c>
      <c r="T27" s="282">
        <v>50</v>
      </c>
      <c r="U27" s="283">
        <v>-1</v>
      </c>
      <c r="V27" s="294">
        <v>16</v>
      </c>
      <c r="W27" s="292">
        <v>9</v>
      </c>
      <c r="X27" s="282">
        <v>56.3</v>
      </c>
      <c r="Y27" s="283">
        <v>-7</v>
      </c>
      <c r="Z27" s="294">
        <v>0</v>
      </c>
      <c r="AA27" s="294">
        <v>0</v>
      </c>
      <c r="AB27" s="282" t="s">
        <v>356</v>
      </c>
      <c r="AC27" s="283">
        <v>0</v>
      </c>
      <c r="AD27" s="292">
        <v>60</v>
      </c>
      <c r="AE27" s="292">
        <v>29</v>
      </c>
      <c r="AF27" s="282">
        <v>48.3</v>
      </c>
      <c r="AG27" s="280">
        <v>-31</v>
      </c>
      <c r="AH27" s="292">
        <v>5</v>
      </c>
      <c r="AI27" s="292" t="s">
        <v>389</v>
      </c>
      <c r="AJ27" s="282">
        <v>100</v>
      </c>
      <c r="AK27" s="280">
        <v>0</v>
      </c>
      <c r="AL27" s="292">
        <v>49</v>
      </c>
      <c r="AM27" s="292">
        <v>15</v>
      </c>
      <c r="AN27" s="282">
        <v>30.6</v>
      </c>
      <c r="AO27" s="280">
        <v>-34</v>
      </c>
      <c r="AP27" s="292">
        <v>245</v>
      </c>
      <c r="AQ27" s="292">
        <v>432</v>
      </c>
      <c r="AR27" s="282">
        <v>176.3</v>
      </c>
      <c r="AS27" s="280">
        <v>187</v>
      </c>
      <c r="AT27" s="293">
        <v>3412</v>
      </c>
      <c r="AU27" s="292">
        <v>4242</v>
      </c>
      <c r="AV27" s="281">
        <v>830</v>
      </c>
      <c r="AW27" s="292">
        <v>198</v>
      </c>
      <c r="AX27" s="295">
        <v>198</v>
      </c>
      <c r="AY27" s="295">
        <v>168</v>
      </c>
      <c r="AZ27" s="287">
        <v>84.8</v>
      </c>
      <c r="BA27" s="286">
        <v>-30</v>
      </c>
      <c r="BB27" s="296">
        <v>802</v>
      </c>
      <c r="BC27" s="292">
        <v>596</v>
      </c>
      <c r="BD27" s="282">
        <v>74.3</v>
      </c>
      <c r="BE27" s="280">
        <v>-206</v>
      </c>
      <c r="BF27" s="292">
        <v>5174</v>
      </c>
      <c r="BG27" s="292">
        <v>4950</v>
      </c>
      <c r="BH27" s="282">
        <v>95.7</v>
      </c>
      <c r="BI27" s="280">
        <v>-224</v>
      </c>
      <c r="BJ27" s="292">
        <v>141</v>
      </c>
      <c r="BK27" s="292">
        <v>357</v>
      </c>
      <c r="BL27" s="282">
        <v>253.2</v>
      </c>
      <c r="BM27" s="280">
        <v>216</v>
      </c>
      <c r="BN27" s="292">
        <v>124</v>
      </c>
      <c r="BO27" s="292">
        <v>324</v>
      </c>
      <c r="BP27" s="282">
        <v>261.3</v>
      </c>
      <c r="BQ27" s="280">
        <v>200</v>
      </c>
      <c r="BR27" s="292">
        <v>169</v>
      </c>
      <c r="BS27" s="292">
        <v>108</v>
      </c>
      <c r="BT27" s="281">
        <v>63.9</v>
      </c>
      <c r="BU27" s="280">
        <v>-61</v>
      </c>
      <c r="BV27" s="292">
        <v>6725</v>
      </c>
      <c r="BW27" s="292">
        <v>7841</v>
      </c>
      <c r="BX27" s="281">
        <v>116.6</v>
      </c>
      <c r="BY27" s="280">
        <v>1116</v>
      </c>
      <c r="BZ27" s="297">
        <v>1</v>
      </c>
      <c r="CA27" s="297">
        <v>3</v>
      </c>
      <c r="CB27" s="283">
        <v>2</v>
      </c>
      <c r="CC27" s="289"/>
      <c r="CD27" s="289"/>
      <c r="CE27" s="290"/>
      <c r="CF27" s="290"/>
    </row>
    <row r="28" spans="1:84" s="300" customFormat="1" ht="17.850000000000001" customHeight="1" x14ac:dyDescent="0.25">
      <c r="A28" s="291" t="s">
        <v>345</v>
      </c>
      <c r="B28" s="292">
        <v>2379</v>
      </c>
      <c r="C28" s="293">
        <v>2527</v>
      </c>
      <c r="D28" s="281">
        <v>106.2</v>
      </c>
      <c r="E28" s="280">
        <v>148</v>
      </c>
      <c r="F28" s="292">
        <v>853</v>
      </c>
      <c r="G28" s="293">
        <v>1092</v>
      </c>
      <c r="H28" s="281">
        <v>128</v>
      </c>
      <c r="I28" s="280">
        <v>239</v>
      </c>
      <c r="J28" s="292">
        <v>490</v>
      </c>
      <c r="K28" s="292">
        <v>353</v>
      </c>
      <c r="L28" s="281">
        <v>72</v>
      </c>
      <c r="M28" s="280">
        <v>-137</v>
      </c>
      <c r="N28" s="292">
        <v>232</v>
      </c>
      <c r="O28" s="292">
        <v>193</v>
      </c>
      <c r="P28" s="282">
        <v>83.2</v>
      </c>
      <c r="Q28" s="280">
        <v>-39</v>
      </c>
      <c r="R28" s="292">
        <v>2</v>
      </c>
      <c r="S28" s="292">
        <v>1</v>
      </c>
      <c r="T28" s="282">
        <v>50</v>
      </c>
      <c r="U28" s="283">
        <v>-1</v>
      </c>
      <c r="V28" s="294">
        <v>5</v>
      </c>
      <c r="W28" s="292">
        <v>1</v>
      </c>
      <c r="X28" s="282">
        <v>20</v>
      </c>
      <c r="Y28" s="283">
        <v>-4</v>
      </c>
      <c r="Z28" s="299">
        <v>0</v>
      </c>
      <c r="AA28" s="294">
        <v>0</v>
      </c>
      <c r="AB28" s="282" t="s">
        <v>356</v>
      </c>
      <c r="AC28" s="283">
        <v>0</v>
      </c>
      <c r="AD28" s="292">
        <v>128</v>
      </c>
      <c r="AE28" s="292">
        <v>64</v>
      </c>
      <c r="AF28" s="282">
        <v>50</v>
      </c>
      <c r="AG28" s="280">
        <v>-64</v>
      </c>
      <c r="AH28" s="292">
        <v>61</v>
      </c>
      <c r="AI28" s="292" t="s">
        <v>390</v>
      </c>
      <c r="AJ28" s="282">
        <v>14.8</v>
      </c>
      <c r="AK28" s="280">
        <v>-52</v>
      </c>
      <c r="AL28" s="292">
        <v>111</v>
      </c>
      <c r="AM28" s="292">
        <v>7</v>
      </c>
      <c r="AN28" s="282">
        <v>6.3</v>
      </c>
      <c r="AO28" s="280">
        <v>-104</v>
      </c>
      <c r="AP28" s="292">
        <v>766</v>
      </c>
      <c r="AQ28" s="292">
        <v>989</v>
      </c>
      <c r="AR28" s="282">
        <v>129.1</v>
      </c>
      <c r="AS28" s="280">
        <v>223</v>
      </c>
      <c r="AT28" s="293">
        <v>2877</v>
      </c>
      <c r="AU28" s="292">
        <v>3933</v>
      </c>
      <c r="AV28" s="281">
        <v>1056</v>
      </c>
      <c r="AW28" s="292">
        <v>227</v>
      </c>
      <c r="AX28" s="295">
        <v>227</v>
      </c>
      <c r="AY28" s="295">
        <v>183</v>
      </c>
      <c r="AZ28" s="287">
        <v>80.599999999999994</v>
      </c>
      <c r="BA28" s="286">
        <v>-44</v>
      </c>
      <c r="BB28" s="296">
        <v>767</v>
      </c>
      <c r="BC28" s="292">
        <v>569</v>
      </c>
      <c r="BD28" s="282">
        <v>74.2</v>
      </c>
      <c r="BE28" s="280">
        <v>-198</v>
      </c>
      <c r="BF28" s="292">
        <v>1696</v>
      </c>
      <c r="BG28" s="292">
        <v>2062</v>
      </c>
      <c r="BH28" s="282">
        <v>121.6</v>
      </c>
      <c r="BI28" s="280">
        <v>366</v>
      </c>
      <c r="BJ28" s="292">
        <v>440</v>
      </c>
      <c r="BK28" s="292">
        <v>763</v>
      </c>
      <c r="BL28" s="282">
        <v>173.4</v>
      </c>
      <c r="BM28" s="280">
        <v>323</v>
      </c>
      <c r="BN28" s="292">
        <v>367</v>
      </c>
      <c r="BO28" s="292">
        <v>681</v>
      </c>
      <c r="BP28" s="282">
        <v>185.6</v>
      </c>
      <c r="BQ28" s="280">
        <v>314</v>
      </c>
      <c r="BR28" s="292">
        <v>184</v>
      </c>
      <c r="BS28" s="292">
        <v>106</v>
      </c>
      <c r="BT28" s="281">
        <v>57.6</v>
      </c>
      <c r="BU28" s="280">
        <v>-78</v>
      </c>
      <c r="BV28" s="292">
        <v>6376</v>
      </c>
      <c r="BW28" s="292">
        <v>6320</v>
      </c>
      <c r="BX28" s="281">
        <v>99.1</v>
      </c>
      <c r="BY28" s="280">
        <v>-56</v>
      </c>
      <c r="BZ28" s="297">
        <v>2</v>
      </c>
      <c r="CA28" s="297">
        <v>7</v>
      </c>
      <c r="CB28" s="283">
        <v>5</v>
      </c>
      <c r="CC28" s="289"/>
      <c r="CD28" s="289"/>
      <c r="CE28" s="290"/>
      <c r="CF28" s="290"/>
    </row>
    <row r="29" spans="1:84" s="300" customFormat="1" ht="17.850000000000001" customHeight="1" x14ac:dyDescent="0.25">
      <c r="A29" s="291" t="s">
        <v>346</v>
      </c>
      <c r="B29" s="292">
        <v>1622</v>
      </c>
      <c r="C29" s="293">
        <v>1645</v>
      </c>
      <c r="D29" s="281">
        <v>101.4</v>
      </c>
      <c r="E29" s="280">
        <v>23</v>
      </c>
      <c r="F29" s="292">
        <v>420</v>
      </c>
      <c r="G29" s="293">
        <v>572</v>
      </c>
      <c r="H29" s="281">
        <v>136.19999999999999</v>
      </c>
      <c r="I29" s="280">
        <v>152</v>
      </c>
      <c r="J29" s="292">
        <v>425</v>
      </c>
      <c r="K29" s="292">
        <v>219</v>
      </c>
      <c r="L29" s="281">
        <v>51.5</v>
      </c>
      <c r="M29" s="280">
        <v>-206</v>
      </c>
      <c r="N29" s="292">
        <v>142</v>
      </c>
      <c r="O29" s="292">
        <v>106</v>
      </c>
      <c r="P29" s="282">
        <v>74.599999999999994</v>
      </c>
      <c r="Q29" s="280">
        <v>-36</v>
      </c>
      <c r="R29" s="292">
        <v>6</v>
      </c>
      <c r="S29" s="292">
        <v>3</v>
      </c>
      <c r="T29" s="282">
        <v>50</v>
      </c>
      <c r="U29" s="283">
        <v>-3</v>
      </c>
      <c r="V29" s="294">
        <v>4</v>
      </c>
      <c r="W29" s="292">
        <v>3</v>
      </c>
      <c r="X29" s="282">
        <v>75</v>
      </c>
      <c r="Y29" s="283">
        <v>-1</v>
      </c>
      <c r="Z29" s="299">
        <v>0</v>
      </c>
      <c r="AA29" s="294">
        <v>0</v>
      </c>
      <c r="AB29" s="282" t="s">
        <v>356</v>
      </c>
      <c r="AC29" s="283">
        <v>0</v>
      </c>
      <c r="AD29" s="292">
        <v>103</v>
      </c>
      <c r="AE29" s="292">
        <v>72</v>
      </c>
      <c r="AF29" s="282">
        <v>69.900000000000006</v>
      </c>
      <c r="AG29" s="280">
        <v>-31</v>
      </c>
      <c r="AH29" s="292">
        <v>35</v>
      </c>
      <c r="AI29" s="292" t="s">
        <v>391</v>
      </c>
      <c r="AJ29" s="282">
        <v>34.299999999999997</v>
      </c>
      <c r="AK29" s="280">
        <v>-23</v>
      </c>
      <c r="AL29" s="292">
        <v>64</v>
      </c>
      <c r="AM29" s="292">
        <v>49</v>
      </c>
      <c r="AN29" s="282">
        <v>76.599999999999994</v>
      </c>
      <c r="AO29" s="280">
        <v>-15</v>
      </c>
      <c r="AP29" s="292">
        <v>378</v>
      </c>
      <c r="AQ29" s="292">
        <v>519</v>
      </c>
      <c r="AR29" s="282">
        <v>137.30000000000001</v>
      </c>
      <c r="AS29" s="280">
        <v>141</v>
      </c>
      <c r="AT29" s="293">
        <v>3066</v>
      </c>
      <c r="AU29" s="292">
        <v>3557</v>
      </c>
      <c r="AV29" s="281">
        <v>491</v>
      </c>
      <c r="AW29" s="292">
        <v>154</v>
      </c>
      <c r="AX29" s="295">
        <v>154</v>
      </c>
      <c r="AY29" s="295">
        <v>114</v>
      </c>
      <c r="AZ29" s="287">
        <v>74</v>
      </c>
      <c r="BA29" s="286">
        <v>-40</v>
      </c>
      <c r="BB29" s="296">
        <v>443</v>
      </c>
      <c r="BC29" s="292">
        <v>273</v>
      </c>
      <c r="BD29" s="282">
        <v>61.6</v>
      </c>
      <c r="BE29" s="280">
        <v>-170</v>
      </c>
      <c r="BF29" s="292">
        <v>1136</v>
      </c>
      <c r="BG29" s="292">
        <v>1420</v>
      </c>
      <c r="BH29" s="282">
        <v>125</v>
      </c>
      <c r="BI29" s="280">
        <v>284</v>
      </c>
      <c r="BJ29" s="292">
        <v>191</v>
      </c>
      <c r="BK29" s="292">
        <v>396</v>
      </c>
      <c r="BL29" s="282">
        <v>207.3</v>
      </c>
      <c r="BM29" s="280">
        <v>205</v>
      </c>
      <c r="BN29" s="292">
        <v>169</v>
      </c>
      <c r="BO29" s="292">
        <v>353</v>
      </c>
      <c r="BP29" s="282">
        <v>208.9</v>
      </c>
      <c r="BQ29" s="280">
        <v>184</v>
      </c>
      <c r="BR29" s="292">
        <v>24</v>
      </c>
      <c r="BS29" s="292">
        <v>44</v>
      </c>
      <c r="BT29" s="281">
        <v>183.3</v>
      </c>
      <c r="BU29" s="280">
        <v>20</v>
      </c>
      <c r="BV29" s="292">
        <v>4806</v>
      </c>
      <c r="BW29" s="292">
        <v>5828</v>
      </c>
      <c r="BX29" s="281">
        <v>121.3</v>
      </c>
      <c r="BY29" s="280">
        <v>1022</v>
      </c>
      <c r="BZ29" s="297">
        <v>8</v>
      </c>
      <c r="CA29" s="297">
        <v>9</v>
      </c>
      <c r="CB29" s="283">
        <v>1</v>
      </c>
      <c r="CC29" s="289"/>
      <c r="CD29" s="289"/>
      <c r="CE29" s="290"/>
      <c r="CF29" s="290"/>
    </row>
    <row r="30" spans="1:84" s="300" customFormat="1" ht="17.850000000000001" customHeight="1" x14ac:dyDescent="0.25">
      <c r="A30" s="291" t="s">
        <v>347</v>
      </c>
      <c r="B30" s="292">
        <v>1805</v>
      </c>
      <c r="C30" s="293">
        <v>1821</v>
      </c>
      <c r="D30" s="281">
        <v>100.9</v>
      </c>
      <c r="E30" s="280">
        <v>16</v>
      </c>
      <c r="F30" s="292">
        <v>650</v>
      </c>
      <c r="G30" s="293">
        <v>750</v>
      </c>
      <c r="H30" s="281">
        <v>115.4</v>
      </c>
      <c r="I30" s="280">
        <v>100</v>
      </c>
      <c r="J30" s="292">
        <v>463</v>
      </c>
      <c r="K30" s="292">
        <v>335</v>
      </c>
      <c r="L30" s="281">
        <v>72.400000000000006</v>
      </c>
      <c r="M30" s="280">
        <v>-128</v>
      </c>
      <c r="N30" s="292">
        <v>162</v>
      </c>
      <c r="O30" s="292">
        <v>138</v>
      </c>
      <c r="P30" s="282">
        <v>85.2</v>
      </c>
      <c r="Q30" s="280">
        <v>-24</v>
      </c>
      <c r="R30" s="292">
        <v>0</v>
      </c>
      <c r="S30" s="292">
        <v>2</v>
      </c>
      <c r="T30" s="282" t="s">
        <v>356</v>
      </c>
      <c r="U30" s="283">
        <v>2</v>
      </c>
      <c r="V30" s="294">
        <v>1</v>
      </c>
      <c r="W30" s="292">
        <v>0</v>
      </c>
      <c r="X30" s="282">
        <v>0</v>
      </c>
      <c r="Y30" s="283">
        <v>-1</v>
      </c>
      <c r="Z30" s="294">
        <v>0</v>
      </c>
      <c r="AA30" s="294">
        <v>0</v>
      </c>
      <c r="AB30" s="282" t="s">
        <v>356</v>
      </c>
      <c r="AC30" s="283">
        <v>0</v>
      </c>
      <c r="AD30" s="292">
        <v>100</v>
      </c>
      <c r="AE30" s="292">
        <v>46</v>
      </c>
      <c r="AF30" s="282">
        <v>46</v>
      </c>
      <c r="AG30" s="280">
        <v>-54</v>
      </c>
      <c r="AH30" s="292">
        <v>23</v>
      </c>
      <c r="AI30" s="292" t="s">
        <v>376</v>
      </c>
      <c r="AJ30" s="282">
        <v>13</v>
      </c>
      <c r="AK30" s="280">
        <v>-20</v>
      </c>
      <c r="AL30" s="292">
        <v>83</v>
      </c>
      <c r="AM30" s="292">
        <v>20</v>
      </c>
      <c r="AN30" s="282">
        <v>24.1</v>
      </c>
      <c r="AO30" s="280">
        <v>-63</v>
      </c>
      <c r="AP30" s="292">
        <v>589</v>
      </c>
      <c r="AQ30" s="292">
        <v>711</v>
      </c>
      <c r="AR30" s="282">
        <v>120.7</v>
      </c>
      <c r="AS30" s="280">
        <v>122</v>
      </c>
      <c r="AT30" s="293">
        <v>2687</v>
      </c>
      <c r="AU30" s="292">
        <v>3161</v>
      </c>
      <c r="AV30" s="281">
        <v>474</v>
      </c>
      <c r="AW30" s="292">
        <v>222</v>
      </c>
      <c r="AX30" s="295">
        <v>222</v>
      </c>
      <c r="AY30" s="295">
        <v>184</v>
      </c>
      <c r="AZ30" s="287">
        <v>82.9</v>
      </c>
      <c r="BA30" s="286">
        <v>-38</v>
      </c>
      <c r="BB30" s="296">
        <v>696</v>
      </c>
      <c r="BC30" s="292">
        <v>471</v>
      </c>
      <c r="BD30" s="282">
        <v>67.7</v>
      </c>
      <c r="BE30" s="280">
        <v>-225</v>
      </c>
      <c r="BF30" s="292">
        <v>1220</v>
      </c>
      <c r="BG30" s="292">
        <v>1353</v>
      </c>
      <c r="BH30" s="282">
        <v>110.9</v>
      </c>
      <c r="BI30" s="280">
        <v>133</v>
      </c>
      <c r="BJ30" s="292">
        <v>361</v>
      </c>
      <c r="BK30" s="292">
        <v>509</v>
      </c>
      <c r="BL30" s="282">
        <v>141</v>
      </c>
      <c r="BM30" s="280">
        <v>148</v>
      </c>
      <c r="BN30" s="292">
        <v>323</v>
      </c>
      <c r="BO30" s="292">
        <v>484</v>
      </c>
      <c r="BP30" s="282">
        <v>149.80000000000001</v>
      </c>
      <c r="BQ30" s="280">
        <v>161</v>
      </c>
      <c r="BR30" s="292">
        <v>134</v>
      </c>
      <c r="BS30" s="292">
        <v>45</v>
      </c>
      <c r="BT30" s="281">
        <v>33.6</v>
      </c>
      <c r="BU30" s="280">
        <v>-89</v>
      </c>
      <c r="BV30" s="292">
        <v>5188</v>
      </c>
      <c r="BW30" s="292">
        <v>6064</v>
      </c>
      <c r="BX30" s="281">
        <v>116.9</v>
      </c>
      <c r="BY30" s="280">
        <v>876</v>
      </c>
      <c r="BZ30" s="297">
        <v>3</v>
      </c>
      <c r="CA30" s="297">
        <v>11</v>
      </c>
      <c r="CB30" s="283">
        <v>8</v>
      </c>
      <c r="CC30" s="289"/>
      <c r="CD30" s="289"/>
      <c r="CE30" s="290"/>
      <c r="CF30" s="290"/>
    </row>
    <row r="31" spans="1:84" s="301" customFormat="1" ht="17.850000000000001" customHeight="1" x14ac:dyDescent="0.25">
      <c r="A31" s="291" t="s">
        <v>348</v>
      </c>
      <c r="B31" s="292">
        <v>2183</v>
      </c>
      <c r="C31" s="293">
        <v>2204</v>
      </c>
      <c r="D31" s="281">
        <v>101</v>
      </c>
      <c r="E31" s="280">
        <v>21</v>
      </c>
      <c r="F31" s="292">
        <v>860</v>
      </c>
      <c r="G31" s="293">
        <v>1157</v>
      </c>
      <c r="H31" s="281">
        <v>134.5</v>
      </c>
      <c r="I31" s="280">
        <v>297</v>
      </c>
      <c r="J31" s="292">
        <v>704</v>
      </c>
      <c r="K31" s="292">
        <v>284</v>
      </c>
      <c r="L31" s="281">
        <v>40.299999999999997</v>
      </c>
      <c r="M31" s="280">
        <v>-420</v>
      </c>
      <c r="N31" s="292">
        <v>251</v>
      </c>
      <c r="O31" s="292">
        <v>162</v>
      </c>
      <c r="P31" s="282">
        <v>64.5</v>
      </c>
      <c r="Q31" s="280">
        <v>-89</v>
      </c>
      <c r="R31" s="292">
        <v>2</v>
      </c>
      <c r="S31" s="292">
        <v>1</v>
      </c>
      <c r="T31" s="282">
        <v>50</v>
      </c>
      <c r="U31" s="283">
        <v>-1</v>
      </c>
      <c r="V31" s="294">
        <v>35</v>
      </c>
      <c r="W31" s="292">
        <v>1</v>
      </c>
      <c r="X31" s="282">
        <v>2.9</v>
      </c>
      <c r="Y31" s="283">
        <v>-34</v>
      </c>
      <c r="Z31" s="294">
        <v>0</v>
      </c>
      <c r="AA31" s="294">
        <v>0</v>
      </c>
      <c r="AB31" s="282" t="s">
        <v>356</v>
      </c>
      <c r="AC31" s="283">
        <v>0</v>
      </c>
      <c r="AD31" s="292">
        <v>150</v>
      </c>
      <c r="AE31" s="292">
        <v>103</v>
      </c>
      <c r="AF31" s="282">
        <v>68.7</v>
      </c>
      <c r="AG31" s="280">
        <v>-47</v>
      </c>
      <c r="AH31" s="292">
        <v>28</v>
      </c>
      <c r="AI31" s="292" t="s">
        <v>392</v>
      </c>
      <c r="AJ31" s="282">
        <v>85.7</v>
      </c>
      <c r="AK31" s="280">
        <v>-4</v>
      </c>
      <c r="AL31" s="292">
        <v>124</v>
      </c>
      <c r="AM31" s="292">
        <v>32</v>
      </c>
      <c r="AN31" s="282">
        <v>25.8</v>
      </c>
      <c r="AO31" s="280">
        <v>-92</v>
      </c>
      <c r="AP31" s="292">
        <v>747</v>
      </c>
      <c r="AQ31" s="292">
        <v>1047</v>
      </c>
      <c r="AR31" s="282">
        <v>140.19999999999999</v>
      </c>
      <c r="AS31" s="280">
        <v>300</v>
      </c>
      <c r="AT31" s="293">
        <v>3278</v>
      </c>
      <c r="AU31" s="292">
        <v>4234</v>
      </c>
      <c r="AV31" s="281">
        <v>956</v>
      </c>
      <c r="AW31" s="292">
        <v>510</v>
      </c>
      <c r="AX31" s="295">
        <v>510</v>
      </c>
      <c r="AY31" s="295">
        <v>277</v>
      </c>
      <c r="AZ31" s="287">
        <v>54.3</v>
      </c>
      <c r="BA31" s="286">
        <v>-233</v>
      </c>
      <c r="BB31" s="296">
        <v>1438</v>
      </c>
      <c r="BC31" s="292">
        <v>972</v>
      </c>
      <c r="BD31" s="282">
        <v>67.599999999999994</v>
      </c>
      <c r="BE31" s="280">
        <v>-466</v>
      </c>
      <c r="BF31" s="292">
        <v>1278</v>
      </c>
      <c r="BG31" s="292">
        <v>1759</v>
      </c>
      <c r="BH31" s="282">
        <v>137.6</v>
      </c>
      <c r="BI31" s="280">
        <v>481</v>
      </c>
      <c r="BJ31" s="292">
        <v>428</v>
      </c>
      <c r="BK31" s="292">
        <v>854</v>
      </c>
      <c r="BL31" s="282">
        <v>199.5</v>
      </c>
      <c r="BM31" s="280">
        <v>426</v>
      </c>
      <c r="BN31" s="292">
        <v>373</v>
      </c>
      <c r="BO31" s="292">
        <v>765</v>
      </c>
      <c r="BP31" s="282">
        <v>205.1</v>
      </c>
      <c r="BQ31" s="280">
        <v>392</v>
      </c>
      <c r="BR31" s="292">
        <v>589</v>
      </c>
      <c r="BS31" s="292">
        <v>351</v>
      </c>
      <c r="BT31" s="281">
        <v>59.6</v>
      </c>
      <c r="BU31" s="280">
        <v>-238</v>
      </c>
      <c r="BV31" s="292">
        <v>6174</v>
      </c>
      <c r="BW31" s="292">
        <v>7674</v>
      </c>
      <c r="BX31" s="281">
        <v>124.3</v>
      </c>
      <c r="BY31" s="280">
        <v>1500</v>
      </c>
      <c r="BZ31" s="297">
        <v>1</v>
      </c>
      <c r="CA31" s="297">
        <v>2</v>
      </c>
      <c r="CB31" s="283">
        <v>1</v>
      </c>
      <c r="CC31" s="289"/>
      <c r="CD31" s="289"/>
      <c r="CE31" s="290"/>
      <c r="CF31" s="290"/>
    </row>
    <row r="32" spans="1:84" s="300" customFormat="1" ht="17.850000000000001" customHeight="1" x14ac:dyDescent="0.25">
      <c r="A32" s="302" t="s">
        <v>349</v>
      </c>
      <c r="B32" s="292">
        <v>2756</v>
      </c>
      <c r="C32" s="293">
        <v>3094</v>
      </c>
      <c r="D32" s="281">
        <v>112.3</v>
      </c>
      <c r="E32" s="280">
        <v>338</v>
      </c>
      <c r="F32" s="292">
        <v>479</v>
      </c>
      <c r="G32" s="293">
        <v>559</v>
      </c>
      <c r="H32" s="281">
        <v>116.7</v>
      </c>
      <c r="I32" s="280">
        <v>80</v>
      </c>
      <c r="J32" s="292">
        <v>324</v>
      </c>
      <c r="K32" s="292">
        <v>230</v>
      </c>
      <c r="L32" s="281">
        <v>71</v>
      </c>
      <c r="M32" s="280">
        <v>-94</v>
      </c>
      <c r="N32" s="292">
        <v>156</v>
      </c>
      <c r="O32" s="292">
        <v>116</v>
      </c>
      <c r="P32" s="282">
        <v>74.400000000000006</v>
      </c>
      <c r="Q32" s="280">
        <v>-40</v>
      </c>
      <c r="R32" s="292">
        <v>2</v>
      </c>
      <c r="S32" s="292">
        <v>1</v>
      </c>
      <c r="T32" s="282">
        <v>50</v>
      </c>
      <c r="U32" s="283">
        <v>-1</v>
      </c>
      <c r="V32" s="294">
        <v>13</v>
      </c>
      <c r="W32" s="292">
        <v>3</v>
      </c>
      <c r="X32" s="282">
        <v>23.1</v>
      </c>
      <c r="Y32" s="283">
        <v>-10</v>
      </c>
      <c r="Z32" s="294">
        <v>0</v>
      </c>
      <c r="AA32" s="294">
        <v>0</v>
      </c>
      <c r="AB32" s="282" t="s">
        <v>356</v>
      </c>
      <c r="AC32" s="283">
        <v>0</v>
      </c>
      <c r="AD32" s="292">
        <v>85</v>
      </c>
      <c r="AE32" s="292">
        <v>74</v>
      </c>
      <c r="AF32" s="282">
        <v>87.1</v>
      </c>
      <c r="AG32" s="280">
        <v>-11</v>
      </c>
      <c r="AH32" s="292">
        <v>63</v>
      </c>
      <c r="AI32" s="292" t="s">
        <v>393</v>
      </c>
      <c r="AJ32" s="282">
        <v>11.1</v>
      </c>
      <c r="AK32" s="280">
        <v>-56</v>
      </c>
      <c r="AL32" s="292">
        <v>25</v>
      </c>
      <c r="AM32" s="292">
        <v>11</v>
      </c>
      <c r="AN32" s="282">
        <v>44</v>
      </c>
      <c r="AO32" s="280">
        <v>-14</v>
      </c>
      <c r="AP32" s="292">
        <v>429</v>
      </c>
      <c r="AQ32" s="292">
        <v>528</v>
      </c>
      <c r="AR32" s="282">
        <v>123.1</v>
      </c>
      <c r="AS32" s="280">
        <v>99</v>
      </c>
      <c r="AT32" s="293">
        <v>3802</v>
      </c>
      <c r="AU32" s="292">
        <v>4704</v>
      </c>
      <c r="AV32" s="281">
        <v>902</v>
      </c>
      <c r="AW32" s="292">
        <v>133</v>
      </c>
      <c r="AX32" s="295">
        <v>133</v>
      </c>
      <c r="AY32" s="295">
        <v>127</v>
      </c>
      <c r="AZ32" s="287">
        <v>95.5</v>
      </c>
      <c r="BA32" s="286">
        <v>-6</v>
      </c>
      <c r="BB32" s="296">
        <v>721</v>
      </c>
      <c r="BC32" s="292">
        <v>487</v>
      </c>
      <c r="BD32" s="282">
        <v>67.5</v>
      </c>
      <c r="BE32" s="280">
        <v>-234</v>
      </c>
      <c r="BF32" s="292">
        <v>2484</v>
      </c>
      <c r="BG32" s="292">
        <v>2893</v>
      </c>
      <c r="BH32" s="282">
        <v>116.5</v>
      </c>
      <c r="BI32" s="280">
        <v>409</v>
      </c>
      <c r="BJ32" s="292">
        <v>217</v>
      </c>
      <c r="BK32" s="292">
        <v>363</v>
      </c>
      <c r="BL32" s="282">
        <v>167.3</v>
      </c>
      <c r="BM32" s="280">
        <v>146</v>
      </c>
      <c r="BN32" s="292">
        <v>186</v>
      </c>
      <c r="BO32" s="292">
        <v>329</v>
      </c>
      <c r="BP32" s="282">
        <v>176.9</v>
      </c>
      <c r="BQ32" s="280">
        <v>143</v>
      </c>
      <c r="BR32" s="292">
        <v>146</v>
      </c>
      <c r="BS32" s="292">
        <v>157</v>
      </c>
      <c r="BT32" s="281">
        <v>107.5</v>
      </c>
      <c r="BU32" s="280">
        <v>11</v>
      </c>
      <c r="BV32" s="292">
        <v>7412</v>
      </c>
      <c r="BW32" s="292">
        <v>9119</v>
      </c>
      <c r="BX32" s="281">
        <v>123</v>
      </c>
      <c r="BY32" s="280">
        <v>1707</v>
      </c>
      <c r="BZ32" s="297">
        <v>1</v>
      </c>
      <c r="CA32" s="297">
        <v>2</v>
      </c>
      <c r="CB32" s="283">
        <v>1</v>
      </c>
      <c r="CC32" s="289"/>
      <c r="CD32" s="289"/>
      <c r="CE32" s="290"/>
      <c r="CF32" s="290"/>
    </row>
    <row r="33" spans="1:84" s="300" customFormat="1" ht="17.850000000000001" customHeight="1" x14ac:dyDescent="0.25">
      <c r="A33" s="291" t="s">
        <v>350</v>
      </c>
      <c r="B33" s="292">
        <v>4306</v>
      </c>
      <c r="C33" s="293">
        <v>3174</v>
      </c>
      <c r="D33" s="281">
        <v>73.7</v>
      </c>
      <c r="E33" s="280">
        <v>-1132</v>
      </c>
      <c r="F33" s="292">
        <v>585</v>
      </c>
      <c r="G33" s="293">
        <v>707</v>
      </c>
      <c r="H33" s="281">
        <v>120.9</v>
      </c>
      <c r="I33" s="280">
        <v>122</v>
      </c>
      <c r="J33" s="292">
        <v>678</v>
      </c>
      <c r="K33" s="292">
        <v>347</v>
      </c>
      <c r="L33" s="281">
        <v>51.2</v>
      </c>
      <c r="M33" s="280">
        <v>-331</v>
      </c>
      <c r="N33" s="292">
        <v>158</v>
      </c>
      <c r="O33" s="292">
        <v>104</v>
      </c>
      <c r="P33" s="282">
        <v>65.8</v>
      </c>
      <c r="Q33" s="280">
        <v>-54</v>
      </c>
      <c r="R33" s="292">
        <v>5</v>
      </c>
      <c r="S33" s="292">
        <v>4</v>
      </c>
      <c r="T33" s="282">
        <v>80</v>
      </c>
      <c r="U33" s="283">
        <v>-1</v>
      </c>
      <c r="V33" s="294">
        <v>5</v>
      </c>
      <c r="W33" s="292">
        <v>1</v>
      </c>
      <c r="X33" s="282">
        <v>20</v>
      </c>
      <c r="Y33" s="283">
        <v>-4</v>
      </c>
      <c r="Z33" s="294">
        <v>0</v>
      </c>
      <c r="AA33" s="294">
        <v>0</v>
      </c>
      <c r="AB33" s="282" t="s">
        <v>356</v>
      </c>
      <c r="AC33" s="283">
        <v>0</v>
      </c>
      <c r="AD33" s="292">
        <v>94</v>
      </c>
      <c r="AE33" s="292">
        <v>38</v>
      </c>
      <c r="AF33" s="282">
        <v>40.4</v>
      </c>
      <c r="AG33" s="280">
        <v>-56</v>
      </c>
      <c r="AH33" s="292">
        <v>41</v>
      </c>
      <c r="AI33" s="292" t="s">
        <v>389</v>
      </c>
      <c r="AJ33" s="282">
        <v>12.2</v>
      </c>
      <c r="AK33" s="280">
        <v>-36</v>
      </c>
      <c r="AL33" s="292">
        <v>125</v>
      </c>
      <c r="AM33" s="292">
        <v>1</v>
      </c>
      <c r="AN33" s="282">
        <v>0.8</v>
      </c>
      <c r="AO33" s="280">
        <v>-124</v>
      </c>
      <c r="AP33" s="292">
        <v>496</v>
      </c>
      <c r="AQ33" s="292">
        <v>644</v>
      </c>
      <c r="AR33" s="282">
        <v>129.80000000000001</v>
      </c>
      <c r="AS33" s="280">
        <v>148</v>
      </c>
      <c r="AT33" s="293">
        <v>3186</v>
      </c>
      <c r="AU33" s="292">
        <v>3475</v>
      </c>
      <c r="AV33" s="281">
        <v>289</v>
      </c>
      <c r="AW33" s="292">
        <v>169</v>
      </c>
      <c r="AX33" s="295">
        <v>169</v>
      </c>
      <c r="AY33" s="295">
        <v>114</v>
      </c>
      <c r="AZ33" s="287">
        <v>67.5</v>
      </c>
      <c r="BA33" s="286">
        <v>-55</v>
      </c>
      <c r="BB33" s="296">
        <v>769</v>
      </c>
      <c r="BC33" s="292">
        <v>377</v>
      </c>
      <c r="BD33" s="282">
        <v>49</v>
      </c>
      <c r="BE33" s="280">
        <v>-392</v>
      </c>
      <c r="BF33" s="292">
        <v>3715</v>
      </c>
      <c r="BG33" s="292">
        <v>2400</v>
      </c>
      <c r="BH33" s="282">
        <v>64.599999999999994</v>
      </c>
      <c r="BI33" s="280">
        <v>-1315</v>
      </c>
      <c r="BJ33" s="292">
        <v>286</v>
      </c>
      <c r="BK33" s="292">
        <v>498</v>
      </c>
      <c r="BL33" s="282">
        <v>174.1</v>
      </c>
      <c r="BM33" s="280">
        <v>212</v>
      </c>
      <c r="BN33" s="292">
        <v>243</v>
      </c>
      <c r="BO33" s="292">
        <v>465</v>
      </c>
      <c r="BP33" s="282">
        <v>191.4</v>
      </c>
      <c r="BQ33" s="280">
        <v>222</v>
      </c>
      <c r="BR33" s="292">
        <v>37</v>
      </c>
      <c r="BS33" s="292">
        <v>15</v>
      </c>
      <c r="BT33" s="281">
        <v>40.5</v>
      </c>
      <c r="BU33" s="280">
        <v>-22</v>
      </c>
      <c r="BV33" s="292">
        <v>5475</v>
      </c>
      <c r="BW33" s="292">
        <v>6243</v>
      </c>
      <c r="BX33" s="281">
        <v>114</v>
      </c>
      <c r="BY33" s="280">
        <v>768</v>
      </c>
      <c r="BZ33" s="297">
        <v>8</v>
      </c>
      <c r="CA33" s="297">
        <v>33</v>
      </c>
      <c r="CB33" s="283">
        <v>25</v>
      </c>
      <c r="CC33" s="289"/>
      <c r="CD33" s="289"/>
      <c r="CE33" s="290"/>
      <c r="CF33" s="290"/>
    </row>
    <row r="34" spans="1:84" s="300" customFormat="1" ht="17.850000000000001" customHeight="1" x14ac:dyDescent="0.25">
      <c r="A34" s="291" t="s">
        <v>351</v>
      </c>
      <c r="B34" s="292">
        <v>3832</v>
      </c>
      <c r="C34" s="293">
        <v>3891</v>
      </c>
      <c r="D34" s="281">
        <v>101.5</v>
      </c>
      <c r="E34" s="280">
        <v>59</v>
      </c>
      <c r="F34" s="292">
        <v>602</v>
      </c>
      <c r="G34" s="293">
        <v>956</v>
      </c>
      <c r="H34" s="281">
        <v>158.80000000000001</v>
      </c>
      <c r="I34" s="280">
        <v>354</v>
      </c>
      <c r="J34" s="292">
        <v>789</v>
      </c>
      <c r="K34" s="292">
        <v>454</v>
      </c>
      <c r="L34" s="281">
        <v>57.5</v>
      </c>
      <c r="M34" s="280">
        <v>-335</v>
      </c>
      <c r="N34" s="292">
        <v>164</v>
      </c>
      <c r="O34" s="292">
        <v>159</v>
      </c>
      <c r="P34" s="282">
        <v>97</v>
      </c>
      <c r="Q34" s="280">
        <v>-5</v>
      </c>
      <c r="R34" s="292">
        <v>2</v>
      </c>
      <c r="S34" s="292">
        <v>3</v>
      </c>
      <c r="T34" s="282">
        <v>150</v>
      </c>
      <c r="U34" s="283">
        <v>1</v>
      </c>
      <c r="V34" s="294">
        <v>5</v>
      </c>
      <c r="W34" s="292">
        <v>5</v>
      </c>
      <c r="X34" s="282">
        <v>100</v>
      </c>
      <c r="Y34" s="283">
        <v>0</v>
      </c>
      <c r="Z34" s="299">
        <v>0</v>
      </c>
      <c r="AA34" s="294">
        <v>0</v>
      </c>
      <c r="AB34" s="282" t="s">
        <v>356</v>
      </c>
      <c r="AC34" s="283">
        <v>0</v>
      </c>
      <c r="AD34" s="292">
        <v>100</v>
      </c>
      <c r="AE34" s="292">
        <v>99</v>
      </c>
      <c r="AF34" s="282">
        <v>99</v>
      </c>
      <c r="AG34" s="280">
        <v>-1</v>
      </c>
      <c r="AH34" s="292">
        <v>58</v>
      </c>
      <c r="AI34" s="292" t="s">
        <v>394</v>
      </c>
      <c r="AJ34" s="282">
        <v>112.1</v>
      </c>
      <c r="AK34" s="280">
        <v>7</v>
      </c>
      <c r="AL34" s="292">
        <v>25</v>
      </c>
      <c r="AM34" s="292">
        <v>17</v>
      </c>
      <c r="AN34" s="282">
        <v>68</v>
      </c>
      <c r="AO34" s="280">
        <v>-8</v>
      </c>
      <c r="AP34" s="292">
        <v>488</v>
      </c>
      <c r="AQ34" s="292">
        <v>844</v>
      </c>
      <c r="AR34" s="282">
        <v>173</v>
      </c>
      <c r="AS34" s="280">
        <v>356</v>
      </c>
      <c r="AT34" s="293">
        <v>3150</v>
      </c>
      <c r="AU34" s="292">
        <v>3704</v>
      </c>
      <c r="AV34" s="281">
        <v>554</v>
      </c>
      <c r="AW34" s="292">
        <v>184</v>
      </c>
      <c r="AX34" s="295">
        <v>184</v>
      </c>
      <c r="AY34" s="295">
        <v>142</v>
      </c>
      <c r="AZ34" s="287">
        <v>77.2</v>
      </c>
      <c r="BA34" s="286">
        <v>-42</v>
      </c>
      <c r="BB34" s="296">
        <v>889</v>
      </c>
      <c r="BC34" s="292">
        <v>595</v>
      </c>
      <c r="BD34" s="282">
        <v>66.900000000000006</v>
      </c>
      <c r="BE34" s="280">
        <v>-294</v>
      </c>
      <c r="BF34" s="292">
        <v>2856</v>
      </c>
      <c r="BG34" s="292">
        <v>3324</v>
      </c>
      <c r="BH34" s="282">
        <v>116.4</v>
      </c>
      <c r="BI34" s="280">
        <v>468</v>
      </c>
      <c r="BJ34" s="292">
        <v>267</v>
      </c>
      <c r="BK34" s="292">
        <v>639</v>
      </c>
      <c r="BL34" s="282">
        <v>239.3</v>
      </c>
      <c r="BM34" s="280">
        <v>372</v>
      </c>
      <c r="BN34" s="292">
        <v>217</v>
      </c>
      <c r="BO34" s="292">
        <v>589</v>
      </c>
      <c r="BP34" s="282">
        <v>271.39999999999998</v>
      </c>
      <c r="BQ34" s="280">
        <v>372</v>
      </c>
      <c r="BR34" s="292">
        <v>88</v>
      </c>
      <c r="BS34" s="292">
        <v>58</v>
      </c>
      <c r="BT34" s="281">
        <v>65.900000000000006</v>
      </c>
      <c r="BU34" s="280">
        <v>-30</v>
      </c>
      <c r="BV34" s="292">
        <v>7149</v>
      </c>
      <c r="BW34" s="292">
        <v>7717</v>
      </c>
      <c r="BX34" s="281">
        <v>107.9</v>
      </c>
      <c r="BY34" s="280">
        <v>568</v>
      </c>
      <c r="BZ34" s="297">
        <v>3</v>
      </c>
      <c r="CA34" s="297">
        <v>11</v>
      </c>
      <c r="CB34" s="283">
        <v>8</v>
      </c>
      <c r="CC34" s="289"/>
      <c r="CD34" s="289"/>
      <c r="CE34" s="290"/>
      <c r="CF34" s="290"/>
    </row>
    <row r="35" spans="1:84" s="300" customFormat="1" ht="17.850000000000001" customHeight="1" x14ac:dyDescent="0.25">
      <c r="A35" s="291" t="s">
        <v>352</v>
      </c>
      <c r="B35" s="292">
        <v>2728</v>
      </c>
      <c r="C35" s="293">
        <v>2616</v>
      </c>
      <c r="D35" s="281">
        <v>95.9</v>
      </c>
      <c r="E35" s="280">
        <v>-112</v>
      </c>
      <c r="F35" s="292">
        <v>1419</v>
      </c>
      <c r="G35" s="293">
        <v>1491</v>
      </c>
      <c r="H35" s="281">
        <v>105.1</v>
      </c>
      <c r="I35" s="280">
        <v>72</v>
      </c>
      <c r="J35" s="292">
        <v>579</v>
      </c>
      <c r="K35" s="292">
        <v>288</v>
      </c>
      <c r="L35" s="281">
        <v>49.7</v>
      </c>
      <c r="M35" s="280">
        <v>-291</v>
      </c>
      <c r="N35" s="292">
        <v>175</v>
      </c>
      <c r="O35" s="292">
        <v>189</v>
      </c>
      <c r="P35" s="282">
        <v>108</v>
      </c>
      <c r="Q35" s="280">
        <v>14</v>
      </c>
      <c r="R35" s="292">
        <v>3</v>
      </c>
      <c r="S35" s="292">
        <v>2</v>
      </c>
      <c r="T35" s="282">
        <v>66.7</v>
      </c>
      <c r="U35" s="283">
        <v>-1</v>
      </c>
      <c r="V35" s="294">
        <v>15</v>
      </c>
      <c r="W35" s="292">
        <v>4</v>
      </c>
      <c r="X35" s="282">
        <v>26.7</v>
      </c>
      <c r="Y35" s="283">
        <v>-11</v>
      </c>
      <c r="Z35" s="299">
        <v>0</v>
      </c>
      <c r="AA35" s="294">
        <v>0</v>
      </c>
      <c r="AB35" s="282" t="s">
        <v>356</v>
      </c>
      <c r="AC35" s="283">
        <v>0</v>
      </c>
      <c r="AD35" s="292">
        <v>132</v>
      </c>
      <c r="AE35" s="292">
        <v>99</v>
      </c>
      <c r="AF35" s="282">
        <v>75</v>
      </c>
      <c r="AG35" s="280">
        <v>-33</v>
      </c>
      <c r="AH35" s="292">
        <v>53</v>
      </c>
      <c r="AI35" s="292" t="s">
        <v>395</v>
      </c>
      <c r="AJ35" s="282">
        <v>90.6</v>
      </c>
      <c r="AK35" s="280">
        <v>-5</v>
      </c>
      <c r="AL35" s="292">
        <v>191</v>
      </c>
      <c r="AM35" s="292">
        <v>18</v>
      </c>
      <c r="AN35" s="282">
        <v>9.4</v>
      </c>
      <c r="AO35" s="280">
        <v>-173</v>
      </c>
      <c r="AP35" s="292">
        <v>1231</v>
      </c>
      <c r="AQ35" s="292">
        <v>1317</v>
      </c>
      <c r="AR35" s="282">
        <v>107</v>
      </c>
      <c r="AS35" s="280">
        <v>86</v>
      </c>
      <c r="AT35" s="293">
        <v>2451</v>
      </c>
      <c r="AU35" s="292">
        <v>2706</v>
      </c>
      <c r="AV35" s="281">
        <v>255</v>
      </c>
      <c r="AW35" s="292">
        <v>319</v>
      </c>
      <c r="AX35" s="295">
        <v>319</v>
      </c>
      <c r="AY35" s="295">
        <v>198</v>
      </c>
      <c r="AZ35" s="287">
        <v>62.1</v>
      </c>
      <c r="BA35" s="286">
        <v>-121</v>
      </c>
      <c r="BB35" s="296">
        <v>630</v>
      </c>
      <c r="BC35" s="292">
        <v>409</v>
      </c>
      <c r="BD35" s="282">
        <v>64.900000000000006</v>
      </c>
      <c r="BE35" s="280">
        <v>-221</v>
      </c>
      <c r="BF35" s="292">
        <v>1748</v>
      </c>
      <c r="BG35" s="292">
        <v>1974</v>
      </c>
      <c r="BH35" s="282">
        <v>112.9</v>
      </c>
      <c r="BI35" s="280">
        <v>226</v>
      </c>
      <c r="BJ35" s="292">
        <v>815</v>
      </c>
      <c r="BK35" s="292">
        <v>967</v>
      </c>
      <c r="BL35" s="282">
        <v>118.7</v>
      </c>
      <c r="BM35" s="280">
        <v>152</v>
      </c>
      <c r="BN35" s="292">
        <v>729</v>
      </c>
      <c r="BO35" s="292">
        <v>817</v>
      </c>
      <c r="BP35" s="282">
        <v>112.1</v>
      </c>
      <c r="BQ35" s="280">
        <v>88</v>
      </c>
      <c r="BR35" s="292">
        <v>26</v>
      </c>
      <c r="BS35" s="292">
        <v>12</v>
      </c>
      <c r="BT35" s="281">
        <v>46.2</v>
      </c>
      <c r="BU35" s="280">
        <v>-14</v>
      </c>
      <c r="BV35" s="292">
        <v>4649</v>
      </c>
      <c r="BW35" s="292">
        <v>5421</v>
      </c>
      <c r="BX35" s="281">
        <v>116.6</v>
      </c>
      <c r="BY35" s="280">
        <v>772</v>
      </c>
      <c r="BZ35" s="297">
        <v>31</v>
      </c>
      <c r="CA35" s="297">
        <v>81</v>
      </c>
      <c r="CB35" s="283">
        <v>50</v>
      </c>
      <c r="CC35" s="289"/>
      <c r="CD35" s="289"/>
      <c r="CE35" s="290"/>
      <c r="CF35" s="290"/>
    </row>
    <row r="36" spans="1:84" s="300" customFormat="1" ht="17.850000000000001" customHeight="1" x14ac:dyDescent="0.25">
      <c r="A36" s="291" t="s">
        <v>353</v>
      </c>
      <c r="B36" s="292">
        <v>2076</v>
      </c>
      <c r="C36" s="293">
        <v>2310</v>
      </c>
      <c r="D36" s="281">
        <v>111.3</v>
      </c>
      <c r="E36" s="280">
        <v>234</v>
      </c>
      <c r="F36" s="292">
        <v>1053</v>
      </c>
      <c r="G36" s="293">
        <v>1186</v>
      </c>
      <c r="H36" s="281">
        <v>112.6</v>
      </c>
      <c r="I36" s="280">
        <v>133</v>
      </c>
      <c r="J36" s="292">
        <v>357</v>
      </c>
      <c r="K36" s="292">
        <v>361</v>
      </c>
      <c r="L36" s="281">
        <v>101.1</v>
      </c>
      <c r="M36" s="280">
        <v>4</v>
      </c>
      <c r="N36" s="292">
        <v>135</v>
      </c>
      <c r="O36" s="292">
        <v>198</v>
      </c>
      <c r="P36" s="282">
        <v>146.69999999999999</v>
      </c>
      <c r="Q36" s="280">
        <v>63</v>
      </c>
      <c r="R36" s="292">
        <v>1</v>
      </c>
      <c r="S36" s="292">
        <v>1</v>
      </c>
      <c r="T36" s="282">
        <v>100</v>
      </c>
      <c r="U36" s="283">
        <v>0</v>
      </c>
      <c r="V36" s="294">
        <v>4</v>
      </c>
      <c r="W36" s="292">
        <v>5</v>
      </c>
      <c r="X36" s="282">
        <v>125</v>
      </c>
      <c r="Y36" s="283">
        <v>1</v>
      </c>
      <c r="Z36" s="299">
        <v>0</v>
      </c>
      <c r="AA36" s="294">
        <v>0</v>
      </c>
      <c r="AB36" s="282" t="s">
        <v>356</v>
      </c>
      <c r="AC36" s="283">
        <v>0</v>
      </c>
      <c r="AD36" s="292">
        <v>50</v>
      </c>
      <c r="AE36" s="292">
        <v>30</v>
      </c>
      <c r="AF36" s="282">
        <v>60</v>
      </c>
      <c r="AG36" s="280">
        <v>-20</v>
      </c>
      <c r="AH36" s="292">
        <v>3</v>
      </c>
      <c r="AI36" s="292" t="s">
        <v>380</v>
      </c>
      <c r="AJ36" s="282">
        <v>33.299999999999997</v>
      </c>
      <c r="AK36" s="280">
        <v>-2</v>
      </c>
      <c r="AL36" s="292">
        <v>71</v>
      </c>
      <c r="AM36" s="292">
        <v>23</v>
      </c>
      <c r="AN36" s="282">
        <v>32.4</v>
      </c>
      <c r="AO36" s="280">
        <v>-48</v>
      </c>
      <c r="AP36" s="292">
        <v>911</v>
      </c>
      <c r="AQ36" s="292">
        <v>1065</v>
      </c>
      <c r="AR36" s="282">
        <v>116.9</v>
      </c>
      <c r="AS36" s="280">
        <v>154</v>
      </c>
      <c r="AT36" s="293">
        <v>2203</v>
      </c>
      <c r="AU36" s="292">
        <v>2743</v>
      </c>
      <c r="AV36" s="281">
        <v>540</v>
      </c>
      <c r="AW36" s="292">
        <v>122</v>
      </c>
      <c r="AX36" s="295">
        <v>122</v>
      </c>
      <c r="AY36" s="295">
        <v>120</v>
      </c>
      <c r="AZ36" s="287">
        <v>98.4</v>
      </c>
      <c r="BA36" s="286">
        <v>-2</v>
      </c>
      <c r="BB36" s="296">
        <v>390</v>
      </c>
      <c r="BC36" s="292">
        <v>372</v>
      </c>
      <c r="BD36" s="282">
        <v>95.4</v>
      </c>
      <c r="BE36" s="280">
        <v>-18</v>
      </c>
      <c r="BF36" s="292">
        <v>1527</v>
      </c>
      <c r="BG36" s="292">
        <v>1592</v>
      </c>
      <c r="BH36" s="282">
        <v>104.3</v>
      </c>
      <c r="BI36" s="280">
        <v>65</v>
      </c>
      <c r="BJ36" s="292">
        <v>577</v>
      </c>
      <c r="BK36" s="292">
        <v>735</v>
      </c>
      <c r="BL36" s="282">
        <v>127.4</v>
      </c>
      <c r="BM36" s="280">
        <v>158</v>
      </c>
      <c r="BN36" s="292">
        <v>493</v>
      </c>
      <c r="BO36" s="292">
        <v>674</v>
      </c>
      <c r="BP36" s="282">
        <v>136.69999999999999</v>
      </c>
      <c r="BQ36" s="280">
        <v>181</v>
      </c>
      <c r="BR36" s="292">
        <v>26</v>
      </c>
      <c r="BS36" s="292">
        <v>22</v>
      </c>
      <c r="BT36" s="281">
        <v>84.6</v>
      </c>
      <c r="BU36" s="280">
        <v>-4</v>
      </c>
      <c r="BV36" s="292">
        <v>5547</v>
      </c>
      <c r="BW36" s="292">
        <v>5381</v>
      </c>
      <c r="BX36" s="281">
        <v>97</v>
      </c>
      <c r="BY36" s="280">
        <v>-166</v>
      </c>
      <c r="BZ36" s="297">
        <v>22</v>
      </c>
      <c r="CA36" s="297">
        <v>33</v>
      </c>
      <c r="CB36" s="283">
        <v>11</v>
      </c>
      <c r="CC36" s="289"/>
      <c r="CD36" s="289"/>
      <c r="CE36" s="290"/>
      <c r="CF36" s="290"/>
    </row>
    <row r="37" spans="1:84" s="300" customFormat="1" ht="17.850000000000001" customHeight="1" x14ac:dyDescent="0.25">
      <c r="A37" s="291" t="s">
        <v>354</v>
      </c>
      <c r="B37" s="292">
        <v>1744</v>
      </c>
      <c r="C37" s="293">
        <v>1468</v>
      </c>
      <c r="D37" s="281">
        <v>84.2</v>
      </c>
      <c r="E37" s="280">
        <v>-276</v>
      </c>
      <c r="F37" s="292">
        <v>599</v>
      </c>
      <c r="G37" s="293">
        <v>741</v>
      </c>
      <c r="H37" s="281">
        <v>123.7</v>
      </c>
      <c r="I37" s="280">
        <v>142</v>
      </c>
      <c r="J37" s="292">
        <v>641</v>
      </c>
      <c r="K37" s="292">
        <v>313</v>
      </c>
      <c r="L37" s="281">
        <v>48.8</v>
      </c>
      <c r="M37" s="280">
        <v>-328</v>
      </c>
      <c r="N37" s="292">
        <v>187</v>
      </c>
      <c r="O37" s="292">
        <v>147</v>
      </c>
      <c r="P37" s="282">
        <v>78.599999999999994</v>
      </c>
      <c r="Q37" s="280">
        <v>-40</v>
      </c>
      <c r="R37" s="292">
        <v>0</v>
      </c>
      <c r="S37" s="292">
        <v>1</v>
      </c>
      <c r="T37" s="282" t="s">
        <v>356</v>
      </c>
      <c r="U37" s="283">
        <v>1</v>
      </c>
      <c r="V37" s="294">
        <v>15</v>
      </c>
      <c r="W37" s="292">
        <v>0</v>
      </c>
      <c r="X37" s="282">
        <v>0</v>
      </c>
      <c r="Y37" s="283">
        <v>-15</v>
      </c>
      <c r="Z37" s="299">
        <v>0</v>
      </c>
      <c r="AA37" s="294">
        <v>0</v>
      </c>
      <c r="AB37" s="282" t="s">
        <v>356</v>
      </c>
      <c r="AC37" s="283">
        <v>0</v>
      </c>
      <c r="AD37" s="292">
        <v>70</v>
      </c>
      <c r="AE37" s="292">
        <v>51</v>
      </c>
      <c r="AF37" s="282">
        <v>72.900000000000006</v>
      </c>
      <c r="AG37" s="280">
        <v>-19</v>
      </c>
      <c r="AH37" s="292">
        <v>4</v>
      </c>
      <c r="AI37" s="292" t="s">
        <v>396</v>
      </c>
      <c r="AJ37" s="282">
        <v>100</v>
      </c>
      <c r="AK37" s="280">
        <v>0</v>
      </c>
      <c r="AL37" s="292">
        <v>124</v>
      </c>
      <c r="AM37" s="292">
        <v>14</v>
      </c>
      <c r="AN37" s="282">
        <v>11.3</v>
      </c>
      <c r="AO37" s="280">
        <v>-110</v>
      </c>
      <c r="AP37" s="292">
        <v>511</v>
      </c>
      <c r="AQ37" s="292">
        <v>622</v>
      </c>
      <c r="AR37" s="282">
        <v>121.7</v>
      </c>
      <c r="AS37" s="280">
        <v>111</v>
      </c>
      <c r="AT37" s="293">
        <v>2573</v>
      </c>
      <c r="AU37" s="292">
        <v>3632</v>
      </c>
      <c r="AV37" s="281">
        <v>1059</v>
      </c>
      <c r="AW37" s="292">
        <v>215</v>
      </c>
      <c r="AX37" s="295">
        <v>215</v>
      </c>
      <c r="AY37" s="295">
        <v>163</v>
      </c>
      <c r="AZ37" s="287">
        <v>75.8</v>
      </c>
      <c r="BA37" s="286">
        <v>-52</v>
      </c>
      <c r="BB37" s="296">
        <v>708</v>
      </c>
      <c r="BC37" s="292">
        <v>441</v>
      </c>
      <c r="BD37" s="282">
        <v>62.3</v>
      </c>
      <c r="BE37" s="280">
        <v>-267</v>
      </c>
      <c r="BF37" s="292">
        <v>959</v>
      </c>
      <c r="BG37" s="292">
        <v>990</v>
      </c>
      <c r="BH37" s="282">
        <v>103.2</v>
      </c>
      <c r="BI37" s="280">
        <v>31</v>
      </c>
      <c r="BJ37" s="292">
        <v>275</v>
      </c>
      <c r="BK37" s="292">
        <v>457</v>
      </c>
      <c r="BL37" s="282">
        <v>166.2</v>
      </c>
      <c r="BM37" s="280">
        <v>182</v>
      </c>
      <c r="BN37" s="292">
        <v>248</v>
      </c>
      <c r="BO37" s="292">
        <v>421</v>
      </c>
      <c r="BP37" s="282">
        <v>169.8</v>
      </c>
      <c r="BQ37" s="280">
        <v>173</v>
      </c>
      <c r="BR37" s="292">
        <v>31</v>
      </c>
      <c r="BS37" s="292">
        <v>25</v>
      </c>
      <c r="BT37" s="281">
        <v>80.599999999999994</v>
      </c>
      <c r="BU37" s="280">
        <v>-6</v>
      </c>
      <c r="BV37" s="292">
        <v>6277</v>
      </c>
      <c r="BW37" s="292">
        <v>6060</v>
      </c>
      <c r="BX37" s="281">
        <v>96.5</v>
      </c>
      <c r="BY37" s="280">
        <v>-217</v>
      </c>
      <c r="BZ37" s="297">
        <v>9</v>
      </c>
      <c r="CA37" s="297">
        <v>18</v>
      </c>
      <c r="CB37" s="283">
        <v>9</v>
      </c>
      <c r="CC37" s="289"/>
      <c r="CD37" s="289"/>
      <c r="CE37" s="290"/>
      <c r="CF37" s="290"/>
    </row>
    <row r="38" spans="1:84" s="303" customFormat="1" ht="13.25" x14ac:dyDescent="0.25">
      <c r="I38" s="304"/>
      <c r="J38" s="304"/>
      <c r="K38" s="304"/>
      <c r="L38" s="304"/>
      <c r="M38" s="304"/>
      <c r="N38" s="304"/>
      <c r="O38" s="304"/>
      <c r="P38" s="304"/>
      <c r="Q38" s="304"/>
      <c r="AP38" s="304"/>
      <c r="AQ38" s="304"/>
      <c r="AR38" s="304"/>
      <c r="AS38" s="304"/>
      <c r="AT38" s="304"/>
      <c r="AU38" s="304"/>
      <c r="AV38" s="304"/>
      <c r="AW38" s="304"/>
      <c r="BE38" s="305"/>
      <c r="BQ38" s="305"/>
    </row>
    <row r="39" spans="1:84" s="303" customFormat="1" ht="13.25" x14ac:dyDescent="0.25">
      <c r="I39" s="304"/>
      <c r="J39" s="304"/>
      <c r="K39" s="304"/>
      <c r="L39" s="304"/>
      <c r="M39" s="304"/>
      <c r="N39" s="304"/>
      <c r="O39" s="304"/>
      <c r="P39" s="304"/>
      <c r="Q39" s="304"/>
      <c r="AP39" s="304"/>
      <c r="AQ39" s="304"/>
      <c r="AR39" s="304"/>
      <c r="AS39" s="304"/>
      <c r="AT39" s="304"/>
      <c r="AU39" s="304"/>
      <c r="AV39" s="304"/>
      <c r="AW39" s="304"/>
      <c r="BQ39" s="305"/>
    </row>
    <row r="40" spans="1:84" s="303" customFormat="1" ht="13.25" x14ac:dyDescent="0.25">
      <c r="I40" s="304"/>
      <c r="J40" s="304"/>
      <c r="K40" s="304"/>
      <c r="L40" s="304"/>
      <c r="M40" s="304"/>
      <c r="N40" s="304"/>
      <c r="O40" s="304"/>
      <c r="P40" s="304"/>
      <c r="Q40" s="304"/>
      <c r="AP40" s="304"/>
      <c r="AQ40" s="304"/>
      <c r="AR40" s="304"/>
      <c r="AS40" s="304"/>
      <c r="AT40" s="304"/>
      <c r="AU40" s="304"/>
      <c r="AV40" s="304"/>
      <c r="AW40" s="304"/>
    </row>
    <row r="41" spans="1:84" s="303" customFormat="1" ht="13.25" x14ac:dyDescent="0.25">
      <c r="I41" s="304"/>
      <c r="J41" s="304"/>
      <c r="K41" s="304"/>
      <c r="L41" s="304"/>
      <c r="M41" s="304"/>
      <c r="N41" s="304"/>
      <c r="O41" s="304"/>
      <c r="P41" s="304"/>
      <c r="Q41" s="304"/>
    </row>
    <row r="42" spans="1:84" s="303" customFormat="1" ht="13.25" x14ac:dyDescent="0.25">
      <c r="I42" s="304"/>
      <c r="J42" s="304"/>
      <c r="K42" s="304"/>
      <c r="L42" s="304"/>
      <c r="M42" s="304"/>
      <c r="N42" s="304"/>
      <c r="O42" s="304"/>
      <c r="P42" s="304"/>
      <c r="Q42" s="304"/>
    </row>
    <row r="43" spans="1:84" s="303" customFormat="1" ht="13.25" x14ac:dyDescent="0.25"/>
    <row r="44" spans="1:84" s="303" customFormat="1" ht="13.25" x14ac:dyDescent="0.25"/>
    <row r="45" spans="1:84" s="303" customFormat="1" ht="13.25" x14ac:dyDescent="0.25"/>
    <row r="46" spans="1:84" s="303" customFormat="1" ht="13.25" x14ac:dyDescent="0.25"/>
    <row r="47" spans="1:84" s="303" customFormat="1" x14ac:dyDescent="0.25"/>
    <row r="48" spans="1:84" s="303" customFormat="1" x14ac:dyDescent="0.25"/>
    <row r="49" s="303" customFormat="1" x14ac:dyDescent="0.25"/>
    <row r="50" s="303" customFormat="1" x14ac:dyDescent="0.25"/>
    <row r="51" s="303" customFormat="1" x14ac:dyDescent="0.25"/>
    <row r="52" s="303" customFormat="1" x14ac:dyDescent="0.25"/>
    <row r="53" s="303" customFormat="1" x14ac:dyDescent="0.25"/>
    <row r="54" s="303" customFormat="1" x14ac:dyDescent="0.25"/>
    <row r="55" s="303" customFormat="1" x14ac:dyDescent="0.25"/>
    <row r="56" s="303" customFormat="1" x14ac:dyDescent="0.25"/>
    <row r="57" s="303" customFormat="1" x14ac:dyDescent="0.25"/>
    <row r="58" s="303" customFormat="1" x14ac:dyDescent="0.25"/>
    <row r="59" s="303" customFormat="1" x14ac:dyDescent="0.25"/>
    <row r="60" s="303" customFormat="1" x14ac:dyDescent="0.25"/>
    <row r="61" s="303" customFormat="1" x14ac:dyDescent="0.25"/>
    <row r="62" s="274" customFormat="1" x14ac:dyDescent="0.25"/>
    <row r="63" s="274" customFormat="1" x14ac:dyDescent="0.25"/>
    <row r="64" s="274" customFormat="1" x14ac:dyDescent="0.25"/>
    <row r="65" s="274" customFormat="1" x14ac:dyDescent="0.25"/>
    <row r="66" s="274" customFormat="1" x14ac:dyDescent="0.25"/>
    <row r="67" s="274" customFormat="1" x14ac:dyDescent="0.25"/>
    <row r="68" s="274" customFormat="1" x14ac:dyDescent="0.25"/>
    <row r="69" s="274" customFormat="1" x14ac:dyDescent="0.25"/>
    <row r="70" s="274" customFormat="1" x14ac:dyDescent="0.25"/>
    <row r="71" s="274" customFormat="1" x14ac:dyDescent="0.25"/>
    <row r="72" s="274" customFormat="1" x14ac:dyDescent="0.25"/>
    <row r="73" s="274" customFormat="1" x14ac:dyDescent="0.25"/>
    <row r="74" s="274" customFormat="1" x14ac:dyDescent="0.25"/>
    <row r="75" s="274" customFormat="1" x14ac:dyDescent="0.25"/>
    <row r="76" s="274" customFormat="1" x14ac:dyDescent="0.25"/>
    <row r="77" s="274" customFormat="1" x14ac:dyDescent="0.25"/>
    <row r="78" s="274" customFormat="1" x14ac:dyDescent="0.25"/>
    <row r="79" s="274" customFormat="1" x14ac:dyDescent="0.25"/>
    <row r="80" s="274" customFormat="1" x14ac:dyDescent="0.25"/>
    <row r="81" s="274" customFormat="1" x14ac:dyDescent="0.25"/>
    <row r="82" s="274" customFormat="1" x14ac:dyDescent="0.25"/>
    <row r="83" s="274" customFormat="1" x14ac:dyDescent="0.25"/>
    <row r="84" s="274" customFormat="1" x14ac:dyDescent="0.25"/>
    <row r="85" s="274" customFormat="1" x14ac:dyDescent="0.25"/>
    <row r="86" s="274" customFormat="1" x14ac:dyDescent="0.25"/>
    <row r="87" s="274" customFormat="1" x14ac:dyDescent="0.25"/>
    <row r="88" s="274" customFormat="1" x14ac:dyDescent="0.25"/>
    <row r="89" s="274" customFormat="1" x14ac:dyDescent="0.25"/>
    <row r="90" s="274" customFormat="1" x14ac:dyDescent="0.25"/>
    <row r="91" s="274" customFormat="1" x14ac:dyDescent="0.25"/>
    <row r="92" s="274" customFormat="1" x14ac:dyDescent="0.25"/>
    <row r="93" s="274" customFormat="1" x14ac:dyDescent="0.25"/>
    <row r="94" s="274" customFormat="1" x14ac:dyDescent="0.25"/>
    <row r="95" s="274" customFormat="1" x14ac:dyDescent="0.25"/>
    <row r="96" s="274" customFormat="1" x14ac:dyDescent="0.25"/>
    <row r="97" s="274" customFormat="1" x14ac:dyDescent="0.25"/>
    <row r="98" s="274" customFormat="1" x14ac:dyDescent="0.25"/>
    <row r="99" s="274" customFormat="1" x14ac:dyDescent="0.25"/>
    <row r="100" s="274" customFormat="1" x14ac:dyDescent="0.25"/>
    <row r="101" s="274" customFormat="1" x14ac:dyDescent="0.25"/>
    <row r="102" s="274" customFormat="1" x14ac:dyDescent="0.25"/>
    <row r="103" s="274" customFormat="1" x14ac:dyDescent="0.25"/>
    <row r="104" s="274" customFormat="1" x14ac:dyDescent="0.25"/>
    <row r="105" s="274" customFormat="1" x14ac:dyDescent="0.25"/>
    <row r="106" s="274" customFormat="1" x14ac:dyDescent="0.25"/>
    <row r="107" s="274" customFormat="1" x14ac:dyDescent="0.25"/>
    <row r="108" s="274" customFormat="1" x14ac:dyDescent="0.25"/>
    <row r="109" s="274" customFormat="1" x14ac:dyDescent="0.25"/>
    <row r="110" s="274" customFormat="1" x14ac:dyDescent="0.25"/>
    <row r="111" s="274" customFormat="1" x14ac:dyDescent="0.25"/>
    <row r="112" s="274" customFormat="1" x14ac:dyDescent="0.25"/>
    <row r="113" s="274" customFormat="1" x14ac:dyDescent="0.25"/>
    <row r="114" s="274" customFormat="1" x14ac:dyDescent="0.25"/>
    <row r="115" s="274" customFormat="1" x14ac:dyDescent="0.25"/>
    <row r="116" s="274" customFormat="1" x14ac:dyDescent="0.25"/>
    <row r="117" s="274" customFormat="1" x14ac:dyDescent="0.25"/>
    <row r="118" s="274" customFormat="1" x14ac:dyDescent="0.25"/>
    <row r="119" s="274" customFormat="1" x14ac:dyDescent="0.25"/>
    <row r="120" s="274" customFormat="1" x14ac:dyDescent="0.25"/>
    <row r="121" s="274" customFormat="1" x14ac:dyDescent="0.25"/>
    <row r="122" s="274" customFormat="1" x14ac:dyDescent="0.25"/>
    <row r="123" s="274" customFormat="1" x14ac:dyDescent="0.25"/>
    <row r="124" s="274" customFormat="1" x14ac:dyDescent="0.25"/>
    <row r="125" s="274" customFormat="1" x14ac:dyDescent="0.25"/>
    <row r="126" s="274" customFormat="1" x14ac:dyDescent="0.25"/>
    <row r="127" s="274" customFormat="1" x14ac:dyDescent="0.25"/>
    <row r="128" s="274" customFormat="1" x14ac:dyDescent="0.25"/>
    <row r="129" s="274" customFormat="1" x14ac:dyDescent="0.25"/>
    <row r="130" s="274" customFormat="1" x14ac:dyDescent="0.25"/>
    <row r="131" s="274" customFormat="1" x14ac:dyDescent="0.25"/>
    <row r="132" s="274" customFormat="1" x14ac:dyDescent="0.25"/>
    <row r="133" s="274" customFormat="1" x14ac:dyDescent="0.25"/>
    <row r="134" s="274" customFormat="1" x14ac:dyDescent="0.25"/>
    <row r="135" s="274" customFormat="1" x14ac:dyDescent="0.25"/>
    <row r="136" s="274" customFormat="1" x14ac:dyDescent="0.25"/>
    <row r="137" s="274" customFormat="1" x14ac:dyDescent="0.25"/>
    <row r="138" s="274" customFormat="1" x14ac:dyDescent="0.25"/>
    <row r="139" s="274" customFormat="1" x14ac:dyDescent="0.25"/>
    <row r="140" s="274" customFormat="1" x14ac:dyDescent="0.25"/>
    <row r="141" s="274" customFormat="1" x14ac:dyDescent="0.25"/>
    <row r="142" s="274" customFormat="1" x14ac:dyDescent="0.25"/>
    <row r="143" s="274" customFormat="1" x14ac:dyDescent="0.25"/>
    <row r="144" s="274" customFormat="1" x14ac:dyDescent="0.25"/>
    <row r="145" s="274" customFormat="1" x14ac:dyDescent="0.25"/>
  </sheetData>
  <mergeCells count="87">
    <mergeCell ref="AH2:AK2"/>
    <mergeCell ref="BB2:BE2"/>
    <mergeCell ref="BV2:CB2"/>
    <mergeCell ref="CB6:CB7"/>
    <mergeCell ref="BV6:BV7"/>
    <mergeCell ref="BW6:BW7"/>
    <mergeCell ref="BX6:BY6"/>
    <mergeCell ref="BZ6:BZ7"/>
    <mergeCell ref="CA6:CA7"/>
    <mergeCell ref="BT6:BU6"/>
    <mergeCell ref="BF6:BF7"/>
    <mergeCell ref="BG6:BG7"/>
    <mergeCell ref="BH6:BI6"/>
    <mergeCell ref="BJ6:BJ7"/>
    <mergeCell ref="BK6:BK7"/>
    <mergeCell ref="BL6:BM6"/>
    <mergeCell ref="BN6:BN7"/>
    <mergeCell ref="BO6:BO7"/>
    <mergeCell ref="BP6:BQ6"/>
    <mergeCell ref="BR6:BR7"/>
    <mergeCell ref="BS6:BS7"/>
    <mergeCell ref="BD6:BE6"/>
    <mergeCell ref="AX6:AX7"/>
    <mergeCell ref="AY6:AY7"/>
    <mergeCell ref="AZ6:BA6"/>
    <mergeCell ref="BB6:BC6"/>
    <mergeCell ref="AQ6:AQ7"/>
    <mergeCell ref="AR6:AS6"/>
    <mergeCell ref="AT6:AT7"/>
    <mergeCell ref="AU6:AU7"/>
    <mergeCell ref="AV6:AW6"/>
    <mergeCell ref="AP6:AP7"/>
    <mergeCell ref="AL6:AL7"/>
    <mergeCell ref="AH6:AH7"/>
    <mergeCell ref="AI6:AI7"/>
    <mergeCell ref="AJ6:AK6"/>
    <mergeCell ref="AD6:AD7"/>
    <mergeCell ref="AE6:AE7"/>
    <mergeCell ref="AF6:AG6"/>
    <mergeCell ref="AM6:AM7"/>
    <mergeCell ref="AN6:AO6"/>
    <mergeCell ref="BR3:BU5"/>
    <mergeCell ref="BV3:BY5"/>
    <mergeCell ref="AX3:BA5"/>
    <mergeCell ref="BB3:BE5"/>
    <mergeCell ref="N6:N7"/>
    <mergeCell ref="O6:O7"/>
    <mergeCell ref="P6:Q6"/>
    <mergeCell ref="W6:W7"/>
    <mergeCell ref="X6:Y6"/>
    <mergeCell ref="Z6:Z7"/>
    <mergeCell ref="R6:R7"/>
    <mergeCell ref="S6:S7"/>
    <mergeCell ref="T6:U6"/>
    <mergeCell ref="V6:V7"/>
    <mergeCell ref="AA6:AA7"/>
    <mergeCell ref="AB6:AC6"/>
    <mergeCell ref="R3:Y3"/>
    <mergeCell ref="Z3:AC5"/>
    <mergeCell ref="B1:M1"/>
    <mergeCell ref="BV1:CB1"/>
    <mergeCell ref="B2:M2"/>
    <mergeCell ref="AP3:AS5"/>
    <mergeCell ref="AT3:AW5"/>
    <mergeCell ref="AD3:AG5"/>
    <mergeCell ref="AH3:AK5"/>
    <mergeCell ref="AL3:AO5"/>
    <mergeCell ref="BZ3:CB5"/>
    <mergeCell ref="R4:U5"/>
    <mergeCell ref="V4:Y5"/>
    <mergeCell ref="BF3:BI5"/>
    <mergeCell ref="BJ3:BM5"/>
    <mergeCell ref="BN3:BQ5"/>
    <mergeCell ref="A3:A7"/>
    <mergeCell ref="B3:E5"/>
    <mergeCell ref="F3:I5"/>
    <mergeCell ref="J3:M5"/>
    <mergeCell ref="N3:Q5"/>
    <mergeCell ref="B6:B7"/>
    <mergeCell ref="C6:C7"/>
    <mergeCell ref="D6:E6"/>
    <mergeCell ref="F6:F7"/>
    <mergeCell ref="G6:G7"/>
    <mergeCell ref="H6:I6"/>
    <mergeCell ref="J6:J7"/>
    <mergeCell ref="K6:K7"/>
    <mergeCell ref="L6:M6"/>
  </mergeCells>
  <printOptions horizontalCentered="1" verticalCentered="1"/>
  <pageMargins left="0.39370078740157483" right="0" top="0.15748031496062992" bottom="0" header="0.15748031496062992" footer="0"/>
  <pageSetup paperSize="9" scale="75" fitToHeight="2" orientation="landscape" r:id="rId1"/>
  <headerFooter alignWithMargins="0"/>
  <colBreaks count="3" manualBreakCount="3">
    <brk id="17" max="1048575" man="1"/>
    <brk id="37" max="1048575" man="1"/>
    <brk id="5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O21"/>
  <sheetViews>
    <sheetView view="pageBreakPreview" zoomScaleNormal="70" zoomScaleSheetLayoutView="100" workbookViewId="0">
      <selection activeCell="A13" sqref="A13"/>
    </sheetView>
  </sheetViews>
  <sheetFormatPr defaultColWidth="8" defaultRowHeight="13.6" x14ac:dyDescent="0.25"/>
  <cols>
    <col min="1" max="1" width="56" style="306" customWidth="1"/>
    <col min="2" max="2" width="14.875" style="309" customWidth="1"/>
    <col min="3" max="3" width="15.875" style="309" customWidth="1"/>
    <col min="4" max="4" width="9.5" style="306" customWidth="1"/>
    <col min="5" max="5" width="9.125" style="306" customWidth="1"/>
    <col min="6" max="7" width="13.875" style="306" customWidth="1"/>
    <col min="8" max="8" width="10" style="306" customWidth="1"/>
    <col min="9" max="9" width="12.125" style="306" customWidth="1"/>
    <col min="10" max="16384" width="8" style="306"/>
  </cols>
  <sheetData>
    <row r="1" spans="1:15" ht="27" customHeight="1" x14ac:dyDescent="0.25">
      <c r="A1" s="398" t="s">
        <v>372</v>
      </c>
      <c r="B1" s="398"/>
      <c r="C1" s="398"/>
      <c r="D1" s="398"/>
      <c r="E1" s="398"/>
      <c r="F1" s="398"/>
      <c r="G1" s="398"/>
      <c r="H1" s="398"/>
      <c r="I1" s="398"/>
    </row>
    <row r="2" spans="1:15" ht="23.3" customHeight="1" x14ac:dyDescent="0.25">
      <c r="A2" s="398" t="s">
        <v>296</v>
      </c>
      <c r="B2" s="398"/>
      <c r="C2" s="398"/>
      <c r="D2" s="398"/>
      <c r="E2" s="398"/>
      <c r="F2" s="398"/>
      <c r="G2" s="398"/>
      <c r="H2" s="398"/>
      <c r="I2" s="398"/>
    </row>
    <row r="3" spans="1:15" ht="17.350000000000001" customHeight="1" x14ac:dyDescent="0.25">
      <c r="A3" s="399"/>
      <c r="B3" s="399"/>
      <c r="C3" s="399"/>
      <c r="D3" s="399"/>
      <c r="E3" s="399"/>
    </row>
    <row r="4" spans="1:15" s="308" customFormat="1" ht="21.25" customHeight="1" x14ac:dyDescent="0.25">
      <c r="A4" s="311"/>
      <c r="B4" s="402" t="s">
        <v>292</v>
      </c>
      <c r="C4" s="402"/>
      <c r="D4" s="402"/>
      <c r="E4" s="402"/>
      <c r="F4" s="402" t="s">
        <v>293</v>
      </c>
      <c r="G4" s="402"/>
      <c r="H4" s="402"/>
      <c r="I4" s="402"/>
    </row>
    <row r="5" spans="1:15" s="308" customFormat="1" ht="23.3" customHeight="1" x14ac:dyDescent="0.25">
      <c r="A5" s="396" t="s">
        <v>4</v>
      </c>
      <c r="B5" s="400" t="s">
        <v>361</v>
      </c>
      <c r="C5" s="400" t="s">
        <v>362</v>
      </c>
      <c r="D5" s="390" t="s">
        <v>3</v>
      </c>
      <c r="E5" s="391"/>
      <c r="F5" s="400" t="str">
        <f>B5</f>
        <v>січень-травень              2019 р.</v>
      </c>
      <c r="G5" s="400" t="str">
        <f>C5</f>
        <v>січень-травень             2020 р.</v>
      </c>
      <c r="H5" s="390" t="s">
        <v>3</v>
      </c>
      <c r="I5" s="391"/>
    </row>
    <row r="6" spans="1:15" s="308" customFormat="1" ht="28.55" x14ac:dyDescent="0.25">
      <c r="A6" s="397"/>
      <c r="B6" s="401"/>
      <c r="C6" s="401"/>
      <c r="D6" s="319" t="s">
        <v>2</v>
      </c>
      <c r="E6" s="320" t="s">
        <v>369</v>
      </c>
      <c r="F6" s="401"/>
      <c r="G6" s="401"/>
      <c r="H6" s="319" t="s">
        <v>2</v>
      </c>
      <c r="I6" s="320" t="s">
        <v>369</v>
      </c>
    </row>
    <row r="7" spans="1:15" s="307" customFormat="1" ht="15.8" customHeight="1" x14ac:dyDescent="0.25">
      <c r="A7" s="314" t="s">
        <v>47</v>
      </c>
      <c r="B7" s="315">
        <v>1</v>
      </c>
      <c r="C7" s="315">
        <v>2</v>
      </c>
      <c r="D7" s="315">
        <v>3</v>
      </c>
      <c r="E7" s="315">
        <v>4</v>
      </c>
      <c r="F7" s="315">
        <v>5</v>
      </c>
      <c r="G7" s="315">
        <v>6</v>
      </c>
      <c r="H7" s="315">
        <v>7</v>
      </c>
      <c r="I7" s="315">
        <v>8</v>
      </c>
    </row>
    <row r="8" spans="1:15" s="307" customFormat="1" ht="27.2" customHeight="1" x14ac:dyDescent="0.25">
      <c r="A8" s="316" t="s">
        <v>363</v>
      </c>
      <c r="B8" s="339">
        <v>2477</v>
      </c>
      <c r="C8" s="339">
        <v>3042</v>
      </c>
      <c r="D8" s="317">
        <f>C8*100/B8</f>
        <v>122.80985062575697</v>
      </c>
      <c r="E8" s="340">
        <f>C8-B8</f>
        <v>565</v>
      </c>
      <c r="F8" s="339">
        <v>50549</v>
      </c>
      <c r="G8" s="339">
        <v>44512</v>
      </c>
      <c r="H8" s="317">
        <f>G8*100/F8</f>
        <v>88.05713268313913</v>
      </c>
      <c r="I8" s="340">
        <f>G8-F8</f>
        <v>-6037</v>
      </c>
      <c r="O8" s="321"/>
    </row>
    <row r="9" spans="1:15" s="307" customFormat="1" ht="27.2" customHeight="1" x14ac:dyDescent="0.25">
      <c r="A9" s="316" t="s">
        <v>364</v>
      </c>
      <c r="B9" s="339">
        <v>1992</v>
      </c>
      <c r="C9" s="339">
        <v>2639</v>
      </c>
      <c r="D9" s="317">
        <f t="shared" ref="D9:D13" si="0">C9*100/B9</f>
        <v>132.47991967871485</v>
      </c>
      <c r="E9" s="340">
        <f t="shared" ref="E9:E13" si="1">C9-B9</f>
        <v>647</v>
      </c>
      <c r="F9" s="339">
        <v>9741</v>
      </c>
      <c r="G9" s="339">
        <v>13729</v>
      </c>
      <c r="H9" s="317">
        <f t="shared" ref="H9:H13" si="2">G9*100/F9</f>
        <v>140.9403551996715</v>
      </c>
      <c r="I9" s="340">
        <f t="shared" ref="I9:I13" si="3">G9-F9</f>
        <v>3988</v>
      </c>
      <c r="O9" s="321"/>
    </row>
    <row r="10" spans="1:15" s="308" customFormat="1" ht="52.5" customHeight="1" x14ac:dyDescent="0.25">
      <c r="A10" s="318" t="s">
        <v>365</v>
      </c>
      <c r="B10" s="339">
        <v>313</v>
      </c>
      <c r="C10" s="339">
        <v>233</v>
      </c>
      <c r="D10" s="317">
        <f t="shared" si="0"/>
        <v>74.440894568690098</v>
      </c>
      <c r="E10" s="340">
        <f t="shared" si="1"/>
        <v>-80</v>
      </c>
      <c r="F10" s="339">
        <v>7795</v>
      </c>
      <c r="G10" s="339">
        <v>4077</v>
      </c>
      <c r="H10" s="317">
        <f t="shared" si="2"/>
        <v>52.302758178319436</v>
      </c>
      <c r="I10" s="340">
        <f t="shared" si="3"/>
        <v>-3718</v>
      </c>
      <c r="O10" s="321"/>
    </row>
    <row r="11" spans="1:15" s="307" customFormat="1" ht="27.2" customHeight="1" x14ac:dyDescent="0.25">
      <c r="A11" s="316" t="s">
        <v>289</v>
      </c>
      <c r="B11" s="339">
        <v>159</v>
      </c>
      <c r="C11" s="339">
        <v>103</v>
      </c>
      <c r="D11" s="317">
        <f t="shared" si="0"/>
        <v>64.779874213836479</v>
      </c>
      <c r="E11" s="340">
        <f t="shared" si="1"/>
        <v>-56</v>
      </c>
      <c r="F11" s="339">
        <v>1481</v>
      </c>
      <c r="G11" s="339">
        <v>990</v>
      </c>
      <c r="H11" s="317">
        <f t="shared" si="2"/>
        <v>66.846725185685344</v>
      </c>
      <c r="I11" s="340">
        <f t="shared" si="3"/>
        <v>-491</v>
      </c>
      <c r="O11" s="321"/>
    </row>
    <row r="12" spans="1:15" s="308" customFormat="1" ht="52.5" customHeight="1" x14ac:dyDescent="0.25">
      <c r="A12" s="318" t="s">
        <v>290</v>
      </c>
      <c r="B12" s="339">
        <v>167</v>
      </c>
      <c r="C12" s="339">
        <v>35</v>
      </c>
      <c r="D12" s="317">
        <f t="shared" si="0"/>
        <v>20.95808383233533</v>
      </c>
      <c r="E12" s="340">
        <f t="shared" si="1"/>
        <v>-132</v>
      </c>
      <c r="F12" s="339">
        <v>797</v>
      </c>
      <c r="G12" s="339">
        <v>157</v>
      </c>
      <c r="H12" s="317">
        <f t="shared" si="2"/>
        <v>19.698870765370138</v>
      </c>
      <c r="I12" s="340">
        <f t="shared" si="3"/>
        <v>-640</v>
      </c>
      <c r="O12" s="321"/>
    </row>
    <row r="13" spans="1:15" s="308" customFormat="1" ht="52.5" customHeight="1" x14ac:dyDescent="0.25">
      <c r="A13" s="318" t="s">
        <v>366</v>
      </c>
      <c r="B13" s="339">
        <v>1887</v>
      </c>
      <c r="C13" s="339">
        <v>2218</v>
      </c>
      <c r="D13" s="317">
        <f t="shared" si="0"/>
        <v>117.54107048224695</v>
      </c>
      <c r="E13" s="340">
        <f t="shared" si="1"/>
        <v>331</v>
      </c>
      <c r="F13" s="339">
        <v>8589</v>
      </c>
      <c r="G13" s="339">
        <v>9662</v>
      </c>
      <c r="H13" s="317">
        <f t="shared" si="2"/>
        <v>112.49272325066946</v>
      </c>
      <c r="I13" s="340">
        <f t="shared" si="3"/>
        <v>1073</v>
      </c>
      <c r="O13" s="321"/>
    </row>
    <row r="14" spans="1:15" s="308" customFormat="1" ht="12.75" customHeight="1" x14ac:dyDescent="0.25">
      <c r="A14" s="392" t="s">
        <v>291</v>
      </c>
      <c r="B14" s="393"/>
      <c r="C14" s="393"/>
      <c r="D14" s="393"/>
      <c r="E14" s="393"/>
      <c r="F14" s="393"/>
      <c r="G14" s="393"/>
      <c r="H14" s="393"/>
      <c r="I14" s="393"/>
      <c r="O14" s="321"/>
    </row>
    <row r="15" spans="1:15" s="308" customFormat="1" ht="18" customHeight="1" x14ac:dyDescent="0.25">
      <c r="A15" s="394"/>
      <c r="B15" s="395"/>
      <c r="C15" s="395"/>
      <c r="D15" s="395"/>
      <c r="E15" s="395"/>
      <c r="F15" s="395"/>
      <c r="G15" s="395"/>
      <c r="H15" s="395"/>
      <c r="I15" s="395"/>
      <c r="O15" s="321"/>
    </row>
    <row r="16" spans="1:15" s="308" customFormat="1" ht="20.25" customHeight="1" x14ac:dyDescent="0.25">
      <c r="A16" s="396" t="s">
        <v>4</v>
      </c>
      <c r="B16" s="389" t="s">
        <v>367</v>
      </c>
      <c r="C16" s="389" t="s">
        <v>368</v>
      </c>
      <c r="D16" s="390" t="s">
        <v>3</v>
      </c>
      <c r="E16" s="391"/>
      <c r="F16" s="389" t="str">
        <f>B16</f>
        <v>на                            1 червня             2019 р.</v>
      </c>
      <c r="G16" s="389" t="str">
        <f>C16</f>
        <v>на                            1 червня            2020 р.</v>
      </c>
      <c r="H16" s="390" t="s">
        <v>3</v>
      </c>
      <c r="I16" s="391"/>
      <c r="O16" s="321"/>
    </row>
    <row r="17" spans="1:15" ht="35.35" customHeight="1" x14ac:dyDescent="0.25">
      <c r="A17" s="397"/>
      <c r="B17" s="389"/>
      <c r="C17" s="389"/>
      <c r="D17" s="312" t="s">
        <v>2</v>
      </c>
      <c r="E17" s="313" t="s">
        <v>370</v>
      </c>
      <c r="F17" s="389"/>
      <c r="G17" s="389"/>
      <c r="H17" s="312" t="s">
        <v>2</v>
      </c>
      <c r="I17" s="313" t="s">
        <v>371</v>
      </c>
      <c r="O17" s="321"/>
    </row>
    <row r="18" spans="1:15" s="307" customFormat="1" ht="27.2" customHeight="1" x14ac:dyDescent="0.25">
      <c r="A18" s="316" t="s">
        <v>363</v>
      </c>
      <c r="B18" s="339">
        <v>1593</v>
      </c>
      <c r="C18" s="339">
        <v>2190</v>
      </c>
      <c r="D18" s="317">
        <f>C18*100/B18</f>
        <v>137.47645951035781</v>
      </c>
      <c r="E18" s="340">
        <f>C18-B18</f>
        <v>597</v>
      </c>
      <c r="F18" s="339">
        <v>47609</v>
      </c>
      <c r="G18" s="339">
        <v>36586</v>
      </c>
      <c r="H18" s="317">
        <f>G18*100/F18</f>
        <v>76.846814677897029</v>
      </c>
      <c r="I18" s="340">
        <f>G18-F18</f>
        <v>-11023</v>
      </c>
      <c r="O18" s="321"/>
    </row>
    <row r="19" spans="1:15" s="307" customFormat="1" ht="27.2" customHeight="1" x14ac:dyDescent="0.25">
      <c r="A19" s="316" t="s">
        <v>364</v>
      </c>
      <c r="B19" s="339">
        <v>1159</v>
      </c>
      <c r="C19" s="339">
        <v>1821</v>
      </c>
      <c r="D19" s="317">
        <f t="shared" ref="D19:D20" si="4">C19*100/B19</f>
        <v>157.11820534943917</v>
      </c>
      <c r="E19" s="340">
        <f t="shared" ref="E19:E20" si="5">C19-B19</f>
        <v>662</v>
      </c>
      <c r="F19" s="339">
        <v>4330</v>
      </c>
      <c r="G19" s="339">
        <v>9436</v>
      </c>
      <c r="H19" s="317">
        <f t="shared" ref="H19:H20" si="6">G19*100/F19</f>
        <v>217.92147806004618</v>
      </c>
      <c r="I19" s="340">
        <f t="shared" ref="I19:I20" si="7">G19-F19</f>
        <v>5106</v>
      </c>
      <c r="O19" s="321"/>
    </row>
    <row r="20" spans="1:15" s="307" customFormat="1" ht="27.2" customHeight="1" x14ac:dyDescent="0.25">
      <c r="A20" s="316" t="s">
        <v>312</v>
      </c>
      <c r="B20" s="339">
        <v>1023</v>
      </c>
      <c r="C20" s="339">
        <v>1661</v>
      </c>
      <c r="D20" s="317">
        <f t="shared" si="4"/>
        <v>162.36559139784947</v>
      </c>
      <c r="E20" s="340">
        <f t="shared" si="5"/>
        <v>638</v>
      </c>
      <c r="F20" s="339">
        <v>3460</v>
      </c>
      <c r="G20" s="339">
        <v>8049</v>
      </c>
      <c r="H20" s="317">
        <f t="shared" si="6"/>
        <v>232.63005780346822</v>
      </c>
      <c r="I20" s="340">
        <f t="shared" si="7"/>
        <v>4589</v>
      </c>
      <c r="O20" s="321"/>
    </row>
    <row r="21" spans="1:15" ht="13.25" x14ac:dyDescent="0.25">
      <c r="C21" s="310"/>
    </row>
  </sheetData>
  <mergeCells count="20">
    <mergeCell ref="A1:I1"/>
    <mergeCell ref="A2:I2"/>
    <mergeCell ref="A3:E3"/>
    <mergeCell ref="A5:A6"/>
    <mergeCell ref="B5:B6"/>
    <mergeCell ref="C5:C6"/>
    <mergeCell ref="D5:E5"/>
    <mergeCell ref="F4:I4"/>
    <mergeCell ref="F5:F6"/>
    <mergeCell ref="G5:G6"/>
    <mergeCell ref="H5:I5"/>
    <mergeCell ref="B4:E4"/>
    <mergeCell ref="F16:F17"/>
    <mergeCell ref="G16:G17"/>
    <mergeCell ref="H16:I16"/>
    <mergeCell ref="A14:I15"/>
    <mergeCell ref="A16:A17"/>
    <mergeCell ref="B16:B17"/>
    <mergeCell ref="C16:C17"/>
    <mergeCell ref="D16:E1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O21"/>
  <sheetViews>
    <sheetView view="pageBreakPreview" zoomScaleNormal="70" zoomScaleSheetLayoutView="100" workbookViewId="0">
      <selection activeCell="A10" sqref="A10:XFD10"/>
    </sheetView>
  </sheetViews>
  <sheetFormatPr defaultColWidth="8" defaultRowHeight="13.6" x14ac:dyDescent="0.25"/>
  <cols>
    <col min="1" max="1" width="56" style="306" customWidth="1"/>
    <col min="2" max="2" width="14.875" style="309" customWidth="1"/>
    <col min="3" max="3" width="15.875" style="309" customWidth="1"/>
    <col min="4" max="4" width="9.5" style="306" customWidth="1"/>
    <col min="5" max="5" width="9.125" style="306" customWidth="1"/>
    <col min="6" max="7" width="13.875" style="306" customWidth="1"/>
    <col min="8" max="8" width="10" style="306" customWidth="1"/>
    <col min="9" max="9" width="12.125" style="306" customWidth="1"/>
    <col min="10" max="16384" width="8" style="306"/>
  </cols>
  <sheetData>
    <row r="1" spans="1:15" ht="27" customHeight="1" x14ac:dyDescent="0.25">
      <c r="A1" s="398" t="str">
        <f>'3'!A1:I1</f>
        <v>Надання послуг Львівською обласною службою зайнятості громадянам</v>
      </c>
      <c r="B1" s="398"/>
      <c r="C1" s="398"/>
      <c r="D1" s="398"/>
      <c r="E1" s="398"/>
      <c r="F1" s="398"/>
      <c r="G1" s="398"/>
      <c r="H1" s="398"/>
      <c r="I1" s="398"/>
    </row>
    <row r="2" spans="1:15" ht="23.3" customHeight="1" x14ac:dyDescent="0.25">
      <c r="A2" s="398" t="s">
        <v>296</v>
      </c>
      <c r="B2" s="398"/>
      <c r="C2" s="398"/>
      <c r="D2" s="398"/>
      <c r="E2" s="398"/>
      <c r="F2" s="398"/>
      <c r="G2" s="398"/>
      <c r="H2" s="398"/>
      <c r="I2" s="398"/>
    </row>
    <row r="3" spans="1:15" ht="17.350000000000001" customHeight="1" x14ac:dyDescent="0.25">
      <c r="A3" s="399"/>
      <c r="B3" s="399"/>
      <c r="C3" s="399"/>
      <c r="D3" s="399"/>
      <c r="E3" s="399"/>
    </row>
    <row r="4" spans="1:15" s="308" customFormat="1" ht="21.25" customHeight="1" x14ac:dyDescent="0.25">
      <c r="A4" s="311"/>
      <c r="B4" s="402" t="s">
        <v>300</v>
      </c>
      <c r="C4" s="402"/>
      <c r="D4" s="402"/>
      <c r="E4" s="402"/>
      <c r="F4" s="402" t="s">
        <v>301</v>
      </c>
      <c r="G4" s="402"/>
      <c r="H4" s="402"/>
      <c r="I4" s="402"/>
    </row>
    <row r="5" spans="1:15" s="308" customFormat="1" ht="23.3" customHeight="1" x14ac:dyDescent="0.25">
      <c r="A5" s="396" t="s">
        <v>4</v>
      </c>
      <c r="B5" s="400" t="str">
        <f>'3'!B5:B6</f>
        <v>січень-травень              2019 р.</v>
      </c>
      <c r="C5" s="400" t="str">
        <f>'3'!C5:C6</f>
        <v>січень-травень             2020 р.</v>
      </c>
      <c r="D5" s="390" t="s">
        <v>3</v>
      </c>
      <c r="E5" s="391"/>
      <c r="F5" s="400" t="str">
        <f>B5</f>
        <v>січень-травень              2019 р.</v>
      </c>
      <c r="G5" s="400" t="str">
        <f>C5</f>
        <v>січень-травень             2020 р.</v>
      </c>
      <c r="H5" s="390" t="s">
        <v>3</v>
      </c>
      <c r="I5" s="391"/>
    </row>
    <row r="6" spans="1:15" s="308" customFormat="1" ht="28.55" x14ac:dyDescent="0.25">
      <c r="A6" s="397"/>
      <c r="B6" s="401"/>
      <c r="C6" s="401"/>
      <c r="D6" s="319" t="s">
        <v>2</v>
      </c>
      <c r="E6" s="320" t="s">
        <v>369</v>
      </c>
      <c r="F6" s="401"/>
      <c r="G6" s="401"/>
      <c r="H6" s="319" t="s">
        <v>2</v>
      </c>
      <c r="I6" s="320" t="s">
        <v>369</v>
      </c>
    </row>
    <row r="7" spans="1:15" s="307" customFormat="1" ht="15.8" customHeight="1" x14ac:dyDescent="0.25">
      <c r="A7" s="314" t="s">
        <v>47</v>
      </c>
      <c r="B7" s="315">
        <v>1</v>
      </c>
      <c r="C7" s="315">
        <v>2</v>
      </c>
      <c r="D7" s="315">
        <v>3</v>
      </c>
      <c r="E7" s="315">
        <v>4</v>
      </c>
      <c r="F7" s="315">
        <v>5</v>
      </c>
      <c r="G7" s="315">
        <v>6</v>
      </c>
      <c r="H7" s="315">
        <v>7</v>
      </c>
      <c r="I7" s="315">
        <v>8</v>
      </c>
    </row>
    <row r="8" spans="1:15" s="307" customFormat="1" ht="27.2" customHeight="1" x14ac:dyDescent="0.25">
      <c r="A8" s="316" t="s">
        <v>363</v>
      </c>
      <c r="B8" s="339">
        <v>1455</v>
      </c>
      <c r="C8" s="339">
        <v>1381</v>
      </c>
      <c r="D8" s="317">
        <f>C8*100/B8</f>
        <v>94.914089347079042</v>
      </c>
      <c r="E8" s="340">
        <f>C8-B8</f>
        <v>-74</v>
      </c>
      <c r="F8" s="339">
        <v>276</v>
      </c>
      <c r="G8" s="339">
        <v>293</v>
      </c>
      <c r="H8" s="317">
        <f>G8*100/F8</f>
        <v>106.15942028985508</v>
      </c>
      <c r="I8" s="340">
        <f>G8-F8</f>
        <v>17</v>
      </c>
      <c r="O8" s="321"/>
    </row>
    <row r="9" spans="1:15" s="307" customFormat="1" ht="27.2" customHeight="1" x14ac:dyDescent="0.25">
      <c r="A9" s="316" t="s">
        <v>364</v>
      </c>
      <c r="B9" s="339">
        <v>1089</v>
      </c>
      <c r="C9" s="339">
        <v>1064</v>
      </c>
      <c r="D9" s="317">
        <f t="shared" ref="D9:D13" si="0">C9*100/B9</f>
        <v>97.704315886134069</v>
      </c>
      <c r="E9" s="340">
        <f t="shared" ref="E9:E13" si="1">C9-B9</f>
        <v>-25</v>
      </c>
      <c r="F9" s="339">
        <v>98</v>
      </c>
      <c r="G9" s="339">
        <v>135</v>
      </c>
      <c r="H9" s="317">
        <f t="shared" ref="H9:H13" si="2">G9*100/F9</f>
        <v>137.75510204081633</v>
      </c>
      <c r="I9" s="340">
        <f t="shared" ref="I9:I13" si="3">G9-F9</f>
        <v>37</v>
      </c>
      <c r="O9" s="321"/>
    </row>
    <row r="10" spans="1:15" s="308" customFormat="1" ht="52.5" customHeight="1" x14ac:dyDescent="0.25">
      <c r="A10" s="318" t="s">
        <v>365</v>
      </c>
      <c r="B10" s="339">
        <v>193</v>
      </c>
      <c r="C10" s="339">
        <v>132</v>
      </c>
      <c r="D10" s="317">
        <f t="shared" si="0"/>
        <v>68.393782383419691</v>
      </c>
      <c r="E10" s="340">
        <f t="shared" si="1"/>
        <v>-61</v>
      </c>
      <c r="F10" s="339">
        <v>31</v>
      </c>
      <c r="G10" s="339">
        <v>19</v>
      </c>
      <c r="H10" s="317">
        <f t="shared" si="2"/>
        <v>61.29032258064516</v>
      </c>
      <c r="I10" s="340">
        <f t="shared" si="3"/>
        <v>-12</v>
      </c>
      <c r="O10" s="321"/>
    </row>
    <row r="11" spans="1:15" s="307" customFormat="1" ht="27.2" customHeight="1" x14ac:dyDescent="0.25">
      <c r="A11" s="316" t="s">
        <v>289</v>
      </c>
      <c r="B11" s="339">
        <v>85</v>
      </c>
      <c r="C11" s="339">
        <v>49</v>
      </c>
      <c r="D11" s="317">
        <f t="shared" si="0"/>
        <v>57.647058823529413</v>
      </c>
      <c r="E11" s="340">
        <f t="shared" si="1"/>
        <v>-36</v>
      </c>
      <c r="F11" s="339">
        <v>17</v>
      </c>
      <c r="G11" s="339">
        <v>5</v>
      </c>
      <c r="H11" s="317">
        <f t="shared" si="2"/>
        <v>29.411764705882351</v>
      </c>
      <c r="I11" s="340">
        <f t="shared" si="3"/>
        <v>-12</v>
      </c>
      <c r="O11" s="321"/>
    </row>
    <row r="12" spans="1:15" s="308" customFormat="1" ht="52.5" customHeight="1" x14ac:dyDescent="0.25">
      <c r="A12" s="318" t="s">
        <v>290</v>
      </c>
      <c r="B12" s="339">
        <v>47</v>
      </c>
      <c r="C12" s="339">
        <v>9</v>
      </c>
      <c r="D12" s="317">
        <f t="shared" si="0"/>
        <v>19.148936170212767</v>
      </c>
      <c r="E12" s="340">
        <f t="shared" si="1"/>
        <v>-38</v>
      </c>
      <c r="F12" s="339">
        <v>4</v>
      </c>
      <c r="G12" s="339">
        <v>2</v>
      </c>
      <c r="H12" s="317">
        <f t="shared" si="2"/>
        <v>50</v>
      </c>
      <c r="I12" s="340">
        <f t="shared" si="3"/>
        <v>-2</v>
      </c>
      <c r="O12" s="321"/>
    </row>
    <row r="13" spans="1:15" s="308" customFormat="1" ht="52.5" customHeight="1" x14ac:dyDescent="0.25">
      <c r="A13" s="318" t="s">
        <v>366</v>
      </c>
      <c r="B13" s="339">
        <v>1021</v>
      </c>
      <c r="C13" s="339">
        <v>869</v>
      </c>
      <c r="D13" s="317">
        <f t="shared" si="0"/>
        <v>85.112634671890305</v>
      </c>
      <c r="E13" s="340">
        <f t="shared" si="1"/>
        <v>-152</v>
      </c>
      <c r="F13" s="339">
        <v>86</v>
      </c>
      <c r="G13" s="339">
        <v>102</v>
      </c>
      <c r="H13" s="317">
        <f t="shared" si="2"/>
        <v>118.6046511627907</v>
      </c>
      <c r="I13" s="340">
        <f t="shared" si="3"/>
        <v>16</v>
      </c>
      <c r="O13" s="321"/>
    </row>
    <row r="14" spans="1:15" s="308" customFormat="1" ht="12.75" customHeight="1" x14ac:dyDescent="0.25">
      <c r="A14" s="392" t="s">
        <v>291</v>
      </c>
      <c r="B14" s="393"/>
      <c r="C14" s="393"/>
      <c r="D14" s="393"/>
      <c r="E14" s="393"/>
      <c r="F14" s="393"/>
      <c r="G14" s="393"/>
      <c r="H14" s="393"/>
      <c r="I14" s="393"/>
      <c r="M14" s="321"/>
    </row>
    <row r="15" spans="1:15" s="308" customFormat="1" ht="18" customHeight="1" x14ac:dyDescent="0.25">
      <c r="A15" s="394"/>
      <c r="B15" s="395"/>
      <c r="C15" s="395"/>
      <c r="D15" s="395"/>
      <c r="E15" s="395"/>
      <c r="F15" s="395"/>
      <c r="G15" s="395"/>
      <c r="H15" s="395"/>
      <c r="I15" s="395"/>
      <c r="M15" s="321"/>
    </row>
    <row r="16" spans="1:15" s="308" customFormat="1" ht="20.25" customHeight="1" x14ac:dyDescent="0.25">
      <c r="A16" s="396" t="s">
        <v>4</v>
      </c>
      <c r="B16" s="389" t="str">
        <f>'3'!B16:B17</f>
        <v>на                            1 червня             2019 р.</v>
      </c>
      <c r="C16" s="389" t="str">
        <f>'3'!C16:C17</f>
        <v>на                            1 червня            2020 р.</v>
      </c>
      <c r="D16" s="390" t="s">
        <v>3</v>
      </c>
      <c r="E16" s="391"/>
      <c r="F16" s="389" t="str">
        <f>B16</f>
        <v>на                            1 червня             2019 р.</v>
      </c>
      <c r="G16" s="389" t="str">
        <f>C16</f>
        <v>на                            1 червня            2020 р.</v>
      </c>
      <c r="H16" s="390" t="s">
        <v>3</v>
      </c>
      <c r="I16" s="391"/>
      <c r="M16" s="321"/>
    </row>
    <row r="17" spans="1:15" ht="35.35" customHeight="1" x14ac:dyDescent="0.25">
      <c r="A17" s="397"/>
      <c r="B17" s="389"/>
      <c r="C17" s="389"/>
      <c r="D17" s="312" t="s">
        <v>2</v>
      </c>
      <c r="E17" s="313" t="s">
        <v>369</v>
      </c>
      <c r="F17" s="389"/>
      <c r="G17" s="389"/>
      <c r="H17" s="312" t="s">
        <v>2</v>
      </c>
      <c r="I17" s="313" t="s">
        <v>369</v>
      </c>
      <c r="M17" s="321"/>
    </row>
    <row r="18" spans="1:15" s="307" customFormat="1" ht="27.2" customHeight="1" x14ac:dyDescent="0.25">
      <c r="A18" s="316" t="s">
        <v>363</v>
      </c>
      <c r="B18" s="339">
        <v>898</v>
      </c>
      <c r="C18" s="339">
        <v>1022</v>
      </c>
      <c r="D18" s="317">
        <f>C18*100/B18</f>
        <v>113.80846325167037</v>
      </c>
      <c r="E18" s="340">
        <f>C18-B18</f>
        <v>124</v>
      </c>
      <c r="F18" s="339">
        <v>211</v>
      </c>
      <c r="G18" s="339">
        <v>243</v>
      </c>
      <c r="H18" s="317">
        <f>G18*100/F18</f>
        <v>115.16587677725119</v>
      </c>
      <c r="I18" s="340">
        <f>G18-F18</f>
        <v>32</v>
      </c>
      <c r="O18" s="321"/>
    </row>
    <row r="19" spans="1:15" s="307" customFormat="1" ht="27.2" customHeight="1" x14ac:dyDescent="0.25">
      <c r="A19" s="316" t="s">
        <v>364</v>
      </c>
      <c r="B19" s="339">
        <v>575</v>
      </c>
      <c r="C19" s="339">
        <v>715</v>
      </c>
      <c r="D19" s="317">
        <f t="shared" ref="D19:D20" si="4">C19*100/B19</f>
        <v>124.34782608695652</v>
      </c>
      <c r="E19" s="340">
        <f t="shared" ref="E19:E20" si="5">C19-B19</f>
        <v>140</v>
      </c>
      <c r="F19" s="339">
        <v>52</v>
      </c>
      <c r="G19" s="339">
        <v>98</v>
      </c>
      <c r="H19" s="317">
        <f t="shared" ref="H19:H20" si="6">G19*100/F19</f>
        <v>188.46153846153845</v>
      </c>
      <c r="I19" s="340">
        <f t="shared" ref="I19:I20" si="7">G19-F19</f>
        <v>46</v>
      </c>
      <c r="O19" s="321"/>
    </row>
    <row r="20" spans="1:15" s="307" customFormat="1" ht="27.2" customHeight="1" x14ac:dyDescent="0.25">
      <c r="A20" s="316" t="s">
        <v>312</v>
      </c>
      <c r="B20" s="339">
        <v>526</v>
      </c>
      <c r="C20" s="339">
        <v>657</v>
      </c>
      <c r="D20" s="317">
        <f t="shared" si="4"/>
        <v>124.90494296577947</v>
      </c>
      <c r="E20" s="340">
        <f t="shared" si="5"/>
        <v>131</v>
      </c>
      <c r="F20" s="339">
        <v>44</v>
      </c>
      <c r="G20" s="339">
        <v>76</v>
      </c>
      <c r="H20" s="317">
        <f t="shared" si="6"/>
        <v>172.72727272727272</v>
      </c>
      <c r="I20" s="340">
        <f t="shared" si="7"/>
        <v>32</v>
      </c>
      <c r="O20" s="321"/>
    </row>
    <row r="21" spans="1:15" x14ac:dyDescent="0.25">
      <c r="C21" s="310"/>
    </row>
  </sheetData>
  <mergeCells count="20">
    <mergeCell ref="A1:I1"/>
    <mergeCell ref="A2:I2"/>
    <mergeCell ref="A3:E3"/>
    <mergeCell ref="B4:E4"/>
    <mergeCell ref="F4:I4"/>
    <mergeCell ref="G5:G6"/>
    <mergeCell ref="H5:I5"/>
    <mergeCell ref="A14:I15"/>
    <mergeCell ref="A16:A17"/>
    <mergeCell ref="B16:B17"/>
    <mergeCell ref="C16:C17"/>
    <mergeCell ref="D16:E16"/>
    <mergeCell ref="F16:F17"/>
    <mergeCell ref="G16:G17"/>
    <mergeCell ref="H16:I16"/>
    <mergeCell ref="A5:A6"/>
    <mergeCell ref="B5:B6"/>
    <mergeCell ref="C5:C6"/>
    <mergeCell ref="D5:E5"/>
    <mergeCell ref="F5:F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O21"/>
  <sheetViews>
    <sheetView view="pageBreakPreview" zoomScale="84" zoomScaleNormal="70" zoomScaleSheetLayoutView="84" workbookViewId="0">
      <selection activeCell="A12" sqref="A12:XFD12"/>
    </sheetView>
  </sheetViews>
  <sheetFormatPr defaultColWidth="8" defaultRowHeight="13.6" x14ac:dyDescent="0.25"/>
  <cols>
    <col min="1" max="1" width="56" style="306" customWidth="1"/>
    <col min="2" max="2" width="14.875" style="309" customWidth="1"/>
    <col min="3" max="3" width="15.875" style="309" customWidth="1"/>
    <col min="4" max="4" width="9.5" style="306" customWidth="1"/>
    <col min="5" max="5" width="9.125" style="306" customWidth="1"/>
    <col min="6" max="7" width="13.875" style="306" customWidth="1"/>
    <col min="8" max="8" width="10" style="306" customWidth="1"/>
    <col min="9" max="9" width="12.125" style="306" customWidth="1"/>
    <col min="10" max="16384" width="8" style="306"/>
  </cols>
  <sheetData>
    <row r="1" spans="1:15" ht="27" customHeight="1" x14ac:dyDescent="0.25">
      <c r="A1" s="398" t="str">
        <f>'3'!A1:I1</f>
        <v>Надання послуг Львівською обласною службою зайнятості громадянам</v>
      </c>
      <c r="B1" s="398"/>
      <c r="C1" s="398"/>
      <c r="D1" s="398"/>
      <c r="E1" s="398"/>
      <c r="F1" s="398"/>
      <c r="G1" s="398"/>
      <c r="H1" s="398"/>
      <c r="I1" s="398"/>
    </row>
    <row r="2" spans="1:15" ht="23.3" customHeight="1" x14ac:dyDescent="0.25">
      <c r="A2" s="398" t="s">
        <v>401</v>
      </c>
      <c r="B2" s="398"/>
      <c r="C2" s="398"/>
      <c r="D2" s="398"/>
      <c r="E2" s="398"/>
      <c r="F2" s="398"/>
      <c r="G2" s="398"/>
      <c r="H2" s="398"/>
      <c r="I2" s="398"/>
    </row>
    <row r="3" spans="1:15" ht="17.350000000000001" customHeight="1" x14ac:dyDescent="0.25">
      <c r="A3" s="399"/>
      <c r="B3" s="399"/>
      <c r="C3" s="399"/>
      <c r="D3" s="399"/>
      <c r="E3" s="399"/>
    </row>
    <row r="4" spans="1:15" s="308" customFormat="1" ht="21.25" customHeight="1" x14ac:dyDescent="0.25">
      <c r="A4" s="311"/>
      <c r="B4" s="402" t="s">
        <v>294</v>
      </c>
      <c r="C4" s="402"/>
      <c r="D4" s="402"/>
      <c r="E4" s="402"/>
      <c r="F4" s="402" t="s">
        <v>295</v>
      </c>
      <c r="G4" s="402"/>
      <c r="H4" s="402"/>
      <c r="I4" s="402"/>
    </row>
    <row r="5" spans="1:15" s="308" customFormat="1" ht="23.3" customHeight="1" x14ac:dyDescent="0.25">
      <c r="A5" s="396" t="s">
        <v>4</v>
      </c>
      <c r="B5" s="400" t="str">
        <f>'3'!B5:B6</f>
        <v>січень-травень              2019 р.</v>
      </c>
      <c r="C5" s="400" t="str">
        <f>'3'!C5:C6</f>
        <v>січень-травень             2020 р.</v>
      </c>
      <c r="D5" s="390" t="s">
        <v>3</v>
      </c>
      <c r="E5" s="391"/>
      <c r="F5" s="400" t="str">
        <f>B5</f>
        <v>січень-травень              2019 р.</v>
      </c>
      <c r="G5" s="400" t="str">
        <f>C5</f>
        <v>січень-травень             2020 р.</v>
      </c>
      <c r="H5" s="390" t="s">
        <v>3</v>
      </c>
      <c r="I5" s="391"/>
    </row>
    <row r="6" spans="1:15" s="308" customFormat="1" ht="28.55" x14ac:dyDescent="0.25">
      <c r="A6" s="397"/>
      <c r="B6" s="401"/>
      <c r="C6" s="401"/>
      <c r="D6" s="319" t="s">
        <v>2</v>
      </c>
      <c r="E6" s="320" t="s">
        <v>369</v>
      </c>
      <c r="F6" s="401"/>
      <c r="G6" s="401"/>
      <c r="H6" s="319" t="s">
        <v>2</v>
      </c>
      <c r="I6" s="320" t="s">
        <v>369</v>
      </c>
    </row>
    <row r="7" spans="1:15" s="307" customFormat="1" ht="15.8" customHeight="1" x14ac:dyDescent="0.25">
      <c r="A7" s="314" t="s">
        <v>47</v>
      </c>
      <c r="B7" s="315">
        <v>1</v>
      </c>
      <c r="C7" s="315">
        <v>2</v>
      </c>
      <c r="D7" s="315">
        <v>3</v>
      </c>
      <c r="E7" s="315">
        <v>4</v>
      </c>
      <c r="F7" s="315">
        <v>5</v>
      </c>
      <c r="G7" s="315">
        <v>6</v>
      </c>
      <c r="H7" s="315">
        <v>7</v>
      </c>
      <c r="I7" s="315">
        <v>8</v>
      </c>
    </row>
    <row r="8" spans="1:15" s="307" customFormat="1" ht="27.2" customHeight="1" x14ac:dyDescent="0.25">
      <c r="A8" s="316" t="s">
        <v>363</v>
      </c>
      <c r="B8" s="339">
        <v>59153</v>
      </c>
      <c r="C8" s="339">
        <v>57251</v>
      </c>
      <c r="D8" s="317">
        <f>C8*100/B8</f>
        <v>96.784609402735285</v>
      </c>
      <c r="E8" s="340">
        <f>C8-B8</f>
        <v>-1902</v>
      </c>
      <c r="F8" s="339">
        <v>59153</v>
      </c>
      <c r="G8" s="339">
        <v>57251</v>
      </c>
      <c r="H8" s="317">
        <f>G8*100/F8</f>
        <v>96.784609402735285</v>
      </c>
      <c r="I8" s="340">
        <f>G8-F8</f>
        <v>-1902</v>
      </c>
      <c r="O8" s="321"/>
    </row>
    <row r="9" spans="1:15" s="307" customFormat="1" ht="27.2" customHeight="1" x14ac:dyDescent="0.25">
      <c r="A9" s="316" t="s">
        <v>364</v>
      </c>
      <c r="B9" s="339">
        <v>14506</v>
      </c>
      <c r="C9" s="339">
        <v>21237</v>
      </c>
      <c r="D9" s="317">
        <f t="shared" ref="D9:D13" si="0">C9*100/B9</f>
        <v>146.40148903901834</v>
      </c>
      <c r="E9" s="340">
        <f t="shared" ref="E9:E13" si="1">C9-B9</f>
        <v>6731</v>
      </c>
      <c r="F9" s="339">
        <v>14506</v>
      </c>
      <c r="G9" s="339">
        <v>21237</v>
      </c>
      <c r="H9" s="317">
        <f t="shared" ref="H9:H13" si="2">G9*100/F9</f>
        <v>146.40148903901834</v>
      </c>
      <c r="I9" s="340">
        <f t="shared" ref="I9:I13" si="3">G9-F9</f>
        <v>6731</v>
      </c>
      <c r="O9" s="321"/>
    </row>
    <row r="10" spans="1:15" s="308" customFormat="1" ht="52.5" customHeight="1" x14ac:dyDescent="0.25">
      <c r="A10" s="318" t="s">
        <v>365</v>
      </c>
      <c r="B10" s="339">
        <v>9693</v>
      </c>
      <c r="C10" s="339">
        <v>5380</v>
      </c>
      <c r="D10" s="317">
        <f t="shared" si="0"/>
        <v>55.503971938512329</v>
      </c>
      <c r="E10" s="340">
        <f t="shared" si="1"/>
        <v>-4313</v>
      </c>
      <c r="F10" s="339">
        <v>9693</v>
      </c>
      <c r="G10" s="339">
        <v>5380</v>
      </c>
      <c r="H10" s="317">
        <f t="shared" si="2"/>
        <v>55.503971938512329</v>
      </c>
      <c r="I10" s="340">
        <f t="shared" si="3"/>
        <v>-4313</v>
      </c>
      <c r="O10" s="321"/>
    </row>
    <row r="11" spans="1:15" s="307" customFormat="1" ht="27.2" customHeight="1" x14ac:dyDescent="0.25">
      <c r="A11" s="316" t="s">
        <v>289</v>
      </c>
      <c r="B11" s="339">
        <v>2315</v>
      </c>
      <c r="C11" s="339">
        <v>1586</v>
      </c>
      <c r="D11" s="317">
        <f t="shared" si="0"/>
        <v>68.509719222462209</v>
      </c>
      <c r="E11" s="340">
        <f t="shared" si="1"/>
        <v>-729</v>
      </c>
      <c r="F11" s="339">
        <v>2315</v>
      </c>
      <c r="G11" s="339">
        <v>1586</v>
      </c>
      <c r="H11" s="317">
        <f t="shared" si="2"/>
        <v>68.509719222462209</v>
      </c>
      <c r="I11" s="340">
        <f t="shared" si="3"/>
        <v>-729</v>
      </c>
      <c r="O11" s="321"/>
    </row>
    <row r="12" spans="1:15" s="308" customFormat="1" ht="52.5" customHeight="1" x14ac:dyDescent="0.25">
      <c r="A12" s="318" t="s">
        <v>290</v>
      </c>
      <c r="B12" s="339">
        <v>1301</v>
      </c>
      <c r="C12" s="339">
        <v>298</v>
      </c>
      <c r="D12" s="317">
        <f t="shared" si="0"/>
        <v>22.905457340507301</v>
      </c>
      <c r="E12" s="340">
        <f t="shared" si="1"/>
        <v>-1003</v>
      </c>
      <c r="F12" s="339">
        <v>1301</v>
      </c>
      <c r="G12" s="339">
        <v>298</v>
      </c>
      <c r="H12" s="317">
        <f t="shared" si="2"/>
        <v>22.905457340507301</v>
      </c>
      <c r="I12" s="340">
        <f t="shared" si="3"/>
        <v>-1003</v>
      </c>
      <c r="O12" s="321"/>
    </row>
    <row r="13" spans="1:15" s="308" customFormat="1" ht="52.5" customHeight="1" x14ac:dyDescent="0.25">
      <c r="A13" s="318" t="s">
        <v>366</v>
      </c>
      <c r="B13" s="339">
        <v>12986</v>
      </c>
      <c r="C13" s="339">
        <v>14983</v>
      </c>
      <c r="D13" s="317">
        <f t="shared" si="0"/>
        <v>115.37809949176035</v>
      </c>
      <c r="E13" s="340">
        <f t="shared" si="1"/>
        <v>1997</v>
      </c>
      <c r="F13" s="339">
        <v>12986</v>
      </c>
      <c r="G13" s="339">
        <v>14983</v>
      </c>
      <c r="H13" s="317">
        <f t="shared" si="2"/>
        <v>115.37809949176035</v>
      </c>
      <c r="I13" s="340">
        <f t="shared" si="3"/>
        <v>1997</v>
      </c>
      <c r="O13" s="321"/>
    </row>
    <row r="14" spans="1:15" s="308" customFormat="1" ht="12.75" customHeight="1" x14ac:dyDescent="0.25">
      <c r="A14" s="392" t="s">
        <v>291</v>
      </c>
      <c r="B14" s="393"/>
      <c r="C14" s="393"/>
      <c r="D14" s="393"/>
      <c r="E14" s="393"/>
      <c r="F14" s="393"/>
      <c r="G14" s="393"/>
      <c r="H14" s="393"/>
      <c r="I14" s="393"/>
      <c r="L14" s="321"/>
    </row>
    <row r="15" spans="1:15" s="308" customFormat="1" ht="18" customHeight="1" x14ac:dyDescent="0.25">
      <c r="A15" s="394"/>
      <c r="B15" s="395"/>
      <c r="C15" s="395"/>
      <c r="D15" s="395"/>
      <c r="E15" s="395"/>
      <c r="F15" s="395"/>
      <c r="G15" s="395"/>
      <c r="H15" s="395"/>
      <c r="I15" s="395"/>
      <c r="L15" s="321"/>
    </row>
    <row r="16" spans="1:15" s="308" customFormat="1" ht="20.25" customHeight="1" x14ac:dyDescent="0.25">
      <c r="A16" s="396" t="s">
        <v>4</v>
      </c>
      <c r="B16" s="389" t="str">
        <f>'3'!B16:B17</f>
        <v>на                            1 червня             2019 р.</v>
      </c>
      <c r="C16" s="389" t="str">
        <f>'3'!C16:C17</f>
        <v>на                            1 червня            2020 р.</v>
      </c>
      <c r="D16" s="390" t="s">
        <v>3</v>
      </c>
      <c r="E16" s="391"/>
      <c r="F16" s="389" t="str">
        <f>B16</f>
        <v>на                            1 червня             2019 р.</v>
      </c>
      <c r="G16" s="389" t="str">
        <f>C16</f>
        <v>на                            1 червня            2020 р.</v>
      </c>
      <c r="H16" s="390" t="s">
        <v>3</v>
      </c>
      <c r="I16" s="391"/>
      <c r="L16" s="321"/>
    </row>
    <row r="17" spans="1:15" ht="35.35" customHeight="1" x14ac:dyDescent="0.25">
      <c r="A17" s="397"/>
      <c r="B17" s="389"/>
      <c r="C17" s="389"/>
      <c r="D17" s="312" t="s">
        <v>2</v>
      </c>
      <c r="E17" s="313" t="s">
        <v>369</v>
      </c>
      <c r="F17" s="389"/>
      <c r="G17" s="389"/>
      <c r="H17" s="312" t="s">
        <v>2</v>
      </c>
      <c r="I17" s="313" t="s">
        <v>369</v>
      </c>
      <c r="L17" s="321"/>
    </row>
    <row r="18" spans="1:15" s="307" customFormat="1" ht="27.2" customHeight="1" x14ac:dyDescent="0.25">
      <c r="A18" s="316" t="s">
        <v>363</v>
      </c>
      <c r="B18" s="339">
        <v>45056</v>
      </c>
      <c r="C18" s="339">
        <v>47319</v>
      </c>
      <c r="D18" s="317">
        <f>C18*100/B18</f>
        <v>105.02263849431819</v>
      </c>
      <c r="E18" s="340">
        <f>C18-B18</f>
        <v>2263</v>
      </c>
      <c r="F18" s="339">
        <v>45056</v>
      </c>
      <c r="G18" s="339">
        <v>47319</v>
      </c>
      <c r="H18" s="317">
        <f>G18*100/F18</f>
        <v>105.02263849431819</v>
      </c>
      <c r="I18" s="340">
        <f>G18-F18</f>
        <v>2263</v>
      </c>
      <c r="O18" s="321"/>
    </row>
    <row r="19" spans="1:15" s="307" customFormat="1" ht="27.2" customHeight="1" x14ac:dyDescent="0.25">
      <c r="A19" s="316" t="s">
        <v>364</v>
      </c>
      <c r="B19" s="339">
        <v>7228</v>
      </c>
      <c r="C19" s="339">
        <v>15378</v>
      </c>
      <c r="D19" s="317">
        <f t="shared" ref="D19:D20" si="4">C19*100/B19</f>
        <v>212.75594908688433</v>
      </c>
      <c r="E19" s="340">
        <f t="shared" ref="E19:E20" si="5">C19-B19</f>
        <v>8150</v>
      </c>
      <c r="F19" s="339">
        <v>7228</v>
      </c>
      <c r="G19" s="339">
        <v>15378</v>
      </c>
      <c r="H19" s="317">
        <f t="shared" ref="H19:H20" si="6">G19*100/F19</f>
        <v>212.75594908688433</v>
      </c>
      <c r="I19" s="340">
        <f t="shared" ref="I19:I20" si="7">G19-F19</f>
        <v>8150</v>
      </c>
      <c r="O19" s="321"/>
    </row>
    <row r="20" spans="1:15" s="307" customFormat="1" ht="27.2" customHeight="1" x14ac:dyDescent="0.25">
      <c r="A20" s="316" t="s">
        <v>312</v>
      </c>
      <c r="B20" s="339">
        <v>5997</v>
      </c>
      <c r="C20" s="339">
        <v>13198</v>
      </c>
      <c r="D20" s="317">
        <f t="shared" si="4"/>
        <v>220.07670501917625</v>
      </c>
      <c r="E20" s="340">
        <f t="shared" si="5"/>
        <v>7201</v>
      </c>
      <c r="F20" s="339">
        <v>5997</v>
      </c>
      <c r="G20" s="339">
        <v>13198</v>
      </c>
      <c r="H20" s="317">
        <f t="shared" si="6"/>
        <v>220.07670501917625</v>
      </c>
      <c r="I20" s="340">
        <f t="shared" si="7"/>
        <v>7201</v>
      </c>
      <c r="O20" s="321"/>
    </row>
    <row r="21" spans="1:15" ht="13.25" x14ac:dyDescent="0.25">
      <c r="C21" s="310"/>
    </row>
  </sheetData>
  <mergeCells count="20">
    <mergeCell ref="A1:I1"/>
    <mergeCell ref="A2:I2"/>
    <mergeCell ref="A3:E3"/>
    <mergeCell ref="B4:E4"/>
    <mergeCell ref="F4:I4"/>
    <mergeCell ref="G5:G6"/>
    <mergeCell ref="H5:I5"/>
    <mergeCell ref="A14:I15"/>
    <mergeCell ref="A16:A17"/>
    <mergeCell ref="B16:B17"/>
    <mergeCell ref="C16:C17"/>
    <mergeCell ref="D16:E16"/>
    <mergeCell ref="F16:F17"/>
    <mergeCell ref="G16:G17"/>
    <mergeCell ref="H16:I16"/>
    <mergeCell ref="A5:A6"/>
    <mergeCell ref="B5:B6"/>
    <mergeCell ref="C5:C6"/>
    <mergeCell ref="D5:E5"/>
    <mergeCell ref="F5:F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O21"/>
  <sheetViews>
    <sheetView tabSelected="1" view="pageBreakPreview" topLeftCell="A7" zoomScaleNormal="70" zoomScaleSheetLayoutView="100" workbookViewId="0">
      <selection activeCell="L19" sqref="L19"/>
    </sheetView>
  </sheetViews>
  <sheetFormatPr defaultColWidth="8" defaultRowHeight="13.6" x14ac:dyDescent="0.25"/>
  <cols>
    <col min="1" max="1" width="56" style="306" customWidth="1"/>
    <col min="2" max="2" width="14.875" style="309" customWidth="1"/>
    <col min="3" max="3" width="15.875" style="309" customWidth="1"/>
    <col min="4" max="4" width="9.5" style="306" customWidth="1"/>
    <col min="5" max="5" width="9.125" style="306" customWidth="1"/>
    <col min="6" max="7" width="13.875" style="306" customWidth="1"/>
    <col min="8" max="8" width="10" style="306" customWidth="1"/>
    <col min="9" max="9" width="12.125" style="306" customWidth="1"/>
    <col min="10" max="16384" width="8" style="306"/>
  </cols>
  <sheetData>
    <row r="1" spans="1:15" ht="27" customHeight="1" x14ac:dyDescent="0.25">
      <c r="A1" s="398" t="str">
        <f>'3'!A1:I1</f>
        <v>Надання послуг Львівською обласною службою зайнятості громадянам</v>
      </c>
      <c r="B1" s="398"/>
      <c r="C1" s="398"/>
      <c r="D1" s="398"/>
      <c r="E1" s="398"/>
      <c r="F1" s="398"/>
      <c r="G1" s="398"/>
      <c r="H1" s="398"/>
      <c r="I1" s="398"/>
    </row>
    <row r="2" spans="1:15" ht="23.3" customHeight="1" x14ac:dyDescent="0.25">
      <c r="A2" s="398" t="s">
        <v>297</v>
      </c>
      <c r="B2" s="398"/>
      <c r="C2" s="398"/>
      <c r="D2" s="398"/>
      <c r="E2" s="398"/>
      <c r="F2" s="398"/>
      <c r="G2" s="398"/>
      <c r="H2" s="398"/>
      <c r="I2" s="398"/>
    </row>
    <row r="3" spans="1:15" ht="13.6" customHeight="1" x14ac:dyDescent="0.25">
      <c r="A3" s="399"/>
      <c r="B3" s="399"/>
      <c r="C3" s="399"/>
      <c r="D3" s="399"/>
      <c r="E3" s="399"/>
    </row>
    <row r="4" spans="1:15" s="308" customFormat="1" ht="27" customHeight="1" x14ac:dyDescent="0.25">
      <c r="A4" s="311"/>
      <c r="B4" s="402" t="s">
        <v>298</v>
      </c>
      <c r="C4" s="402"/>
      <c r="D4" s="402"/>
      <c r="E4" s="402"/>
      <c r="F4" s="402" t="s">
        <v>299</v>
      </c>
      <c r="G4" s="402"/>
      <c r="H4" s="402"/>
      <c r="I4" s="402"/>
    </row>
    <row r="5" spans="1:15" s="308" customFormat="1" ht="23.3" customHeight="1" x14ac:dyDescent="0.25">
      <c r="A5" s="396" t="s">
        <v>4</v>
      </c>
      <c r="B5" s="400" t="str">
        <f>'3'!B5:B6</f>
        <v>січень-травень              2019 р.</v>
      </c>
      <c r="C5" s="400" t="str">
        <f>'3'!C5:C6</f>
        <v>січень-травень             2020 р.</v>
      </c>
      <c r="D5" s="390" t="s">
        <v>3</v>
      </c>
      <c r="E5" s="391"/>
      <c r="F5" s="400" t="str">
        <f>B5</f>
        <v>січень-травень              2019 р.</v>
      </c>
      <c r="G5" s="400" t="str">
        <f>C5</f>
        <v>січень-травень             2020 р.</v>
      </c>
      <c r="H5" s="390" t="s">
        <v>3</v>
      </c>
      <c r="I5" s="391"/>
    </row>
    <row r="6" spans="1:15" s="308" customFormat="1" ht="28.55" x14ac:dyDescent="0.25">
      <c r="A6" s="397"/>
      <c r="B6" s="401"/>
      <c r="C6" s="401"/>
      <c r="D6" s="319" t="s">
        <v>2</v>
      </c>
      <c r="E6" s="320" t="s">
        <v>369</v>
      </c>
      <c r="F6" s="401"/>
      <c r="G6" s="401"/>
      <c r="H6" s="319" t="s">
        <v>2</v>
      </c>
      <c r="I6" s="320" t="s">
        <v>369</v>
      </c>
    </row>
    <row r="7" spans="1:15" s="307" customFormat="1" ht="15.8" customHeight="1" x14ac:dyDescent="0.25">
      <c r="A7" s="314" t="s">
        <v>47</v>
      </c>
      <c r="B7" s="315">
        <v>1</v>
      </c>
      <c r="C7" s="315">
        <v>2</v>
      </c>
      <c r="D7" s="315">
        <v>3</v>
      </c>
      <c r="E7" s="315">
        <v>4</v>
      </c>
      <c r="F7" s="315">
        <v>5</v>
      </c>
      <c r="G7" s="315">
        <v>6</v>
      </c>
      <c r="H7" s="315">
        <v>7</v>
      </c>
      <c r="I7" s="315">
        <v>8</v>
      </c>
    </row>
    <row r="8" spans="1:15" s="307" customFormat="1" ht="27.2" customHeight="1" x14ac:dyDescent="0.25">
      <c r="A8" s="316" t="s">
        <v>363</v>
      </c>
      <c r="B8" s="339">
        <v>71926</v>
      </c>
      <c r="C8" s="339">
        <v>69202</v>
      </c>
      <c r="D8" s="317">
        <f>C8*100/B8</f>
        <v>96.212774240191308</v>
      </c>
      <c r="E8" s="340">
        <f>C8-B8</f>
        <v>-2724</v>
      </c>
      <c r="F8" s="339">
        <v>51090</v>
      </c>
      <c r="G8" s="339">
        <v>45996</v>
      </c>
      <c r="H8" s="317">
        <f>G8*100/F8</f>
        <v>90.02935995302407</v>
      </c>
      <c r="I8" s="340">
        <f>G8-F8</f>
        <v>-5094</v>
      </c>
      <c r="O8" s="321"/>
    </row>
    <row r="9" spans="1:15" s="307" customFormat="1" ht="27.2" customHeight="1" x14ac:dyDescent="0.25">
      <c r="A9" s="316" t="s">
        <v>364</v>
      </c>
      <c r="B9" s="339">
        <v>15087</v>
      </c>
      <c r="C9" s="339">
        <v>23291</v>
      </c>
      <c r="D9" s="317">
        <f t="shared" ref="D9:D13" si="0">C9*100/B9</f>
        <v>154.37794127394446</v>
      </c>
      <c r="E9" s="340">
        <f t="shared" ref="E9:E13" si="1">C9-B9</f>
        <v>8204</v>
      </c>
      <c r="F9" s="339">
        <v>10664</v>
      </c>
      <c r="G9" s="339">
        <v>14398</v>
      </c>
      <c r="H9" s="317">
        <f t="shared" ref="H9:H13" si="2">G9*100/F9</f>
        <v>135.01500375093772</v>
      </c>
      <c r="I9" s="340">
        <f t="shared" ref="I9:I13" si="3">G9-F9</f>
        <v>3734</v>
      </c>
      <c r="O9" s="321"/>
    </row>
    <row r="10" spans="1:15" s="308" customFormat="1" ht="52.5" customHeight="1" x14ac:dyDescent="0.25">
      <c r="A10" s="318" t="s">
        <v>365</v>
      </c>
      <c r="B10" s="339">
        <v>11535</v>
      </c>
      <c r="C10" s="339">
        <v>6689</v>
      </c>
      <c r="D10" s="317">
        <f t="shared" si="0"/>
        <v>57.988729952319026</v>
      </c>
      <c r="E10" s="340">
        <f t="shared" si="1"/>
        <v>-4846</v>
      </c>
      <c r="F10" s="339">
        <v>8277</v>
      </c>
      <c r="G10" s="339">
        <v>4727</v>
      </c>
      <c r="H10" s="317">
        <f t="shared" si="2"/>
        <v>57.110064032862148</v>
      </c>
      <c r="I10" s="340">
        <f t="shared" si="3"/>
        <v>-3550</v>
      </c>
      <c r="O10" s="321"/>
    </row>
    <row r="11" spans="1:15" s="307" customFormat="1" ht="27.2" customHeight="1" x14ac:dyDescent="0.25">
      <c r="A11" s="316" t="s">
        <v>289</v>
      </c>
      <c r="B11" s="339">
        <v>2324</v>
      </c>
      <c r="C11" s="339">
        <v>1578</v>
      </c>
      <c r="D11" s="317">
        <f t="shared" si="0"/>
        <v>67.900172117039588</v>
      </c>
      <c r="E11" s="340">
        <f t="shared" si="1"/>
        <v>-746</v>
      </c>
      <c r="F11" s="339">
        <v>1671</v>
      </c>
      <c r="G11" s="339">
        <v>1127</v>
      </c>
      <c r="H11" s="317">
        <f t="shared" si="2"/>
        <v>67.444643925792931</v>
      </c>
      <c r="I11" s="340">
        <f t="shared" si="3"/>
        <v>-544</v>
      </c>
      <c r="O11" s="321"/>
    </row>
    <row r="12" spans="1:15" s="308" customFormat="1" ht="52.5" customHeight="1" x14ac:dyDescent="0.25">
      <c r="A12" s="318" t="s">
        <v>290</v>
      </c>
      <c r="B12" s="339">
        <v>1084</v>
      </c>
      <c r="C12" s="339">
        <v>321</v>
      </c>
      <c r="D12" s="317">
        <f t="shared" si="0"/>
        <v>29.612546125461254</v>
      </c>
      <c r="E12" s="340">
        <f t="shared" si="1"/>
        <v>-763</v>
      </c>
      <c r="F12" s="339">
        <v>1401</v>
      </c>
      <c r="G12" s="339">
        <v>321</v>
      </c>
      <c r="H12" s="317">
        <f t="shared" si="2"/>
        <v>22.912205567451821</v>
      </c>
      <c r="I12" s="340">
        <f t="shared" si="3"/>
        <v>-1080</v>
      </c>
      <c r="O12" s="321"/>
    </row>
    <row r="13" spans="1:15" s="308" customFormat="1" ht="52.5" customHeight="1" x14ac:dyDescent="0.25">
      <c r="A13" s="318" t="s">
        <v>366</v>
      </c>
      <c r="B13" s="339">
        <v>13588</v>
      </c>
      <c r="C13" s="339">
        <v>15973</v>
      </c>
      <c r="D13" s="317">
        <f t="shared" si="0"/>
        <v>117.5522519870474</v>
      </c>
      <c r="E13" s="340">
        <f t="shared" si="1"/>
        <v>2385</v>
      </c>
      <c r="F13" s="339">
        <v>9813</v>
      </c>
      <c r="G13" s="339">
        <v>11018</v>
      </c>
      <c r="H13" s="317">
        <f t="shared" si="2"/>
        <v>112.27962906348721</v>
      </c>
      <c r="I13" s="340">
        <f t="shared" si="3"/>
        <v>1205</v>
      </c>
      <c r="O13" s="321"/>
    </row>
    <row r="14" spans="1:15" s="308" customFormat="1" ht="12.75" customHeight="1" x14ac:dyDescent="0.25">
      <c r="A14" s="392" t="s">
        <v>291</v>
      </c>
      <c r="B14" s="393"/>
      <c r="C14" s="393"/>
      <c r="D14" s="393"/>
      <c r="E14" s="393"/>
      <c r="F14" s="393"/>
      <c r="G14" s="393"/>
      <c r="H14" s="393"/>
      <c r="I14" s="393"/>
      <c r="L14" s="321"/>
    </row>
    <row r="15" spans="1:15" s="308" customFormat="1" ht="18" customHeight="1" x14ac:dyDescent="0.25">
      <c r="A15" s="394"/>
      <c r="B15" s="395"/>
      <c r="C15" s="395"/>
      <c r="D15" s="395"/>
      <c r="E15" s="395"/>
      <c r="F15" s="395"/>
      <c r="G15" s="395"/>
      <c r="H15" s="395"/>
      <c r="I15" s="395"/>
      <c r="L15" s="321"/>
    </row>
    <row r="16" spans="1:15" s="308" customFormat="1" ht="20.25" customHeight="1" x14ac:dyDescent="0.25">
      <c r="A16" s="396" t="s">
        <v>4</v>
      </c>
      <c r="B16" s="389" t="str">
        <f>'3'!B16:B17</f>
        <v>на                            1 червня             2019 р.</v>
      </c>
      <c r="C16" s="389" t="str">
        <f>'3'!C16:C17</f>
        <v>на                            1 червня            2020 р.</v>
      </c>
      <c r="D16" s="390" t="s">
        <v>3</v>
      </c>
      <c r="E16" s="391"/>
      <c r="F16" s="389" t="str">
        <f>B16</f>
        <v>на                            1 червня             2019 р.</v>
      </c>
      <c r="G16" s="389" t="str">
        <f>C16</f>
        <v>на                            1 червня            2020 р.</v>
      </c>
      <c r="H16" s="390" t="s">
        <v>3</v>
      </c>
      <c r="I16" s="391"/>
      <c r="L16" s="321"/>
    </row>
    <row r="17" spans="1:15" ht="35.35" customHeight="1" x14ac:dyDescent="0.25">
      <c r="A17" s="397"/>
      <c r="B17" s="389"/>
      <c r="C17" s="389"/>
      <c r="D17" s="312" t="s">
        <v>2</v>
      </c>
      <c r="E17" s="313" t="s">
        <v>369</v>
      </c>
      <c r="F17" s="389"/>
      <c r="G17" s="389"/>
      <c r="H17" s="312" t="s">
        <v>2</v>
      </c>
      <c r="I17" s="313" t="s">
        <v>369</v>
      </c>
      <c r="L17" s="321"/>
    </row>
    <row r="18" spans="1:15" s="307" customFormat="1" ht="27.2" customHeight="1" x14ac:dyDescent="0.25">
      <c r="A18" s="316" t="s">
        <v>363</v>
      </c>
      <c r="B18" s="339">
        <v>55658</v>
      </c>
      <c r="C18" s="339">
        <v>58346</v>
      </c>
      <c r="D18" s="317">
        <f>C18*100/B18</f>
        <v>104.82949441230372</v>
      </c>
      <c r="E18" s="340">
        <f>C18-B18</f>
        <v>2688</v>
      </c>
      <c r="F18" s="339">
        <v>39729</v>
      </c>
      <c r="G18" s="339">
        <v>37495</v>
      </c>
      <c r="H18" s="317">
        <f>G18*100/F18</f>
        <v>94.376903521357193</v>
      </c>
      <c r="I18" s="340">
        <f>G18-F18</f>
        <v>-2234</v>
      </c>
      <c r="O18" s="321"/>
    </row>
    <row r="19" spans="1:15" s="307" customFormat="1" ht="27.2" customHeight="1" x14ac:dyDescent="0.25">
      <c r="A19" s="316" t="s">
        <v>364</v>
      </c>
      <c r="B19" s="339">
        <v>7265</v>
      </c>
      <c r="C19" s="339">
        <v>17147</v>
      </c>
      <c r="D19" s="317">
        <f t="shared" ref="D19:D20" si="4">C19*100/B19</f>
        <v>236.02202339986235</v>
      </c>
      <c r="E19" s="340">
        <f t="shared" ref="E19:E20" si="5">C19-B19</f>
        <v>9882</v>
      </c>
      <c r="F19" s="339">
        <v>5477</v>
      </c>
      <c r="G19" s="339">
        <v>9981</v>
      </c>
      <c r="H19" s="317">
        <f t="shared" ref="H19:H20" si="6">G19*100/F19</f>
        <v>182.23480007303269</v>
      </c>
      <c r="I19" s="340">
        <f t="shared" ref="I19:I20" si="7">G19-F19</f>
        <v>4504</v>
      </c>
      <c r="O19" s="321"/>
    </row>
    <row r="20" spans="1:15" s="307" customFormat="1" ht="27.2" customHeight="1" x14ac:dyDescent="0.25">
      <c r="A20" s="316" t="s">
        <v>312</v>
      </c>
      <c r="B20" s="339">
        <v>6125</v>
      </c>
      <c r="C20" s="339">
        <v>14546</v>
      </c>
      <c r="D20" s="317">
        <f t="shared" si="4"/>
        <v>237.48571428571429</v>
      </c>
      <c r="E20" s="340">
        <f t="shared" si="5"/>
        <v>8421</v>
      </c>
      <c r="F20" s="339">
        <v>4785</v>
      </c>
      <c r="G20" s="339">
        <v>8951</v>
      </c>
      <c r="H20" s="317">
        <f t="shared" si="6"/>
        <v>187.0637408568443</v>
      </c>
      <c r="I20" s="340">
        <f t="shared" si="7"/>
        <v>4166</v>
      </c>
      <c r="O20" s="321"/>
    </row>
    <row r="21" spans="1:15" x14ac:dyDescent="0.25">
      <c r="C21" s="310"/>
    </row>
  </sheetData>
  <mergeCells count="20">
    <mergeCell ref="A1:I1"/>
    <mergeCell ref="A2:I2"/>
    <mergeCell ref="A3:E3"/>
    <mergeCell ref="B4:E4"/>
    <mergeCell ref="F4:I4"/>
    <mergeCell ref="G5:G6"/>
    <mergeCell ref="H5:I5"/>
    <mergeCell ref="A14:I15"/>
    <mergeCell ref="A16:A17"/>
    <mergeCell ref="B16:B17"/>
    <mergeCell ref="C16:C17"/>
    <mergeCell ref="D16:E16"/>
    <mergeCell ref="F16:F17"/>
    <mergeCell ref="G16:G17"/>
    <mergeCell ref="H16:I16"/>
    <mergeCell ref="A5:A6"/>
    <mergeCell ref="B5:B6"/>
    <mergeCell ref="C5:C6"/>
    <mergeCell ref="D5:E5"/>
    <mergeCell ref="F5:F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4"/>
  <sheetViews>
    <sheetView view="pageBreakPreview" zoomScaleNormal="100" zoomScaleSheetLayoutView="100" workbookViewId="0">
      <pane xSplit="1" ySplit="4" topLeftCell="B5" activePane="bottomRight" state="frozen"/>
      <selection activeCell="L9" sqref="L9"/>
      <selection pane="topRight" activeCell="L9" sqref="L9"/>
      <selection pane="bottomLeft" activeCell="L9" sqref="L9"/>
      <selection pane="bottomRight" activeCell="I6" sqref="I6"/>
    </sheetView>
  </sheetViews>
  <sheetFormatPr defaultColWidth="9.125" defaultRowHeight="13.6" x14ac:dyDescent="0.25"/>
  <cols>
    <col min="1" max="1" width="73.125" style="1" customWidth="1"/>
    <col min="2" max="2" width="11.875" style="1" customWidth="1"/>
    <col min="3" max="3" width="11.875" style="2" customWidth="1"/>
    <col min="4" max="4" width="9.125" style="1" customWidth="1"/>
    <col min="5" max="5" width="15.5" style="1" customWidth="1"/>
    <col min="6" max="7" width="7.5" style="1" customWidth="1"/>
    <col min="8" max="16384" width="9.125" style="1"/>
  </cols>
  <sheetData>
    <row r="1" spans="1:8" ht="6.8" customHeight="1" x14ac:dyDescent="0.4">
      <c r="C1" s="403"/>
      <c r="D1" s="403"/>
      <c r="E1" s="403"/>
    </row>
    <row r="2" spans="1:8" ht="27.7" customHeight="1" x14ac:dyDescent="0.45">
      <c r="A2" s="345" t="s">
        <v>93</v>
      </c>
      <c r="B2" s="345"/>
      <c r="C2" s="345"/>
      <c r="D2" s="345"/>
      <c r="E2" s="345"/>
      <c r="F2" s="134"/>
      <c r="G2" s="134"/>
      <c r="H2" s="134"/>
    </row>
    <row r="3" spans="1:8" ht="26.35" customHeight="1" x14ac:dyDescent="0.45">
      <c r="A3" s="409" t="s">
        <v>170</v>
      </c>
      <c r="B3" s="409"/>
      <c r="C3" s="409"/>
      <c r="D3" s="409"/>
      <c r="E3" s="409"/>
    </row>
    <row r="4" spans="1:8" ht="20.25" customHeight="1" x14ac:dyDescent="0.25">
      <c r="A4" s="347" t="s">
        <v>4</v>
      </c>
      <c r="B4" s="348" t="s">
        <v>61</v>
      </c>
      <c r="C4" s="348" t="s">
        <v>62</v>
      </c>
      <c r="D4" s="349" t="s">
        <v>3</v>
      </c>
      <c r="E4" s="349"/>
    </row>
    <row r="5" spans="1:8" ht="28.55" customHeight="1" x14ac:dyDescent="0.25">
      <c r="A5" s="347"/>
      <c r="B5" s="348"/>
      <c r="C5" s="348"/>
      <c r="D5" s="150" t="s">
        <v>2</v>
      </c>
      <c r="E5" s="151" t="s">
        <v>6</v>
      </c>
    </row>
    <row r="6" spans="1:8" ht="19.55" customHeight="1" x14ac:dyDescent="0.25">
      <c r="A6" s="41" t="s">
        <v>20</v>
      </c>
      <c r="B6" s="20">
        <v>840.4</v>
      </c>
      <c r="C6" s="20">
        <v>799.1</v>
      </c>
      <c r="D6" s="19">
        <f t="shared" ref="D6:D11" si="0">ROUND(C6/B6*100,1)</f>
        <v>95.1</v>
      </c>
      <c r="E6" s="18">
        <f t="shared" ref="E6:E13" si="1">C6-B6</f>
        <v>-41.299999999999955</v>
      </c>
    </row>
    <row r="7" spans="1:8" ht="17" x14ac:dyDescent="0.25">
      <c r="A7" s="94" t="s">
        <v>68</v>
      </c>
      <c r="B7" s="95">
        <v>486</v>
      </c>
      <c r="C7" s="95">
        <v>457.4</v>
      </c>
      <c r="D7" s="96">
        <f t="shared" si="0"/>
        <v>94.1</v>
      </c>
      <c r="E7" s="97">
        <f>C7-B7</f>
        <v>-28.600000000000023</v>
      </c>
      <c r="F7" s="114"/>
      <c r="G7" s="114"/>
    </row>
    <row r="8" spans="1:8" ht="35.35" customHeight="1" x14ac:dyDescent="0.25">
      <c r="A8" s="4" t="s">
        <v>21</v>
      </c>
      <c r="B8" s="15">
        <v>625.70000000000005</v>
      </c>
      <c r="C8" s="51">
        <v>642.4</v>
      </c>
      <c r="D8" s="12">
        <f t="shared" si="0"/>
        <v>102.7</v>
      </c>
      <c r="E8" s="12">
        <f t="shared" si="1"/>
        <v>16.699999999999932</v>
      </c>
    </row>
    <row r="9" spans="1:8" ht="18.350000000000001" x14ac:dyDescent="0.25">
      <c r="A9" s="40" t="s">
        <v>22</v>
      </c>
      <c r="B9" s="39">
        <v>312.89999999999998</v>
      </c>
      <c r="C9" s="39">
        <v>339.6</v>
      </c>
      <c r="D9" s="12">
        <f t="shared" si="0"/>
        <v>108.5</v>
      </c>
      <c r="E9" s="12">
        <f t="shared" si="1"/>
        <v>26.700000000000045</v>
      </c>
      <c r="F9" s="36"/>
    </row>
    <row r="10" spans="1:8" ht="35.35" x14ac:dyDescent="0.25">
      <c r="A10" s="99" t="s">
        <v>96</v>
      </c>
      <c r="B10" s="100">
        <f>B9/B8*100</f>
        <v>50.007991050023968</v>
      </c>
      <c r="C10" s="100">
        <f>C9/C8*100</f>
        <v>52.864259028642593</v>
      </c>
      <c r="D10" s="405" t="s">
        <v>191</v>
      </c>
      <c r="E10" s="406"/>
    </row>
    <row r="11" spans="1:8" ht="31.6" customHeight="1" x14ac:dyDescent="0.25">
      <c r="A11" s="101" t="s">
        <v>95</v>
      </c>
      <c r="B11" s="102">
        <v>289.8</v>
      </c>
      <c r="C11" s="102">
        <v>278</v>
      </c>
      <c r="D11" s="103">
        <f t="shared" si="0"/>
        <v>95.9</v>
      </c>
      <c r="E11" s="149">
        <f t="shared" si="1"/>
        <v>-11.800000000000011</v>
      </c>
    </row>
    <row r="12" spans="1:8" ht="27" customHeight="1" x14ac:dyDescent="0.25">
      <c r="A12" s="148" t="s">
        <v>99</v>
      </c>
      <c r="B12" s="131">
        <v>1.4</v>
      </c>
      <c r="C12" s="131">
        <v>1.8</v>
      </c>
      <c r="D12" s="127">
        <f>ROUND(C12/B12*100,1)</f>
        <v>128.6</v>
      </c>
      <c r="E12" s="157">
        <f t="shared" si="1"/>
        <v>0.40000000000000013</v>
      </c>
    </row>
    <row r="13" spans="1:8" ht="27" customHeight="1" x14ac:dyDescent="0.25">
      <c r="A13" s="94" t="s">
        <v>94</v>
      </c>
      <c r="B13" s="131">
        <v>10.4</v>
      </c>
      <c r="C13" s="131">
        <v>10</v>
      </c>
      <c r="D13" s="96">
        <f>ROUND(C13/B13*100,1)</f>
        <v>96.2</v>
      </c>
      <c r="E13" s="145">
        <f t="shared" si="1"/>
        <v>-0.40000000000000036</v>
      </c>
      <c r="F13" s="114"/>
    </row>
    <row r="14" spans="1:8" ht="19.55" customHeight="1" x14ac:dyDescent="0.25">
      <c r="A14" s="106" t="s">
        <v>25</v>
      </c>
      <c r="B14" s="107">
        <v>37.200000000000003</v>
      </c>
      <c r="C14" s="107">
        <v>37.9</v>
      </c>
      <c r="D14" s="405" t="s">
        <v>190</v>
      </c>
      <c r="E14" s="406"/>
    </row>
    <row r="15" spans="1:8" ht="19.55" customHeight="1" x14ac:dyDescent="0.25">
      <c r="A15" s="28" t="s">
        <v>26</v>
      </c>
      <c r="B15" s="24">
        <v>123.7</v>
      </c>
      <c r="C15" s="24">
        <v>121.2</v>
      </c>
      <c r="D15" s="33">
        <f>ROUND(C15/B15*100,1)</f>
        <v>98</v>
      </c>
      <c r="E15" s="26">
        <f>C15-B15</f>
        <v>-2.5</v>
      </c>
    </row>
    <row r="16" spans="1:8" ht="19.55" customHeight="1" x14ac:dyDescent="0.25">
      <c r="A16" s="120" t="s">
        <v>27</v>
      </c>
      <c r="B16" s="109">
        <v>86.2</v>
      </c>
      <c r="C16" s="109">
        <v>86.1</v>
      </c>
      <c r="D16" s="405" t="s">
        <v>119</v>
      </c>
      <c r="E16" s="406"/>
    </row>
    <row r="17" spans="1:6" ht="19.55" customHeight="1" x14ac:dyDescent="0.25">
      <c r="A17" s="35" t="s">
        <v>28</v>
      </c>
      <c r="B17" s="15">
        <v>43</v>
      </c>
      <c r="C17" s="15">
        <v>48.3</v>
      </c>
      <c r="D17" s="12">
        <f>ROUND(C17/B17*100,1)</f>
        <v>112.3</v>
      </c>
      <c r="E17" s="12">
        <f>C17-B17</f>
        <v>5.2999999999999972</v>
      </c>
    </row>
    <row r="18" spans="1:6" ht="19.55" customHeight="1" x14ac:dyDescent="0.25">
      <c r="A18" s="154" t="s">
        <v>29</v>
      </c>
      <c r="B18" s="111">
        <v>81.2</v>
      </c>
      <c r="C18" s="111">
        <v>81.2</v>
      </c>
      <c r="D18" s="405" t="s">
        <v>101</v>
      </c>
      <c r="E18" s="406"/>
    </row>
    <row r="19" spans="1:6" ht="18.350000000000001" x14ac:dyDescent="0.25">
      <c r="A19" s="34" t="s">
        <v>48</v>
      </c>
      <c r="B19" s="155">
        <v>863</v>
      </c>
      <c r="C19" s="155">
        <v>1065</v>
      </c>
      <c r="D19" s="12">
        <f t="shared" ref="D19:D25" si="2">ROUND(C19/B19*100,1)</f>
        <v>123.4</v>
      </c>
      <c r="E19" s="159">
        <f t="shared" ref="E19:E25" si="3">C19-B19</f>
        <v>202</v>
      </c>
    </row>
    <row r="20" spans="1:6" ht="39.25" customHeight="1" x14ac:dyDescent="0.25">
      <c r="A20" s="21" t="s">
        <v>30</v>
      </c>
      <c r="B20" s="32">
        <v>175.1</v>
      </c>
      <c r="C20" s="32">
        <v>166.4</v>
      </c>
      <c r="D20" s="31">
        <f t="shared" si="2"/>
        <v>95</v>
      </c>
      <c r="E20" s="31">
        <f t="shared" si="3"/>
        <v>-8.6999999999999886</v>
      </c>
    </row>
    <row r="21" spans="1:6" ht="18.350000000000001" x14ac:dyDescent="0.25">
      <c r="A21" s="112" t="s">
        <v>31</v>
      </c>
      <c r="B21" s="113">
        <v>171.6</v>
      </c>
      <c r="C21" s="113">
        <v>161.69999999999999</v>
      </c>
      <c r="D21" s="30">
        <f t="shared" si="2"/>
        <v>94.2</v>
      </c>
      <c r="E21" s="29">
        <f t="shared" si="3"/>
        <v>-9.9000000000000057</v>
      </c>
    </row>
    <row r="22" spans="1:6" ht="32.950000000000003" customHeight="1" x14ac:dyDescent="0.25">
      <c r="A22" s="28" t="s">
        <v>32</v>
      </c>
      <c r="B22" s="24">
        <v>2547.1</v>
      </c>
      <c r="C22" s="24">
        <v>2590.8000000000002</v>
      </c>
      <c r="D22" s="30">
        <f t="shared" si="2"/>
        <v>101.7</v>
      </c>
      <c r="E22" s="29">
        <f t="shared" si="3"/>
        <v>43.700000000000273</v>
      </c>
    </row>
    <row r="23" spans="1:6" ht="19.55" customHeight="1" x14ac:dyDescent="0.25">
      <c r="A23" s="112" t="s">
        <v>31</v>
      </c>
      <c r="B23" s="24">
        <v>806.7</v>
      </c>
      <c r="C23" s="24">
        <v>759.5</v>
      </c>
      <c r="D23" s="30">
        <f t="shared" si="2"/>
        <v>94.1</v>
      </c>
      <c r="E23" s="29">
        <f t="shared" si="3"/>
        <v>-47.200000000000045</v>
      </c>
    </row>
    <row r="24" spans="1:6" ht="19.55" customHeight="1" x14ac:dyDescent="0.25">
      <c r="A24" s="28" t="s">
        <v>33</v>
      </c>
      <c r="B24" s="24">
        <v>654.1</v>
      </c>
      <c r="C24" s="24">
        <v>640.6</v>
      </c>
      <c r="D24" s="27">
        <f t="shared" si="2"/>
        <v>97.9</v>
      </c>
      <c r="E24" s="26">
        <f t="shared" si="3"/>
        <v>-13.5</v>
      </c>
    </row>
    <row r="25" spans="1:6" ht="19.55" customHeight="1" x14ac:dyDescent="0.25">
      <c r="A25" s="28" t="s">
        <v>52</v>
      </c>
      <c r="B25" s="24">
        <v>52.3</v>
      </c>
      <c r="C25" s="24">
        <v>44.8</v>
      </c>
      <c r="D25" s="27">
        <f t="shared" si="2"/>
        <v>85.7</v>
      </c>
      <c r="E25" s="26">
        <f t="shared" si="3"/>
        <v>-7.5</v>
      </c>
    </row>
    <row r="26" spans="1:6" ht="18.350000000000001" x14ac:dyDescent="0.25">
      <c r="A26" s="35" t="s">
        <v>34</v>
      </c>
      <c r="B26" s="15">
        <v>6.2</v>
      </c>
      <c r="C26" s="15">
        <v>5.6</v>
      </c>
      <c r="D26" s="407" t="s">
        <v>186</v>
      </c>
      <c r="E26" s="408"/>
      <c r="F26" s="114"/>
    </row>
    <row r="27" spans="1:6" ht="36.700000000000003" x14ac:dyDescent="0.25">
      <c r="A27" s="34" t="s">
        <v>35</v>
      </c>
      <c r="B27" s="24">
        <v>28.6</v>
      </c>
      <c r="C27" s="24">
        <v>28.5</v>
      </c>
      <c r="D27" s="407" t="s">
        <v>119</v>
      </c>
      <c r="E27" s="408"/>
    </row>
    <row r="28" spans="1:6" ht="32.950000000000003" customHeight="1" x14ac:dyDescent="0.25">
      <c r="A28" s="25" t="s">
        <v>36</v>
      </c>
      <c r="B28" s="24">
        <v>168.5</v>
      </c>
      <c r="C28" s="24">
        <v>174</v>
      </c>
      <c r="D28" s="23">
        <f>ROUND(C28/B28*100,1)</f>
        <v>103.3</v>
      </c>
      <c r="E28" s="22">
        <f>C28-B28</f>
        <v>5.5</v>
      </c>
    </row>
    <row r="29" spans="1:6" ht="19.55" customHeight="1" x14ac:dyDescent="0.25">
      <c r="A29" s="21" t="s">
        <v>37</v>
      </c>
      <c r="B29" s="20">
        <v>879.6</v>
      </c>
      <c r="C29" s="20">
        <v>927.7</v>
      </c>
      <c r="D29" s="19">
        <f>ROUND(C29/B29*100,1)</f>
        <v>105.5</v>
      </c>
      <c r="E29" s="18">
        <f>C29-B29</f>
        <v>48.100000000000023</v>
      </c>
    </row>
    <row r="30" spans="1:6" ht="19.55" customHeight="1" x14ac:dyDescent="0.25">
      <c r="A30" s="115" t="s">
        <v>38</v>
      </c>
      <c r="B30" s="116">
        <v>829.3</v>
      </c>
      <c r="C30" s="138">
        <v>869.3</v>
      </c>
      <c r="D30" s="117">
        <f>ROUND(C30/B30*100,1)</f>
        <v>104.8</v>
      </c>
      <c r="E30" s="118">
        <f>C30-B30</f>
        <v>40</v>
      </c>
    </row>
    <row r="31" spans="1:6" ht="19.55" customHeight="1" x14ac:dyDescent="0.25">
      <c r="A31" s="4" t="s">
        <v>39</v>
      </c>
      <c r="B31" s="119">
        <v>609.20000000000005</v>
      </c>
      <c r="C31" s="119">
        <v>607.29999999999995</v>
      </c>
      <c r="D31" s="30">
        <f>ROUND(C31/B31*100,1)</f>
        <v>99.7</v>
      </c>
      <c r="E31" s="29">
        <f>C31-B31</f>
        <v>-1.9000000000000909</v>
      </c>
    </row>
    <row r="32" spans="1:6" ht="15.8" customHeight="1" x14ac:dyDescent="0.25">
      <c r="A32" s="120" t="s">
        <v>40</v>
      </c>
      <c r="B32" s="109">
        <v>69.2</v>
      </c>
      <c r="C32" s="109">
        <v>65.5</v>
      </c>
      <c r="D32" s="405" t="s">
        <v>187</v>
      </c>
      <c r="E32" s="406"/>
    </row>
    <row r="33" spans="1:8" ht="35.35" customHeight="1" x14ac:dyDescent="0.25">
      <c r="A33" s="351" t="s">
        <v>5</v>
      </c>
      <c r="B33" s="352"/>
      <c r="C33" s="352"/>
      <c r="D33" s="352"/>
      <c r="E33" s="353"/>
    </row>
    <row r="34" spans="1:8" ht="12.75" customHeight="1" x14ac:dyDescent="0.25">
      <c r="A34" s="354"/>
      <c r="B34" s="355"/>
      <c r="C34" s="355"/>
      <c r="D34" s="355"/>
      <c r="E34" s="356"/>
    </row>
    <row r="35" spans="1:8" ht="31.6" customHeight="1" x14ac:dyDescent="0.25">
      <c r="A35" s="347" t="s">
        <v>4</v>
      </c>
      <c r="B35" s="357" t="s">
        <v>171</v>
      </c>
      <c r="C35" s="357" t="s">
        <v>172</v>
      </c>
      <c r="D35" s="358" t="s">
        <v>3</v>
      </c>
      <c r="E35" s="359"/>
    </row>
    <row r="36" spans="1:8" ht="28.55" customHeight="1" x14ac:dyDescent="0.25">
      <c r="A36" s="347"/>
      <c r="B36" s="357"/>
      <c r="C36" s="357"/>
      <c r="D36" s="150" t="s">
        <v>2</v>
      </c>
      <c r="E36" s="151" t="s">
        <v>1</v>
      </c>
    </row>
    <row r="37" spans="1:8" ht="19.55" customHeight="1" x14ac:dyDescent="0.25">
      <c r="A37" s="4" t="s">
        <v>20</v>
      </c>
      <c r="B37" s="15">
        <v>287.10000000000002</v>
      </c>
      <c r="C37" s="15">
        <v>268.2</v>
      </c>
      <c r="D37" s="12">
        <f t="shared" ref="D37:D42" si="4">ROUND(C37/B37*100,1)</f>
        <v>93.4</v>
      </c>
      <c r="E37" s="16">
        <f>C37-B37</f>
        <v>-18.900000000000034</v>
      </c>
    </row>
    <row r="38" spans="1:8" ht="20.25" customHeight="1" x14ac:dyDescent="0.25">
      <c r="A38" s="4" t="s">
        <v>33</v>
      </c>
      <c r="B38" s="15">
        <v>223.1</v>
      </c>
      <c r="C38" s="15">
        <v>216.9</v>
      </c>
      <c r="D38" s="12">
        <f t="shared" si="4"/>
        <v>97.2</v>
      </c>
      <c r="E38" s="12">
        <f>C38-B38</f>
        <v>-6.1999999999999886</v>
      </c>
    </row>
    <row r="39" spans="1:8" ht="20.25" customHeight="1" x14ac:dyDescent="0.25">
      <c r="A39" s="4" t="s">
        <v>174</v>
      </c>
      <c r="B39" s="14">
        <v>2510</v>
      </c>
      <c r="C39" s="14">
        <v>3221</v>
      </c>
      <c r="D39" s="12">
        <f t="shared" si="4"/>
        <v>128.30000000000001</v>
      </c>
      <c r="E39" s="147" t="s">
        <v>188</v>
      </c>
      <c r="H39" s="5"/>
    </row>
    <row r="40" spans="1:8" ht="20.25" customHeight="1" x14ac:dyDescent="0.25">
      <c r="A40" s="11" t="s">
        <v>41</v>
      </c>
      <c r="B40" s="10">
        <v>97</v>
      </c>
      <c r="C40" s="10">
        <v>100.9</v>
      </c>
      <c r="D40" s="12">
        <f t="shared" si="4"/>
        <v>104</v>
      </c>
      <c r="E40" s="6">
        <f>C40-B40</f>
        <v>3.9000000000000057</v>
      </c>
      <c r="H40" s="5"/>
    </row>
    <row r="41" spans="1:8" ht="36" customHeight="1" x14ac:dyDescent="0.25">
      <c r="A41" s="11" t="s">
        <v>97</v>
      </c>
      <c r="B41" s="10" t="s">
        <v>0</v>
      </c>
      <c r="C41" s="10">
        <v>29.8</v>
      </c>
      <c r="D41" s="12" t="s">
        <v>0</v>
      </c>
      <c r="E41" s="6" t="s">
        <v>0</v>
      </c>
      <c r="H41" s="5"/>
    </row>
    <row r="42" spans="1:8" ht="20.25" customHeight="1" x14ac:dyDescent="0.25">
      <c r="A42" s="8" t="s">
        <v>43</v>
      </c>
      <c r="B42" s="7">
        <v>5455</v>
      </c>
      <c r="C42" s="7">
        <v>6601</v>
      </c>
      <c r="D42" s="6">
        <f t="shared" si="4"/>
        <v>121</v>
      </c>
      <c r="E42" s="9" t="s">
        <v>189</v>
      </c>
      <c r="F42" s="13"/>
    </row>
    <row r="43" spans="1:8" ht="20.25" customHeight="1" x14ac:dyDescent="0.25">
      <c r="A43" s="4" t="s">
        <v>44</v>
      </c>
      <c r="B43" s="3">
        <f>ROUND(B37/B40,0)</f>
        <v>3</v>
      </c>
      <c r="C43" s="3">
        <f>ROUND(C37/C40,0)</f>
        <v>3</v>
      </c>
      <c r="D43" s="404" t="s">
        <v>101</v>
      </c>
      <c r="E43" s="404"/>
    </row>
    <row r="44" spans="1:8" ht="16.3" x14ac:dyDescent="0.25">
      <c r="A44" s="350"/>
      <c r="B44" s="350"/>
      <c r="C44" s="350"/>
      <c r="D44" s="350"/>
      <c r="E44" s="350"/>
    </row>
  </sheetData>
  <mergeCells count="21">
    <mergeCell ref="D43:E43"/>
    <mergeCell ref="A44:E44"/>
    <mergeCell ref="A2:E2"/>
    <mergeCell ref="D32:E32"/>
    <mergeCell ref="A33:E34"/>
    <mergeCell ref="A35:A36"/>
    <mergeCell ref="B35:B36"/>
    <mergeCell ref="C35:C36"/>
    <mergeCell ref="D35:E35"/>
    <mergeCell ref="D10:E10"/>
    <mergeCell ref="D14:E14"/>
    <mergeCell ref="D16:E16"/>
    <mergeCell ref="D18:E18"/>
    <mergeCell ref="D26:E26"/>
    <mergeCell ref="D27:E27"/>
    <mergeCell ref="A3:E3"/>
    <mergeCell ref="A4:A5"/>
    <mergeCell ref="B4:B5"/>
    <mergeCell ref="C4:C5"/>
    <mergeCell ref="D4:E4"/>
    <mergeCell ref="C1:E1"/>
  </mergeCells>
  <printOptions horizontalCentered="1"/>
  <pageMargins left="0.27559055118110237" right="0" top="0.19685039370078741" bottom="0" header="0" footer="0"/>
  <pageSetup paperSize="9"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66"/>
  </sheetPr>
  <dimension ref="A1:J43"/>
  <sheetViews>
    <sheetView view="pageBreakPreview" zoomScaleNormal="100" zoomScaleSheetLayoutView="100" workbookViewId="0">
      <pane xSplit="1" ySplit="4" topLeftCell="B5" activePane="bottomRight" state="frozen"/>
      <selection activeCell="L9" sqref="L9"/>
      <selection pane="topRight" activeCell="L9" sqref="L9"/>
      <selection pane="bottomLeft" activeCell="L9" sqref="L9"/>
      <selection pane="bottomRight" activeCell="K3" sqref="K3"/>
    </sheetView>
  </sheetViews>
  <sheetFormatPr defaultColWidth="9.125" defaultRowHeight="13.6" x14ac:dyDescent="0.25"/>
  <cols>
    <col min="1" max="1" width="64.5" style="1" customWidth="1"/>
    <col min="2" max="2" width="11.875" style="1" customWidth="1"/>
    <col min="3" max="3" width="11.875" style="2" customWidth="1"/>
    <col min="4" max="4" width="8.5" style="1" customWidth="1"/>
    <col min="5" max="5" width="16.5" style="1" customWidth="1"/>
    <col min="6" max="6" width="0" style="1" hidden="1" customWidth="1"/>
    <col min="7" max="7" width="0.5" style="1" customWidth="1"/>
    <col min="8" max="16384" width="9.125" style="1"/>
  </cols>
  <sheetData>
    <row r="1" spans="1:10" ht="27" customHeight="1" x14ac:dyDescent="0.25">
      <c r="C1" s="410" t="s">
        <v>78</v>
      </c>
      <c r="D1" s="410"/>
      <c r="E1" s="410"/>
    </row>
    <row r="2" spans="1:10" ht="27" customHeight="1" x14ac:dyDescent="0.45">
      <c r="A2" s="409" t="s">
        <v>74</v>
      </c>
      <c r="B2" s="409"/>
      <c r="C2" s="409"/>
      <c r="D2" s="409"/>
      <c r="E2" s="409"/>
      <c r="G2" s="134"/>
      <c r="H2" s="134"/>
      <c r="I2" s="134"/>
      <c r="J2" s="134"/>
    </row>
    <row r="3" spans="1:10" ht="13.6" customHeight="1" x14ac:dyDescent="0.25">
      <c r="A3" s="347" t="s">
        <v>4</v>
      </c>
      <c r="B3" s="389" t="s">
        <v>7</v>
      </c>
      <c r="C3" s="389" t="s">
        <v>54</v>
      </c>
      <c r="D3" s="413" t="s">
        <v>3</v>
      </c>
      <c r="E3" s="413"/>
    </row>
    <row r="4" spans="1:10" ht="28.55" customHeight="1" x14ac:dyDescent="0.25">
      <c r="A4" s="347"/>
      <c r="B4" s="389"/>
      <c r="C4" s="389"/>
      <c r="D4" s="144" t="s">
        <v>2</v>
      </c>
      <c r="E4" s="93" t="s">
        <v>6</v>
      </c>
    </row>
    <row r="5" spans="1:10" ht="18.350000000000001" x14ac:dyDescent="0.25">
      <c r="A5" s="41" t="s">
        <v>20</v>
      </c>
      <c r="B5" s="20">
        <v>524.29999999999995</v>
      </c>
      <c r="C5" s="20">
        <v>505.6</v>
      </c>
      <c r="D5" s="19">
        <f t="shared" ref="D5:D10" si="0">ROUND(C5/B5*100,1)</f>
        <v>96.4</v>
      </c>
      <c r="E5" s="18">
        <f t="shared" ref="E5:E12" si="1">C5-B5</f>
        <v>-18.699999999999932</v>
      </c>
    </row>
    <row r="6" spans="1:10" ht="14.95" customHeight="1" x14ac:dyDescent="0.25">
      <c r="A6" s="94" t="s">
        <v>68</v>
      </c>
      <c r="B6" s="95">
        <v>170</v>
      </c>
      <c r="C6" s="95">
        <v>164</v>
      </c>
      <c r="D6" s="96">
        <f t="shared" si="0"/>
        <v>96.5</v>
      </c>
      <c r="E6" s="97">
        <f>C6-B6</f>
        <v>-6</v>
      </c>
    </row>
    <row r="7" spans="1:10" ht="35.35" customHeight="1" x14ac:dyDescent="0.25">
      <c r="A7" s="4" t="s">
        <v>21</v>
      </c>
      <c r="B7" s="15">
        <v>176.5</v>
      </c>
      <c r="C7" s="51">
        <v>196.8</v>
      </c>
      <c r="D7" s="12">
        <f t="shared" si="0"/>
        <v>111.5</v>
      </c>
      <c r="E7" s="12">
        <f t="shared" si="1"/>
        <v>20.300000000000011</v>
      </c>
      <c r="F7" s="98">
        <f>B7-B8</f>
        <v>82</v>
      </c>
      <c r="G7" s="98">
        <f>C7-C8</f>
        <v>93.200000000000017</v>
      </c>
      <c r="H7" s="114">
        <f>C7-C8</f>
        <v>93.200000000000017</v>
      </c>
      <c r="I7" s="114">
        <f>C5-H7-C36</f>
        <v>71.699999999999989</v>
      </c>
      <c r="J7" s="1">
        <f>I7/C5*100</f>
        <v>14.181170886075947</v>
      </c>
    </row>
    <row r="8" spans="1:10" ht="21.25" customHeight="1" x14ac:dyDescent="0.25">
      <c r="A8" s="40" t="s">
        <v>22</v>
      </c>
      <c r="B8" s="39">
        <v>94.5</v>
      </c>
      <c r="C8" s="39">
        <v>103.6</v>
      </c>
      <c r="D8" s="12">
        <f t="shared" si="0"/>
        <v>109.6</v>
      </c>
      <c r="E8" s="12">
        <f t="shared" si="1"/>
        <v>9.0999999999999943</v>
      </c>
      <c r="F8" s="38"/>
      <c r="G8" s="37"/>
    </row>
    <row r="9" spans="1:10" ht="32.950000000000003" customHeight="1" x14ac:dyDescent="0.25">
      <c r="A9" s="99" t="s">
        <v>23</v>
      </c>
      <c r="B9" s="100">
        <v>53.541076487252127</v>
      </c>
      <c r="C9" s="100">
        <v>52.6</v>
      </c>
      <c r="D9" s="405" t="s">
        <v>90</v>
      </c>
      <c r="E9" s="406"/>
      <c r="F9" s="38"/>
      <c r="G9" s="37"/>
      <c r="H9" s="36"/>
    </row>
    <row r="10" spans="1:10" ht="34" x14ac:dyDescent="0.25">
      <c r="A10" s="101" t="s">
        <v>24</v>
      </c>
      <c r="B10" s="102">
        <v>75.8</v>
      </c>
      <c r="C10" s="102">
        <v>85.8</v>
      </c>
      <c r="D10" s="103">
        <f t="shared" si="0"/>
        <v>113.2</v>
      </c>
      <c r="E10" s="104">
        <f t="shared" si="1"/>
        <v>10</v>
      </c>
    </row>
    <row r="11" spans="1:10" ht="31.6" customHeight="1" x14ac:dyDescent="0.25">
      <c r="A11" s="105" t="s">
        <v>53</v>
      </c>
      <c r="B11" s="131" t="s">
        <v>76</v>
      </c>
      <c r="C11" s="131" t="s">
        <v>79</v>
      </c>
      <c r="D11" s="127">
        <v>116.5</v>
      </c>
      <c r="E11" s="139" t="s">
        <v>80</v>
      </c>
    </row>
    <row r="12" spans="1:10" ht="34" x14ac:dyDescent="0.25">
      <c r="A12" s="94" t="s">
        <v>51</v>
      </c>
      <c r="B12" s="131">
        <v>2.5</v>
      </c>
      <c r="C12" s="131">
        <v>4.5</v>
      </c>
      <c r="D12" s="96">
        <f>ROUND(C12/B12*100,1)</f>
        <v>180</v>
      </c>
      <c r="E12" s="145">
        <f t="shared" si="1"/>
        <v>2</v>
      </c>
    </row>
    <row r="13" spans="1:10" ht="17.7" x14ac:dyDescent="0.25">
      <c r="A13" s="106" t="s">
        <v>25</v>
      </c>
      <c r="B13" s="107">
        <v>15.6</v>
      </c>
      <c r="C13" s="107">
        <v>18.399999999999999</v>
      </c>
      <c r="D13" s="405" t="s">
        <v>91</v>
      </c>
      <c r="E13" s="406"/>
      <c r="F13" s="36"/>
      <c r="H13" s="114"/>
    </row>
    <row r="14" spans="1:10" ht="32.950000000000003" customHeight="1" x14ac:dyDescent="0.25">
      <c r="A14" s="28" t="s">
        <v>26</v>
      </c>
      <c r="B14" s="24">
        <v>58.3</v>
      </c>
      <c r="C14" s="24">
        <v>63.1</v>
      </c>
      <c r="D14" s="33">
        <f>ROUND(C14/B14*100,1)</f>
        <v>108.2</v>
      </c>
      <c r="E14" s="26">
        <f>C14-B14</f>
        <v>4.8000000000000043</v>
      </c>
    </row>
    <row r="15" spans="1:10" ht="18.7" customHeight="1" x14ac:dyDescent="0.25">
      <c r="A15" s="108" t="s">
        <v>27</v>
      </c>
      <c r="B15" s="109">
        <v>50.7</v>
      </c>
      <c r="C15" s="109">
        <v>58.7</v>
      </c>
      <c r="D15" s="405" t="s">
        <v>84</v>
      </c>
      <c r="E15" s="406"/>
      <c r="F15" s="36"/>
    </row>
    <row r="16" spans="1:10" ht="18.350000000000001" x14ac:dyDescent="0.25">
      <c r="A16" s="35" t="s">
        <v>28</v>
      </c>
      <c r="B16" s="129">
        <v>23.1</v>
      </c>
      <c r="C16" s="129">
        <v>26.7</v>
      </c>
      <c r="D16" s="130">
        <f>ROUND(C16/B16*100,1)</f>
        <v>115.6</v>
      </c>
      <c r="E16" s="130">
        <f>C16-B16</f>
        <v>3.5999999999999979</v>
      </c>
    </row>
    <row r="17" spans="1:8" ht="27" customHeight="1" x14ac:dyDescent="0.25">
      <c r="A17" s="110" t="s">
        <v>29</v>
      </c>
      <c r="B17" s="111">
        <v>36.700000000000003</v>
      </c>
      <c r="C17" s="111">
        <v>46.2</v>
      </c>
      <c r="D17" s="405" t="s">
        <v>85</v>
      </c>
      <c r="E17" s="406"/>
    </row>
    <row r="18" spans="1:8" ht="32.950000000000003" customHeight="1" x14ac:dyDescent="0.25">
      <c r="A18" s="34" t="s">
        <v>48</v>
      </c>
      <c r="B18" s="135" t="s">
        <v>77</v>
      </c>
      <c r="C18" s="135" t="s">
        <v>81</v>
      </c>
      <c r="D18" s="136" t="s">
        <v>83</v>
      </c>
      <c r="E18" s="135" t="s">
        <v>82</v>
      </c>
    </row>
    <row r="19" spans="1:8" ht="36.700000000000003" x14ac:dyDescent="0.25">
      <c r="A19" s="21" t="s">
        <v>30</v>
      </c>
      <c r="B19" s="32">
        <v>52.3</v>
      </c>
      <c r="C19" s="32">
        <v>56.4</v>
      </c>
      <c r="D19" s="31">
        <f t="shared" ref="D19:D24" si="2">ROUND(C19/B19*100,1)</f>
        <v>107.8</v>
      </c>
      <c r="E19" s="31">
        <f t="shared" ref="E19:E24" si="3">C19-B19</f>
        <v>4.1000000000000014</v>
      </c>
      <c r="F19" s="2"/>
    </row>
    <row r="20" spans="1:8" ht="18.350000000000001" x14ac:dyDescent="0.25">
      <c r="A20" s="112" t="s">
        <v>31</v>
      </c>
      <c r="B20" s="113">
        <v>51.5</v>
      </c>
      <c r="C20" s="113">
        <v>55.2</v>
      </c>
      <c r="D20" s="30">
        <f t="shared" si="2"/>
        <v>107.2</v>
      </c>
      <c r="E20" s="29">
        <f t="shared" si="3"/>
        <v>3.7000000000000028</v>
      </c>
    </row>
    <row r="21" spans="1:8" ht="34.5" customHeight="1" x14ac:dyDescent="0.25">
      <c r="A21" s="28" t="s">
        <v>32</v>
      </c>
      <c r="B21" s="24">
        <v>1019</v>
      </c>
      <c r="C21" s="24">
        <v>1094</v>
      </c>
      <c r="D21" s="30">
        <f t="shared" si="2"/>
        <v>107.4</v>
      </c>
      <c r="E21" s="29">
        <f t="shared" si="3"/>
        <v>75</v>
      </c>
    </row>
    <row r="22" spans="1:8" ht="18.350000000000001" x14ac:dyDescent="0.25">
      <c r="A22" s="112" t="s">
        <v>31</v>
      </c>
      <c r="B22" s="24">
        <v>488.4</v>
      </c>
      <c r="C22" s="24">
        <v>466.4</v>
      </c>
      <c r="D22" s="30">
        <f t="shared" si="2"/>
        <v>95.5</v>
      </c>
      <c r="E22" s="29">
        <f t="shared" si="3"/>
        <v>-22</v>
      </c>
    </row>
    <row r="23" spans="1:8" ht="18.350000000000001" x14ac:dyDescent="0.25">
      <c r="A23" s="28" t="s">
        <v>33</v>
      </c>
      <c r="B23" s="24">
        <v>425.5</v>
      </c>
      <c r="C23" s="24">
        <v>418.7</v>
      </c>
      <c r="D23" s="27">
        <f t="shared" si="2"/>
        <v>98.4</v>
      </c>
      <c r="E23" s="26">
        <f t="shared" si="3"/>
        <v>-6.8000000000000114</v>
      </c>
    </row>
    <row r="24" spans="1:8" ht="21.25" customHeight="1" x14ac:dyDescent="0.25">
      <c r="A24" s="28" t="s">
        <v>52</v>
      </c>
      <c r="B24" s="24">
        <v>26.7</v>
      </c>
      <c r="C24" s="24">
        <v>20.6</v>
      </c>
      <c r="D24" s="27">
        <f t="shared" si="2"/>
        <v>77.2</v>
      </c>
      <c r="E24" s="26">
        <f t="shared" si="3"/>
        <v>-6.0999999999999979</v>
      </c>
    </row>
    <row r="25" spans="1:8" ht="21.25" customHeight="1" x14ac:dyDescent="0.25">
      <c r="A25" s="35" t="s">
        <v>34</v>
      </c>
      <c r="B25" s="15">
        <v>5.0999999999999996</v>
      </c>
      <c r="C25" s="15">
        <v>4.0999999999999996</v>
      </c>
      <c r="D25" s="407" t="s">
        <v>86</v>
      </c>
      <c r="E25" s="408"/>
      <c r="F25" s="13"/>
    </row>
    <row r="26" spans="1:8" ht="36.700000000000003" x14ac:dyDescent="0.25">
      <c r="A26" s="34" t="s">
        <v>35</v>
      </c>
      <c r="B26" s="24">
        <v>14.4</v>
      </c>
      <c r="C26" s="24">
        <v>14.2</v>
      </c>
      <c r="D26" s="407" t="s">
        <v>92</v>
      </c>
      <c r="E26" s="408"/>
      <c r="F26" s="114">
        <f>B5-F7-B36</f>
        <v>75.399999999999977</v>
      </c>
      <c r="G26" s="114">
        <f>C5-G7-C36</f>
        <v>71.699999999999989</v>
      </c>
      <c r="H26" s="114"/>
    </row>
    <row r="27" spans="1:8" ht="36" customHeight="1" x14ac:dyDescent="0.25">
      <c r="A27" s="25" t="s">
        <v>36</v>
      </c>
      <c r="B27" s="24">
        <v>80.5</v>
      </c>
      <c r="C27" s="24">
        <v>86.3</v>
      </c>
      <c r="D27" s="23">
        <f>ROUND(C27/B27*100,1)</f>
        <v>107.2</v>
      </c>
      <c r="E27" s="22">
        <f>C27-B27</f>
        <v>5.7999999999999972</v>
      </c>
      <c r="F27" s="13"/>
    </row>
    <row r="28" spans="1:8" ht="16.5" customHeight="1" x14ac:dyDescent="0.25">
      <c r="A28" s="21" t="s">
        <v>37</v>
      </c>
      <c r="B28" s="20">
        <v>326.39999999999998</v>
      </c>
      <c r="C28" s="20">
        <v>358.5</v>
      </c>
      <c r="D28" s="19">
        <f>ROUND(C28/B28*100,1)</f>
        <v>109.8</v>
      </c>
      <c r="E28" s="18">
        <f>C28-B28</f>
        <v>32.100000000000023</v>
      </c>
      <c r="F28" s="13"/>
    </row>
    <row r="29" spans="1:8" ht="14.95" customHeight="1" x14ac:dyDescent="0.25">
      <c r="A29" s="115" t="s">
        <v>38</v>
      </c>
      <c r="B29" s="116">
        <v>276</v>
      </c>
      <c r="C29" s="138">
        <v>300</v>
      </c>
      <c r="D29" s="117">
        <f>ROUND(C29/B29*100,1)</f>
        <v>108.7</v>
      </c>
      <c r="E29" s="118">
        <f>C29-B29</f>
        <v>24</v>
      </c>
      <c r="F29" s="13"/>
    </row>
    <row r="30" spans="1:8" ht="25.5" customHeight="1" x14ac:dyDescent="0.25">
      <c r="A30" s="4" t="s">
        <v>39</v>
      </c>
      <c r="B30" s="119">
        <v>175.7</v>
      </c>
      <c r="C30" s="119">
        <v>187.7</v>
      </c>
      <c r="D30" s="30">
        <f>ROUND(C30/B30*100,1)</f>
        <v>106.8</v>
      </c>
      <c r="E30" s="29">
        <f>C30-B30</f>
        <v>12</v>
      </c>
      <c r="F30" s="13"/>
    </row>
    <row r="31" spans="1:8" ht="15.8" customHeight="1" x14ac:dyDescent="0.25">
      <c r="A31" s="120" t="s">
        <v>40</v>
      </c>
      <c r="B31" s="121">
        <v>53.8</v>
      </c>
      <c r="C31" s="121">
        <v>52.4</v>
      </c>
      <c r="D31" s="411" t="s">
        <v>87</v>
      </c>
      <c r="E31" s="412"/>
      <c r="F31" s="114"/>
    </row>
    <row r="32" spans="1:8" ht="9" customHeight="1" x14ac:dyDescent="0.25">
      <c r="A32" s="351" t="s">
        <v>5</v>
      </c>
      <c r="B32" s="352"/>
      <c r="C32" s="352"/>
      <c r="D32" s="352"/>
      <c r="E32" s="353"/>
    </row>
    <row r="33" spans="1:10" ht="12.25" customHeight="1" x14ac:dyDescent="0.25">
      <c r="A33" s="354"/>
      <c r="B33" s="355"/>
      <c r="C33" s="355"/>
      <c r="D33" s="355"/>
      <c r="E33" s="356"/>
    </row>
    <row r="34" spans="1:10" ht="12.75" customHeight="1" x14ac:dyDescent="0.25">
      <c r="A34" s="347" t="s">
        <v>4</v>
      </c>
      <c r="B34" s="357" t="s">
        <v>72</v>
      </c>
      <c r="C34" s="357" t="s">
        <v>73</v>
      </c>
      <c r="D34" s="414" t="s">
        <v>3</v>
      </c>
      <c r="E34" s="415"/>
    </row>
    <row r="35" spans="1:10" ht="38.25" customHeight="1" x14ac:dyDescent="0.25">
      <c r="A35" s="347"/>
      <c r="B35" s="357"/>
      <c r="C35" s="357"/>
      <c r="D35" s="144" t="s">
        <v>2</v>
      </c>
      <c r="E35" s="17" t="s">
        <v>1</v>
      </c>
    </row>
    <row r="36" spans="1:10" ht="15.8" customHeight="1" x14ac:dyDescent="0.25">
      <c r="A36" s="4" t="s">
        <v>20</v>
      </c>
      <c r="B36" s="15">
        <v>366.9</v>
      </c>
      <c r="C36" s="15">
        <v>340.7</v>
      </c>
      <c r="D36" s="12">
        <f t="shared" ref="D36:D41" si="4">ROUND(C36/B36*100,1)</f>
        <v>92.9</v>
      </c>
      <c r="E36" s="16">
        <f>C36-B36</f>
        <v>-26.199999999999989</v>
      </c>
    </row>
    <row r="37" spans="1:10" ht="15.8" customHeight="1" x14ac:dyDescent="0.25">
      <c r="A37" s="4" t="s">
        <v>33</v>
      </c>
      <c r="B37" s="15">
        <v>300.2</v>
      </c>
      <c r="C37" s="15">
        <v>282.60000000000002</v>
      </c>
      <c r="D37" s="12">
        <f t="shared" si="4"/>
        <v>94.1</v>
      </c>
      <c r="E37" s="12">
        <f>C37-B37</f>
        <v>-17.599999999999966</v>
      </c>
    </row>
    <row r="38" spans="1:10" ht="36.700000000000003" customHeight="1" x14ac:dyDescent="0.25">
      <c r="A38" s="4" t="s">
        <v>75</v>
      </c>
      <c r="B38" s="14">
        <v>2587</v>
      </c>
      <c r="C38" s="14">
        <v>3180</v>
      </c>
      <c r="D38" s="12">
        <f t="shared" si="4"/>
        <v>122.9</v>
      </c>
      <c r="E38" s="143" t="s">
        <v>88</v>
      </c>
      <c r="F38" s="13"/>
    </row>
    <row r="39" spans="1:10" ht="16.5" customHeight="1" x14ac:dyDescent="0.25">
      <c r="A39" s="11" t="s">
        <v>41</v>
      </c>
      <c r="B39" s="10">
        <v>93</v>
      </c>
      <c r="C39" s="10">
        <v>100</v>
      </c>
      <c r="D39" s="12">
        <f t="shared" si="4"/>
        <v>107.5</v>
      </c>
      <c r="E39" s="6">
        <f>C39-B39</f>
        <v>7</v>
      </c>
      <c r="J39" s="5"/>
    </row>
    <row r="40" spans="1:10" ht="39.25" customHeight="1" x14ac:dyDescent="0.25">
      <c r="A40" s="11" t="s">
        <v>42</v>
      </c>
      <c r="B40" s="10" t="s">
        <v>0</v>
      </c>
      <c r="C40" s="10">
        <v>30.8</v>
      </c>
      <c r="D40" s="12" t="s">
        <v>0</v>
      </c>
      <c r="E40" s="6" t="s">
        <v>0</v>
      </c>
      <c r="J40" s="5"/>
    </row>
    <row r="41" spans="1:10" ht="18.7" customHeight="1" x14ac:dyDescent="0.25">
      <c r="A41" s="8" t="s">
        <v>43</v>
      </c>
      <c r="B41" s="7">
        <v>4898</v>
      </c>
      <c r="C41" s="7">
        <v>5948</v>
      </c>
      <c r="D41" s="6">
        <f t="shared" si="4"/>
        <v>121.4</v>
      </c>
      <c r="E41" s="9" t="s">
        <v>89</v>
      </c>
      <c r="J41" s="5"/>
    </row>
    <row r="42" spans="1:10" ht="16.5" customHeight="1" x14ac:dyDescent="0.25">
      <c r="A42" s="4" t="s">
        <v>44</v>
      </c>
      <c r="B42" s="3">
        <f>B36/B39</f>
        <v>3.9451612903225803</v>
      </c>
      <c r="C42" s="3">
        <f>C36/C39</f>
        <v>3.407</v>
      </c>
      <c r="D42" s="404" t="s">
        <v>71</v>
      </c>
      <c r="E42" s="404"/>
    </row>
    <row r="43" spans="1:10" ht="32.950000000000003" customHeight="1" x14ac:dyDescent="0.25">
      <c r="A43" s="350"/>
      <c r="B43" s="350"/>
      <c r="C43" s="350"/>
      <c r="D43" s="350"/>
      <c r="E43" s="350"/>
    </row>
  </sheetData>
  <mergeCells count="20">
    <mergeCell ref="A43:E43"/>
    <mergeCell ref="A32:E33"/>
    <mergeCell ref="A34:A35"/>
    <mergeCell ref="B34:B35"/>
    <mergeCell ref="C34:C35"/>
    <mergeCell ref="D34:E34"/>
    <mergeCell ref="D42:E42"/>
    <mergeCell ref="C1:E1"/>
    <mergeCell ref="D31:E31"/>
    <mergeCell ref="A2:E2"/>
    <mergeCell ref="A3:A4"/>
    <mergeCell ref="B3:B4"/>
    <mergeCell ref="C3:C4"/>
    <mergeCell ref="D3:E3"/>
    <mergeCell ref="D9:E9"/>
    <mergeCell ref="D13:E13"/>
    <mergeCell ref="D15:E15"/>
    <mergeCell ref="D17:E17"/>
    <mergeCell ref="D25:E25"/>
    <mergeCell ref="D26:E26"/>
  </mergeCells>
  <printOptions horizontalCentered="1"/>
  <pageMargins left="0.19685039370078741" right="0" top="0.39370078740157483" bottom="0" header="0" footer="0"/>
  <pageSetup paperSize="9"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J35"/>
  <sheetViews>
    <sheetView view="pageBreakPreview" zoomScaleNormal="100" zoomScaleSheetLayoutView="100" workbookViewId="0">
      <pane xSplit="1" ySplit="4" topLeftCell="B5" activePane="bottomRight" state="frozen"/>
      <selection activeCell="A28" sqref="A28"/>
      <selection pane="topRight" activeCell="A28" sqref="A28"/>
      <selection pane="bottomLeft" activeCell="A28" sqref="A28"/>
      <selection pane="bottomRight" activeCell="A28" sqref="A28"/>
    </sheetView>
  </sheetViews>
  <sheetFormatPr defaultColWidth="9.125" defaultRowHeight="13.6" x14ac:dyDescent="0.25"/>
  <cols>
    <col min="1" max="1" width="70.5" style="42" customWidth="1"/>
    <col min="2" max="2" width="11.125" style="42" customWidth="1"/>
    <col min="3" max="3" width="11.5" style="70" customWidth="1"/>
    <col min="4" max="4" width="9" style="42" customWidth="1"/>
    <col min="5" max="5" width="15.125" style="42" customWidth="1"/>
    <col min="6" max="6" width="0" style="42" hidden="1" customWidth="1"/>
    <col min="7" max="7" width="1.5" style="42" customWidth="1"/>
    <col min="8" max="16384" width="9.125" style="42"/>
  </cols>
  <sheetData>
    <row r="1" spans="1:10" ht="28.55" customHeight="1" x14ac:dyDescent="0.45">
      <c r="A1" s="416" t="s">
        <v>93</v>
      </c>
      <c r="B1" s="416"/>
      <c r="C1" s="416"/>
      <c r="D1" s="416"/>
      <c r="E1" s="416"/>
    </row>
    <row r="2" spans="1:10" ht="37.549999999999997" customHeight="1" x14ac:dyDescent="0.45">
      <c r="A2" s="417" t="s">
        <v>170</v>
      </c>
      <c r="B2" s="417"/>
      <c r="C2" s="417"/>
      <c r="D2" s="417"/>
      <c r="E2" s="417"/>
      <c r="G2" s="418"/>
      <c r="H2" s="418"/>
      <c r="I2" s="418"/>
      <c r="J2" s="418"/>
    </row>
    <row r="3" spans="1:10" ht="13.6" customHeight="1" x14ac:dyDescent="0.25">
      <c r="A3" s="357" t="s">
        <v>4</v>
      </c>
      <c r="B3" s="419" t="s">
        <v>61</v>
      </c>
      <c r="C3" s="419" t="s">
        <v>62</v>
      </c>
      <c r="D3" s="420" t="s">
        <v>3</v>
      </c>
      <c r="E3" s="420"/>
    </row>
    <row r="4" spans="1:10" ht="27" customHeight="1" x14ac:dyDescent="0.25">
      <c r="A4" s="357"/>
      <c r="B4" s="419"/>
      <c r="C4" s="419"/>
      <c r="D4" s="192" t="s">
        <v>2</v>
      </c>
      <c r="E4" s="43" t="s">
        <v>6</v>
      </c>
    </row>
    <row r="5" spans="1:10" ht="18.350000000000001" x14ac:dyDescent="0.25">
      <c r="A5" s="91" t="s">
        <v>175</v>
      </c>
      <c r="B5" s="51">
        <v>1712.4</v>
      </c>
      <c r="C5" s="51">
        <v>1781.4</v>
      </c>
      <c r="D5" s="52">
        <f>ROUND(C5/B5*100,1)</f>
        <v>104</v>
      </c>
      <c r="E5" s="81">
        <f>C5-B5</f>
        <v>69</v>
      </c>
    </row>
    <row r="6" spans="1:10" ht="18.350000000000001" x14ac:dyDescent="0.25">
      <c r="A6" s="91" t="s">
        <v>179</v>
      </c>
      <c r="B6" s="44">
        <v>840.4</v>
      </c>
      <c r="C6" s="44">
        <v>799.1</v>
      </c>
      <c r="D6" s="196">
        <f>ROUND(C6/B6*100,1)</f>
        <v>95.1</v>
      </c>
      <c r="E6" s="197">
        <f>C6-B6</f>
        <v>-41.299999999999955</v>
      </c>
    </row>
    <row r="7" spans="1:10" ht="18.350000000000001" x14ac:dyDescent="0.25">
      <c r="A7" s="92" t="s">
        <v>178</v>
      </c>
      <c r="B7" s="47">
        <v>486</v>
      </c>
      <c r="C7" s="47">
        <v>457.4</v>
      </c>
      <c r="D7" s="48">
        <f>ROUND(C7/B7*100,1)</f>
        <v>94.1</v>
      </c>
      <c r="E7" s="49">
        <f>C7-B7</f>
        <v>-28.600000000000023</v>
      </c>
    </row>
    <row r="8" spans="1:10" ht="36.700000000000003" x14ac:dyDescent="0.25">
      <c r="A8" s="50" t="s">
        <v>8</v>
      </c>
      <c r="B8" s="51">
        <v>625.70000000000005</v>
      </c>
      <c r="C8" s="51">
        <v>642.4</v>
      </c>
      <c r="D8" s="52">
        <f>ROUND(C8/B8*100,1)</f>
        <v>102.7</v>
      </c>
      <c r="E8" s="52">
        <f>C8-B8</f>
        <v>16.699999999999932</v>
      </c>
      <c r="F8" s="53">
        <f>B8-B9</f>
        <v>312.80000000000007</v>
      </c>
      <c r="G8" s="53">
        <f>C8-C9</f>
        <v>302.79999999999995</v>
      </c>
    </row>
    <row r="9" spans="1:10" ht="18.350000000000001" x14ac:dyDescent="0.25">
      <c r="A9" s="54" t="s">
        <v>9</v>
      </c>
      <c r="B9" s="55">
        <v>312.89999999999998</v>
      </c>
      <c r="C9" s="55">
        <v>339.6</v>
      </c>
      <c r="D9" s="52">
        <f>ROUND(C9/B9*100,1)</f>
        <v>108.5</v>
      </c>
      <c r="E9" s="52">
        <f>C9-B9</f>
        <v>26.700000000000045</v>
      </c>
      <c r="F9" s="56"/>
      <c r="G9" s="57"/>
    </row>
    <row r="10" spans="1:10" ht="36.700000000000003" x14ac:dyDescent="0.25">
      <c r="A10" s="54" t="s">
        <v>17</v>
      </c>
      <c r="B10" s="55">
        <v>50</v>
      </c>
      <c r="C10" s="55">
        <v>52.9</v>
      </c>
      <c r="D10" s="422" t="s">
        <v>192</v>
      </c>
      <c r="E10" s="423"/>
      <c r="F10" s="56"/>
      <c r="G10" s="57"/>
      <c r="H10" s="137">
        <f>C10-B10</f>
        <v>2.8999999999999986</v>
      </c>
    </row>
    <row r="11" spans="1:10" ht="36.700000000000003" x14ac:dyDescent="0.25">
      <c r="A11" s="58" t="s">
        <v>10</v>
      </c>
      <c r="B11" s="44">
        <v>289.8</v>
      </c>
      <c r="C11" s="44">
        <v>278</v>
      </c>
      <c r="D11" s="45">
        <f t="shared" ref="D11:D22" si="0">ROUND(C11/B11*100,1)</f>
        <v>95.9</v>
      </c>
      <c r="E11" s="46">
        <f t="shared" ref="E11:E22" si="1">C11-B11</f>
        <v>-11.800000000000011</v>
      </c>
      <c r="H11" s="137"/>
    </row>
    <row r="12" spans="1:10" ht="43.5" customHeight="1" x14ac:dyDescent="0.25">
      <c r="A12" s="60" t="s">
        <v>98</v>
      </c>
      <c r="B12" s="61">
        <v>1.4</v>
      </c>
      <c r="C12" s="61">
        <v>1.8</v>
      </c>
      <c r="D12" s="62">
        <f t="shared" si="0"/>
        <v>128.6</v>
      </c>
      <c r="E12" s="160">
        <f t="shared" si="1"/>
        <v>0.40000000000000013</v>
      </c>
      <c r="H12" s="137"/>
    </row>
    <row r="13" spans="1:10" ht="43.5" customHeight="1" x14ac:dyDescent="0.25">
      <c r="A13" s="63" t="s">
        <v>50</v>
      </c>
      <c r="B13" s="140">
        <v>10.4</v>
      </c>
      <c r="C13" s="140">
        <v>10</v>
      </c>
      <c r="D13" s="71">
        <f t="shared" si="0"/>
        <v>96.2</v>
      </c>
      <c r="E13" s="146">
        <f t="shared" si="1"/>
        <v>-0.40000000000000036</v>
      </c>
    </row>
    <row r="14" spans="1:10" ht="18.350000000000001" x14ac:dyDescent="0.25">
      <c r="A14" s="63" t="s">
        <v>11</v>
      </c>
      <c r="B14" s="64">
        <v>123.7</v>
      </c>
      <c r="C14" s="64">
        <v>121.2</v>
      </c>
      <c r="D14" s="65">
        <f t="shared" si="0"/>
        <v>98</v>
      </c>
      <c r="E14" s="66">
        <f t="shared" si="1"/>
        <v>-2.5</v>
      </c>
    </row>
    <row r="15" spans="1:10" ht="18.350000000000001" x14ac:dyDescent="0.25">
      <c r="A15" s="67" t="s">
        <v>18</v>
      </c>
      <c r="B15" s="51">
        <v>43</v>
      </c>
      <c r="C15" s="51">
        <v>48.3</v>
      </c>
      <c r="D15" s="52">
        <f t="shared" si="0"/>
        <v>112.3</v>
      </c>
      <c r="E15" s="52">
        <f t="shared" si="1"/>
        <v>5.2999999999999972</v>
      </c>
    </row>
    <row r="16" spans="1:10" ht="18.350000000000001" x14ac:dyDescent="0.25">
      <c r="A16" s="68" t="s">
        <v>49</v>
      </c>
      <c r="B16" s="153">
        <v>863</v>
      </c>
      <c r="C16" s="153">
        <v>1065</v>
      </c>
      <c r="D16" s="65">
        <f t="shared" si="0"/>
        <v>123.4</v>
      </c>
      <c r="E16" s="152">
        <f t="shared" si="1"/>
        <v>202</v>
      </c>
    </row>
    <row r="17" spans="1:10" ht="36.700000000000003" x14ac:dyDescent="0.25">
      <c r="A17" s="69" t="s">
        <v>19</v>
      </c>
      <c r="B17" s="61">
        <v>175.1</v>
      </c>
      <c r="C17" s="61">
        <v>166.4</v>
      </c>
      <c r="D17" s="62">
        <f t="shared" si="0"/>
        <v>95</v>
      </c>
      <c r="E17" s="62">
        <f t="shared" si="1"/>
        <v>-8.6999999999999886</v>
      </c>
      <c r="F17" s="70"/>
    </row>
    <row r="18" spans="1:10" ht="36.700000000000003" x14ac:dyDescent="0.25">
      <c r="A18" s="63" t="s">
        <v>12</v>
      </c>
      <c r="B18" s="64">
        <v>2547.1</v>
      </c>
      <c r="C18" s="64">
        <v>2590.8000000000002</v>
      </c>
      <c r="D18" s="71">
        <f t="shared" si="0"/>
        <v>101.7</v>
      </c>
      <c r="E18" s="72">
        <f t="shared" si="1"/>
        <v>43.700000000000273</v>
      </c>
    </row>
    <row r="19" spans="1:10" ht="18.350000000000001" x14ac:dyDescent="0.25">
      <c r="A19" s="63" t="s">
        <v>13</v>
      </c>
      <c r="B19" s="64">
        <v>654.1</v>
      </c>
      <c r="C19" s="64">
        <v>640.6</v>
      </c>
      <c r="D19" s="73">
        <f t="shared" si="0"/>
        <v>97.9</v>
      </c>
      <c r="E19" s="66">
        <f t="shared" si="1"/>
        <v>-13.5</v>
      </c>
    </row>
    <row r="20" spans="1:10" ht="36.700000000000003" x14ac:dyDescent="0.25">
      <c r="A20" s="74" t="s">
        <v>14</v>
      </c>
      <c r="B20" s="64">
        <v>168.5</v>
      </c>
      <c r="C20" s="64">
        <v>174</v>
      </c>
      <c r="D20" s="75">
        <f t="shared" si="0"/>
        <v>103.3</v>
      </c>
      <c r="E20" s="76">
        <f t="shared" si="1"/>
        <v>5.5</v>
      </c>
      <c r="F20" s="77"/>
    </row>
    <row r="21" spans="1:10" ht="18.350000000000001" x14ac:dyDescent="0.25">
      <c r="A21" s="69" t="s">
        <v>15</v>
      </c>
      <c r="B21" s="44">
        <v>879.6</v>
      </c>
      <c r="C21" s="44">
        <v>927.7</v>
      </c>
      <c r="D21" s="45">
        <f t="shared" si="0"/>
        <v>105.5</v>
      </c>
      <c r="E21" s="46">
        <f t="shared" si="1"/>
        <v>48.100000000000023</v>
      </c>
      <c r="F21" s="77"/>
    </row>
    <row r="22" spans="1:10" ht="18.350000000000001" x14ac:dyDescent="0.25">
      <c r="A22" s="78" t="s">
        <v>16</v>
      </c>
      <c r="B22" s="79">
        <v>829.3</v>
      </c>
      <c r="C22" s="47">
        <v>869.3</v>
      </c>
      <c r="D22" s="48">
        <f t="shared" si="0"/>
        <v>104.8</v>
      </c>
      <c r="E22" s="49">
        <f t="shared" si="1"/>
        <v>40</v>
      </c>
      <c r="F22" s="77"/>
    </row>
    <row r="23" spans="1:10" ht="9" customHeight="1" x14ac:dyDescent="0.25">
      <c r="A23" s="424" t="s">
        <v>5</v>
      </c>
      <c r="B23" s="425"/>
      <c r="C23" s="425"/>
      <c r="D23" s="425"/>
      <c r="E23" s="426"/>
    </row>
    <row r="24" spans="1:10" ht="12.25" customHeight="1" x14ac:dyDescent="0.25">
      <c r="A24" s="427"/>
      <c r="B24" s="428"/>
      <c r="C24" s="428"/>
      <c r="D24" s="428"/>
      <c r="E24" s="429"/>
    </row>
    <row r="25" spans="1:10" ht="12.75" customHeight="1" x14ac:dyDescent="0.25">
      <c r="A25" s="357" t="s">
        <v>4</v>
      </c>
      <c r="B25" s="357" t="s">
        <v>171</v>
      </c>
      <c r="C25" s="357" t="s">
        <v>172</v>
      </c>
      <c r="D25" s="430" t="s">
        <v>3</v>
      </c>
      <c r="E25" s="431"/>
    </row>
    <row r="26" spans="1:10" ht="27.2" x14ac:dyDescent="0.25">
      <c r="A26" s="357"/>
      <c r="B26" s="357"/>
      <c r="C26" s="357"/>
      <c r="D26" s="192" t="s">
        <v>2</v>
      </c>
      <c r="E26" s="80" t="s">
        <v>1</v>
      </c>
    </row>
    <row r="27" spans="1:10" ht="18.7" customHeight="1" x14ac:dyDescent="0.25">
      <c r="A27" s="50" t="s">
        <v>176</v>
      </c>
      <c r="B27" s="51">
        <v>880.7</v>
      </c>
      <c r="C27" s="51">
        <v>956.2</v>
      </c>
      <c r="D27" s="52">
        <f>ROUND(C27/B27*100,1)</f>
        <v>108.6</v>
      </c>
      <c r="E27" s="81">
        <f>C27-B27</f>
        <v>75.5</v>
      </c>
    </row>
    <row r="28" spans="1:10" ht="18.7" customHeight="1" x14ac:dyDescent="0.25">
      <c r="A28" s="50" t="s">
        <v>177</v>
      </c>
      <c r="B28" s="51">
        <v>287.10000000000002</v>
      </c>
      <c r="C28" s="51">
        <v>268.2</v>
      </c>
      <c r="D28" s="52">
        <f t="shared" ref="D28" si="2">ROUND(C28/B28*100,1)</f>
        <v>93.4</v>
      </c>
      <c r="E28" s="81">
        <f t="shared" ref="E28" si="3">C28-B28</f>
        <v>-18.900000000000034</v>
      </c>
    </row>
    <row r="29" spans="1:10" ht="36.700000000000003" x14ac:dyDescent="0.25">
      <c r="A29" s="50" t="s">
        <v>185</v>
      </c>
      <c r="B29" s="51">
        <v>223.1</v>
      </c>
      <c r="C29" s="51">
        <v>216.9</v>
      </c>
      <c r="D29" s="52">
        <f>ROUND(C29/B29*100,1)</f>
        <v>97.2</v>
      </c>
      <c r="E29" s="52">
        <f>C29-B29</f>
        <v>-6.1999999999999886</v>
      </c>
    </row>
    <row r="30" spans="1:10" ht="33.799999999999997" customHeight="1" x14ac:dyDescent="0.25">
      <c r="A30" s="50" t="s">
        <v>173</v>
      </c>
      <c r="B30" s="82">
        <v>2510</v>
      </c>
      <c r="C30" s="82">
        <v>3221</v>
      </c>
      <c r="D30" s="52">
        <f>ROUND(C30/B30*100,1)</f>
        <v>128.30000000000001</v>
      </c>
      <c r="E30" s="141" t="s">
        <v>193</v>
      </c>
      <c r="F30" s="77"/>
      <c r="H30" s="77">
        <f>C30-B30</f>
        <v>711</v>
      </c>
    </row>
    <row r="31" spans="1:10" ht="18.350000000000001" x14ac:dyDescent="0.25">
      <c r="A31" s="83" t="s">
        <v>166</v>
      </c>
      <c r="B31" s="84">
        <v>97</v>
      </c>
      <c r="C31" s="84">
        <v>100.9</v>
      </c>
      <c r="D31" s="52">
        <f>ROUND(C31/B31*100,1)</f>
        <v>104</v>
      </c>
      <c r="E31" s="85">
        <f>C31-B31</f>
        <v>3.9000000000000057</v>
      </c>
      <c r="H31" s="77"/>
      <c r="J31" s="86"/>
    </row>
    <row r="32" spans="1:10" ht="37.549999999999997" customHeight="1" x14ac:dyDescent="0.25">
      <c r="A32" s="83" t="s">
        <v>167</v>
      </c>
      <c r="B32" s="10" t="s">
        <v>0</v>
      </c>
      <c r="C32" s="10">
        <v>29.8</v>
      </c>
      <c r="D32" s="12" t="s">
        <v>0</v>
      </c>
      <c r="E32" s="6" t="s">
        <v>0</v>
      </c>
      <c r="H32" s="77"/>
      <c r="J32" s="86"/>
    </row>
    <row r="33" spans="1:10" ht="20.25" customHeight="1" x14ac:dyDescent="0.25">
      <c r="A33" s="87" t="s">
        <v>168</v>
      </c>
      <c r="B33" s="88">
        <v>5455</v>
      </c>
      <c r="C33" s="88">
        <v>6601</v>
      </c>
      <c r="D33" s="85">
        <f>ROUND(C33/B33*100,1)</f>
        <v>121</v>
      </c>
      <c r="E33" s="89" t="s">
        <v>194</v>
      </c>
      <c r="H33" s="77">
        <f t="shared" ref="H33" si="4">C33-B33</f>
        <v>1146</v>
      </c>
      <c r="J33" s="86"/>
    </row>
    <row r="34" spans="1:10" ht="20.25" customHeight="1" x14ac:dyDescent="0.25">
      <c r="A34" s="50" t="s">
        <v>169</v>
      </c>
      <c r="B34" s="90">
        <f>ROUND(B28/B31,0)</f>
        <v>3</v>
      </c>
      <c r="C34" s="90">
        <f>ROUND(C28/C31,0)</f>
        <v>3</v>
      </c>
      <c r="D34" s="404" t="s">
        <v>101</v>
      </c>
      <c r="E34" s="404"/>
      <c r="H34" s="77">
        <f>C34-B34</f>
        <v>0</v>
      </c>
    </row>
    <row r="35" spans="1:10" ht="32.950000000000003" customHeight="1" x14ac:dyDescent="0.25">
      <c r="A35" s="421"/>
      <c r="B35" s="421"/>
      <c r="C35" s="421"/>
      <c r="D35" s="421"/>
      <c r="E35" s="421"/>
    </row>
  </sheetData>
  <mergeCells count="15">
    <mergeCell ref="D34:E34"/>
    <mergeCell ref="A35:E35"/>
    <mergeCell ref="D10:E10"/>
    <mergeCell ref="A23:E24"/>
    <mergeCell ref="A25:A26"/>
    <mergeCell ref="B25:B26"/>
    <mergeCell ref="C25:C26"/>
    <mergeCell ref="D25:E25"/>
    <mergeCell ref="A1:E1"/>
    <mergeCell ref="A2:E2"/>
    <mergeCell ref="G2:J2"/>
    <mergeCell ref="A3:A4"/>
    <mergeCell ref="B3:B4"/>
    <mergeCell ref="C3:C4"/>
    <mergeCell ref="D3:E3"/>
  </mergeCells>
  <printOptions horizontalCentered="1"/>
  <pageMargins left="0.19685039370078741" right="0" top="0.39370078740157483" bottom="0" header="0" footer="0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17</vt:i4>
      </vt:variant>
      <vt:variant>
        <vt:lpstr>Іменовані діапазони</vt:lpstr>
      </vt:variant>
      <vt:variant>
        <vt:i4>18</vt:i4>
      </vt:variant>
    </vt:vector>
  </HeadingPairs>
  <TitlesOfParts>
    <vt:vector size="35" baseType="lpstr">
      <vt:lpstr>1</vt:lpstr>
      <vt:lpstr>2</vt:lpstr>
      <vt:lpstr>3</vt:lpstr>
      <vt:lpstr>4</vt:lpstr>
      <vt:lpstr>5</vt:lpstr>
      <vt:lpstr>6</vt:lpstr>
      <vt:lpstr>_ТАБО_2019_Широке_(без обл)</vt:lpstr>
      <vt:lpstr>_ТАБО_2019_Широке  (без обл)</vt:lpstr>
      <vt:lpstr>ТАБО_2019_!!! Скор (обл)</vt:lpstr>
      <vt:lpstr>_ТАБО_2019_Широке_(обл)</vt:lpstr>
      <vt:lpstr>_ТАБО_2019_Широке_(Операт)</vt:lpstr>
      <vt:lpstr>Портрет безр</vt:lpstr>
      <vt:lpstr>_ТАБО_2020_Широке_(Облік)Опер</vt:lpstr>
      <vt:lpstr>ТАБО_(без обл)</vt:lpstr>
      <vt:lpstr>слайд</vt:lpstr>
      <vt:lpstr>_ТАБО зустріч з Бершад</vt:lpstr>
      <vt:lpstr>ТАБО_2019_!!! Скор</vt:lpstr>
      <vt:lpstr>'2'!Заголовки_для_друку</vt:lpstr>
      <vt:lpstr>'_ТАБО зустріч з Бершад'!Область_друку</vt:lpstr>
      <vt:lpstr>'_ТАБО_2019_Широке  (без обл)'!Область_друку</vt:lpstr>
      <vt:lpstr>'_ТАБО_2019_Широке_(без обл)'!Область_друку</vt:lpstr>
      <vt:lpstr>'_ТАБО_2019_Широке_(обл)'!Область_друку</vt:lpstr>
      <vt:lpstr>'_ТАБО_2019_Широке_(Операт)'!Область_друку</vt:lpstr>
      <vt:lpstr>'_ТАБО_2020_Широке_(Облік)Опер'!Область_друку</vt:lpstr>
      <vt:lpstr>'1'!Область_друку</vt:lpstr>
      <vt:lpstr>'2'!Область_друку</vt:lpstr>
      <vt:lpstr>'3'!Область_друку</vt:lpstr>
      <vt:lpstr>'4'!Область_друку</vt:lpstr>
      <vt:lpstr>'5'!Область_друку</vt:lpstr>
      <vt:lpstr>'6'!Область_друку</vt:lpstr>
      <vt:lpstr>'Портрет безр'!Область_друку</vt:lpstr>
      <vt:lpstr>слайд!Область_друку</vt:lpstr>
      <vt:lpstr>'ТАБО_(без обл)'!Область_друку</vt:lpstr>
      <vt:lpstr>'ТАБО_2019_!!! Скор'!Область_друку</vt:lpstr>
      <vt:lpstr>'ТАБО_2019_!!! Скор (обл)'!Область_друку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Оксана</dc:creator>
  <cp:lastModifiedBy>stat1</cp:lastModifiedBy>
  <cp:lastPrinted>2020-06-12T08:46:24Z</cp:lastPrinted>
  <dcterms:created xsi:type="dcterms:W3CDTF">2018-04-13T11:16:36Z</dcterms:created>
  <dcterms:modified xsi:type="dcterms:W3CDTF">2020-06-15T09:58:28Z</dcterms:modified>
</cp:coreProperties>
</file>