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" windowWidth="17606" windowHeight="7553" tabRatio="573" activeTab="0"/>
  </bookViews>
  <sheets>
    <sheet name="1" sheetId="1" r:id="rId1"/>
    <sheet name="2" sheetId="2" r:id="rId2"/>
    <sheet name=" 3 " sheetId="3" r:id="rId3"/>
    <sheet name="4 " sheetId="4" r:id="rId4"/>
    <sheet name="5 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0">'[2]Sheet1 (3)'!#REF!</definedName>
    <definedName name="date.e" localSheetId="3">'[2]Sheet1 (3)'!#REF!</definedName>
    <definedName name="date.e" localSheetId="4">'[2]Sheet1 (3)'!#REF!</definedName>
    <definedName name="date.e">'[1]Sheet1 (3)'!#REF!</definedName>
    <definedName name="date_b" localSheetId="2">#REF!</definedName>
    <definedName name="date_b" localSheetId="0">#REF!</definedName>
    <definedName name="date_b" localSheetId="3">#REF!</definedName>
    <definedName name="date_b" localSheetId="4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3">'[2]Sheet1 (2)'!#REF!</definedName>
    <definedName name="date_e" localSheetId="4">'[2]Sheet1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3">'[2]Sheet1 (2)'!#REF!</definedName>
    <definedName name="lcz" localSheetId="4">'[2]Sheet1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2">#REF!</definedName>
    <definedName name="pyear" localSheetId="0">#REF!</definedName>
    <definedName name="pyear" localSheetId="3">#REF!</definedName>
    <definedName name="pyear" localSheetId="4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 '!$A$1:$E$25</definedName>
    <definedName name="_xlnm.Print_Area" localSheetId="4">'5 '!$A$1:$E$15</definedName>
    <definedName name="_xlnm.Print_Area" localSheetId="5">'6'!$A$1:$E$37</definedName>
    <definedName name="_xlnm.Print_Area" localSheetId="6">'7'!$A$1:$BI$38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>'[7]Sheet3'!$A$2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<sst xmlns="http://schemas.openxmlformats.org/spreadsheetml/2006/main" count="285" uniqueCount="192">
  <si>
    <t>2016 р.</t>
  </si>
  <si>
    <t>зміна значення</t>
  </si>
  <si>
    <t>%</t>
  </si>
  <si>
    <t xml:space="preserve"> 2017 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</si>
  <si>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</si>
  <si>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</si>
  <si>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</si>
  <si>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</si>
  <si>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</si>
  <si>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</si>
  <si>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</si>
  <si>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</si>
  <si>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</si>
  <si>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</si>
  <si>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</si>
  <si>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</si>
  <si>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</si>
  <si>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</si>
  <si>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</si>
  <si>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</si>
  <si>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</si>
  <si>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</si>
  <si>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</si>
  <si>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</si>
  <si>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</si>
  <si>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</si>
  <si>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</si>
  <si>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</si>
  <si>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</si>
  <si>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</si>
  <si>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</si>
  <si>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</si>
  <si>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</si>
  <si>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</si>
  <si>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</si>
  <si>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</si>
  <si>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</si>
  <si>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</si>
  <si>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</si>
  <si>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</si>
  <si>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</si>
  <si>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</si>
  <si>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</si>
  <si>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</si>
  <si>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</si>
  <si>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</si>
  <si>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</si>
  <si>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</si>
  <si>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</si>
  <si>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</si>
  <si>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</si>
  <si>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</si>
  <si>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</si>
  <si>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</si>
  <si>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</si>
  <si>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</si>
  <si>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</si>
  <si>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</si>
  <si>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</si>
  <si>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</si>
  <si>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</si>
  <si>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</si>
  <si>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</si>
  <si>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</si>
  <si>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</si>
  <si>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</si>
  <si>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</si>
  <si>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</si>
  <si>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</si>
  <si>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</si>
  <si>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</si>
  <si>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</si>
  <si>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</si>
  <si>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</si>
  <si>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</si>
  <si>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</si>
  <si>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</si>
  <si>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</si>
  <si>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</si>
  <si>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</si>
  <si>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</si>
  <si>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</si>
  <si>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</si>
  <si>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</si>
  <si>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</si>
  <si>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</si>
  <si>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</si>
  <si>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</si>
  <si>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</si>
  <si>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</si>
  <si>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</si>
  <si>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Економічна активність населення у Львівській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</si>
  <si>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</si>
  <si>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</si>
  <si>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</si>
  <si>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</si>
  <si>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</si>
  <si>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</si>
  <si>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 р.</t>
  </si>
  <si>
    <t>2015 р.</t>
  </si>
  <si>
    <t>Економічно активне населення,                              (тис. осіб)</t>
  </si>
  <si>
    <t>Рівень економічної активності населення, (%)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</si>
  <si>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</si>
  <si>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</si>
  <si>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</si>
  <si>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Економічно неактивне населення,                                                   (тис. осіб)</t>
  </si>
  <si>
    <t>НАДАННЯ ПОСЛУГ НАСЕЛЕННЮ ТА РОБОТОДАВЦЯМ</t>
  </si>
  <si>
    <t>ЛЬВІВСЬКОЮ  ОБЛАСНОЮ  СЛУЖБОЮ  ЗАЙНЯТОСТІ</t>
  </si>
  <si>
    <t>П О К А З Н И К</t>
  </si>
  <si>
    <t>2017 рік</t>
  </si>
  <si>
    <t xml:space="preserve">+/- </t>
  </si>
  <si>
    <t>Станом на дату: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</si>
  <si>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</si>
  <si>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</si>
  <si>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</si>
  <si>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</si>
  <si>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</si>
  <si>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</si>
  <si>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</si>
  <si>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</si>
  <si>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</si>
  <si>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</si>
  <si>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</si>
  <si>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</si>
  <si>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</si>
  <si>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</si>
  <si>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</si>
  <si>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</si>
  <si>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</si>
  <si>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</si>
  <si>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</si>
  <si>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</si>
  <si>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</si>
  <si>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</si>
  <si>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</si>
  <si>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</si>
  <si>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</si>
  <si>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</si>
  <si>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</si>
  <si>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</si>
  <si>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Львівська область</t>
  </si>
  <si>
    <t>2018 рік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</si>
  <si>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</si>
  <si>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</si>
  <si>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</si>
  <si>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</si>
  <si>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Надання послуг Львівською обласною  службою зайнятості</t>
  </si>
  <si>
    <t>Закінчення</t>
  </si>
  <si>
    <t>населення усього</t>
  </si>
  <si>
    <t>у працездатному віці</t>
  </si>
  <si>
    <r>
      <t xml:space="preserve">Економічно активне населення </t>
    </r>
    <r>
      <rPr>
        <i/>
        <sz val="12"/>
        <color indexed="9"/>
        <rFont val="Times New Roman"/>
        <family val="1"/>
      </rPr>
      <t>у працездатному віці</t>
    </r>
  </si>
  <si>
    <r>
      <t xml:space="preserve">Економічно неактивне населення  </t>
    </r>
    <r>
      <rPr>
        <i/>
        <sz val="12"/>
        <color indexed="9"/>
        <rFont val="Times New Roman"/>
        <family val="1"/>
      </rPr>
      <t>у працездатному віці</t>
    </r>
  </si>
  <si>
    <t xml:space="preserve"> (за формою 3-ПН)</t>
  </si>
  <si>
    <t>Кількість вакансій на кінець періоду, одиниць</t>
  </si>
  <si>
    <t>Середній розмір допомоги по безробіттю у квітні, грн.</t>
  </si>
  <si>
    <t>Населення, зайняте економічною діяльністю, (тис. осіб)</t>
  </si>
  <si>
    <t xml:space="preserve"> 2018 р.</t>
  </si>
  <si>
    <t>1. 1. з них зареєстровано у звітному періоді</t>
  </si>
  <si>
    <r>
      <t xml:space="preserve">1.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</si>
  <si>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2. Усього отримали роботу                                                                           (у т.ч. за ЦПД та самостійно), </t>
    </r>
    <r>
      <rPr>
        <i/>
        <sz val="12"/>
        <rFont val="Times New Roman"/>
        <family val="1"/>
      </rPr>
      <t>осіб</t>
    </r>
  </si>
  <si>
    <r>
      <t xml:space="preserve">2.1. Працевлаштовано до набуття статусу, </t>
    </r>
    <r>
      <rPr>
        <i/>
        <sz val="12"/>
        <rFont val="Times New Roman"/>
        <family val="1"/>
      </rPr>
      <t>осіб</t>
    </r>
  </si>
  <si>
    <r>
      <t xml:space="preserve">2.3.1. шляхом одноразової виплати допомоги по безробіттю, </t>
    </r>
    <r>
      <rPr>
        <i/>
        <sz val="12"/>
        <rFont val="Times New Roman"/>
        <family val="1"/>
      </rPr>
      <t>осіб</t>
    </r>
  </si>
  <si>
    <r>
      <t xml:space="preserve">2.3.2. з компенсацією витрат роботодавцю єдиного внеску, </t>
    </r>
    <r>
      <rPr>
        <i/>
        <sz val="12"/>
        <rFont val="Times New Roman"/>
        <family val="1"/>
      </rPr>
      <t>осіб</t>
    </r>
  </si>
  <si>
    <r>
      <t xml:space="preserve">3. Проходили професійне навчання, </t>
    </r>
    <r>
      <rPr>
        <i/>
        <sz val="12"/>
        <rFont val="Times New Roman"/>
        <family val="1"/>
      </rPr>
      <t>осіб</t>
    </r>
  </si>
  <si>
    <t>3.1. з  них  в ЦПТО</t>
  </si>
  <si>
    <t>4. Отримали ваучер на навчання, осіб</t>
  </si>
  <si>
    <r>
      <t xml:space="preserve">5. Брали участь у громадських та інших роботах тимчасового характеру, </t>
    </r>
    <r>
      <rPr>
        <i/>
        <sz val="12"/>
        <rFont val="Times New Roman"/>
        <family val="1"/>
      </rPr>
      <t>осіб</t>
    </r>
  </si>
  <si>
    <r>
      <t xml:space="preserve">6. Охоплено профорієнтаційними послугами, </t>
    </r>
    <r>
      <rPr>
        <i/>
        <sz val="12"/>
        <rFont val="Times New Roman"/>
        <family val="1"/>
      </rPr>
      <t>осіб</t>
    </r>
  </si>
  <si>
    <r>
      <t xml:space="preserve">7. Отримували допомогу з безробіття, </t>
    </r>
    <r>
      <rPr>
        <i/>
        <sz val="12"/>
        <rFont val="Times New Roman"/>
        <family val="1"/>
      </rPr>
      <t>осіб</t>
    </r>
  </si>
  <si>
    <r>
      <t xml:space="preserve">8. Кількість роботодавців, які надали інформацію про вакансії, </t>
    </r>
    <r>
      <rPr>
        <i/>
        <sz val="12"/>
        <rFont val="Times New Roman"/>
        <family val="1"/>
      </rPr>
      <t>одиниць</t>
    </r>
  </si>
  <si>
    <r>
      <t xml:space="preserve">9. Кількість вакансій, </t>
    </r>
    <r>
      <rPr>
        <i/>
        <sz val="12"/>
        <rFont val="Times New Roman"/>
        <family val="1"/>
      </rPr>
      <t>одиниць</t>
    </r>
  </si>
  <si>
    <r>
      <t xml:space="preserve">9.1. з них зареєстрованих з початку року, </t>
    </r>
    <r>
      <rPr>
        <i/>
        <sz val="12"/>
        <rFont val="Times New Roman"/>
        <family val="1"/>
      </rPr>
      <t>одиниць</t>
    </r>
  </si>
  <si>
    <r>
      <t xml:space="preserve">10. Мали статус  безробітного, </t>
    </r>
    <r>
      <rPr>
        <i/>
        <sz val="12"/>
        <rFont val="Times New Roman"/>
        <family val="1"/>
      </rPr>
      <t>осіб</t>
    </r>
  </si>
  <si>
    <r>
      <t>11. Отримували допомогу з безробіття,</t>
    </r>
    <r>
      <rPr>
        <i/>
        <sz val="12"/>
        <rFont val="Times New Roman"/>
        <family val="1"/>
      </rPr>
      <t xml:space="preserve"> осіб</t>
    </r>
  </si>
  <si>
    <r>
      <t xml:space="preserve">12. Середній розмір допомоги з безробіття у червні, </t>
    </r>
    <r>
      <rPr>
        <i/>
        <sz val="11.5"/>
        <rFont val="Times New Roman"/>
        <family val="1"/>
      </rPr>
      <t>грн.</t>
    </r>
  </si>
  <si>
    <r>
      <t xml:space="preserve">13. Кількість  вакансій по формі 3-ПН, </t>
    </r>
    <r>
      <rPr>
        <i/>
        <sz val="12"/>
        <rFont val="Times New Roman"/>
        <family val="1"/>
      </rPr>
      <t>одиниць</t>
    </r>
  </si>
  <si>
    <r>
      <t xml:space="preserve">14. Інформація про вакансії, отриманих з інших джерел, </t>
    </r>
    <r>
      <rPr>
        <i/>
        <sz val="12"/>
        <rFont val="Times New Roman"/>
        <family val="1"/>
      </rPr>
      <t>одиниць</t>
    </r>
  </si>
  <si>
    <r>
      <t xml:space="preserve">15. 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</si>
  <si>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16. Кількість претендентів на одну вакансію, </t>
    </r>
    <r>
      <rPr>
        <i/>
        <sz val="12"/>
        <rFont val="Times New Roman"/>
        <family val="1"/>
      </rPr>
      <t>осіб</t>
    </r>
  </si>
  <si>
    <r>
      <t>2.3. Працевлаштовано безробітних за направленням служби зайнятості,</t>
    </r>
    <r>
      <rPr>
        <i/>
        <sz val="12"/>
        <rFont val="Times New Roman"/>
        <family val="1"/>
      </rPr>
      <t xml:space="preserve"> осіб</t>
    </r>
  </si>
  <si>
    <r>
      <t xml:space="preserve">2.2. Питома вага працевлаштованих до набуття статусу безробітного, </t>
    </r>
    <r>
      <rPr>
        <i/>
        <sz val="12"/>
        <rFont val="Times New Roman"/>
        <family val="1"/>
      </rPr>
      <t>%</t>
    </r>
  </si>
  <si>
    <t>січень - червень 2017 року</t>
  </si>
  <si>
    <t>січень - червень 2018 року</t>
  </si>
  <si>
    <t>у І півріччі 2017 -2018 рр.</t>
  </si>
  <si>
    <t xml:space="preserve">Інформація щодо запланованого масового вивільнення працівників,                                        січень - вересень 2017-2018 років                                                                             </t>
  </si>
  <si>
    <t>Інформація щодо запланованого масового вивільнення працівників                                                                                             січень - вересень 2017 -2018 років</t>
  </si>
  <si>
    <t>січень-вересень 2017 року</t>
  </si>
  <si>
    <t>січень-вересень 2018 року</t>
  </si>
  <si>
    <t>упродовж січня - вересень  2017-2018 років</t>
  </si>
  <si>
    <t>на 1 жовтня 2017 року</t>
  </si>
  <si>
    <t>на 1 жовтня 2018 року</t>
  </si>
  <si>
    <t>у січні-вересень 2017 - 2018 рр.</t>
  </si>
</sst>
</file>

<file path=xl/styles.xml><?xml version="1.0" encoding="utf-8"?>
<styleSheet xmlns="http://schemas.openxmlformats.org/spreadsheetml/2006/main">
  <numFmts count="2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(* #,##0.00_);_(* \(#,##0.00\);_(* &quot;-&quot;??_);_(@_)"/>
    <numFmt numFmtId="176" formatCode="\+#0;\-#0"/>
    <numFmt numFmtId="177" formatCode="\+#0.0;\-#0.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 Cyr"/>
      <family val="0"/>
    </font>
    <font>
      <b/>
      <sz val="18"/>
      <color indexed="56"/>
      <name val="Cambri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2"/>
      <color indexed="9"/>
      <name val="Times New Roman"/>
      <family val="1"/>
    </font>
    <font>
      <b/>
      <sz val="15"/>
      <name val="Times New Roman Cyr"/>
      <family val="0"/>
    </font>
    <font>
      <b/>
      <sz val="11.5"/>
      <name val="Times New Roman"/>
      <family val="1"/>
    </font>
    <font>
      <i/>
      <sz val="11.5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558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9" fillId="44" borderId="1" applyNumberFormat="0" applyAlignment="0" applyProtection="0"/>
    <xf numFmtId="0" fontId="44" fillId="7" borderId="2" applyNumberFormat="0" applyAlignment="0" applyProtection="0"/>
    <xf numFmtId="9" fontId="0" fillId="0" borderId="0" applyFont="0" applyFill="0" applyBorder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46" borderId="0" applyNumberFormat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84" fillId="0" borderId="7" applyNumberFormat="0" applyFill="0" applyAlignment="0" applyProtection="0"/>
    <xf numFmtId="0" fontId="47" fillId="0" borderId="8" applyNumberFormat="0" applyFill="0" applyAlignment="0" applyProtection="0"/>
    <xf numFmtId="0" fontId="85" fillId="47" borderId="9" applyNumberFormat="0" applyAlignment="0" applyProtection="0"/>
    <xf numFmtId="0" fontId="48" fillId="48" borderId="10" applyNumberFormat="0" applyAlignment="0" applyProtection="0"/>
    <xf numFmtId="0" fontId="8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87" fillId="50" borderId="1" applyNumberFormat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89" fillId="0" borderId="11" applyNumberFormat="0" applyFill="0" applyAlignment="0" applyProtection="0"/>
    <xf numFmtId="0" fontId="50" fillId="3" borderId="0" applyNumberFormat="0" applyBorder="0" applyAlignment="0" applyProtection="0"/>
    <xf numFmtId="0" fontId="90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52" borderId="12" applyNumberFormat="0" applyFont="0" applyAlignment="0" applyProtection="0"/>
    <xf numFmtId="0" fontId="0" fillId="53" borderId="13" applyNumberFormat="0" applyFont="0" applyAlignment="0" applyProtection="0"/>
    <xf numFmtId="0" fontId="91" fillId="50" borderId="14" applyNumberFormat="0" applyAlignment="0" applyProtection="0"/>
    <xf numFmtId="0" fontId="52" fillId="0" borderId="15" applyNumberFormat="0" applyFill="0" applyAlignment="0" applyProtection="0"/>
    <xf numFmtId="0" fontId="92" fillId="54" borderId="0" applyNumberFormat="0" applyBorder="0" applyAlignment="0" applyProtection="0"/>
    <xf numFmtId="0" fontId="41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439">
    <xf numFmtId="0" fontId="0" fillId="0" borderId="0" xfId="0" applyFont="1" applyAlignment="1">
      <alignment/>
    </xf>
    <xf numFmtId="1" fontId="8" fillId="0" borderId="0" xfId="93" applyNumberFormat="1" applyFont="1" applyFill="1" applyProtection="1">
      <alignment/>
      <protection locked="0"/>
    </xf>
    <xf numFmtId="1" fontId="3" fillId="0" borderId="0" xfId="93" applyNumberFormat="1" applyFont="1" applyFill="1" applyAlignment="1" applyProtection="1">
      <alignment/>
      <protection locked="0"/>
    </xf>
    <xf numFmtId="1" fontId="11" fillId="0" borderId="0" xfId="93" applyNumberFormat="1" applyFont="1" applyFill="1" applyAlignment="1" applyProtection="1">
      <alignment horizontal="center"/>
      <protection locked="0"/>
    </xf>
    <xf numFmtId="1" fontId="2" fillId="0" borderId="0" xfId="93" applyNumberFormat="1" applyFont="1" applyFill="1" applyProtection="1">
      <alignment/>
      <protection locked="0"/>
    </xf>
    <xf numFmtId="1" fontId="2" fillId="0" borderId="0" xfId="93" applyNumberFormat="1" applyFont="1" applyFill="1" applyAlignment="1" applyProtection="1">
      <alignment/>
      <protection locked="0"/>
    </xf>
    <xf numFmtId="1" fontId="7" fillId="0" borderId="0" xfId="93" applyNumberFormat="1" applyFont="1" applyFill="1" applyAlignment="1" applyProtection="1">
      <alignment horizontal="right"/>
      <protection locked="0"/>
    </xf>
    <xf numFmtId="1" fontId="5" fillId="0" borderId="0" xfId="93" applyNumberFormat="1" applyFont="1" applyFill="1" applyProtection="1">
      <alignment/>
      <protection locked="0"/>
    </xf>
    <xf numFmtId="1" fontId="3" fillId="0" borderId="16" xfId="93" applyNumberFormat="1" applyFont="1" applyFill="1" applyBorder="1" applyAlignment="1" applyProtection="1">
      <alignment/>
      <protection locked="0"/>
    </xf>
    <xf numFmtId="1" fontId="11" fillId="0" borderId="0" xfId="93" applyNumberFormat="1" applyFont="1" applyFill="1" applyBorder="1" applyAlignment="1" applyProtection="1">
      <alignment horizontal="center"/>
      <protection locked="0"/>
    </xf>
    <xf numFmtId="1" fontId="2" fillId="0" borderId="0" xfId="93" applyNumberFormat="1" applyFont="1" applyFill="1" applyBorder="1" applyProtection="1">
      <alignment/>
      <protection locked="0"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1" fontId="11" fillId="0" borderId="17" xfId="93" applyNumberFormat="1" applyFont="1" applyFill="1" applyBorder="1" applyAlignment="1" applyProtection="1">
      <alignment horizontal="center" vertical="center" wrapText="1"/>
      <protection/>
    </xf>
    <xf numFmtId="1" fontId="14" fillId="0" borderId="17" xfId="93" applyNumberFormat="1" applyFont="1" applyFill="1" applyBorder="1" applyAlignment="1" applyProtection="1">
      <alignment horizontal="center" vertical="center" wrapText="1"/>
      <protection/>
    </xf>
    <xf numFmtId="1" fontId="15" fillId="0" borderId="0" xfId="93" applyNumberFormat="1" applyFont="1" applyFill="1" applyProtection="1">
      <alignment/>
      <protection locked="0"/>
    </xf>
    <xf numFmtId="1" fontId="2" fillId="0" borderId="17" xfId="93" applyNumberFormat="1" applyFont="1" applyFill="1" applyBorder="1" applyAlignment="1" applyProtection="1">
      <alignment horizontal="center"/>
      <protection/>
    </xf>
    <xf numFmtId="1" fontId="12" fillId="0" borderId="17" xfId="93" applyNumberFormat="1" applyFont="1" applyFill="1" applyBorder="1" applyAlignment="1" applyProtection="1">
      <alignment vertical="center"/>
      <protection locked="0"/>
    </xf>
    <xf numFmtId="1" fontId="2" fillId="0" borderId="0" xfId="93" applyNumberFormat="1" applyFont="1" applyFill="1" applyBorder="1" applyAlignment="1" applyProtection="1">
      <alignment vertical="center"/>
      <protection locked="0"/>
    </xf>
    <xf numFmtId="1" fontId="12" fillId="0" borderId="0" xfId="93" applyNumberFormat="1" applyFont="1" applyFill="1" applyBorder="1" applyAlignment="1" applyProtection="1">
      <alignment horizontal="center" vertical="center"/>
      <protection locked="0"/>
    </xf>
    <xf numFmtId="1" fontId="18" fillId="0" borderId="0" xfId="93" applyNumberFormat="1" applyFont="1" applyFill="1" applyBorder="1" applyProtection="1">
      <alignment/>
      <protection locked="0"/>
    </xf>
    <xf numFmtId="173" fontId="18" fillId="0" borderId="0" xfId="93" applyNumberFormat="1" applyFont="1" applyFill="1" applyBorder="1" applyProtection="1">
      <alignment/>
      <protection locked="0"/>
    </xf>
    <xf numFmtId="3" fontId="18" fillId="0" borderId="0" xfId="93" applyNumberFormat="1" applyFont="1" applyFill="1" applyBorder="1" applyProtection="1">
      <alignment/>
      <protection locked="0"/>
    </xf>
    <xf numFmtId="0" fontId="21" fillId="0" borderId="0" xfId="99" applyFont="1" applyFill="1">
      <alignment/>
      <protection/>
    </xf>
    <xf numFmtId="0" fontId="23" fillId="0" borderId="0" xfId="99" applyFont="1" applyFill="1" applyBorder="1" applyAlignment="1">
      <alignment horizontal="center"/>
      <protection/>
    </xf>
    <xf numFmtId="0" fontId="23" fillId="0" borderId="0" xfId="99" applyFont="1" applyFill="1">
      <alignment/>
      <protection/>
    </xf>
    <xf numFmtId="0" fontId="25" fillId="0" borderId="0" xfId="99" applyFont="1" applyFill="1" applyAlignment="1">
      <alignment vertical="center"/>
      <protection/>
    </xf>
    <xf numFmtId="1" fontId="27" fillId="0" borderId="0" xfId="99" applyNumberFormat="1" applyFont="1" applyFill="1">
      <alignment/>
      <protection/>
    </xf>
    <xf numFmtId="0" fontId="27" fillId="0" borderId="0" xfId="99" applyFont="1" applyFill="1">
      <alignment/>
      <protection/>
    </xf>
    <xf numFmtId="0" fontId="25" fillId="0" borderId="0" xfId="99" applyFont="1" applyFill="1" applyAlignment="1">
      <alignment vertical="center" wrapText="1"/>
      <protection/>
    </xf>
    <xf numFmtId="0" fontId="27" fillId="0" borderId="0" xfId="99" applyFont="1" applyFill="1" applyAlignment="1">
      <alignment vertical="center"/>
      <protection/>
    </xf>
    <xf numFmtId="0" fontId="27" fillId="0" borderId="0" xfId="99" applyFont="1" applyFill="1" applyAlignment="1">
      <alignment horizontal="center"/>
      <protection/>
    </xf>
    <xf numFmtId="0" fontId="27" fillId="0" borderId="0" xfId="99" applyFont="1" applyFill="1" applyAlignment="1">
      <alignment wrapText="1"/>
      <protection/>
    </xf>
    <xf numFmtId="0" fontId="23" fillId="0" borderId="0" xfId="99" applyFont="1" applyFill="1" applyAlignment="1">
      <alignment vertical="center"/>
      <protection/>
    </xf>
    <xf numFmtId="3" fontId="31" fillId="0" borderId="0" xfId="99" applyNumberFormat="1" applyFont="1" applyFill="1" applyAlignment="1">
      <alignment horizontal="center" vertical="center"/>
      <protection/>
    </xf>
    <xf numFmtId="3" fontId="27" fillId="0" borderId="0" xfId="99" applyNumberFormat="1" applyFont="1" applyFill="1">
      <alignment/>
      <protection/>
    </xf>
    <xf numFmtId="173" fontId="27" fillId="0" borderId="0" xfId="99" applyNumberFormat="1" applyFont="1" applyFill="1">
      <alignment/>
      <protection/>
    </xf>
    <xf numFmtId="0" fontId="36" fillId="0" borderId="0" xfId="97" applyFont="1" applyFill="1" applyBorder="1" applyAlignment="1">
      <alignment horizontal="left"/>
      <protection/>
    </xf>
    <xf numFmtId="0" fontId="27" fillId="0" borderId="0" xfId="89" applyFont="1" applyFill="1" applyAlignment="1">
      <alignment/>
      <protection/>
    </xf>
    <xf numFmtId="0" fontId="2" fillId="0" borderId="0" xfId="96" applyFont="1" applyAlignment="1">
      <alignment vertical="top"/>
      <protection/>
    </xf>
    <xf numFmtId="0" fontId="40" fillId="0" borderId="0" xfId="89" applyFont="1" applyAlignment="1">
      <alignment vertical="top"/>
      <protection/>
    </xf>
    <xf numFmtId="0" fontId="2" fillId="0" borderId="0" xfId="96" applyFont="1" applyFill="1" applyAlignment="1">
      <alignment vertical="top"/>
      <protection/>
    </xf>
    <xf numFmtId="0" fontId="33" fillId="0" borderId="0" xfId="96" applyFont="1" applyFill="1" applyAlignment="1">
      <alignment horizontal="center" vertical="top" wrapText="1"/>
      <protection/>
    </xf>
    <xf numFmtId="0" fontId="40" fillId="0" borderId="0" xfId="96" applyFont="1" applyFill="1" applyAlignment="1">
      <alignment horizontal="right" vertical="center"/>
      <protection/>
    </xf>
    <xf numFmtId="0" fontId="34" fillId="0" borderId="0" xfId="96" applyFont="1" applyFill="1" applyAlignment="1">
      <alignment horizontal="center" vertical="top" wrapText="1"/>
      <protection/>
    </xf>
    <xf numFmtId="0" fontId="34" fillId="0" borderId="17" xfId="96" applyFont="1" applyBorder="1" applyAlignment="1">
      <alignment horizontal="center" vertical="center" wrapText="1"/>
      <protection/>
    </xf>
    <xf numFmtId="0" fontId="12" fillId="0" borderId="0" xfId="96" applyFont="1" applyAlignment="1">
      <alignment horizontal="center" vertical="center"/>
      <protection/>
    </xf>
    <xf numFmtId="0" fontId="12" fillId="0" borderId="17" xfId="96" applyFont="1" applyBorder="1" applyAlignment="1">
      <alignment horizontal="center" vertical="center" wrapText="1"/>
      <protection/>
    </xf>
    <xf numFmtId="0" fontId="12" fillId="0" borderId="17" xfId="96" applyNumberFormat="1" applyFont="1" applyBorder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3" fontId="5" fillId="0" borderId="17" xfId="89" applyNumberFormat="1" applyFont="1" applyBorder="1" applyAlignment="1">
      <alignment horizontal="center" vertical="center"/>
      <protection/>
    </xf>
    <xf numFmtId="172" fontId="5" fillId="0" borderId="17" xfId="89" applyNumberFormat="1" applyFont="1" applyBorder="1" applyAlignment="1">
      <alignment horizontal="center" vertical="center"/>
      <protection/>
    </xf>
    <xf numFmtId="3" fontId="2" fillId="0" borderId="0" xfId="96" applyNumberFormat="1" applyFont="1" applyAlignment="1">
      <alignment vertical="center"/>
      <protection/>
    </xf>
    <xf numFmtId="0" fontId="19" fillId="0" borderId="0" xfId="96" applyFont="1" applyAlignment="1">
      <alignment horizontal="center" vertical="center"/>
      <protection/>
    </xf>
    <xf numFmtId="3" fontId="19" fillId="0" borderId="17" xfId="89" applyNumberFormat="1" applyFont="1" applyBorder="1" applyAlignment="1">
      <alignment horizontal="center" vertical="center"/>
      <protection/>
    </xf>
    <xf numFmtId="172" fontId="19" fillId="0" borderId="17" xfId="89" applyNumberFormat="1" applyFont="1" applyBorder="1" applyAlignment="1">
      <alignment horizontal="center" vertical="center"/>
      <protection/>
    </xf>
    <xf numFmtId="173" fontId="19" fillId="0" borderId="0" xfId="96" applyNumberFormat="1" applyFont="1" applyAlignment="1">
      <alignment horizontal="center" vertical="center"/>
      <protection/>
    </xf>
    <xf numFmtId="172" fontId="2" fillId="0" borderId="0" xfId="96" applyNumberFormat="1" applyFont="1" applyAlignment="1">
      <alignment vertical="center"/>
      <protection/>
    </xf>
    <xf numFmtId="173" fontId="19" fillId="55" borderId="0" xfId="96" applyNumberFormat="1" applyFont="1" applyFill="1" applyAlignment="1">
      <alignment horizontal="center" vertical="center"/>
      <protection/>
    </xf>
    <xf numFmtId="3" fontId="19" fillId="0" borderId="17" xfId="89" applyNumberFormat="1" applyFont="1" applyFill="1" applyBorder="1" applyAlignment="1">
      <alignment horizontal="center" vertical="center"/>
      <protection/>
    </xf>
    <xf numFmtId="0" fontId="2" fillId="0" borderId="0" xfId="96" applyFont="1">
      <alignment/>
      <protection/>
    </xf>
    <xf numFmtId="0" fontId="29" fillId="0" borderId="0" xfId="99" applyFont="1" applyFill="1" applyAlignment="1">
      <alignment horizontal="center"/>
      <protection/>
    </xf>
    <xf numFmtId="0" fontId="24" fillId="0" borderId="17" xfId="99" applyFont="1" applyFill="1" applyBorder="1" applyAlignment="1">
      <alignment horizontal="center" vertical="center" wrapText="1"/>
      <protection/>
    </xf>
    <xf numFmtId="0" fontId="21" fillId="0" borderId="0" xfId="99" applyFont="1" applyFill="1" applyAlignment="1">
      <alignment vertical="center" wrapText="1"/>
      <protection/>
    </xf>
    <xf numFmtId="0" fontId="25" fillId="0" borderId="0" xfId="99" applyFont="1" applyFill="1" applyAlignment="1">
      <alignment horizontal="center" vertical="top" wrapText="1"/>
      <protection/>
    </xf>
    <xf numFmtId="0" fontId="20" fillId="0" borderId="17" xfId="99" applyFont="1" applyFill="1" applyBorder="1" applyAlignment="1">
      <alignment horizontal="center" vertical="center" wrapText="1"/>
      <protection/>
    </xf>
    <xf numFmtId="0" fontId="20" fillId="0" borderId="18" xfId="99" applyFont="1" applyFill="1" applyBorder="1" applyAlignment="1">
      <alignment horizontal="center" vertical="center" wrapText="1"/>
      <protection/>
    </xf>
    <xf numFmtId="0" fontId="24" fillId="0" borderId="19" xfId="99" applyFont="1" applyFill="1" applyBorder="1" applyAlignment="1">
      <alignment horizontal="center" vertical="center" wrapText="1"/>
      <protection/>
    </xf>
    <xf numFmtId="0" fontId="19" fillId="0" borderId="19" xfId="94" applyFont="1" applyBorder="1" applyAlignment="1">
      <alignment vertical="center" wrapText="1"/>
      <protection/>
    </xf>
    <xf numFmtId="0" fontId="19" fillId="0" borderId="20" xfId="94" applyFont="1" applyBorder="1" applyAlignment="1">
      <alignment vertical="center" wrapText="1"/>
      <protection/>
    </xf>
    <xf numFmtId="14" fontId="24" fillId="0" borderId="18" xfId="76" applyNumberFormat="1" applyFont="1" applyBorder="1" applyAlignment="1">
      <alignment horizontal="center" vertical="center" wrapText="1"/>
      <protection/>
    </xf>
    <xf numFmtId="0" fontId="24" fillId="0" borderId="19" xfId="99" applyFont="1" applyFill="1" applyBorder="1" applyAlignment="1">
      <alignment horizontal="center" vertical="center" wrapText="1"/>
      <protection/>
    </xf>
    <xf numFmtId="3" fontId="24" fillId="56" borderId="17" xfId="99" applyNumberFormat="1" applyFont="1" applyFill="1" applyBorder="1" applyAlignment="1">
      <alignment horizontal="center" vertical="center"/>
      <protection/>
    </xf>
    <xf numFmtId="3" fontId="95" fillId="56" borderId="17" xfId="99" applyNumberFormat="1" applyFont="1" applyFill="1" applyBorder="1" applyAlignment="1">
      <alignment horizontal="center" vertical="center"/>
      <protection/>
    </xf>
    <xf numFmtId="3" fontId="95" fillId="56" borderId="21" xfId="99" applyNumberFormat="1" applyFont="1" applyFill="1" applyBorder="1" applyAlignment="1">
      <alignment horizontal="center" vertical="center"/>
      <protection/>
    </xf>
    <xf numFmtId="172" fontId="24" fillId="0" borderId="18" xfId="99" applyNumberFormat="1" applyFont="1" applyFill="1" applyBorder="1" applyAlignment="1">
      <alignment horizontal="center" vertical="center" wrapText="1"/>
      <protection/>
    </xf>
    <xf numFmtId="0" fontId="30" fillId="0" borderId="19" xfId="99" applyFont="1" applyFill="1" applyBorder="1" applyAlignment="1">
      <alignment horizontal="left" vertical="center" wrapText="1"/>
      <protection/>
    </xf>
    <xf numFmtId="3" fontId="42" fillId="0" borderId="17" xfId="76" applyNumberFormat="1" applyFont="1" applyBorder="1" applyAlignment="1">
      <alignment horizontal="center" vertical="center" wrapText="1"/>
      <protection/>
    </xf>
    <xf numFmtId="0" fontId="30" fillId="0" borderId="20" xfId="99" applyFont="1" applyFill="1" applyBorder="1" applyAlignment="1">
      <alignment horizontal="left" vertical="center" wrapText="1"/>
      <protection/>
    </xf>
    <xf numFmtId="3" fontId="42" fillId="0" borderId="22" xfId="76" applyNumberFormat="1" applyFont="1" applyBorder="1" applyAlignment="1">
      <alignment horizontal="center" vertical="center" wrapText="1"/>
      <protection/>
    </xf>
    <xf numFmtId="0" fontId="2" fillId="0" borderId="0" xfId="98">
      <alignment/>
      <protection/>
    </xf>
    <xf numFmtId="0" fontId="5" fillId="0" borderId="0" xfId="98" applyFont="1" applyAlignment="1">
      <alignment horizontal="center"/>
      <protection/>
    </xf>
    <xf numFmtId="0" fontId="19" fillId="0" borderId="0" xfId="98" applyNumberFormat="1" applyFont="1" applyAlignment="1">
      <alignment horizontal="center"/>
      <protection/>
    </xf>
    <xf numFmtId="0" fontId="57" fillId="0" borderId="0" xfId="97" applyFont="1" applyFill="1" applyBorder="1" applyAlignment="1">
      <alignment horizontal="left"/>
      <protection/>
    </xf>
    <xf numFmtId="0" fontId="4" fillId="0" borderId="23" xfId="98" applyFont="1" applyBorder="1" applyAlignment="1">
      <alignment horizontal="center" vertical="center"/>
      <protection/>
    </xf>
    <xf numFmtId="0" fontId="4" fillId="0" borderId="24" xfId="98" applyFont="1" applyBorder="1" applyAlignment="1">
      <alignment horizontal="center" vertical="center" wrapText="1"/>
      <protection/>
    </xf>
    <xf numFmtId="0" fontId="4" fillId="0" borderId="24" xfId="98" applyFont="1" applyBorder="1" applyAlignment="1">
      <alignment horizontal="center" vertical="center"/>
      <protection/>
    </xf>
    <xf numFmtId="0" fontId="4" fillId="0" borderId="23" xfId="98" applyFont="1" applyBorder="1" applyAlignment="1">
      <alignment horizontal="center" vertical="center" wrapText="1"/>
      <protection/>
    </xf>
    <xf numFmtId="0" fontId="13" fillId="0" borderId="0" xfId="98" applyFont="1" applyAlignment="1">
      <alignment vertical="center"/>
      <protection/>
    </xf>
    <xf numFmtId="0" fontId="4" fillId="0" borderId="25" xfId="98" applyFont="1" applyBorder="1" applyAlignment="1">
      <alignment horizontal="left" vertical="center" wrapText="1"/>
      <protection/>
    </xf>
    <xf numFmtId="172" fontId="11" fillId="0" borderId="0" xfId="98" applyNumberFormat="1" applyFont="1" applyAlignment="1">
      <alignment vertical="center"/>
      <protection/>
    </xf>
    <xf numFmtId="0" fontId="11" fillId="0" borderId="0" xfId="98" applyFont="1" applyAlignment="1">
      <alignment vertical="center"/>
      <protection/>
    </xf>
    <xf numFmtId="0" fontId="6" fillId="0" borderId="26" xfId="98" applyFont="1" applyBorder="1" applyAlignment="1">
      <alignment vertical="center" wrapText="1"/>
      <protection/>
    </xf>
    <xf numFmtId="172" fontId="6" fillId="0" borderId="27" xfId="98" applyNumberFormat="1" applyFont="1" applyBorder="1" applyAlignment="1">
      <alignment horizontal="center" vertical="center"/>
      <protection/>
    </xf>
    <xf numFmtId="172" fontId="6" fillId="56" borderId="28" xfId="98" applyNumberFormat="1" applyFont="1" applyFill="1" applyBorder="1" applyAlignment="1">
      <alignment horizontal="center" vertical="center"/>
      <protection/>
    </xf>
    <xf numFmtId="172" fontId="6" fillId="0" borderId="28" xfId="98" applyNumberFormat="1" applyFont="1" applyBorder="1" applyAlignment="1">
      <alignment horizontal="center" vertical="center"/>
      <protection/>
    </xf>
    <xf numFmtId="172" fontId="6" fillId="0" borderId="28" xfId="98" applyNumberFormat="1" applyFont="1" applyFill="1" applyBorder="1" applyAlignment="1">
      <alignment horizontal="center" vertical="center"/>
      <protection/>
    </xf>
    <xf numFmtId="172" fontId="6" fillId="56" borderId="27" xfId="98" applyNumberFormat="1" applyFont="1" applyFill="1" applyBorder="1" applyAlignment="1">
      <alignment horizontal="center" vertical="center"/>
      <protection/>
    </xf>
    <xf numFmtId="172" fontId="6" fillId="56" borderId="29" xfId="98" applyNumberFormat="1" applyFont="1" applyFill="1" applyBorder="1" applyAlignment="1">
      <alignment horizontal="center" vertical="center"/>
      <protection/>
    </xf>
    <xf numFmtId="0" fontId="7" fillId="0" borderId="0" xfId="98" applyFont="1" applyAlignment="1">
      <alignment vertical="center"/>
      <protection/>
    </xf>
    <xf numFmtId="0" fontId="4" fillId="0" borderId="30" xfId="98" applyFont="1" applyBorder="1" applyAlignment="1">
      <alignment vertical="center" wrapText="1"/>
      <protection/>
    </xf>
    <xf numFmtId="172" fontId="4" fillId="0" borderId="31" xfId="98" applyNumberFormat="1" applyFont="1" applyBorder="1" applyAlignment="1">
      <alignment horizontal="center" vertical="center"/>
      <protection/>
    </xf>
    <xf numFmtId="172" fontId="4" fillId="0" borderId="32" xfId="98" applyNumberFormat="1" applyFont="1" applyBorder="1" applyAlignment="1">
      <alignment horizontal="center" vertical="center"/>
      <protection/>
    </xf>
    <xf numFmtId="172" fontId="4" fillId="0" borderId="33" xfId="98" applyNumberFormat="1" applyFont="1" applyFill="1" applyBorder="1" applyAlignment="1">
      <alignment horizontal="center" vertical="center"/>
      <protection/>
    </xf>
    <xf numFmtId="172" fontId="4" fillId="56" borderId="33" xfId="98" applyNumberFormat="1" applyFont="1" applyFill="1" applyBorder="1" applyAlignment="1">
      <alignment horizontal="center" vertical="center"/>
      <protection/>
    </xf>
    <xf numFmtId="172" fontId="4" fillId="56" borderId="34" xfId="98" applyNumberFormat="1" applyFont="1" applyFill="1" applyBorder="1" applyAlignment="1">
      <alignment horizontal="center" vertical="center"/>
      <protection/>
    </xf>
    <xf numFmtId="172" fontId="4" fillId="56" borderId="35" xfId="98" applyNumberFormat="1" applyFont="1" applyFill="1" applyBorder="1" applyAlignment="1">
      <alignment horizontal="center" vertical="center"/>
      <protection/>
    </xf>
    <xf numFmtId="172" fontId="6" fillId="0" borderId="36" xfId="98" applyNumberFormat="1" applyFont="1" applyFill="1" applyBorder="1" applyAlignment="1">
      <alignment horizontal="center" vertical="center"/>
      <protection/>
    </xf>
    <xf numFmtId="172" fontId="6" fillId="56" borderId="36" xfId="98" applyNumberFormat="1" applyFont="1" applyFill="1" applyBorder="1" applyAlignment="1">
      <alignment horizontal="center" vertical="center"/>
      <protection/>
    </xf>
    <xf numFmtId="172" fontId="6" fillId="56" borderId="37" xfId="98" applyNumberFormat="1" applyFont="1" applyFill="1" applyBorder="1" applyAlignment="1">
      <alignment horizontal="center" vertical="center"/>
      <protection/>
    </xf>
    <xf numFmtId="172" fontId="6" fillId="56" borderId="38" xfId="98" applyNumberFormat="1" applyFont="1" applyFill="1" applyBorder="1" applyAlignment="1">
      <alignment horizontal="center" vertical="center"/>
      <protection/>
    </xf>
    <xf numFmtId="0" fontId="4" fillId="0" borderId="39" xfId="98" applyFont="1" applyBorder="1" applyAlignment="1">
      <alignment vertical="center" wrapText="1"/>
      <protection/>
    </xf>
    <xf numFmtId="0" fontId="6" fillId="0" borderId="30" xfId="98" applyFont="1" applyBorder="1" applyAlignment="1">
      <alignment vertical="center" wrapText="1"/>
      <protection/>
    </xf>
    <xf numFmtId="0" fontId="4" fillId="0" borderId="40" xfId="98" applyFont="1" applyBorder="1" applyAlignment="1">
      <alignment horizontal="left" vertical="center" wrapText="1"/>
      <protection/>
    </xf>
    <xf numFmtId="172" fontId="4" fillId="56" borderId="41" xfId="98" applyNumberFormat="1" applyFont="1" applyFill="1" applyBorder="1" applyAlignment="1">
      <alignment horizontal="center" vertical="center"/>
      <protection/>
    </xf>
    <xf numFmtId="172" fontId="4" fillId="0" borderId="42" xfId="98" applyNumberFormat="1" applyFont="1" applyBorder="1" applyAlignment="1">
      <alignment horizontal="center" vertical="center"/>
      <protection/>
    </xf>
    <xf numFmtId="172" fontId="55" fillId="57" borderId="42" xfId="98" applyNumberFormat="1" applyFont="1" applyFill="1" applyBorder="1" applyAlignment="1">
      <alignment horizontal="center" vertical="center"/>
      <protection/>
    </xf>
    <xf numFmtId="172" fontId="55" fillId="57" borderId="43" xfId="98" applyNumberFormat="1" applyFont="1" applyFill="1" applyBorder="1" applyAlignment="1">
      <alignment horizontal="center" vertical="center"/>
      <protection/>
    </xf>
    <xf numFmtId="172" fontId="4" fillId="0" borderId="41" xfId="98" applyNumberFormat="1" applyFont="1" applyFill="1" applyBorder="1" applyAlignment="1">
      <alignment horizontal="center" vertical="center"/>
      <protection/>
    </xf>
    <xf numFmtId="172" fontId="4" fillId="56" borderId="44" xfId="98" applyNumberFormat="1" applyFont="1" applyFill="1" applyBorder="1" applyAlignment="1">
      <alignment horizontal="center" vertical="center"/>
      <protection/>
    </xf>
    <xf numFmtId="172" fontId="4" fillId="56" borderId="45" xfId="98" applyNumberFormat="1" applyFont="1" applyFill="1" applyBorder="1" applyAlignment="1">
      <alignment horizontal="center" vertical="center"/>
      <protection/>
    </xf>
    <xf numFmtId="0" fontId="2" fillId="0" borderId="0" xfId="98" applyFont="1" applyAlignment="1">
      <alignment wrapText="1"/>
      <protection/>
    </xf>
    <xf numFmtId="0" fontId="2" fillId="0" borderId="0" xfId="98" applyFont="1" applyAlignment="1">
      <alignment horizontal="center" vertical="center"/>
      <protection/>
    </xf>
    <xf numFmtId="0" fontId="2" fillId="0" borderId="0" xfId="98" applyFont="1">
      <alignment/>
      <protection/>
    </xf>
    <xf numFmtId="176" fontId="12" fillId="56" borderId="46" xfId="75" applyNumberFormat="1" applyFont="1" applyFill="1" applyBorder="1" applyAlignment="1">
      <alignment horizontal="center"/>
      <protection/>
    </xf>
    <xf numFmtId="176" fontId="4" fillId="56" borderId="18" xfId="75" applyNumberFormat="1" applyFont="1" applyFill="1" applyBorder="1" applyAlignment="1">
      <alignment horizontal="center"/>
      <protection/>
    </xf>
    <xf numFmtId="176" fontId="19" fillId="56" borderId="18" xfId="75" applyNumberFormat="1" applyFont="1" applyFill="1" applyBorder="1" applyAlignment="1">
      <alignment horizontal="center" vertical="center"/>
      <protection/>
    </xf>
    <xf numFmtId="176" fontId="19" fillId="56" borderId="17" xfId="75" applyNumberFormat="1" applyFont="1" applyFill="1" applyBorder="1" applyAlignment="1">
      <alignment horizontal="center" vertical="center"/>
      <protection/>
    </xf>
    <xf numFmtId="0" fontId="5" fillId="0" borderId="18" xfId="96" applyFont="1" applyFill="1" applyBorder="1" applyAlignment="1">
      <alignment horizontal="center" vertical="center" wrapText="1"/>
      <protection/>
    </xf>
    <xf numFmtId="0" fontId="12" fillId="0" borderId="18" xfId="96" applyNumberFormat="1" applyFont="1" applyBorder="1" applyAlignment="1">
      <alignment horizontal="center" vertical="center" wrapText="1"/>
      <protection/>
    </xf>
    <xf numFmtId="3" fontId="5" fillId="0" borderId="18" xfId="89" applyNumberFormat="1" applyFont="1" applyBorder="1" applyAlignment="1">
      <alignment horizontal="center" vertical="center"/>
      <protection/>
    </xf>
    <xf numFmtId="3" fontId="19" fillId="0" borderId="18" xfId="89" applyNumberFormat="1" applyFont="1" applyBorder="1" applyAlignment="1">
      <alignment horizontal="center" vertical="center"/>
      <protection/>
    </xf>
    <xf numFmtId="3" fontId="19" fillId="0" borderId="22" xfId="89" applyNumberFormat="1" applyFont="1" applyBorder="1" applyAlignment="1">
      <alignment horizontal="center" vertical="center"/>
      <protection/>
    </xf>
    <xf numFmtId="176" fontId="19" fillId="56" borderId="47" xfId="75" applyNumberFormat="1" applyFont="1" applyFill="1" applyBorder="1" applyAlignment="1">
      <alignment horizontal="center" vertical="center"/>
      <protection/>
    </xf>
    <xf numFmtId="0" fontId="12" fillId="0" borderId="48" xfId="96" applyFont="1" applyBorder="1" applyAlignment="1">
      <alignment horizontal="center" vertical="center" wrapText="1"/>
      <protection/>
    </xf>
    <xf numFmtId="3" fontId="5" fillId="0" borderId="48" xfId="89" applyNumberFormat="1" applyFont="1" applyBorder="1" applyAlignment="1">
      <alignment horizontal="center" vertical="center"/>
      <protection/>
    </xf>
    <xf numFmtId="3" fontId="19" fillId="0" borderId="48" xfId="89" applyNumberFormat="1" applyFont="1" applyBorder="1" applyAlignment="1">
      <alignment horizontal="center" vertical="center"/>
      <protection/>
    </xf>
    <xf numFmtId="3" fontId="19" fillId="0" borderId="48" xfId="89" applyNumberFormat="1" applyFont="1" applyFill="1" applyBorder="1" applyAlignment="1">
      <alignment horizontal="center" vertical="center"/>
      <protection/>
    </xf>
    <xf numFmtId="3" fontId="19" fillId="0" borderId="49" xfId="89" applyNumberFormat="1" applyFont="1" applyBorder="1" applyAlignment="1">
      <alignment horizontal="center" vertical="center"/>
      <protection/>
    </xf>
    <xf numFmtId="0" fontId="12" fillId="0" borderId="50" xfId="96" applyFont="1" applyFill="1" applyBorder="1" applyAlignment="1">
      <alignment horizontal="center" vertical="center" wrapText="1"/>
      <protection/>
    </xf>
    <xf numFmtId="0" fontId="5" fillId="0" borderId="50" xfId="96" applyFont="1" applyBorder="1" applyAlignment="1">
      <alignment horizontal="center" vertical="center"/>
      <protection/>
    </xf>
    <xf numFmtId="0" fontId="19" fillId="0" borderId="50" xfId="93" applyNumberFormat="1" applyFont="1" applyFill="1" applyBorder="1" applyAlignment="1" applyProtection="1">
      <alignment horizontal="left" vertical="center"/>
      <protection locked="0"/>
    </xf>
    <xf numFmtId="0" fontId="19" fillId="0" borderId="51" xfId="93" applyNumberFormat="1" applyFont="1" applyFill="1" applyBorder="1" applyAlignment="1" applyProtection="1">
      <alignment horizontal="left" vertical="center"/>
      <protection locked="0"/>
    </xf>
    <xf numFmtId="172" fontId="30" fillId="0" borderId="18" xfId="99" applyNumberFormat="1" applyFont="1" applyFill="1" applyBorder="1" applyAlignment="1">
      <alignment horizontal="center" vertical="center" wrapText="1"/>
      <protection/>
    </xf>
    <xf numFmtId="1" fontId="15" fillId="0" borderId="21" xfId="93" applyNumberFormat="1" applyFont="1" applyFill="1" applyBorder="1" applyAlignment="1" applyProtection="1">
      <alignment horizontal="center" vertical="center" wrapText="1"/>
      <protection/>
    </xf>
    <xf numFmtId="1" fontId="14" fillId="0" borderId="17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/>
      <protection locked="0"/>
    </xf>
    <xf numFmtId="172" fontId="14" fillId="0" borderId="17" xfId="93" applyNumberFormat="1" applyFont="1" applyFill="1" applyBorder="1" applyAlignment="1" applyProtection="1">
      <alignment horizontal="center" vertical="center"/>
      <protection locked="0"/>
    </xf>
    <xf numFmtId="173" fontId="14" fillId="0" borderId="17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 wrapText="1"/>
      <protection locked="0"/>
    </xf>
    <xf numFmtId="173" fontId="14" fillId="0" borderId="17" xfId="93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93" applyNumberFormat="1" applyFont="1" applyFill="1" applyAlignment="1" applyProtection="1">
      <alignment vertical="center"/>
      <protection locked="0"/>
    </xf>
    <xf numFmtId="1" fontId="12" fillId="0" borderId="17" xfId="93" applyNumberFormat="1" applyFont="1" applyFill="1" applyBorder="1" applyProtection="1">
      <alignment/>
      <protection locked="0"/>
    </xf>
    <xf numFmtId="3" fontId="59" fillId="0" borderId="17" xfId="93" applyNumberFormat="1" applyFont="1" applyFill="1" applyBorder="1" applyAlignment="1" applyProtection="1">
      <alignment horizontal="center" vertical="center"/>
      <protection locked="0"/>
    </xf>
    <xf numFmtId="3" fontId="59" fillId="0" borderId="17" xfId="0" applyNumberFormat="1" applyFont="1" applyFill="1" applyBorder="1" applyAlignment="1">
      <alignment horizontal="center" vertical="center"/>
    </xf>
    <xf numFmtId="172" fontId="60" fillId="0" borderId="17" xfId="93" applyNumberFormat="1" applyFont="1" applyFill="1" applyBorder="1" applyAlignment="1" applyProtection="1">
      <alignment horizontal="center" vertical="center"/>
      <protection locked="0"/>
    </xf>
    <xf numFmtId="3" fontId="60" fillId="0" borderId="17" xfId="93" applyNumberFormat="1" applyFont="1" applyFill="1" applyBorder="1" applyAlignment="1" applyProtection="1">
      <alignment horizontal="center" vertical="center"/>
      <protection locked="0"/>
    </xf>
    <xf numFmtId="1" fontId="59" fillId="0" borderId="17" xfId="93" applyNumberFormat="1" applyFont="1" applyFill="1" applyBorder="1" applyAlignment="1" applyProtection="1">
      <alignment horizontal="center" vertical="center"/>
      <protection locked="0"/>
    </xf>
    <xf numFmtId="173" fontId="60" fillId="0" borderId="17" xfId="93" applyNumberFormat="1" applyFont="1" applyFill="1" applyBorder="1" applyAlignment="1" applyProtection="1">
      <alignment horizontal="center" vertical="center"/>
      <protection locked="0"/>
    </xf>
    <xf numFmtId="1" fontId="60" fillId="0" borderId="17" xfId="93" applyNumberFormat="1" applyFont="1" applyFill="1" applyBorder="1" applyAlignment="1" applyProtection="1">
      <alignment horizontal="center" vertical="center"/>
      <protection locked="0"/>
    </xf>
    <xf numFmtId="3" fontId="59" fillId="0" borderId="17" xfId="93" applyNumberFormat="1" applyFont="1" applyFill="1" applyBorder="1" applyAlignment="1" applyProtection="1">
      <alignment horizontal="center" vertical="center" wrapText="1"/>
      <protection locked="0"/>
    </xf>
    <xf numFmtId="173" fontId="60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60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59" fillId="0" borderId="17" xfId="95" applyNumberFormat="1" applyFont="1" applyFill="1" applyBorder="1" applyAlignment="1">
      <alignment horizontal="center" vertical="center" wrapText="1"/>
      <protection/>
    </xf>
    <xf numFmtId="1" fontId="59" fillId="0" borderId="17" xfId="0" applyNumberFormat="1" applyFont="1" applyFill="1" applyBorder="1" applyAlignment="1">
      <alignment horizontal="center" vertical="center"/>
    </xf>
    <xf numFmtId="3" fontId="15" fillId="0" borderId="17" xfId="93" applyNumberFormat="1" applyFont="1" applyFill="1" applyBorder="1" applyAlignment="1" applyProtection="1">
      <alignment horizontal="center" vertical="center"/>
      <protection locked="0"/>
    </xf>
    <xf numFmtId="1" fontId="12" fillId="0" borderId="17" xfId="93" applyNumberFormat="1" applyFont="1" applyFill="1" applyBorder="1" applyAlignment="1" applyProtection="1">
      <alignment horizontal="left"/>
      <protection locked="0"/>
    </xf>
    <xf numFmtId="0" fontId="5" fillId="56" borderId="0" xfId="0" applyFont="1" applyFill="1" applyAlignment="1">
      <alignment/>
    </xf>
    <xf numFmtId="0" fontId="12" fillId="0" borderId="0" xfId="0" applyFont="1" applyAlignment="1">
      <alignment/>
    </xf>
    <xf numFmtId="0" fontId="12" fillId="56" borderId="0" xfId="0" applyFont="1" applyFill="1" applyAlignment="1">
      <alignment wrapText="1"/>
    </xf>
    <xf numFmtId="0" fontId="12" fillId="56" borderId="0" xfId="0" applyFont="1" applyFill="1" applyAlignment="1">
      <alignment/>
    </xf>
    <xf numFmtId="0" fontId="4" fillId="56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52" xfId="0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0" fontId="6" fillId="0" borderId="53" xfId="0" applyFont="1" applyBorder="1" applyAlignment="1">
      <alignment horizontal="left" wrapText="1" indent="1"/>
    </xf>
    <xf numFmtId="3" fontId="12" fillId="0" borderId="0" xfId="0" applyNumberFormat="1" applyFont="1" applyAlignment="1">
      <alignment/>
    </xf>
    <xf numFmtId="0" fontId="12" fillId="0" borderId="54" xfId="0" applyFont="1" applyBorder="1" applyAlignment="1">
      <alignment horizontal="center"/>
    </xf>
    <xf numFmtId="172" fontId="4" fillId="0" borderId="55" xfId="98" applyNumberFormat="1" applyFont="1" applyBorder="1" applyAlignment="1">
      <alignment horizontal="center" vertical="center"/>
      <protection/>
    </xf>
    <xf numFmtId="172" fontId="4" fillId="0" borderId="56" xfId="98" applyNumberFormat="1" applyFont="1" applyBorder="1" applyAlignment="1">
      <alignment horizontal="center" vertical="center"/>
      <protection/>
    </xf>
    <xf numFmtId="172" fontId="4" fillId="0" borderId="55" xfId="98" applyNumberFormat="1" applyFont="1" applyFill="1" applyBorder="1" applyAlignment="1">
      <alignment horizontal="center" vertical="center"/>
      <protection/>
    </xf>
    <xf numFmtId="172" fontId="4" fillId="56" borderId="55" xfId="98" applyNumberFormat="1" applyFont="1" applyFill="1" applyBorder="1" applyAlignment="1">
      <alignment horizontal="center" vertical="center"/>
      <protection/>
    </xf>
    <xf numFmtId="172" fontId="4" fillId="56" borderId="56" xfId="98" applyNumberFormat="1" applyFont="1" applyFill="1" applyBorder="1" applyAlignment="1">
      <alignment horizontal="center" vertical="center"/>
      <protection/>
    </xf>
    <xf numFmtId="172" fontId="4" fillId="56" borderId="57" xfId="98" applyNumberFormat="1" applyFont="1" applyFill="1" applyBorder="1" applyAlignment="1">
      <alignment horizontal="center" vertical="center"/>
      <protection/>
    </xf>
    <xf numFmtId="0" fontId="96" fillId="0" borderId="0" xfId="98" applyFont="1">
      <alignment/>
      <protection/>
    </xf>
    <xf numFmtId="172" fontId="96" fillId="0" borderId="0" xfId="98" applyNumberFormat="1" applyFont="1">
      <alignment/>
      <protection/>
    </xf>
    <xf numFmtId="0" fontId="97" fillId="58" borderId="0" xfId="98" applyFont="1" applyFill="1">
      <alignment/>
      <protection/>
    </xf>
    <xf numFmtId="172" fontId="98" fillId="59" borderId="0" xfId="98" applyNumberFormat="1" applyFont="1" applyFill="1">
      <alignment/>
      <protection/>
    </xf>
    <xf numFmtId="0" fontId="98" fillId="60" borderId="0" xfId="98" applyFont="1" applyFill="1">
      <alignment/>
      <protection/>
    </xf>
    <xf numFmtId="172" fontId="98" fillId="60" borderId="0" xfId="98" applyNumberFormat="1" applyFont="1" applyFill="1">
      <alignment/>
      <protection/>
    </xf>
    <xf numFmtId="0" fontId="99" fillId="58" borderId="40" xfId="98" applyFont="1" applyFill="1" applyBorder="1" applyAlignment="1">
      <alignment horizontal="left" vertical="center" wrapText="1"/>
      <protection/>
    </xf>
    <xf numFmtId="0" fontId="98" fillId="59" borderId="0" xfId="98" applyFont="1" applyFill="1">
      <alignment/>
      <protection/>
    </xf>
    <xf numFmtId="173" fontId="98" fillId="59" borderId="0" xfId="98" applyNumberFormat="1" applyFont="1" applyFill="1">
      <alignment/>
      <protection/>
    </xf>
    <xf numFmtId="3" fontId="20" fillId="0" borderId="17" xfId="99" applyNumberFormat="1" applyFont="1" applyFill="1" applyBorder="1" applyAlignment="1">
      <alignment horizontal="center" vertical="center"/>
      <protection/>
    </xf>
    <xf numFmtId="172" fontId="20" fillId="0" borderId="18" xfId="99" applyNumberFormat="1" applyFont="1" applyFill="1" applyBorder="1" applyAlignment="1">
      <alignment horizontal="center" vertical="center"/>
      <protection/>
    </xf>
    <xf numFmtId="3" fontId="31" fillId="0" borderId="17" xfId="99" applyNumberFormat="1" applyFont="1" applyFill="1" applyBorder="1" applyAlignment="1">
      <alignment horizontal="center" vertical="center" wrapText="1"/>
      <protection/>
    </xf>
    <xf numFmtId="176" fontId="8" fillId="56" borderId="17" xfId="75" applyNumberFormat="1" applyFont="1" applyFill="1" applyBorder="1" applyAlignment="1">
      <alignment horizontal="center" vertical="center"/>
      <protection/>
    </xf>
    <xf numFmtId="3" fontId="31" fillId="0" borderId="22" xfId="99" applyNumberFormat="1" applyFont="1" applyFill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 vertical="center"/>
    </xf>
    <xf numFmtId="3" fontId="11" fillId="0" borderId="17" xfId="93" applyNumberFormat="1" applyFont="1" applyFill="1" applyBorder="1" applyAlignment="1" applyProtection="1">
      <alignment horizontal="center" vertical="center"/>
      <protection locked="0"/>
    </xf>
    <xf numFmtId="3" fontId="11" fillId="0" borderId="17" xfId="93" applyNumberFormat="1" applyFont="1" applyFill="1" applyBorder="1" applyAlignment="1" applyProtection="1">
      <alignment horizontal="center" vertical="center" wrapText="1"/>
      <protection locked="0"/>
    </xf>
    <xf numFmtId="176" fontId="4" fillId="56" borderId="58" xfId="75" applyNumberFormat="1" applyFont="1" applyFill="1" applyBorder="1" applyAlignment="1">
      <alignment horizontal="center"/>
      <protection/>
    </xf>
    <xf numFmtId="49" fontId="60" fillId="0" borderId="17" xfId="93" applyNumberFormat="1" applyFont="1" applyFill="1" applyBorder="1" applyAlignment="1" applyProtection="1">
      <alignment horizontal="center" vertical="center"/>
      <protection locked="0"/>
    </xf>
    <xf numFmtId="1" fontId="2" fillId="56" borderId="0" xfId="93" applyNumberFormat="1" applyFont="1" applyFill="1" applyProtection="1">
      <alignment/>
      <protection locked="0"/>
    </xf>
    <xf numFmtId="1" fontId="2" fillId="56" borderId="17" xfId="93" applyNumberFormat="1" applyFont="1" applyFill="1" applyBorder="1" applyAlignment="1" applyProtection="1">
      <alignment horizontal="center"/>
      <protection/>
    </xf>
    <xf numFmtId="3" fontId="14" fillId="56" borderId="17" xfId="93" applyNumberFormat="1" applyFont="1" applyFill="1" applyBorder="1" applyAlignment="1" applyProtection="1">
      <alignment horizontal="center" vertical="center"/>
      <protection locked="0"/>
    </xf>
    <xf numFmtId="3" fontId="59" fillId="56" borderId="17" xfId="93" applyNumberFormat="1" applyFont="1" applyFill="1" applyBorder="1" applyAlignment="1" applyProtection="1">
      <alignment horizontal="center" vertical="center"/>
      <protection locked="0"/>
    </xf>
    <xf numFmtId="1" fontId="18" fillId="56" borderId="0" xfId="93" applyNumberFormat="1" applyFont="1" applyFill="1" applyBorder="1" applyProtection="1">
      <alignment/>
      <protection locked="0"/>
    </xf>
    <xf numFmtId="1" fontId="2" fillId="56" borderId="0" xfId="93" applyNumberFormat="1" applyFont="1" applyFill="1" applyBorder="1" applyProtection="1">
      <alignment/>
      <protection locked="0"/>
    </xf>
    <xf numFmtId="0" fontId="14" fillId="0" borderId="24" xfId="98" applyFont="1" applyBorder="1" applyAlignment="1">
      <alignment horizontal="center" vertical="center" wrapText="1"/>
      <protection/>
    </xf>
    <xf numFmtId="0" fontId="4" fillId="0" borderId="59" xfId="98" applyFont="1" applyBorder="1" applyAlignment="1">
      <alignment horizontal="center" vertical="center" wrapText="1"/>
      <protection/>
    </xf>
    <xf numFmtId="49" fontId="26" fillId="0" borderId="18" xfId="89" applyNumberFormat="1" applyFont="1" applyFill="1" applyBorder="1" applyAlignment="1">
      <alignment horizontal="center" vertical="center" wrapText="1"/>
      <protection/>
    </xf>
    <xf numFmtId="173" fontId="13" fillId="0" borderId="18" xfId="89" applyNumberFormat="1" applyFont="1" applyFill="1" applyBorder="1" applyAlignment="1">
      <alignment horizontal="center" wrapText="1"/>
      <protection/>
    </xf>
    <xf numFmtId="173" fontId="13" fillId="0" borderId="47" xfId="89" applyNumberFormat="1" applyFont="1" applyFill="1" applyBorder="1" applyAlignment="1">
      <alignment horizontal="center" wrapText="1"/>
      <protection/>
    </xf>
    <xf numFmtId="173" fontId="39" fillId="0" borderId="60" xfId="89" applyNumberFormat="1" applyFont="1" applyFill="1" applyBorder="1" applyAlignment="1">
      <alignment horizontal="center" vertical="center"/>
      <protection/>
    </xf>
    <xf numFmtId="49" fontId="26" fillId="0" borderId="48" xfId="89" applyNumberFormat="1" applyFont="1" applyFill="1" applyBorder="1" applyAlignment="1">
      <alignment horizontal="center" vertical="center" wrapText="1"/>
      <protection/>
    </xf>
    <xf numFmtId="173" fontId="13" fillId="0" borderId="48" xfId="89" applyNumberFormat="1" applyFont="1" applyFill="1" applyBorder="1" applyAlignment="1">
      <alignment horizontal="center" wrapText="1"/>
      <protection/>
    </xf>
    <xf numFmtId="173" fontId="13" fillId="0" borderId="49" xfId="89" applyNumberFormat="1" applyFont="1" applyFill="1" applyBorder="1" applyAlignment="1">
      <alignment horizontal="center" wrapText="1"/>
      <protection/>
    </xf>
    <xf numFmtId="0" fontId="25" fillId="0" borderId="51" xfId="89" applyFont="1" applyFill="1" applyBorder="1" applyAlignment="1">
      <alignment horizontal="center" vertical="center" wrapText="1"/>
      <protection/>
    </xf>
    <xf numFmtId="0" fontId="39" fillId="0" borderId="53" xfId="89" applyFont="1" applyFill="1" applyBorder="1" applyAlignment="1">
      <alignment horizontal="left" vertical="center" wrapText="1"/>
      <protection/>
    </xf>
    <xf numFmtId="0" fontId="35" fillId="0" borderId="50" xfId="89" applyFont="1" applyFill="1" applyBorder="1" applyAlignment="1">
      <alignment horizontal="left" wrapText="1"/>
      <protection/>
    </xf>
    <xf numFmtId="0" fontId="35" fillId="0" borderId="51" xfId="89" applyFont="1" applyFill="1" applyBorder="1" applyAlignment="1">
      <alignment horizontal="left" wrapText="1"/>
      <protection/>
    </xf>
    <xf numFmtId="173" fontId="39" fillId="0" borderId="61" xfId="89" applyNumberFormat="1" applyFont="1" applyFill="1" applyBorder="1" applyAlignment="1">
      <alignment horizontal="center" vertical="center"/>
      <protection/>
    </xf>
    <xf numFmtId="49" fontId="26" fillId="0" borderId="19" xfId="89" applyNumberFormat="1" applyFont="1" applyFill="1" applyBorder="1" applyAlignment="1">
      <alignment horizontal="center" vertical="center" wrapText="1"/>
      <protection/>
    </xf>
    <xf numFmtId="172" fontId="39" fillId="0" borderId="62" xfId="89" applyNumberFormat="1" applyFont="1" applyFill="1" applyBorder="1" applyAlignment="1">
      <alignment horizontal="center" vertical="center" wrapText="1"/>
      <protection/>
    </xf>
    <xf numFmtId="172" fontId="39" fillId="0" borderId="60" xfId="88" applyNumberFormat="1" applyFont="1" applyFill="1" applyBorder="1" applyAlignment="1">
      <alignment horizontal="center" vertical="center" wrapText="1"/>
      <protection/>
    </xf>
    <xf numFmtId="173" fontId="13" fillId="0" borderId="19" xfId="89" applyNumberFormat="1" applyFont="1" applyFill="1" applyBorder="1" applyAlignment="1">
      <alignment horizontal="center" wrapText="1"/>
      <protection/>
    </xf>
    <xf numFmtId="173" fontId="13" fillId="0" borderId="20" xfId="89" applyNumberFormat="1" applyFont="1" applyFill="1" applyBorder="1" applyAlignment="1">
      <alignment horizontal="center" wrapText="1"/>
      <protection/>
    </xf>
    <xf numFmtId="49" fontId="26" fillId="0" borderId="21" xfId="89" applyNumberFormat="1" applyFont="1" applyFill="1" applyBorder="1" applyAlignment="1">
      <alignment horizontal="center" vertical="center" wrapText="1"/>
      <protection/>
    </xf>
    <xf numFmtId="173" fontId="39" fillId="0" borderId="63" xfId="89" applyNumberFormat="1" applyFont="1" applyFill="1" applyBorder="1" applyAlignment="1">
      <alignment horizontal="center" vertical="center"/>
      <protection/>
    </xf>
    <xf numFmtId="173" fontId="13" fillId="0" borderId="21" xfId="89" applyNumberFormat="1" applyFont="1" applyFill="1" applyBorder="1" applyAlignment="1">
      <alignment horizontal="center" wrapText="1"/>
      <protection/>
    </xf>
    <xf numFmtId="173" fontId="13" fillId="0" borderId="64" xfId="89" applyNumberFormat="1" applyFont="1" applyFill="1" applyBorder="1" applyAlignment="1">
      <alignment horizontal="center" wrapText="1"/>
      <protection/>
    </xf>
    <xf numFmtId="172" fontId="39" fillId="0" borderId="62" xfId="88" applyNumberFormat="1" applyFont="1" applyFill="1" applyBorder="1" applyAlignment="1">
      <alignment horizontal="center" vertical="center" wrapText="1"/>
      <protection/>
    </xf>
    <xf numFmtId="172" fontId="35" fillId="0" borderId="19" xfId="89" applyNumberFormat="1" applyFont="1" applyFill="1" applyBorder="1" applyAlignment="1">
      <alignment horizontal="center"/>
      <protection/>
    </xf>
    <xf numFmtId="172" fontId="35" fillId="0" borderId="18" xfId="89" applyNumberFormat="1" applyFont="1" applyFill="1" applyBorder="1" applyAlignment="1">
      <alignment horizontal="center"/>
      <protection/>
    </xf>
    <xf numFmtId="172" fontId="35" fillId="0" borderId="20" xfId="89" applyNumberFormat="1" applyFont="1" applyFill="1" applyBorder="1" applyAlignment="1">
      <alignment horizontal="center"/>
      <protection/>
    </xf>
    <xf numFmtId="172" fontId="35" fillId="0" borderId="47" xfId="89" applyNumberFormat="1" applyFont="1" applyFill="1" applyBorder="1" applyAlignment="1">
      <alignment horizontal="center"/>
      <protection/>
    </xf>
    <xf numFmtId="0" fontId="39" fillId="23" borderId="50" xfId="89" applyFont="1" applyFill="1" applyBorder="1" applyAlignment="1">
      <alignment horizontal="left" wrapText="1"/>
      <protection/>
    </xf>
    <xf numFmtId="173" fontId="14" fillId="23" borderId="19" xfId="89" applyNumberFormat="1" applyFont="1" applyFill="1" applyBorder="1" applyAlignment="1">
      <alignment horizontal="center" wrapText="1"/>
      <protection/>
    </xf>
    <xf numFmtId="173" fontId="14" fillId="23" borderId="18" xfId="89" applyNumberFormat="1" applyFont="1" applyFill="1" applyBorder="1" applyAlignment="1">
      <alignment horizontal="center" wrapText="1"/>
      <protection/>
    </xf>
    <xf numFmtId="173" fontId="14" fillId="23" borderId="48" xfId="89" applyNumberFormat="1" applyFont="1" applyFill="1" applyBorder="1" applyAlignment="1">
      <alignment horizontal="center" wrapText="1"/>
      <protection/>
    </xf>
    <xf numFmtId="173" fontId="14" fillId="23" borderId="21" xfId="89" applyNumberFormat="1" applyFont="1" applyFill="1" applyBorder="1" applyAlignment="1">
      <alignment horizontal="center" wrapText="1"/>
      <protection/>
    </xf>
    <xf numFmtId="172" fontId="39" fillId="23" borderId="19" xfId="89" applyNumberFormat="1" applyFont="1" applyFill="1" applyBorder="1" applyAlignment="1">
      <alignment horizontal="center"/>
      <protection/>
    </xf>
    <xf numFmtId="172" fontId="39" fillId="23" borderId="18" xfId="89" applyNumberFormat="1" applyFont="1" applyFill="1" applyBorder="1" applyAlignment="1">
      <alignment horizontal="center"/>
      <protection/>
    </xf>
    <xf numFmtId="0" fontId="4" fillId="0" borderId="30" xfId="0" applyFont="1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173" fontId="4" fillId="0" borderId="66" xfId="0" applyNumberFormat="1" applyFont="1" applyBorder="1" applyAlignment="1">
      <alignment horizontal="center"/>
    </xf>
    <xf numFmtId="176" fontId="4" fillId="56" borderId="67" xfId="75" applyNumberFormat="1" applyFont="1" applyFill="1" applyBorder="1" applyAlignment="1">
      <alignment horizontal="center"/>
      <protection/>
    </xf>
    <xf numFmtId="3" fontId="6" fillId="0" borderId="16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173" fontId="6" fillId="0" borderId="68" xfId="0" applyNumberFormat="1" applyFont="1" applyBorder="1" applyAlignment="1">
      <alignment horizontal="center"/>
    </xf>
    <xf numFmtId="176" fontId="6" fillId="56" borderId="60" xfId="75" applyNumberFormat="1" applyFont="1" applyFill="1" applyBorder="1" applyAlignment="1">
      <alignment horizontal="center"/>
      <protection/>
    </xf>
    <xf numFmtId="176" fontId="4" fillId="56" borderId="69" xfId="75" applyNumberFormat="1" applyFont="1" applyFill="1" applyBorder="1" applyAlignment="1">
      <alignment horizontal="center"/>
      <protection/>
    </xf>
    <xf numFmtId="176" fontId="4" fillId="56" borderId="46" xfId="75" applyNumberFormat="1" applyFont="1" applyFill="1" applyBorder="1" applyAlignment="1">
      <alignment horizontal="center"/>
      <protection/>
    </xf>
    <xf numFmtId="173" fontId="12" fillId="56" borderId="66" xfId="0" applyNumberFormat="1" applyFont="1" applyFill="1" applyBorder="1" applyAlignment="1">
      <alignment horizontal="center"/>
    </xf>
    <xf numFmtId="172" fontId="6" fillId="56" borderId="0" xfId="0" applyNumberFormat="1" applyFont="1" applyFill="1" applyBorder="1" applyAlignment="1">
      <alignment horizontal="center"/>
    </xf>
    <xf numFmtId="172" fontId="6" fillId="56" borderId="65" xfId="0" applyNumberFormat="1" applyFont="1" applyFill="1" applyBorder="1" applyAlignment="1">
      <alignment horizontal="center"/>
    </xf>
    <xf numFmtId="3" fontId="4" fillId="56" borderId="0" xfId="0" applyNumberFormat="1" applyFont="1" applyFill="1" applyBorder="1" applyAlignment="1">
      <alignment horizontal="center"/>
    </xf>
    <xf numFmtId="3" fontId="4" fillId="56" borderId="65" xfId="0" applyNumberFormat="1" applyFont="1" applyFill="1" applyBorder="1" applyAlignment="1">
      <alignment horizontal="center"/>
    </xf>
    <xf numFmtId="173" fontId="4" fillId="56" borderId="66" xfId="0" applyNumberFormat="1" applyFont="1" applyFill="1" applyBorder="1" applyAlignment="1">
      <alignment horizontal="center"/>
    </xf>
    <xf numFmtId="173" fontId="6" fillId="56" borderId="66" xfId="0" applyNumberFormat="1" applyFont="1" applyFill="1" applyBorder="1" applyAlignment="1">
      <alignment horizontal="center"/>
    </xf>
    <xf numFmtId="176" fontId="6" fillId="56" borderId="46" xfId="75" applyNumberFormat="1" applyFont="1" applyFill="1" applyBorder="1" applyAlignment="1">
      <alignment horizontal="center"/>
      <protection/>
    </xf>
    <xf numFmtId="0" fontId="4" fillId="56" borderId="53" xfId="0" applyFont="1" applyFill="1" applyBorder="1" applyAlignment="1">
      <alignment wrapText="1"/>
    </xf>
    <xf numFmtId="173" fontId="4" fillId="56" borderId="68" xfId="0" applyNumberFormat="1" applyFont="1" applyFill="1" applyBorder="1" applyAlignment="1">
      <alignment horizontal="center"/>
    </xf>
    <xf numFmtId="1" fontId="4" fillId="56" borderId="18" xfId="75" applyNumberFormat="1" applyFont="1" applyFill="1" applyBorder="1" applyAlignment="1">
      <alignment horizontal="center"/>
      <protection/>
    </xf>
    <xf numFmtId="3" fontId="4" fillId="0" borderId="16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176" fontId="4" fillId="56" borderId="60" xfId="75" applyNumberFormat="1" applyFont="1" applyFill="1" applyBorder="1" applyAlignment="1">
      <alignment horizontal="center"/>
      <protection/>
    </xf>
    <xf numFmtId="0" fontId="4" fillId="61" borderId="30" xfId="0" applyFont="1" applyFill="1" applyBorder="1" applyAlignment="1">
      <alignment wrapText="1"/>
    </xf>
    <xf numFmtId="0" fontId="12" fillId="61" borderId="0" xfId="0" applyFont="1" applyFill="1" applyBorder="1" applyAlignment="1">
      <alignment horizontal="center"/>
    </xf>
    <xf numFmtId="0" fontId="12" fillId="61" borderId="65" xfId="0" applyFont="1" applyFill="1" applyBorder="1" applyAlignment="1">
      <alignment horizontal="center"/>
    </xf>
    <xf numFmtId="0" fontId="12" fillId="62" borderId="66" xfId="0" applyFont="1" applyFill="1" applyBorder="1" applyAlignment="1">
      <alignment/>
    </xf>
    <xf numFmtId="177" fontId="4" fillId="62" borderId="65" xfId="75" applyNumberFormat="1" applyFont="1" applyFill="1" applyBorder="1" applyAlignment="1">
      <alignment horizontal="center"/>
      <protection/>
    </xf>
    <xf numFmtId="0" fontId="4" fillId="0" borderId="50" xfId="0" applyFont="1" applyBorder="1" applyAlignment="1">
      <alignment wrapText="1"/>
    </xf>
    <xf numFmtId="3" fontId="4" fillId="0" borderId="21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173" fontId="4" fillId="56" borderId="70" xfId="0" applyNumberFormat="1" applyFont="1" applyFill="1" applyBorder="1" applyAlignment="1">
      <alignment horizontal="center"/>
    </xf>
    <xf numFmtId="0" fontId="4" fillId="0" borderId="71" xfId="0" applyFont="1" applyBorder="1" applyAlignment="1">
      <alignment wrapText="1"/>
    </xf>
    <xf numFmtId="173" fontId="4" fillId="56" borderId="52" xfId="0" applyNumberFormat="1" applyFont="1" applyFill="1" applyBorder="1" applyAlignment="1">
      <alignment horizontal="center"/>
    </xf>
    <xf numFmtId="173" fontId="4" fillId="56" borderId="0" xfId="0" applyNumberFormat="1" applyFont="1" applyFill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173" fontId="4" fillId="0" borderId="72" xfId="0" applyNumberFormat="1" applyFont="1" applyBorder="1" applyAlignment="1">
      <alignment horizontal="center"/>
    </xf>
    <xf numFmtId="0" fontId="4" fillId="56" borderId="73" xfId="0" applyFont="1" applyFill="1" applyBorder="1" applyAlignment="1">
      <alignment wrapText="1"/>
    </xf>
    <xf numFmtId="3" fontId="4" fillId="0" borderId="52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 indent="2"/>
    </xf>
    <xf numFmtId="0" fontId="4" fillId="0" borderId="53" xfId="0" applyFont="1" applyBorder="1" applyAlignment="1">
      <alignment wrapText="1"/>
    </xf>
    <xf numFmtId="0" fontId="12" fillId="0" borderId="30" xfId="0" applyFont="1" applyBorder="1" applyAlignment="1">
      <alignment horizontal="left" wrapText="1" indent="4"/>
    </xf>
    <xf numFmtId="0" fontId="12" fillId="0" borderId="53" xfId="0" applyFont="1" applyBorder="1" applyAlignment="1">
      <alignment horizontal="left" wrapText="1" indent="4"/>
    </xf>
    <xf numFmtId="0" fontId="4" fillId="0" borderId="73" xfId="0" applyFont="1" applyBorder="1" applyAlignment="1">
      <alignment wrapText="1"/>
    </xf>
    <xf numFmtId="173" fontId="12" fillId="56" borderId="68" xfId="0" applyNumberFormat="1" applyFont="1" applyFill="1" applyBorder="1" applyAlignment="1">
      <alignment horizontal="center"/>
    </xf>
    <xf numFmtId="176" fontId="12" fillId="56" borderId="74" xfId="75" applyNumberFormat="1" applyFont="1" applyFill="1" applyBorder="1" applyAlignment="1">
      <alignment horizontal="center"/>
      <protection/>
    </xf>
    <xf numFmtId="0" fontId="12" fillId="0" borderId="71" xfId="0" applyFont="1" applyBorder="1" applyAlignment="1">
      <alignment horizontal="left" wrapText="1" indent="2"/>
    </xf>
    <xf numFmtId="3" fontId="4" fillId="0" borderId="68" xfId="0" applyNumberFormat="1" applyFont="1" applyBorder="1" applyAlignment="1">
      <alignment horizontal="center"/>
    </xf>
    <xf numFmtId="173" fontId="4" fillId="0" borderId="16" xfId="0" applyNumberFormat="1" applyFont="1" applyBorder="1" applyAlignment="1">
      <alignment horizontal="center"/>
    </xf>
    <xf numFmtId="0" fontId="63" fillId="0" borderId="50" xfId="0" applyFont="1" applyBorder="1" applyAlignment="1">
      <alignment wrapText="1"/>
    </xf>
    <xf numFmtId="0" fontId="4" fillId="56" borderId="50" xfId="0" applyFont="1" applyFill="1" applyBorder="1" applyAlignment="1">
      <alignment wrapText="1"/>
    </xf>
    <xf numFmtId="0" fontId="4" fillId="0" borderId="66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46" xfId="0" applyFont="1" applyBorder="1" applyAlignment="1">
      <alignment/>
    </xf>
    <xf numFmtId="0" fontId="12" fillId="56" borderId="30" xfId="0" applyFont="1" applyFill="1" applyBorder="1" applyAlignment="1">
      <alignment horizontal="left" wrapText="1" indent="2"/>
    </xf>
    <xf numFmtId="3" fontId="12" fillId="56" borderId="0" xfId="0" applyNumberFormat="1" applyFont="1" applyFill="1" applyBorder="1" applyAlignment="1">
      <alignment horizontal="center"/>
    </xf>
    <xf numFmtId="3" fontId="12" fillId="56" borderId="65" xfId="0" applyNumberFormat="1" applyFont="1" applyFill="1" applyBorder="1" applyAlignment="1">
      <alignment horizontal="center"/>
    </xf>
    <xf numFmtId="3" fontId="12" fillId="56" borderId="66" xfId="0" applyNumberFormat="1" applyFont="1" applyFill="1" applyBorder="1" applyAlignment="1">
      <alignment horizontal="center"/>
    </xf>
    <xf numFmtId="3" fontId="12" fillId="56" borderId="16" xfId="0" applyNumberFormat="1" applyFont="1" applyFill="1" applyBorder="1" applyAlignment="1">
      <alignment horizontal="center"/>
    </xf>
    <xf numFmtId="3" fontId="12" fillId="56" borderId="60" xfId="0" applyNumberFormat="1" applyFont="1" applyFill="1" applyBorder="1" applyAlignment="1">
      <alignment horizontal="center"/>
    </xf>
    <xf numFmtId="3" fontId="6" fillId="56" borderId="0" xfId="0" applyNumberFormat="1" applyFont="1" applyFill="1" applyBorder="1" applyAlignment="1">
      <alignment horizontal="center"/>
    </xf>
    <xf numFmtId="3" fontId="6" fillId="56" borderId="65" xfId="0" applyNumberFormat="1" applyFont="1" applyFill="1" applyBorder="1" applyAlignment="1">
      <alignment horizontal="center"/>
    </xf>
    <xf numFmtId="3" fontId="4" fillId="56" borderId="72" xfId="0" applyNumberFormat="1" applyFont="1" applyFill="1" applyBorder="1" applyAlignment="1">
      <alignment horizontal="center"/>
    </xf>
    <xf numFmtId="3" fontId="4" fillId="56" borderId="18" xfId="0" applyNumberFormat="1" applyFont="1" applyFill="1" applyBorder="1" applyAlignment="1">
      <alignment horizontal="center"/>
    </xf>
    <xf numFmtId="3" fontId="4" fillId="56" borderId="16" xfId="0" applyNumberFormat="1" applyFont="1" applyFill="1" applyBorder="1" applyAlignment="1">
      <alignment horizontal="center"/>
    </xf>
    <xf numFmtId="3" fontId="4" fillId="56" borderId="60" xfId="0" applyNumberFormat="1" applyFont="1" applyFill="1" applyBorder="1" applyAlignment="1">
      <alignment horizontal="center"/>
    </xf>
    <xf numFmtId="3" fontId="4" fillId="56" borderId="42" xfId="0" applyNumberFormat="1" applyFont="1" applyFill="1" applyBorder="1" applyAlignment="1">
      <alignment horizontal="center"/>
    </xf>
    <xf numFmtId="3" fontId="4" fillId="56" borderId="58" xfId="0" applyNumberFormat="1" applyFont="1" applyFill="1" applyBorder="1" applyAlignment="1">
      <alignment horizontal="center"/>
    </xf>
    <xf numFmtId="3" fontId="4" fillId="56" borderId="75" xfId="0" applyNumberFormat="1" applyFont="1" applyFill="1" applyBorder="1" applyAlignment="1">
      <alignment horizontal="center"/>
    </xf>
    <xf numFmtId="3" fontId="4" fillId="56" borderId="76" xfId="0" applyNumberFormat="1" applyFont="1" applyFill="1" applyBorder="1" applyAlignment="1">
      <alignment horizontal="center"/>
    </xf>
    <xf numFmtId="3" fontId="4" fillId="56" borderId="70" xfId="0" applyNumberFormat="1" applyFont="1" applyFill="1" applyBorder="1" applyAlignment="1">
      <alignment horizontal="center"/>
    </xf>
    <xf numFmtId="1" fontId="4" fillId="56" borderId="70" xfId="0" applyNumberFormat="1" applyFont="1" applyFill="1" applyBorder="1" applyAlignment="1">
      <alignment horizontal="center"/>
    </xf>
    <xf numFmtId="1" fontId="4" fillId="56" borderId="18" xfId="0" applyNumberFormat="1" applyFont="1" applyFill="1" applyBorder="1" applyAlignment="1">
      <alignment horizontal="center"/>
    </xf>
    <xf numFmtId="0" fontId="100" fillId="0" borderId="0" xfId="98" applyFont="1" applyAlignment="1">
      <alignment/>
      <protection/>
    </xf>
    <xf numFmtId="0" fontId="101" fillId="0" borderId="0" xfId="98" applyNumberFormat="1" applyFont="1" applyAlignment="1">
      <alignment/>
      <protection/>
    </xf>
    <xf numFmtId="0" fontId="102" fillId="0" borderId="0" xfId="98" applyFont="1">
      <alignment/>
      <protection/>
    </xf>
    <xf numFmtId="0" fontId="103" fillId="0" borderId="0" xfId="98" applyFont="1" applyAlignment="1">
      <alignment vertical="center"/>
      <protection/>
    </xf>
    <xf numFmtId="172" fontId="102" fillId="0" borderId="0" xfId="98" applyNumberFormat="1" applyFont="1" applyAlignment="1">
      <alignment vertical="center"/>
      <protection/>
    </xf>
    <xf numFmtId="172" fontId="102" fillId="0" borderId="0" xfId="98" applyNumberFormat="1" applyFont="1">
      <alignment/>
      <protection/>
    </xf>
    <xf numFmtId="0" fontId="5" fillId="0" borderId="0" xfId="98" applyFont="1" applyAlignment="1">
      <alignment horizontal="right"/>
      <protection/>
    </xf>
    <xf numFmtId="0" fontId="19" fillId="0" borderId="0" xfId="98" applyNumberFormat="1" applyFont="1" applyAlignment="1">
      <alignment horizontal="right"/>
      <protection/>
    </xf>
    <xf numFmtId="0" fontId="36" fillId="0" borderId="77" xfId="97" applyFont="1" applyFill="1" applyBorder="1" applyAlignment="1">
      <alignment horizontal="center"/>
      <protection/>
    </xf>
    <xf numFmtId="0" fontId="36" fillId="0" borderId="30" xfId="97" applyFont="1" applyFill="1" applyBorder="1" applyAlignment="1">
      <alignment horizontal="center"/>
      <protection/>
    </xf>
    <xf numFmtId="0" fontId="9" fillId="0" borderId="78" xfId="98" applyFont="1" applyBorder="1" applyAlignment="1">
      <alignment horizontal="center" vertical="center"/>
      <protection/>
    </xf>
    <xf numFmtId="0" fontId="9" fillId="0" borderId="79" xfId="98" applyFont="1" applyBorder="1" applyAlignment="1">
      <alignment horizontal="center" vertical="center"/>
      <protection/>
    </xf>
    <xf numFmtId="0" fontId="9" fillId="0" borderId="80" xfId="98" applyFont="1" applyBorder="1" applyAlignment="1">
      <alignment horizontal="center" vertical="center"/>
      <protection/>
    </xf>
    <xf numFmtId="0" fontId="33" fillId="0" borderId="0" xfId="98" applyFont="1" applyAlignment="1">
      <alignment horizontal="center"/>
      <protection/>
    </xf>
    <xf numFmtId="0" fontId="56" fillId="0" borderId="0" xfId="98" applyFont="1" applyAlignment="1">
      <alignment horizontal="center"/>
      <protection/>
    </xf>
    <xf numFmtId="0" fontId="26" fillId="0" borderId="81" xfId="89" applyFont="1" applyFill="1" applyBorder="1" applyAlignment="1">
      <alignment horizontal="center" vertical="center" wrapText="1"/>
      <protection/>
    </xf>
    <xf numFmtId="0" fontId="26" fillId="0" borderId="82" xfId="89" applyFont="1" applyFill="1" applyBorder="1" applyAlignment="1">
      <alignment horizontal="center" vertical="center" wrapText="1"/>
      <protection/>
    </xf>
    <xf numFmtId="0" fontId="26" fillId="0" borderId="83" xfId="89" applyFont="1" applyFill="1" applyBorder="1" applyAlignment="1">
      <alignment horizontal="center" vertical="center" wrapText="1"/>
      <protection/>
    </xf>
    <xf numFmtId="0" fontId="26" fillId="0" borderId="84" xfId="89" applyFont="1" applyFill="1" applyBorder="1" applyAlignment="1">
      <alignment horizontal="center" vertical="center" wrapText="1"/>
      <protection/>
    </xf>
    <xf numFmtId="0" fontId="38" fillId="0" borderId="20" xfId="89" applyFont="1" applyFill="1" applyBorder="1" applyAlignment="1">
      <alignment horizontal="center" vertical="center" wrapText="1"/>
      <protection/>
    </xf>
    <xf numFmtId="0" fontId="38" fillId="0" borderId="47" xfId="89" applyFont="1" applyFill="1" applyBorder="1" applyAlignment="1">
      <alignment horizontal="center" vertical="center" wrapText="1"/>
      <protection/>
    </xf>
    <xf numFmtId="0" fontId="38" fillId="0" borderId="49" xfId="89" applyFont="1" applyFill="1" applyBorder="1" applyAlignment="1">
      <alignment horizontal="center" vertical="center" wrapText="1"/>
      <protection/>
    </xf>
    <xf numFmtId="0" fontId="38" fillId="0" borderId="64" xfId="89" applyFont="1" applyFill="1" applyBorder="1" applyAlignment="1">
      <alignment horizontal="center" vertical="center" wrapText="1"/>
      <protection/>
    </xf>
    <xf numFmtId="0" fontId="24" fillId="0" borderId="0" xfId="89" applyFont="1" applyFill="1" applyBorder="1" applyAlignment="1">
      <alignment horizontal="center" vertical="center" wrapText="1"/>
      <protection/>
    </xf>
    <xf numFmtId="0" fontId="32" fillId="0" borderId="0" xfId="89" applyFont="1" applyFill="1" applyBorder="1" applyAlignment="1">
      <alignment horizontal="center" vertical="center" wrapText="1"/>
      <protection/>
    </xf>
    <xf numFmtId="0" fontId="37" fillId="0" borderId="0" xfId="89" applyFont="1" applyFill="1" applyBorder="1" applyAlignment="1">
      <alignment horizontal="right"/>
      <protection/>
    </xf>
    <xf numFmtId="0" fontId="25" fillId="0" borderId="85" xfId="89" applyFont="1" applyFill="1" applyBorder="1" applyAlignment="1">
      <alignment horizontal="center" vertical="center" wrapText="1"/>
      <protection/>
    </xf>
    <xf numFmtId="0" fontId="25" fillId="0" borderId="50" xfId="89" applyFont="1" applyFill="1" applyBorder="1" applyAlignment="1">
      <alignment horizontal="center" vertical="center" wrapText="1"/>
      <protection/>
    </xf>
    <xf numFmtId="0" fontId="33" fillId="0" borderId="0" xfId="96" applyFont="1" applyFill="1" applyAlignment="1">
      <alignment horizontal="center" vertical="top" wrapText="1"/>
      <protection/>
    </xf>
    <xf numFmtId="0" fontId="33" fillId="0" borderId="85" xfId="96" applyFont="1" applyFill="1" applyBorder="1" applyAlignment="1">
      <alignment horizontal="center" vertical="top" wrapText="1"/>
      <protection/>
    </xf>
    <xf numFmtId="0" fontId="33" fillId="0" borderId="50" xfId="96" applyFont="1" applyFill="1" applyBorder="1" applyAlignment="1">
      <alignment horizontal="center" vertical="top" wrapText="1"/>
      <protection/>
    </xf>
    <xf numFmtId="0" fontId="34" fillId="0" borderId="83" xfId="96" applyFont="1" applyBorder="1" applyAlignment="1">
      <alignment horizontal="center" vertical="center" wrapText="1"/>
      <protection/>
    </xf>
    <xf numFmtId="0" fontId="34" fillId="0" borderId="48" xfId="96" applyFont="1" applyBorder="1" applyAlignment="1">
      <alignment horizontal="center" vertical="center" wrapText="1"/>
      <protection/>
    </xf>
    <xf numFmtId="0" fontId="34" fillId="0" borderId="86" xfId="96" applyFont="1" applyBorder="1" applyAlignment="1">
      <alignment horizontal="center" vertical="center" wrapText="1"/>
      <protection/>
    </xf>
    <xf numFmtId="0" fontId="34" fillId="0" borderId="17" xfId="96" applyFont="1" applyBorder="1" applyAlignment="1">
      <alignment horizontal="center" vertical="center" wrapText="1"/>
      <protection/>
    </xf>
    <xf numFmtId="0" fontId="34" fillId="0" borderId="82" xfId="96" applyFont="1" applyBorder="1" applyAlignment="1">
      <alignment horizontal="center" vertical="center" wrapText="1"/>
      <protection/>
    </xf>
    <xf numFmtId="0" fontId="20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/>
      <protection/>
    </xf>
    <xf numFmtId="0" fontId="23" fillId="0" borderId="87" xfId="99" applyFont="1" applyFill="1" applyBorder="1" applyAlignment="1">
      <alignment horizontal="center"/>
      <protection/>
    </xf>
    <xf numFmtId="0" fontId="23" fillId="0" borderId="62" xfId="99" applyFont="1" applyFill="1" applyBorder="1" applyAlignment="1">
      <alignment horizontal="center"/>
      <protection/>
    </xf>
    <xf numFmtId="2" fontId="24" fillId="0" borderId="86" xfId="99" applyNumberFormat="1" applyFont="1" applyFill="1" applyBorder="1" applyAlignment="1">
      <alignment horizontal="center" vertical="center" wrapText="1"/>
      <protection/>
    </xf>
    <xf numFmtId="2" fontId="24" fillId="0" borderId="17" xfId="99" applyNumberFormat="1" applyFont="1" applyFill="1" applyBorder="1" applyAlignment="1">
      <alignment horizontal="center" vertical="center" wrapText="1"/>
      <protection/>
    </xf>
    <xf numFmtId="14" fontId="24" fillId="0" borderId="86" xfId="76" applyNumberFormat="1" applyFont="1" applyBorder="1" applyAlignment="1">
      <alignment horizontal="center" vertical="center" wrapText="1"/>
      <protection/>
    </xf>
    <xf numFmtId="14" fontId="24" fillId="0" borderId="82" xfId="76" applyNumberFormat="1" applyFont="1" applyBorder="1" applyAlignment="1">
      <alignment horizontal="center" vertical="center" wrapText="1"/>
      <protection/>
    </xf>
    <xf numFmtId="0" fontId="28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 wrapText="1"/>
      <protection/>
    </xf>
    <xf numFmtId="0" fontId="23" fillId="0" borderId="81" xfId="99" applyFont="1" applyFill="1" applyBorder="1" applyAlignment="1">
      <alignment horizontal="center"/>
      <protection/>
    </xf>
    <xf numFmtId="0" fontId="23" fillId="0" borderId="19" xfId="99" applyFont="1" applyFill="1" applyBorder="1" applyAlignment="1">
      <alignment horizontal="center"/>
      <protection/>
    </xf>
    <xf numFmtId="2" fontId="62" fillId="0" borderId="86" xfId="99" applyNumberFormat="1" applyFont="1" applyFill="1" applyBorder="1" applyAlignment="1">
      <alignment horizontal="center" vertical="center" wrapText="1"/>
      <protection/>
    </xf>
    <xf numFmtId="0" fontId="62" fillId="0" borderId="17" xfId="99" applyFont="1" applyFill="1" applyBorder="1" applyAlignment="1">
      <alignment horizontal="center" vertical="center" wrapText="1"/>
      <protection/>
    </xf>
    <xf numFmtId="0" fontId="20" fillId="0" borderId="86" xfId="99" applyFont="1" applyFill="1" applyBorder="1" applyAlignment="1">
      <alignment horizontal="center" vertical="center" wrapText="1"/>
      <protection/>
    </xf>
    <xf numFmtId="0" fontId="20" fillId="0" borderId="82" xfId="99" applyFont="1" applyFill="1" applyBorder="1" applyAlignment="1">
      <alignment horizontal="center" vertical="center" wrapText="1"/>
      <protection/>
    </xf>
    <xf numFmtId="0" fontId="5" fillId="56" borderId="0" xfId="0" applyFont="1" applyFill="1" applyAlignment="1">
      <alignment horizontal="center"/>
    </xf>
    <xf numFmtId="0" fontId="34" fillId="62" borderId="0" xfId="0" applyFont="1" applyFill="1" applyAlignment="1">
      <alignment horizontal="center"/>
    </xf>
    <xf numFmtId="0" fontId="12" fillId="0" borderId="77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4" fillId="56" borderId="88" xfId="0" applyFont="1" applyFill="1" applyBorder="1" applyAlignment="1">
      <alignment horizontal="center" vertical="center"/>
    </xf>
    <xf numFmtId="0" fontId="4" fillId="56" borderId="42" xfId="0" applyFont="1" applyFill="1" applyBorder="1" applyAlignment="1">
      <alignment horizontal="center" vertic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4" fillId="56" borderId="67" xfId="0" applyFont="1" applyFill="1" applyBorder="1" applyAlignment="1">
      <alignment horizontal="center" vertical="center"/>
    </xf>
    <xf numFmtId="0" fontId="4" fillId="56" borderId="58" xfId="0" applyFont="1" applyFill="1" applyBorder="1" applyAlignment="1">
      <alignment horizontal="center" vertical="center"/>
    </xf>
    <xf numFmtId="176" fontId="4" fillId="56" borderId="54" xfId="75" applyNumberFormat="1" applyFont="1" applyFill="1" applyBorder="1" applyAlignment="1">
      <alignment horizontal="center"/>
      <protection/>
    </xf>
    <xf numFmtId="176" fontId="4" fillId="56" borderId="91" xfId="75" applyNumberFormat="1" applyFont="1" applyFill="1" applyBorder="1" applyAlignment="1">
      <alignment horizontal="center"/>
      <protection/>
    </xf>
    <xf numFmtId="177" fontId="4" fillId="56" borderId="72" xfId="75" applyNumberFormat="1" applyFont="1" applyFill="1" applyBorder="1" applyAlignment="1">
      <alignment horizontal="center"/>
      <protection/>
    </xf>
    <xf numFmtId="177" fontId="4" fillId="56" borderId="92" xfId="75" applyNumberFormat="1" applyFont="1" applyFill="1" applyBorder="1" applyAlignment="1">
      <alignment horizontal="center"/>
      <protection/>
    </xf>
    <xf numFmtId="177" fontId="6" fillId="56" borderId="66" xfId="75" applyNumberFormat="1" applyFont="1" applyFill="1" applyBorder="1" applyAlignment="1">
      <alignment horizontal="center"/>
      <protection/>
    </xf>
    <xf numFmtId="177" fontId="6" fillId="56" borderId="46" xfId="75" applyNumberFormat="1" applyFont="1" applyFill="1" applyBorder="1" applyAlignment="1">
      <alignment horizontal="center"/>
      <protection/>
    </xf>
    <xf numFmtId="0" fontId="4" fillId="61" borderId="66" xfId="0" applyFont="1" applyFill="1" applyBorder="1" applyAlignment="1">
      <alignment horizontal="center" wrapText="1"/>
    </xf>
    <xf numFmtId="0" fontId="4" fillId="61" borderId="0" xfId="0" applyFont="1" applyFill="1" applyBorder="1" applyAlignment="1">
      <alignment horizontal="center" wrapText="1"/>
    </xf>
    <xf numFmtId="0" fontId="4" fillId="61" borderId="46" xfId="0" applyFont="1" applyFill="1" applyBorder="1" applyAlignment="1">
      <alignment horizont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/>
    </xf>
    <xf numFmtId="0" fontId="13" fillId="0" borderId="6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176" fontId="4" fillId="56" borderId="72" xfId="75" applyNumberFormat="1" applyFont="1" applyFill="1" applyBorder="1" applyAlignment="1">
      <alignment horizontal="center"/>
      <protection/>
    </xf>
    <xf numFmtId="176" fontId="4" fillId="56" borderId="92" xfId="75" applyNumberFormat="1" applyFont="1" applyFill="1" applyBorder="1" applyAlignment="1">
      <alignment horizontal="center"/>
      <protection/>
    </xf>
    <xf numFmtId="1" fontId="14" fillId="0" borderId="17" xfId="93" applyNumberFormat="1" applyFont="1" applyFill="1" applyBorder="1" applyAlignment="1" applyProtection="1">
      <alignment horizontal="center" vertical="center" wrapText="1"/>
      <protection/>
    </xf>
    <xf numFmtId="1" fontId="14" fillId="0" borderId="95" xfId="93" applyNumberFormat="1" applyFont="1" applyFill="1" applyBorder="1" applyAlignment="1" applyProtection="1">
      <alignment horizontal="center" vertical="center" wrapText="1"/>
      <protection/>
    </xf>
    <xf numFmtId="1" fontId="14" fillId="0" borderId="96" xfId="93" applyNumberFormat="1" applyFont="1" applyFill="1" applyBorder="1" applyAlignment="1" applyProtection="1">
      <alignment horizontal="center" vertical="center" wrapText="1"/>
      <protection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1" fontId="15" fillId="0" borderId="21" xfId="93" applyNumberFormat="1" applyFont="1" applyFill="1" applyBorder="1" applyAlignment="1" applyProtection="1">
      <alignment horizontal="center" vertical="center" wrapText="1"/>
      <protection/>
    </xf>
    <xf numFmtId="1" fontId="7" fillId="0" borderId="16" xfId="93" applyNumberFormat="1" applyFont="1" applyFill="1" applyBorder="1" applyAlignment="1" applyProtection="1">
      <alignment horizontal="right"/>
      <protection locked="0"/>
    </xf>
    <xf numFmtId="1" fontId="16" fillId="0" borderId="17" xfId="93" applyNumberFormat="1" applyFont="1" applyFill="1" applyBorder="1" applyAlignment="1" applyProtection="1">
      <alignment horizontal="center" vertical="center" wrapText="1"/>
      <protection/>
    </xf>
    <xf numFmtId="1" fontId="12" fillId="0" borderId="97" xfId="93" applyNumberFormat="1" applyFont="1" applyFill="1" applyBorder="1" applyAlignment="1" applyProtection="1">
      <alignment horizontal="center" vertical="center" wrapText="1"/>
      <protection/>
    </xf>
    <xf numFmtId="1" fontId="12" fillId="0" borderId="98" xfId="93" applyNumberFormat="1" applyFont="1" applyFill="1" applyBorder="1" applyAlignment="1" applyProtection="1">
      <alignment horizontal="center" vertical="center" wrapText="1"/>
      <protection/>
    </xf>
    <xf numFmtId="1" fontId="12" fillId="0" borderId="99" xfId="93" applyNumberFormat="1" applyFont="1" applyFill="1" applyBorder="1" applyAlignment="1" applyProtection="1">
      <alignment horizontal="center" vertical="center" wrapText="1"/>
      <protection/>
    </xf>
    <xf numFmtId="1" fontId="12" fillId="0" borderId="100" xfId="93" applyNumberFormat="1" applyFont="1" applyFill="1" applyBorder="1" applyAlignment="1" applyProtection="1">
      <alignment horizontal="center" vertical="center" wrapText="1"/>
      <protection/>
    </xf>
    <xf numFmtId="1" fontId="12" fillId="0" borderId="0" xfId="93" applyNumberFormat="1" applyFont="1" applyFill="1" applyBorder="1" applyAlignment="1" applyProtection="1">
      <alignment horizontal="center" vertical="center" wrapText="1"/>
      <protection/>
    </xf>
    <xf numFmtId="1" fontId="12" fillId="0" borderId="101" xfId="93" applyNumberFormat="1" applyFont="1" applyFill="1" applyBorder="1" applyAlignment="1" applyProtection="1">
      <alignment horizontal="center" vertical="center" wrapText="1"/>
      <protection/>
    </xf>
    <xf numFmtId="1" fontId="12" fillId="0" borderId="63" xfId="93" applyNumberFormat="1" applyFont="1" applyFill="1" applyBorder="1" applyAlignment="1" applyProtection="1">
      <alignment horizontal="center" vertical="center" wrapText="1"/>
      <protection/>
    </xf>
    <xf numFmtId="1" fontId="12" fillId="0" borderId="16" xfId="93" applyNumberFormat="1" applyFont="1" applyFill="1" applyBorder="1" applyAlignment="1" applyProtection="1">
      <alignment horizontal="center" vertical="center" wrapText="1"/>
      <protection/>
    </xf>
    <xf numFmtId="1" fontId="12" fillId="0" borderId="61" xfId="93" applyNumberFormat="1" applyFont="1" applyFill="1" applyBorder="1" applyAlignment="1" applyProtection="1">
      <alignment horizontal="center" vertical="center" wrapText="1"/>
      <protection/>
    </xf>
    <xf numFmtId="1" fontId="15" fillId="0" borderId="48" xfId="93" applyNumberFormat="1" applyFont="1" applyFill="1" applyBorder="1" applyAlignment="1" applyProtection="1">
      <alignment horizontal="center" vertical="center" wrapText="1"/>
      <protection/>
    </xf>
    <xf numFmtId="1" fontId="3" fillId="0" borderId="0" xfId="93" applyNumberFormat="1" applyFont="1" applyFill="1" applyAlignment="1" applyProtection="1">
      <alignment horizontal="center"/>
      <protection locked="0"/>
    </xf>
    <xf numFmtId="1" fontId="3" fillId="0" borderId="16" xfId="93" applyNumberFormat="1" applyFont="1" applyFill="1" applyBorder="1" applyAlignment="1" applyProtection="1">
      <alignment horizontal="center"/>
      <protection locked="0"/>
    </xf>
    <xf numFmtId="1" fontId="12" fillId="0" borderId="17" xfId="93" applyNumberFormat="1" applyFont="1" applyFill="1" applyBorder="1" applyAlignment="1" applyProtection="1">
      <alignment horizontal="center" vertical="center" wrapText="1"/>
      <protection/>
    </xf>
    <xf numFmtId="1" fontId="13" fillId="0" borderId="97" xfId="93" applyNumberFormat="1" applyFont="1" applyFill="1" applyBorder="1" applyAlignment="1" applyProtection="1">
      <alignment horizontal="center" vertical="center" wrapText="1"/>
      <protection/>
    </xf>
    <xf numFmtId="1" fontId="13" fillId="0" borderId="98" xfId="93" applyNumberFormat="1" applyFont="1" applyFill="1" applyBorder="1" applyAlignment="1" applyProtection="1">
      <alignment horizontal="center" vertical="center" wrapText="1"/>
      <protection/>
    </xf>
    <xf numFmtId="1" fontId="13" fillId="0" borderId="99" xfId="93" applyNumberFormat="1" applyFont="1" applyFill="1" applyBorder="1" applyAlignment="1" applyProtection="1">
      <alignment horizontal="center" vertical="center" wrapText="1"/>
      <protection/>
    </xf>
    <xf numFmtId="1" fontId="13" fillId="0" borderId="100" xfId="93" applyNumberFormat="1" applyFont="1" applyFill="1" applyBorder="1" applyAlignment="1" applyProtection="1">
      <alignment horizontal="center" vertical="center" wrapText="1"/>
      <protection/>
    </xf>
    <xf numFmtId="1" fontId="13" fillId="0" borderId="0" xfId="93" applyNumberFormat="1" applyFont="1" applyFill="1" applyBorder="1" applyAlignment="1" applyProtection="1">
      <alignment horizontal="center" vertical="center" wrapText="1"/>
      <protection/>
    </xf>
    <xf numFmtId="1" fontId="13" fillId="0" borderId="101" xfId="93" applyNumberFormat="1" applyFont="1" applyFill="1" applyBorder="1" applyAlignment="1" applyProtection="1">
      <alignment horizontal="center" vertical="center" wrapText="1"/>
      <protection/>
    </xf>
    <xf numFmtId="1" fontId="13" fillId="0" borderId="63" xfId="93" applyNumberFormat="1" applyFont="1" applyFill="1" applyBorder="1" applyAlignment="1" applyProtection="1">
      <alignment horizontal="center" vertical="center" wrapText="1"/>
      <protection/>
    </xf>
    <xf numFmtId="1" fontId="13" fillId="0" borderId="16" xfId="93" applyNumberFormat="1" applyFont="1" applyFill="1" applyBorder="1" applyAlignment="1" applyProtection="1">
      <alignment horizontal="center" vertical="center" wrapText="1"/>
      <protection/>
    </xf>
    <xf numFmtId="1" fontId="13" fillId="0" borderId="61" xfId="93" applyNumberFormat="1" applyFont="1" applyFill="1" applyBorder="1" applyAlignment="1" applyProtection="1">
      <alignment horizontal="center" vertical="center" wrapText="1"/>
      <protection/>
    </xf>
    <xf numFmtId="1" fontId="12" fillId="0" borderId="48" xfId="93" applyNumberFormat="1" applyFont="1" applyFill="1" applyBorder="1" applyAlignment="1" applyProtection="1">
      <alignment horizontal="center" vertical="center" wrapText="1"/>
      <protection/>
    </xf>
    <xf numFmtId="1" fontId="12" fillId="0" borderId="21" xfId="93" applyNumberFormat="1" applyFont="1" applyFill="1" applyBorder="1" applyAlignment="1" applyProtection="1">
      <alignment horizontal="center" vertical="center" wrapText="1"/>
      <protection/>
    </xf>
    <xf numFmtId="1" fontId="12" fillId="0" borderId="72" xfId="93" applyNumberFormat="1" applyFont="1" applyFill="1" applyBorder="1" applyAlignment="1" applyProtection="1">
      <alignment horizontal="center" vertical="center" wrapText="1"/>
      <protection/>
    </xf>
    <xf numFmtId="1" fontId="12" fillId="0" borderId="17" xfId="93" applyNumberFormat="1" applyFont="1" applyFill="1" applyBorder="1" applyAlignment="1" applyProtection="1">
      <alignment horizontal="center" vertical="center" wrapText="1"/>
      <protection locked="0"/>
    </xf>
    <xf numFmtId="1" fontId="11" fillId="0" borderId="17" xfId="93" applyNumberFormat="1" applyFont="1" applyFill="1" applyBorder="1" applyAlignment="1" applyProtection="1">
      <alignment horizontal="center" vertical="center" wrapText="1"/>
      <protection/>
    </xf>
    <xf numFmtId="1" fontId="11" fillId="56" borderId="95" xfId="93" applyNumberFormat="1" applyFont="1" applyFill="1" applyBorder="1" applyAlignment="1" applyProtection="1">
      <alignment horizontal="center" vertical="center" wrapText="1"/>
      <protection/>
    </xf>
    <xf numFmtId="1" fontId="11" fillId="56" borderId="102" xfId="93" applyNumberFormat="1" applyFont="1" applyFill="1" applyBorder="1" applyAlignment="1" applyProtection="1">
      <alignment horizontal="center" vertical="center" wrapText="1"/>
      <protection/>
    </xf>
    <xf numFmtId="1" fontId="11" fillId="56" borderId="96" xfId="93" applyNumberFormat="1" applyFont="1" applyFill="1" applyBorder="1" applyAlignment="1" applyProtection="1">
      <alignment horizontal="center" vertical="center" wrapText="1"/>
      <protection/>
    </xf>
    <xf numFmtId="1" fontId="2" fillId="0" borderId="95" xfId="93" applyNumberFormat="1" applyFont="1" applyFill="1" applyBorder="1" applyAlignment="1" applyProtection="1">
      <alignment horizontal="center"/>
      <protection/>
    </xf>
    <xf numFmtId="1" fontId="2" fillId="0" borderId="102" xfId="93" applyNumberFormat="1" applyFont="1" applyFill="1" applyBorder="1" applyAlignment="1" applyProtection="1">
      <alignment horizontal="center"/>
      <protection/>
    </xf>
    <xf numFmtId="1" fontId="2" fillId="0" borderId="96" xfId="93" applyNumberFormat="1" applyFont="1" applyFill="1" applyBorder="1" applyAlignment="1" applyProtection="1">
      <alignment horizontal="center"/>
      <protection/>
    </xf>
    <xf numFmtId="1" fontId="12" fillId="0" borderId="95" xfId="93" applyNumberFormat="1" applyFont="1" applyFill="1" applyBorder="1" applyAlignment="1" applyProtection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3" xfId="76"/>
    <cellStyle name="Звичайний 3 2 3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Обычный 2 2" xfId="87"/>
    <cellStyle name="Обычный 3" xfId="88"/>
    <cellStyle name="Обычный 4" xfId="89"/>
    <cellStyle name="Обычный 5 2" xfId="90"/>
    <cellStyle name="Обычный 5 3" xfId="91"/>
    <cellStyle name="Обычный 6 3" xfId="92"/>
    <cellStyle name="Обычный_06" xfId="93"/>
    <cellStyle name="Обычный_09_Професійний склад" xfId="94"/>
    <cellStyle name="Обычный_12 Зинкевич" xfId="95"/>
    <cellStyle name="Обычный_27.08.2013" xfId="96"/>
    <cellStyle name="Обычный_TБЛ-12~1" xfId="97"/>
    <cellStyle name="Обычный_Иванова_1.03.05" xfId="98"/>
    <cellStyle name="Обычный_Форма7Н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Результат" xfId="106"/>
    <cellStyle name="Связанная ячейка" xfId="107"/>
    <cellStyle name="Середній" xfId="108"/>
    <cellStyle name="Стиль 1" xfId="109"/>
    <cellStyle name="Текст попередження" xfId="110"/>
    <cellStyle name="Текст пояснення" xfId="111"/>
    <cellStyle name="Текст предупреждения" xfId="112"/>
    <cellStyle name="Тысячи [0]_Анализ" xfId="113"/>
    <cellStyle name="Тысячи_Анализ" xfId="114"/>
    <cellStyle name="ФинᎰнсовый_Лист1 (3)_1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&#1057;&#1090;&#1072;&#1090;&#1080;&#1089;&#1090;&#1080;&#1082;&#1072;\WEB-&#1055;&#1054;&#1056;&#1058;&#1040;&#1051;\21&#1045;&#1082;&#1086;&#1085;&#1086;&#1084;&#1110;&#1095;&#1085;&#1072;%20&#1072;&#1082;&#1090;&#1080;&#1074;&#1085;&#1110;&#1089;&#1090;&#1100;%20&#1085;&#1072;&#1089;&#1077;&#1083;&#1077;&#1085;&#1085;&#1103;\&#1087;&#1086;&#1082;&#1072;&#1079;&#1085;&#1080;&#1082;&#1080;%20&#1052;&#1054;&#1055;_12%20&#1084;&#1110;&#1089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ркуш1"/>
      <sheetName val="Діаграма1"/>
      <sheetName val="Економ Акт нас"/>
      <sheetName val="Д1"/>
      <sheetName val="Д2"/>
      <sheetName val="Д2 (2)"/>
      <sheetName val="Д3"/>
      <sheetName val="Д3-2"/>
      <sheetName val="Д4"/>
      <sheetName val="Д4 (2)"/>
      <sheetName val="Д5"/>
      <sheetName val="Д5 (2)"/>
      <sheetName val="Аркуш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4" zoomScaleNormal="74" zoomScalePageLayoutView="0" workbookViewId="0" topLeftCell="A5">
      <selection activeCell="K13" sqref="K13"/>
    </sheetView>
  </sheetViews>
  <sheetFormatPr defaultColWidth="8.00390625" defaultRowHeight="15"/>
  <cols>
    <col min="1" max="1" width="36.00390625" style="79" customWidth="1"/>
    <col min="2" max="11" width="11.57421875" style="79" customWidth="1"/>
    <col min="12" max="12" width="22.421875" style="322" customWidth="1"/>
    <col min="13" max="16384" width="8.00390625" style="79" customWidth="1"/>
  </cols>
  <sheetData>
    <row r="1" spans="2:12" ht="18" hidden="1">
      <c r="B1" s="326"/>
      <c r="C1" s="326"/>
      <c r="D1" s="80"/>
      <c r="E1" s="80"/>
      <c r="F1" s="80"/>
      <c r="G1" s="80"/>
      <c r="H1" s="80"/>
      <c r="I1" s="80"/>
      <c r="J1" s="80"/>
      <c r="K1" s="80"/>
      <c r="L1" s="320"/>
    </row>
    <row r="2" spans="2:12" ht="7.5" customHeight="1">
      <c r="B2" s="327"/>
      <c r="C2" s="327"/>
      <c r="D2" s="81"/>
      <c r="E2" s="81"/>
      <c r="F2" s="81"/>
      <c r="G2" s="81"/>
      <c r="H2" s="81"/>
      <c r="I2" s="81"/>
      <c r="J2" s="81"/>
      <c r="K2" s="81"/>
      <c r="L2" s="321"/>
    </row>
    <row r="3" spans="1:11" ht="22.5">
      <c r="A3" s="333" t="s">
        <v>91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18.75" customHeight="1">
      <c r="A4" s="334" t="s">
        <v>92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ht="43.5" customHeight="1" thickBot="1">
      <c r="A5" s="82" t="s">
        <v>93</v>
      </c>
    </row>
    <row r="6" spans="1:12" s="87" customFormat="1" ht="66" customHeight="1" thickBot="1">
      <c r="A6" s="328"/>
      <c r="B6" s="83" t="s">
        <v>94</v>
      </c>
      <c r="C6" s="85" t="s">
        <v>95</v>
      </c>
      <c r="D6" s="86" t="s">
        <v>96</v>
      </c>
      <c r="E6" s="84" t="s">
        <v>97</v>
      </c>
      <c r="F6" s="84" t="s">
        <v>98</v>
      </c>
      <c r="G6" s="84" t="s">
        <v>99</v>
      </c>
      <c r="H6" s="84" t="s">
        <v>0</v>
      </c>
      <c r="I6" s="208" t="s">
        <v>109</v>
      </c>
      <c r="J6" s="86" t="s">
        <v>181</v>
      </c>
      <c r="K6" s="209" t="s">
        <v>182</v>
      </c>
      <c r="L6" s="323"/>
    </row>
    <row r="7" spans="1:12" s="87" customFormat="1" ht="13.5" customHeight="1" thickBot="1">
      <c r="A7" s="329"/>
      <c r="B7" s="330"/>
      <c r="C7" s="331"/>
      <c r="D7" s="331"/>
      <c r="E7" s="331"/>
      <c r="F7" s="331"/>
      <c r="G7" s="331"/>
      <c r="H7" s="331"/>
      <c r="I7" s="331"/>
      <c r="J7" s="331"/>
      <c r="K7" s="332"/>
      <c r="L7" s="323"/>
    </row>
    <row r="8" spans="1:13" s="90" customFormat="1" ht="47.25" customHeight="1">
      <c r="A8" s="88" t="s">
        <v>100</v>
      </c>
      <c r="B8" s="177">
        <v>1190</v>
      </c>
      <c r="C8" s="177">
        <v>1192.8</v>
      </c>
      <c r="D8" s="178">
        <v>1189</v>
      </c>
      <c r="E8" s="179">
        <v>1189</v>
      </c>
      <c r="F8" s="180">
        <v>1135.4</v>
      </c>
      <c r="G8" s="180">
        <v>1134.7</v>
      </c>
      <c r="H8" s="180">
        <v>1134.9</v>
      </c>
      <c r="I8" s="180">
        <v>1136.6</v>
      </c>
      <c r="J8" s="181">
        <v>1130.6</v>
      </c>
      <c r="K8" s="182">
        <v>1134</v>
      </c>
      <c r="L8" s="324">
        <f>K8-J8</f>
        <v>3.400000000000091</v>
      </c>
      <c r="M8" s="89"/>
    </row>
    <row r="9" spans="1:13" s="98" customFormat="1" ht="31.5" thickBot="1">
      <c r="A9" s="91" t="s">
        <v>101</v>
      </c>
      <c r="B9" s="94">
        <v>62.9</v>
      </c>
      <c r="C9" s="94">
        <v>63.1</v>
      </c>
      <c r="D9" s="92">
        <v>63.2</v>
      </c>
      <c r="E9" s="95">
        <v>63.3</v>
      </c>
      <c r="F9" s="93">
        <v>60.5</v>
      </c>
      <c r="G9" s="93">
        <v>60.5</v>
      </c>
      <c r="H9" s="93">
        <v>60.6</v>
      </c>
      <c r="I9" s="93">
        <v>60.8</v>
      </c>
      <c r="J9" s="96">
        <v>60.5</v>
      </c>
      <c r="K9" s="97">
        <v>60.7</v>
      </c>
      <c r="L9" s="324">
        <f aca="true" t="shared" si="0" ref="L9:L14">K9-J9</f>
        <v>0.20000000000000284</v>
      </c>
      <c r="M9" s="89"/>
    </row>
    <row r="10" spans="1:15" s="90" customFormat="1" ht="46.5" customHeight="1" thickTop="1">
      <c r="A10" s="99" t="s">
        <v>155</v>
      </c>
      <c r="B10" s="100">
        <v>1096.7</v>
      </c>
      <c r="C10" s="100">
        <v>1100.7</v>
      </c>
      <c r="D10" s="101">
        <v>1099.9</v>
      </c>
      <c r="E10" s="102">
        <v>1104.7</v>
      </c>
      <c r="F10" s="103">
        <v>1038.2</v>
      </c>
      <c r="G10" s="103">
        <v>1042</v>
      </c>
      <c r="H10" s="103">
        <v>1047</v>
      </c>
      <c r="I10" s="103">
        <v>1050.8</v>
      </c>
      <c r="J10" s="104">
        <v>1041.1</v>
      </c>
      <c r="K10" s="105">
        <v>1053.6</v>
      </c>
      <c r="L10" s="324">
        <f t="shared" si="0"/>
        <v>12.5</v>
      </c>
      <c r="M10" s="89"/>
      <c r="O10" s="89"/>
    </row>
    <row r="11" spans="1:13" s="98" customFormat="1" ht="27" customHeight="1" thickBot="1">
      <c r="A11" s="91" t="s">
        <v>102</v>
      </c>
      <c r="B11" s="94">
        <v>58</v>
      </c>
      <c r="C11" s="94">
        <v>58.3</v>
      </c>
      <c r="D11" s="92">
        <v>58.4</v>
      </c>
      <c r="E11" s="106">
        <v>58.8</v>
      </c>
      <c r="F11" s="107">
        <v>55.3</v>
      </c>
      <c r="G11" s="107">
        <v>55.5</v>
      </c>
      <c r="H11" s="107">
        <v>55.9</v>
      </c>
      <c r="I11" s="107">
        <v>56.2</v>
      </c>
      <c r="J11" s="108">
        <v>55.7</v>
      </c>
      <c r="K11" s="109">
        <v>56.4</v>
      </c>
      <c r="L11" s="324">
        <f t="shared" si="0"/>
        <v>0.6999999999999957</v>
      </c>
      <c r="M11" s="89"/>
    </row>
    <row r="12" spans="1:15" s="90" customFormat="1" ht="46.5" customHeight="1" thickTop="1">
      <c r="A12" s="110" t="s">
        <v>103</v>
      </c>
      <c r="B12" s="100">
        <v>93.3</v>
      </c>
      <c r="C12" s="100">
        <v>92.1</v>
      </c>
      <c r="D12" s="101">
        <v>89.1</v>
      </c>
      <c r="E12" s="102">
        <v>84.3</v>
      </c>
      <c r="F12" s="103">
        <v>97.2</v>
      </c>
      <c r="G12" s="103">
        <v>92.7</v>
      </c>
      <c r="H12" s="103">
        <v>87.9</v>
      </c>
      <c r="I12" s="103">
        <v>85.8</v>
      </c>
      <c r="J12" s="104">
        <v>89.5</v>
      </c>
      <c r="K12" s="105">
        <v>80.4</v>
      </c>
      <c r="L12" s="324">
        <f t="shared" si="0"/>
        <v>-9.099999999999994</v>
      </c>
      <c r="M12" s="89"/>
      <c r="O12" s="89"/>
    </row>
    <row r="13" spans="1:13" s="98" customFormat="1" ht="46.5" customHeight="1" thickBot="1">
      <c r="A13" s="111" t="s">
        <v>104</v>
      </c>
      <c r="B13" s="94">
        <v>7.8</v>
      </c>
      <c r="C13" s="94">
        <v>7.7</v>
      </c>
      <c r="D13" s="92">
        <v>7.5</v>
      </c>
      <c r="E13" s="95">
        <v>7.1</v>
      </c>
      <c r="F13" s="93">
        <v>8.6</v>
      </c>
      <c r="G13" s="93">
        <v>8.2</v>
      </c>
      <c r="H13" s="93">
        <v>7.7</v>
      </c>
      <c r="I13" s="93">
        <v>7.5</v>
      </c>
      <c r="J13" s="96">
        <v>7.9</v>
      </c>
      <c r="K13" s="97">
        <v>7.1</v>
      </c>
      <c r="L13" s="324">
        <f t="shared" si="0"/>
        <v>-0.8000000000000007</v>
      </c>
      <c r="M13" s="89"/>
    </row>
    <row r="14" spans="1:15" s="90" customFormat="1" ht="46.5" customHeight="1" thickBot="1" thickTop="1">
      <c r="A14" s="112" t="s">
        <v>105</v>
      </c>
      <c r="B14" s="114">
        <v>702.1</v>
      </c>
      <c r="C14" s="115">
        <v>696.2</v>
      </c>
      <c r="D14" s="116">
        <v>693.8</v>
      </c>
      <c r="E14" s="117">
        <v>689</v>
      </c>
      <c r="F14" s="113">
        <v>741.3</v>
      </c>
      <c r="G14" s="113">
        <v>741.6</v>
      </c>
      <c r="H14" s="113">
        <v>736.6</v>
      </c>
      <c r="I14" s="113">
        <v>733.6</v>
      </c>
      <c r="J14" s="118">
        <v>739.6</v>
      </c>
      <c r="K14" s="119">
        <v>732.7</v>
      </c>
      <c r="L14" s="324">
        <f t="shared" si="0"/>
        <v>-6.899999999999977</v>
      </c>
      <c r="M14" s="89"/>
      <c r="O14" s="89"/>
    </row>
    <row r="15" spans="1:12" s="122" customFormat="1" ht="13.5">
      <c r="A15" s="120"/>
      <c r="B15" s="121"/>
      <c r="L15" s="324"/>
    </row>
    <row r="16" spans="2:12" s="183" customFormat="1" ht="13.5">
      <c r="B16" s="184">
        <f>B8+B14</f>
        <v>1892.1</v>
      </c>
      <c r="C16" s="184">
        <f>C8+C14</f>
        <v>1889</v>
      </c>
      <c r="D16" s="184">
        <f>D8+D14</f>
        <v>1882.8</v>
      </c>
      <c r="E16" s="184">
        <f>E8+E14</f>
        <v>1878</v>
      </c>
      <c r="F16" s="184">
        <f>F8+F14</f>
        <v>1876.7</v>
      </c>
      <c r="G16" s="184"/>
      <c r="H16" s="184"/>
      <c r="I16" s="184">
        <f>I8+I14</f>
        <v>1870.1999999999998</v>
      </c>
      <c r="J16" s="184"/>
      <c r="K16" s="184">
        <f>K8+K14</f>
        <v>1866.7</v>
      </c>
      <c r="L16" s="324"/>
    </row>
    <row r="17" spans="2:12" s="122" customFormat="1" ht="13.5" hidden="1">
      <c r="B17" s="121"/>
      <c r="L17" s="322"/>
    </row>
    <row r="18" spans="1:12" s="122" customFormat="1" ht="18" hidden="1">
      <c r="A18" s="185" t="s">
        <v>148</v>
      </c>
      <c r="B18" s="186">
        <f aca="true" t="shared" si="1" ref="B18:H18">B14+B8</f>
        <v>1892.1</v>
      </c>
      <c r="C18" s="186">
        <f t="shared" si="1"/>
        <v>1889</v>
      </c>
      <c r="D18" s="186">
        <f t="shared" si="1"/>
        <v>1882.8</v>
      </c>
      <c r="E18" s="186">
        <f t="shared" si="1"/>
        <v>1878</v>
      </c>
      <c r="F18" s="186">
        <f t="shared" si="1"/>
        <v>1876.7</v>
      </c>
      <c r="G18" s="186">
        <f t="shared" si="1"/>
        <v>1876.3000000000002</v>
      </c>
      <c r="H18" s="186">
        <f t="shared" si="1"/>
        <v>1871.5</v>
      </c>
      <c r="I18" s="186">
        <f>I14+I8</f>
        <v>1870.1999999999998</v>
      </c>
      <c r="J18" s="186">
        <f>J14+J8</f>
        <v>1870.1999999999998</v>
      </c>
      <c r="K18" s="186">
        <f>K14+K8</f>
        <v>1866.7</v>
      </c>
      <c r="L18" s="325">
        <f>I18-H18</f>
        <v>-1.300000000000182</v>
      </c>
    </row>
    <row r="19" spans="1:12" s="122" customFormat="1" ht="13.5" hidden="1">
      <c r="A19" s="187" t="s">
        <v>149</v>
      </c>
      <c r="B19" s="188">
        <f aca="true" t="shared" si="2" ref="B19:I19">SUM(B20:B21)</f>
        <v>1571</v>
      </c>
      <c r="C19" s="188">
        <f t="shared" si="2"/>
        <v>1565.6</v>
      </c>
      <c r="D19" s="188">
        <f t="shared" si="2"/>
        <v>1576.2</v>
      </c>
      <c r="E19" s="188">
        <f t="shared" si="2"/>
        <v>1586.8000000000002</v>
      </c>
      <c r="F19" s="188">
        <f t="shared" si="2"/>
        <v>1595.6</v>
      </c>
      <c r="G19" s="188">
        <f t="shared" si="2"/>
        <v>1601.7</v>
      </c>
      <c r="H19" s="188">
        <f t="shared" si="2"/>
        <v>1607.2</v>
      </c>
      <c r="I19" s="188">
        <f t="shared" si="2"/>
        <v>1596.1</v>
      </c>
      <c r="J19" s="188">
        <f>SUM(J20:J21)</f>
        <v>1607.2</v>
      </c>
      <c r="K19" s="188">
        <f>SUM(K20:K21)</f>
        <v>1596.1</v>
      </c>
      <c r="L19" s="325">
        <f>I19-H19</f>
        <v>-11.100000000000136</v>
      </c>
    </row>
    <row r="20" spans="1:12" s="122" customFormat="1" ht="32.25" hidden="1" thickBot="1" thickTop="1">
      <c r="A20" s="189" t="s">
        <v>150</v>
      </c>
      <c r="B20" s="190">
        <v>1100.5</v>
      </c>
      <c r="C20" s="190">
        <v>1104.2</v>
      </c>
      <c r="D20" s="190">
        <v>1112.7</v>
      </c>
      <c r="E20" s="190">
        <v>1119.9</v>
      </c>
      <c r="F20" s="190">
        <v>1101.6</v>
      </c>
      <c r="G20" s="190">
        <v>1116.5</v>
      </c>
      <c r="H20" s="190">
        <v>1116.9</v>
      </c>
      <c r="I20" s="190">
        <v>1119.7</v>
      </c>
      <c r="J20" s="190">
        <v>1116.9</v>
      </c>
      <c r="K20" s="190">
        <v>1119.7</v>
      </c>
      <c r="L20" s="325">
        <f>I20-H20</f>
        <v>2.7999999999999545</v>
      </c>
    </row>
    <row r="21" spans="1:12" ht="70.5" customHeight="1" hidden="1" thickBot="1" thickTop="1">
      <c r="A21" s="189" t="s">
        <v>151</v>
      </c>
      <c r="B21" s="190">
        <v>470.5</v>
      </c>
      <c r="C21" s="190">
        <v>461.4</v>
      </c>
      <c r="D21" s="190">
        <v>463.5</v>
      </c>
      <c r="E21" s="190">
        <v>466.9</v>
      </c>
      <c r="F21" s="191">
        <v>494</v>
      </c>
      <c r="G21" s="190">
        <v>485.2</v>
      </c>
      <c r="H21" s="190">
        <v>490.3</v>
      </c>
      <c r="I21" s="191">
        <v>476.4</v>
      </c>
      <c r="J21" s="190">
        <v>490.3</v>
      </c>
      <c r="K21" s="191">
        <v>476.4</v>
      </c>
      <c r="L21" s="325">
        <f>I21-H21</f>
        <v>-13.900000000000034</v>
      </c>
    </row>
  </sheetData>
  <sheetProtection/>
  <mergeCells count="6">
    <mergeCell ref="B1:C1"/>
    <mergeCell ref="B2:C2"/>
    <mergeCell ref="A6:A7"/>
    <mergeCell ref="B7:K7"/>
    <mergeCell ref="A3:K3"/>
    <mergeCell ref="A4:K4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0.8515625" style="0" customWidth="1"/>
    <col min="2" max="9" width="14.140625" style="0" customWidth="1"/>
  </cols>
  <sheetData>
    <row r="1" spans="1:9" ht="18" customHeight="1">
      <c r="A1" s="343" t="s">
        <v>77</v>
      </c>
      <c r="B1" s="343"/>
      <c r="C1" s="343"/>
      <c r="D1" s="343"/>
      <c r="E1" s="343"/>
      <c r="F1" s="343"/>
      <c r="G1" s="343"/>
      <c r="H1" s="343"/>
      <c r="I1" s="343"/>
    </row>
    <row r="2" spans="1:9" ht="18" customHeight="1">
      <c r="A2" s="343" t="s">
        <v>183</v>
      </c>
      <c r="B2" s="343"/>
      <c r="C2" s="343"/>
      <c r="D2" s="343"/>
      <c r="E2" s="343"/>
      <c r="F2" s="343"/>
      <c r="G2" s="343"/>
      <c r="H2" s="343"/>
      <c r="I2" s="343"/>
    </row>
    <row r="3" spans="1:9" ht="15.75" customHeight="1">
      <c r="A3" s="344" t="s">
        <v>78</v>
      </c>
      <c r="B3" s="344"/>
      <c r="C3" s="344"/>
      <c r="D3" s="344"/>
      <c r="E3" s="344"/>
      <c r="F3" s="344"/>
      <c r="G3" s="344"/>
      <c r="H3" s="344"/>
      <c r="I3" s="344"/>
    </row>
    <row r="4" spans="1:9" ht="6" customHeight="1">
      <c r="A4" s="344"/>
      <c r="B4" s="344"/>
      <c r="C4" s="344"/>
      <c r="D4" s="344"/>
      <c r="E4" s="344"/>
      <c r="F4" s="344"/>
      <c r="G4" s="344"/>
      <c r="H4" s="344"/>
      <c r="I4" s="344"/>
    </row>
    <row r="5" spans="1:9" ht="15" thickBot="1">
      <c r="A5" s="36" t="s">
        <v>76</v>
      </c>
      <c r="B5" s="37"/>
      <c r="C5" s="37"/>
      <c r="D5" s="37"/>
      <c r="E5" s="37"/>
      <c r="F5" s="345"/>
      <c r="G5" s="345"/>
      <c r="H5" s="345"/>
      <c r="I5" s="345"/>
    </row>
    <row r="6" spans="1:9" ht="15" customHeight="1">
      <c r="A6" s="346"/>
      <c r="B6" s="335" t="s">
        <v>79</v>
      </c>
      <c r="C6" s="336"/>
      <c r="D6" s="337" t="s">
        <v>80</v>
      </c>
      <c r="E6" s="338"/>
      <c r="F6" s="335" t="s">
        <v>81</v>
      </c>
      <c r="G6" s="336"/>
      <c r="H6" s="337" t="s">
        <v>82</v>
      </c>
      <c r="I6" s="336"/>
    </row>
    <row r="7" spans="1:9" ht="27" customHeight="1">
      <c r="A7" s="347"/>
      <c r="B7" s="222" t="s">
        <v>3</v>
      </c>
      <c r="C7" s="210" t="s">
        <v>156</v>
      </c>
      <c r="D7" s="214" t="s">
        <v>3</v>
      </c>
      <c r="E7" s="227" t="s">
        <v>156</v>
      </c>
      <c r="F7" s="222" t="s">
        <v>3</v>
      </c>
      <c r="G7" s="210" t="s">
        <v>156</v>
      </c>
      <c r="H7" s="214" t="s">
        <v>3</v>
      </c>
      <c r="I7" s="210" t="s">
        <v>156</v>
      </c>
    </row>
    <row r="8" spans="1:9" ht="12" customHeight="1" thickBot="1">
      <c r="A8" s="217"/>
      <c r="B8" s="339" t="s">
        <v>83</v>
      </c>
      <c r="C8" s="340"/>
      <c r="D8" s="341" t="s">
        <v>84</v>
      </c>
      <c r="E8" s="342"/>
      <c r="F8" s="339" t="s">
        <v>83</v>
      </c>
      <c r="G8" s="340"/>
      <c r="H8" s="341" t="s">
        <v>84</v>
      </c>
      <c r="I8" s="340"/>
    </row>
    <row r="9" spans="1:9" ht="17.25" customHeight="1">
      <c r="A9" s="218" t="s">
        <v>20</v>
      </c>
      <c r="B9" s="223">
        <f>SUM(B10:B34)</f>
        <v>16120.9</v>
      </c>
      <c r="C9" s="224">
        <f>SUM(C10:C34)</f>
        <v>16283.2</v>
      </c>
      <c r="D9" s="221">
        <v>56</v>
      </c>
      <c r="E9" s="228">
        <v>56.8</v>
      </c>
      <c r="F9" s="231">
        <f>SUM(F10:F34)</f>
        <v>1709.6999999999998</v>
      </c>
      <c r="G9" s="224">
        <f>SUM(G10:G34)</f>
        <v>1600.4000000000003</v>
      </c>
      <c r="H9" s="221">
        <v>9.6</v>
      </c>
      <c r="I9" s="213">
        <v>8.9</v>
      </c>
    </row>
    <row r="10" spans="1:9" ht="15.75" customHeight="1">
      <c r="A10" s="219" t="s">
        <v>21</v>
      </c>
      <c r="B10" s="225">
        <v>647.7</v>
      </c>
      <c r="C10" s="211">
        <v>652.8</v>
      </c>
      <c r="D10" s="215">
        <v>55.9</v>
      </c>
      <c r="E10" s="229">
        <v>56.8</v>
      </c>
      <c r="F10" s="232">
        <v>79.1</v>
      </c>
      <c r="G10" s="233">
        <v>75.2</v>
      </c>
      <c r="H10" s="215">
        <v>10.9</v>
      </c>
      <c r="I10" s="211">
        <v>10.3</v>
      </c>
    </row>
    <row r="11" spans="1:9" ht="15.75" customHeight="1">
      <c r="A11" s="219" t="s">
        <v>22</v>
      </c>
      <c r="B11" s="225">
        <v>365.8</v>
      </c>
      <c r="C11" s="211">
        <v>369.3</v>
      </c>
      <c r="D11" s="215">
        <v>48.8</v>
      </c>
      <c r="E11" s="229">
        <v>49.3</v>
      </c>
      <c r="F11" s="232">
        <v>53</v>
      </c>
      <c r="G11" s="233">
        <v>51.2</v>
      </c>
      <c r="H11" s="215">
        <v>12.7</v>
      </c>
      <c r="I11" s="211">
        <v>12.2</v>
      </c>
    </row>
    <row r="12" spans="1:9" ht="15.75" customHeight="1">
      <c r="A12" s="219" t="s">
        <v>23</v>
      </c>
      <c r="B12" s="225">
        <v>1388.1</v>
      </c>
      <c r="C12" s="211">
        <v>1404.9</v>
      </c>
      <c r="D12" s="215">
        <v>57.9</v>
      </c>
      <c r="E12" s="229">
        <v>58.7</v>
      </c>
      <c r="F12" s="232">
        <v>128</v>
      </c>
      <c r="G12" s="233">
        <v>121.8</v>
      </c>
      <c r="H12" s="215">
        <v>8.4</v>
      </c>
      <c r="I12" s="211">
        <v>8</v>
      </c>
    </row>
    <row r="13" spans="1:9" ht="15.75" customHeight="1">
      <c r="A13" s="219" t="s">
        <v>24</v>
      </c>
      <c r="B13" s="225">
        <v>734.9</v>
      </c>
      <c r="C13" s="211">
        <v>739.8</v>
      </c>
      <c r="D13" s="215">
        <v>49.5</v>
      </c>
      <c r="E13" s="229">
        <v>49.9</v>
      </c>
      <c r="F13" s="232">
        <v>125</v>
      </c>
      <c r="G13" s="233">
        <v>121.8</v>
      </c>
      <c r="H13" s="215">
        <v>14.5</v>
      </c>
      <c r="I13" s="211">
        <v>14.1</v>
      </c>
    </row>
    <row r="14" spans="1:9" ht="15.75" customHeight="1">
      <c r="A14" s="219" t="s">
        <v>25</v>
      </c>
      <c r="B14" s="225">
        <v>499.9</v>
      </c>
      <c r="C14" s="211">
        <v>504.7</v>
      </c>
      <c r="D14" s="215">
        <v>55.3</v>
      </c>
      <c r="E14" s="229">
        <v>56.2</v>
      </c>
      <c r="F14" s="232">
        <v>63.5</v>
      </c>
      <c r="G14" s="233">
        <v>59.5</v>
      </c>
      <c r="H14" s="215">
        <v>11.3</v>
      </c>
      <c r="I14" s="211">
        <v>10.5</v>
      </c>
    </row>
    <row r="15" spans="1:9" ht="15.75" customHeight="1">
      <c r="A15" s="219" t="s">
        <v>26</v>
      </c>
      <c r="B15" s="225">
        <v>500</v>
      </c>
      <c r="C15" s="211">
        <v>502.7</v>
      </c>
      <c r="D15" s="215">
        <v>54.2</v>
      </c>
      <c r="E15" s="229">
        <v>54.6</v>
      </c>
      <c r="F15" s="232">
        <v>55.1</v>
      </c>
      <c r="G15" s="233">
        <v>53.5</v>
      </c>
      <c r="H15" s="215">
        <v>9.9</v>
      </c>
      <c r="I15" s="211">
        <v>9.6</v>
      </c>
    </row>
    <row r="16" spans="1:9" ht="15.75" customHeight="1">
      <c r="A16" s="219" t="s">
        <v>27</v>
      </c>
      <c r="B16" s="225">
        <v>724.3</v>
      </c>
      <c r="C16" s="211">
        <v>732.5</v>
      </c>
      <c r="D16" s="215">
        <v>55.5</v>
      </c>
      <c r="E16" s="229">
        <v>56.8</v>
      </c>
      <c r="F16" s="232">
        <v>86.4</v>
      </c>
      <c r="G16" s="233">
        <v>80</v>
      </c>
      <c r="H16" s="215">
        <v>10.7</v>
      </c>
      <c r="I16" s="211">
        <v>9.8</v>
      </c>
    </row>
    <row r="17" spans="1:9" ht="15.75" customHeight="1">
      <c r="A17" s="219" t="s">
        <v>28</v>
      </c>
      <c r="B17" s="225">
        <v>546.3</v>
      </c>
      <c r="C17" s="211">
        <v>555.5</v>
      </c>
      <c r="D17" s="215">
        <v>53.7</v>
      </c>
      <c r="E17" s="229">
        <v>54.6</v>
      </c>
      <c r="F17" s="232">
        <v>52.7</v>
      </c>
      <c r="G17" s="233">
        <v>49.4</v>
      </c>
      <c r="H17" s="215">
        <v>8.8</v>
      </c>
      <c r="I17" s="211">
        <v>8.2</v>
      </c>
    </row>
    <row r="18" spans="1:9" ht="15.75" customHeight="1">
      <c r="A18" s="219" t="s">
        <v>85</v>
      </c>
      <c r="B18" s="225">
        <v>744.5</v>
      </c>
      <c r="C18" s="211">
        <v>759.5</v>
      </c>
      <c r="D18" s="215">
        <v>58.3</v>
      </c>
      <c r="E18" s="229">
        <v>58.8</v>
      </c>
      <c r="F18" s="232">
        <v>51</v>
      </c>
      <c r="G18" s="233">
        <v>50</v>
      </c>
      <c r="H18" s="215">
        <v>6.4</v>
      </c>
      <c r="I18" s="211">
        <v>6.2</v>
      </c>
    </row>
    <row r="19" spans="1:9" ht="15.75" customHeight="1">
      <c r="A19" s="219" t="s">
        <v>29</v>
      </c>
      <c r="B19" s="225">
        <v>378.8</v>
      </c>
      <c r="C19" s="211">
        <v>380.5</v>
      </c>
      <c r="D19" s="215">
        <v>53.6</v>
      </c>
      <c r="E19" s="229">
        <v>54.5</v>
      </c>
      <c r="F19" s="232">
        <v>52.4</v>
      </c>
      <c r="G19" s="233">
        <v>51.1</v>
      </c>
      <c r="H19" s="215">
        <v>12.2</v>
      </c>
      <c r="I19" s="211">
        <v>11.8</v>
      </c>
    </row>
    <row r="20" spans="1:9" ht="15.75" customHeight="1">
      <c r="A20" s="219" t="s">
        <v>30</v>
      </c>
      <c r="B20" s="225">
        <v>292.5</v>
      </c>
      <c r="C20" s="211">
        <v>296.8</v>
      </c>
      <c r="D20" s="215">
        <v>54.7</v>
      </c>
      <c r="E20" s="229">
        <v>56.6</v>
      </c>
      <c r="F20" s="232">
        <v>58.3</v>
      </c>
      <c r="G20" s="233">
        <v>54.2</v>
      </c>
      <c r="H20" s="215">
        <v>16.6</v>
      </c>
      <c r="I20" s="211">
        <v>15.4</v>
      </c>
    </row>
    <row r="21" spans="1:9" ht="15.75" customHeight="1">
      <c r="A21" s="236" t="s">
        <v>31</v>
      </c>
      <c r="B21" s="237">
        <v>1041.1</v>
      </c>
      <c r="C21" s="238">
        <v>1053.6</v>
      </c>
      <c r="D21" s="239">
        <v>55.7</v>
      </c>
      <c r="E21" s="240">
        <v>56.4</v>
      </c>
      <c r="F21" s="241">
        <v>89.5</v>
      </c>
      <c r="G21" s="242">
        <v>80.4</v>
      </c>
      <c r="H21" s="239">
        <v>7.9</v>
      </c>
      <c r="I21" s="238">
        <v>7.1</v>
      </c>
    </row>
    <row r="22" spans="1:9" ht="15.75" customHeight="1">
      <c r="A22" s="219" t="s">
        <v>32</v>
      </c>
      <c r="B22" s="225">
        <v>494</v>
      </c>
      <c r="C22" s="211">
        <v>496.5</v>
      </c>
      <c r="D22" s="215">
        <v>57.3</v>
      </c>
      <c r="E22" s="229">
        <v>58.1</v>
      </c>
      <c r="F22" s="232">
        <v>57</v>
      </c>
      <c r="G22" s="233">
        <v>54.9</v>
      </c>
      <c r="H22" s="215">
        <v>10.3</v>
      </c>
      <c r="I22" s="211">
        <v>10</v>
      </c>
    </row>
    <row r="23" spans="1:9" ht="15.75" customHeight="1">
      <c r="A23" s="219" t="s">
        <v>33</v>
      </c>
      <c r="B23" s="225">
        <v>988.9</v>
      </c>
      <c r="C23" s="211">
        <v>993.6</v>
      </c>
      <c r="D23" s="215">
        <v>56.2</v>
      </c>
      <c r="E23" s="229">
        <v>56.7</v>
      </c>
      <c r="F23" s="232">
        <v>75.7</v>
      </c>
      <c r="G23" s="233">
        <v>71.7</v>
      </c>
      <c r="H23" s="215">
        <v>7.1</v>
      </c>
      <c r="I23" s="211">
        <v>6.7</v>
      </c>
    </row>
    <row r="24" spans="1:9" ht="15.75" customHeight="1">
      <c r="A24" s="219" t="s">
        <v>34</v>
      </c>
      <c r="B24" s="225">
        <v>571.9</v>
      </c>
      <c r="C24" s="211">
        <v>575.2</v>
      </c>
      <c r="D24" s="215">
        <v>53.7</v>
      </c>
      <c r="E24" s="229">
        <v>54.6</v>
      </c>
      <c r="F24" s="232">
        <v>77.8</v>
      </c>
      <c r="G24" s="233">
        <v>76.2</v>
      </c>
      <c r="H24" s="215">
        <v>12</v>
      </c>
      <c r="I24" s="211">
        <v>11.7</v>
      </c>
    </row>
    <row r="25" spans="1:9" ht="15.75" customHeight="1">
      <c r="A25" s="219" t="s">
        <v>35</v>
      </c>
      <c r="B25" s="225">
        <v>463.8</v>
      </c>
      <c r="C25" s="211">
        <v>472.3</v>
      </c>
      <c r="D25" s="215">
        <v>55.5</v>
      </c>
      <c r="E25" s="229">
        <v>56.6</v>
      </c>
      <c r="F25" s="232">
        <v>59.3</v>
      </c>
      <c r="G25" s="233">
        <v>49.7</v>
      </c>
      <c r="H25" s="215">
        <v>11.3</v>
      </c>
      <c r="I25" s="211">
        <v>9.5</v>
      </c>
    </row>
    <row r="26" spans="1:9" ht="15.75" customHeight="1">
      <c r="A26" s="219" t="s">
        <v>36</v>
      </c>
      <c r="B26" s="225">
        <v>470.9</v>
      </c>
      <c r="C26" s="211">
        <v>475</v>
      </c>
      <c r="D26" s="215">
        <v>56.1</v>
      </c>
      <c r="E26" s="229">
        <v>57.2</v>
      </c>
      <c r="F26" s="232">
        <v>48.5</v>
      </c>
      <c r="G26" s="233">
        <v>44.7</v>
      </c>
      <c r="H26" s="215">
        <v>9.3</v>
      </c>
      <c r="I26" s="211">
        <v>8.6</v>
      </c>
    </row>
    <row r="27" spans="1:9" ht="15.75" customHeight="1">
      <c r="A27" s="219" t="s">
        <v>37</v>
      </c>
      <c r="B27" s="225">
        <v>397.6</v>
      </c>
      <c r="C27" s="211">
        <v>405.3</v>
      </c>
      <c r="D27" s="215">
        <v>50.8</v>
      </c>
      <c r="E27" s="229">
        <v>52</v>
      </c>
      <c r="F27" s="232">
        <v>55.6</v>
      </c>
      <c r="G27" s="233">
        <v>50.2</v>
      </c>
      <c r="H27" s="215">
        <v>12.3</v>
      </c>
      <c r="I27" s="211">
        <v>11</v>
      </c>
    </row>
    <row r="28" spans="1:9" ht="15.75" customHeight="1">
      <c r="A28" s="219" t="s">
        <v>38</v>
      </c>
      <c r="B28" s="225">
        <v>1245</v>
      </c>
      <c r="C28" s="211">
        <v>1260</v>
      </c>
      <c r="D28" s="215">
        <v>60.5</v>
      </c>
      <c r="E28" s="229">
        <v>61.5</v>
      </c>
      <c r="F28" s="232">
        <v>81.3</v>
      </c>
      <c r="G28" s="233">
        <v>68</v>
      </c>
      <c r="H28" s="215">
        <v>6.1</v>
      </c>
      <c r="I28" s="211">
        <v>5.1</v>
      </c>
    </row>
    <row r="29" spans="1:9" ht="15.75" customHeight="1">
      <c r="A29" s="219" t="s">
        <v>39</v>
      </c>
      <c r="B29" s="225">
        <v>438.7</v>
      </c>
      <c r="C29" s="211">
        <v>443</v>
      </c>
      <c r="D29" s="215">
        <v>55.7</v>
      </c>
      <c r="E29" s="229">
        <v>56.8</v>
      </c>
      <c r="F29" s="232">
        <v>56.2</v>
      </c>
      <c r="G29" s="233">
        <v>53.7</v>
      </c>
      <c r="H29" s="215">
        <v>11.4</v>
      </c>
      <c r="I29" s="211">
        <v>10.8</v>
      </c>
    </row>
    <row r="30" spans="1:9" ht="15.75" customHeight="1">
      <c r="A30" s="219" t="s">
        <v>40</v>
      </c>
      <c r="B30" s="225">
        <v>515.9</v>
      </c>
      <c r="C30" s="211">
        <v>519</v>
      </c>
      <c r="D30" s="215">
        <v>54.7</v>
      </c>
      <c r="E30" s="229">
        <v>55.5</v>
      </c>
      <c r="F30" s="232">
        <v>53.5</v>
      </c>
      <c r="G30" s="233">
        <v>51.5</v>
      </c>
      <c r="H30" s="215">
        <v>9.4</v>
      </c>
      <c r="I30" s="211">
        <v>9</v>
      </c>
    </row>
    <row r="31" spans="1:9" ht="15.75" customHeight="1">
      <c r="A31" s="219" t="s">
        <v>41</v>
      </c>
      <c r="B31" s="225">
        <v>513.5</v>
      </c>
      <c r="C31" s="211">
        <v>519.8</v>
      </c>
      <c r="D31" s="215">
        <v>56.2</v>
      </c>
      <c r="E31" s="229">
        <v>57.4</v>
      </c>
      <c r="F31" s="232">
        <v>59.5</v>
      </c>
      <c r="G31" s="233">
        <v>52.6</v>
      </c>
      <c r="H31" s="215">
        <v>10.4</v>
      </c>
      <c r="I31" s="211">
        <v>9.2</v>
      </c>
    </row>
    <row r="32" spans="1:9" ht="15.75" customHeight="1">
      <c r="A32" s="219" t="s">
        <v>42</v>
      </c>
      <c r="B32" s="225">
        <v>380.5</v>
      </c>
      <c r="C32" s="211">
        <v>384.1</v>
      </c>
      <c r="D32" s="215">
        <v>56.8</v>
      </c>
      <c r="E32" s="229">
        <v>57.4</v>
      </c>
      <c r="F32" s="232">
        <v>35.3</v>
      </c>
      <c r="G32" s="233">
        <v>31.4</v>
      </c>
      <c r="H32" s="215">
        <v>8.5</v>
      </c>
      <c r="I32" s="211">
        <v>7.6</v>
      </c>
    </row>
    <row r="33" spans="1:9" ht="15.75" customHeight="1">
      <c r="A33" s="219" t="s">
        <v>43</v>
      </c>
      <c r="B33" s="225">
        <v>423.7</v>
      </c>
      <c r="C33" s="211">
        <v>426.1</v>
      </c>
      <c r="D33" s="215">
        <v>55.8</v>
      </c>
      <c r="E33" s="229">
        <v>56.8</v>
      </c>
      <c r="F33" s="232">
        <v>54.2</v>
      </c>
      <c r="G33" s="233">
        <v>52.3</v>
      </c>
      <c r="H33" s="215">
        <v>11.3</v>
      </c>
      <c r="I33" s="211">
        <v>10.9</v>
      </c>
    </row>
    <row r="34" spans="1:9" ht="15.75" customHeight="1" thickBot="1">
      <c r="A34" s="220" t="s">
        <v>44</v>
      </c>
      <c r="B34" s="226">
        <v>1352.6</v>
      </c>
      <c r="C34" s="212">
        <v>1360.7</v>
      </c>
      <c r="D34" s="216">
        <v>61.6</v>
      </c>
      <c r="E34" s="230">
        <v>62.3</v>
      </c>
      <c r="F34" s="234">
        <v>101.8</v>
      </c>
      <c r="G34" s="235">
        <v>95.4</v>
      </c>
      <c r="H34" s="216">
        <v>7</v>
      </c>
      <c r="I34" s="212">
        <v>6.6</v>
      </c>
    </row>
  </sheetData>
  <sheetProtection/>
  <mergeCells count="14"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  <mergeCell ref="B8:C8"/>
    <mergeCell ref="D8:E8"/>
    <mergeCell ref="F8:G8"/>
    <mergeCell ref="H8:I8"/>
  </mergeCells>
  <printOptions/>
  <pageMargins left="0.5118110236220472" right="0.1968503937007874" top="0.35433070866141736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L14" sqref="L14"/>
    </sheetView>
  </sheetViews>
  <sheetFormatPr defaultColWidth="9.140625" defaultRowHeight="15"/>
  <cols>
    <col min="1" max="1" width="1.28515625" style="59" hidden="1" customWidth="1"/>
    <col min="2" max="2" width="24.140625" style="59" customWidth="1"/>
    <col min="3" max="4" width="16.421875" style="59" customWidth="1"/>
    <col min="5" max="5" width="17.57421875" style="59" customWidth="1"/>
    <col min="6" max="6" width="16.7109375" style="59" customWidth="1"/>
    <col min="7" max="7" width="9.140625" style="59" customWidth="1"/>
    <col min="8" max="10" width="0" style="59" hidden="1" customWidth="1"/>
    <col min="11" max="16384" width="9.140625" style="59" customWidth="1"/>
  </cols>
  <sheetData>
    <row r="1" s="38" customFormat="1" ht="10.5" customHeight="1">
      <c r="F1" s="39"/>
    </row>
    <row r="2" spans="1:6" s="40" customFormat="1" ht="51" customHeight="1">
      <c r="A2" s="348" t="s">
        <v>86</v>
      </c>
      <c r="B2" s="348"/>
      <c r="C2" s="348"/>
      <c r="D2" s="348"/>
      <c r="E2" s="348"/>
      <c r="F2" s="348"/>
    </row>
    <row r="3" spans="1:6" s="40" customFormat="1" ht="1.5" customHeight="1">
      <c r="A3" s="41"/>
      <c r="B3" s="41"/>
      <c r="C3" s="41"/>
      <c r="D3" s="41"/>
      <c r="E3" s="41"/>
      <c r="F3" s="41"/>
    </row>
    <row r="4" spans="1:6" s="40" customFormat="1" ht="16.5" customHeight="1" thickBot="1">
      <c r="A4" s="41"/>
      <c r="B4" s="41"/>
      <c r="C4" s="41"/>
      <c r="D4" s="41"/>
      <c r="E4" s="41"/>
      <c r="F4" s="42" t="s">
        <v>87</v>
      </c>
    </row>
    <row r="5" spans="1:6" s="40" customFormat="1" ht="24.75" customHeight="1">
      <c r="A5" s="41"/>
      <c r="B5" s="349"/>
      <c r="C5" s="351" t="s">
        <v>186</v>
      </c>
      <c r="D5" s="353" t="s">
        <v>187</v>
      </c>
      <c r="E5" s="353" t="s">
        <v>88</v>
      </c>
      <c r="F5" s="355"/>
    </row>
    <row r="6" spans="1:6" s="40" customFormat="1" ht="54.75" customHeight="1">
      <c r="A6" s="43"/>
      <c r="B6" s="350"/>
      <c r="C6" s="352"/>
      <c r="D6" s="354"/>
      <c r="E6" s="44" t="s">
        <v>2</v>
      </c>
      <c r="F6" s="127" t="s">
        <v>89</v>
      </c>
    </row>
    <row r="7" spans="2:6" s="45" customFormat="1" ht="19.5" customHeight="1">
      <c r="B7" s="138" t="s">
        <v>19</v>
      </c>
      <c r="C7" s="133">
        <v>1</v>
      </c>
      <c r="D7" s="47">
        <v>2</v>
      </c>
      <c r="E7" s="46">
        <v>3</v>
      </c>
      <c r="F7" s="128">
        <v>4</v>
      </c>
    </row>
    <row r="8" spans="2:10" s="48" customFormat="1" ht="27.75" customHeight="1">
      <c r="B8" s="139" t="s">
        <v>140</v>
      </c>
      <c r="C8" s="134">
        <f>SUM(C9:C36)</f>
        <v>8588</v>
      </c>
      <c r="D8" s="49">
        <f>SUM(D9:D36)</f>
        <v>5457</v>
      </c>
      <c r="E8" s="50">
        <f>IF(ISERROR(D8*100/C8),"-",(D8*100/C8))</f>
        <v>63.54215183977643</v>
      </c>
      <c r="F8" s="129">
        <f aca="true" t="shared" si="0" ref="F8:F33">D8-C8</f>
        <v>-3131</v>
      </c>
      <c r="I8" s="51"/>
      <c r="J8" s="51"/>
    </row>
    <row r="9" spans="2:10" s="52" customFormat="1" ht="17.25" customHeight="1">
      <c r="B9" s="140" t="s">
        <v>112</v>
      </c>
      <c r="C9" s="135">
        <v>3545</v>
      </c>
      <c r="D9" s="53">
        <v>2963</v>
      </c>
      <c r="E9" s="54">
        <f aca="true" t="shared" si="1" ref="E9:E36">IF(ISERROR(D9*100/C9),"-",(D9*100/C9))</f>
        <v>83.58251057827927</v>
      </c>
      <c r="F9" s="130">
        <f t="shared" si="0"/>
        <v>-582</v>
      </c>
      <c r="H9" s="55">
        <f>ROUND(D9/$D$8*100,1)</f>
        <v>54.3</v>
      </c>
      <c r="I9" s="56">
        <f>ROUND(C9/1000,1)</f>
        <v>3.5</v>
      </c>
      <c r="J9" s="56">
        <f>ROUND(D9/1000,1)</f>
        <v>3</v>
      </c>
    </row>
    <row r="10" spans="2:10" s="52" customFormat="1" ht="17.25" customHeight="1">
      <c r="B10" s="140" t="s">
        <v>113</v>
      </c>
      <c r="C10" s="135">
        <v>35</v>
      </c>
      <c r="D10" s="53">
        <v>0</v>
      </c>
      <c r="E10" s="54">
        <f t="shared" si="1"/>
        <v>0</v>
      </c>
      <c r="F10" s="125">
        <f t="shared" si="0"/>
        <v>-35</v>
      </c>
      <c r="H10" s="55">
        <f aca="true" t="shared" si="2" ref="H10:H33">ROUND(D10/$D$8*100,1)</f>
        <v>0</v>
      </c>
      <c r="I10" s="56">
        <f aca="true" t="shared" si="3" ref="I10:J33">ROUND(C10/1000,1)</f>
        <v>0</v>
      </c>
      <c r="J10" s="56">
        <f t="shared" si="3"/>
        <v>0</v>
      </c>
    </row>
    <row r="11" spans="2:10" s="52" customFormat="1" ht="17.25" customHeight="1">
      <c r="B11" s="140" t="s">
        <v>114</v>
      </c>
      <c r="C11" s="135">
        <v>0</v>
      </c>
      <c r="D11" s="53">
        <v>0</v>
      </c>
      <c r="E11" s="54" t="str">
        <f t="shared" si="1"/>
        <v>-</v>
      </c>
      <c r="F11" s="125">
        <f t="shared" si="0"/>
        <v>0</v>
      </c>
      <c r="H11" s="57">
        <f t="shared" si="2"/>
        <v>0</v>
      </c>
      <c r="I11" s="56">
        <f t="shared" si="3"/>
        <v>0</v>
      </c>
      <c r="J11" s="56">
        <f t="shared" si="3"/>
        <v>0</v>
      </c>
    </row>
    <row r="12" spans="2:10" s="52" customFormat="1" ht="17.25" customHeight="1">
      <c r="B12" s="140" t="s">
        <v>115</v>
      </c>
      <c r="C12" s="135">
        <v>87</v>
      </c>
      <c r="D12" s="53">
        <v>141</v>
      </c>
      <c r="E12" s="54">
        <f t="shared" si="1"/>
        <v>162.06896551724137</v>
      </c>
      <c r="F12" s="125">
        <f t="shared" si="0"/>
        <v>54</v>
      </c>
      <c r="H12" s="55">
        <f t="shared" si="2"/>
        <v>2.6</v>
      </c>
      <c r="I12" s="56">
        <f t="shared" si="3"/>
        <v>0.1</v>
      </c>
      <c r="J12" s="56">
        <f t="shared" si="3"/>
        <v>0.1</v>
      </c>
    </row>
    <row r="13" spans="2:10" s="52" customFormat="1" ht="17.25" customHeight="1">
      <c r="B13" s="140" t="s">
        <v>116</v>
      </c>
      <c r="C13" s="135">
        <v>107</v>
      </c>
      <c r="D13" s="53">
        <v>20</v>
      </c>
      <c r="E13" s="54">
        <f t="shared" si="1"/>
        <v>18.69158878504673</v>
      </c>
      <c r="F13" s="125">
        <f t="shared" si="0"/>
        <v>-87</v>
      </c>
      <c r="H13" s="57">
        <f t="shared" si="2"/>
        <v>0.4</v>
      </c>
      <c r="I13" s="56">
        <f t="shared" si="3"/>
        <v>0.1</v>
      </c>
      <c r="J13" s="56">
        <f t="shared" si="3"/>
        <v>0</v>
      </c>
    </row>
    <row r="14" spans="2:10" s="52" customFormat="1" ht="17.25" customHeight="1">
      <c r="B14" s="140" t="s">
        <v>117</v>
      </c>
      <c r="C14" s="135">
        <v>0</v>
      </c>
      <c r="D14" s="53">
        <v>0</v>
      </c>
      <c r="E14" s="54" t="str">
        <f t="shared" si="1"/>
        <v>-</v>
      </c>
      <c r="F14" s="125">
        <f t="shared" si="0"/>
        <v>0</v>
      </c>
      <c r="H14" s="55">
        <f t="shared" si="2"/>
        <v>0</v>
      </c>
      <c r="I14" s="56">
        <f t="shared" si="3"/>
        <v>0</v>
      </c>
      <c r="J14" s="56">
        <f t="shared" si="3"/>
        <v>0</v>
      </c>
    </row>
    <row r="15" spans="2:10" s="52" customFormat="1" ht="17.25" customHeight="1">
      <c r="B15" s="140" t="s">
        <v>118</v>
      </c>
      <c r="C15" s="135">
        <v>108</v>
      </c>
      <c r="D15" s="53">
        <v>0</v>
      </c>
      <c r="E15" s="54">
        <f t="shared" si="1"/>
        <v>0</v>
      </c>
      <c r="F15" s="125">
        <f t="shared" si="0"/>
        <v>-108</v>
      </c>
      <c r="H15" s="55">
        <f t="shared" si="2"/>
        <v>0</v>
      </c>
      <c r="I15" s="56">
        <f t="shared" si="3"/>
        <v>0.1</v>
      </c>
      <c r="J15" s="56">
        <f t="shared" si="3"/>
        <v>0</v>
      </c>
    </row>
    <row r="16" spans="2:10" s="52" customFormat="1" ht="17.25" customHeight="1">
      <c r="B16" s="140" t="s">
        <v>119</v>
      </c>
      <c r="C16" s="135">
        <v>312</v>
      </c>
      <c r="D16" s="53">
        <v>129</v>
      </c>
      <c r="E16" s="54">
        <f t="shared" si="1"/>
        <v>41.34615384615385</v>
      </c>
      <c r="F16" s="125">
        <f t="shared" si="0"/>
        <v>-183</v>
      </c>
      <c r="H16" s="55">
        <f t="shared" si="2"/>
        <v>2.4</v>
      </c>
      <c r="I16" s="56">
        <f t="shared" si="3"/>
        <v>0.3</v>
      </c>
      <c r="J16" s="56">
        <f t="shared" si="3"/>
        <v>0.1</v>
      </c>
    </row>
    <row r="17" spans="2:10" s="52" customFormat="1" ht="17.25" customHeight="1">
      <c r="B17" s="140" t="s">
        <v>120</v>
      </c>
      <c r="C17" s="135">
        <v>1447</v>
      </c>
      <c r="D17" s="53">
        <v>114</v>
      </c>
      <c r="E17" s="54">
        <f t="shared" si="1"/>
        <v>7.8783690393918455</v>
      </c>
      <c r="F17" s="125">
        <f t="shared" si="0"/>
        <v>-1333</v>
      </c>
      <c r="H17" s="55">
        <f t="shared" si="2"/>
        <v>2.1</v>
      </c>
      <c r="I17" s="56">
        <f t="shared" si="3"/>
        <v>1.4</v>
      </c>
      <c r="J17" s="56">
        <f t="shared" si="3"/>
        <v>0.1</v>
      </c>
    </row>
    <row r="18" spans="2:10" s="52" customFormat="1" ht="17.25" customHeight="1">
      <c r="B18" s="140" t="s">
        <v>121</v>
      </c>
      <c r="C18" s="135">
        <v>333</v>
      </c>
      <c r="D18" s="53">
        <v>310</v>
      </c>
      <c r="E18" s="54">
        <f t="shared" si="1"/>
        <v>93.09309309309309</v>
      </c>
      <c r="F18" s="125">
        <f t="shared" si="0"/>
        <v>-23</v>
      </c>
      <c r="H18" s="55">
        <f t="shared" si="2"/>
        <v>5.7</v>
      </c>
      <c r="I18" s="56">
        <f t="shared" si="3"/>
        <v>0.3</v>
      </c>
      <c r="J18" s="56">
        <f t="shared" si="3"/>
        <v>0.3</v>
      </c>
    </row>
    <row r="19" spans="2:10" s="52" customFormat="1" ht="17.25" customHeight="1">
      <c r="B19" s="140" t="s">
        <v>122</v>
      </c>
      <c r="C19" s="135">
        <v>332</v>
      </c>
      <c r="D19" s="53">
        <v>160</v>
      </c>
      <c r="E19" s="54">
        <f t="shared" si="1"/>
        <v>48.19277108433735</v>
      </c>
      <c r="F19" s="125">
        <f t="shared" si="0"/>
        <v>-172</v>
      </c>
      <c r="H19" s="55">
        <f t="shared" si="2"/>
        <v>2.9</v>
      </c>
      <c r="I19" s="56">
        <f t="shared" si="3"/>
        <v>0.3</v>
      </c>
      <c r="J19" s="56">
        <f t="shared" si="3"/>
        <v>0.2</v>
      </c>
    </row>
    <row r="20" spans="2:10" s="52" customFormat="1" ht="17.25" customHeight="1">
      <c r="B20" s="140" t="s">
        <v>123</v>
      </c>
      <c r="C20" s="135">
        <v>37</v>
      </c>
      <c r="D20" s="53">
        <v>22</v>
      </c>
      <c r="E20" s="54">
        <f t="shared" si="1"/>
        <v>59.45945945945946</v>
      </c>
      <c r="F20" s="125">
        <f t="shared" si="0"/>
        <v>-15</v>
      </c>
      <c r="H20" s="57">
        <f t="shared" si="2"/>
        <v>0.4</v>
      </c>
      <c r="I20" s="56">
        <f t="shared" si="3"/>
        <v>0</v>
      </c>
      <c r="J20" s="56">
        <f t="shared" si="3"/>
        <v>0</v>
      </c>
    </row>
    <row r="21" spans="2:10" s="52" customFormat="1" ht="17.25" customHeight="1">
      <c r="B21" s="140" t="s">
        <v>124</v>
      </c>
      <c r="C21" s="135">
        <v>117</v>
      </c>
      <c r="D21" s="53">
        <v>128</v>
      </c>
      <c r="E21" s="54">
        <f t="shared" si="1"/>
        <v>109.4017094017094</v>
      </c>
      <c r="F21" s="125">
        <f t="shared" si="0"/>
        <v>11</v>
      </c>
      <c r="H21" s="57">
        <f t="shared" si="2"/>
        <v>2.3</v>
      </c>
      <c r="I21" s="56">
        <f t="shared" si="3"/>
        <v>0.1</v>
      </c>
      <c r="J21" s="56">
        <f t="shared" si="3"/>
        <v>0.1</v>
      </c>
    </row>
    <row r="22" spans="2:10" s="52" customFormat="1" ht="17.25" customHeight="1">
      <c r="B22" s="140" t="s">
        <v>125</v>
      </c>
      <c r="C22" s="135">
        <v>255</v>
      </c>
      <c r="D22" s="53">
        <v>75</v>
      </c>
      <c r="E22" s="54">
        <f t="shared" si="1"/>
        <v>29.41176470588235</v>
      </c>
      <c r="F22" s="125">
        <f t="shared" si="0"/>
        <v>-180</v>
      </c>
      <c r="H22" s="57">
        <f t="shared" si="2"/>
        <v>1.4</v>
      </c>
      <c r="I22" s="56">
        <f t="shared" si="3"/>
        <v>0.3</v>
      </c>
      <c r="J22" s="56">
        <f t="shared" si="3"/>
        <v>0.1</v>
      </c>
    </row>
    <row r="23" spans="2:10" s="52" customFormat="1" ht="17.25" customHeight="1">
      <c r="B23" s="140" t="s">
        <v>126</v>
      </c>
      <c r="C23" s="135">
        <v>609</v>
      </c>
      <c r="D23" s="53">
        <v>264</v>
      </c>
      <c r="E23" s="54">
        <f t="shared" si="1"/>
        <v>43.34975369458128</v>
      </c>
      <c r="F23" s="125">
        <f t="shared" si="0"/>
        <v>-345</v>
      </c>
      <c r="H23" s="55">
        <f t="shared" si="2"/>
        <v>4.8</v>
      </c>
      <c r="I23" s="56">
        <f t="shared" si="3"/>
        <v>0.6</v>
      </c>
      <c r="J23" s="56">
        <f t="shared" si="3"/>
        <v>0.3</v>
      </c>
    </row>
    <row r="24" spans="2:10" s="52" customFormat="1" ht="17.25" customHeight="1">
      <c r="B24" s="140" t="s">
        <v>127</v>
      </c>
      <c r="C24" s="136">
        <v>146</v>
      </c>
      <c r="D24" s="58">
        <v>23</v>
      </c>
      <c r="E24" s="54">
        <f t="shared" si="1"/>
        <v>15.753424657534246</v>
      </c>
      <c r="F24" s="125">
        <f t="shared" si="0"/>
        <v>-123</v>
      </c>
      <c r="H24" s="55">
        <f t="shared" si="2"/>
        <v>0.4</v>
      </c>
      <c r="I24" s="56">
        <f t="shared" si="3"/>
        <v>0.1</v>
      </c>
      <c r="J24" s="56">
        <f t="shared" si="3"/>
        <v>0</v>
      </c>
    </row>
    <row r="25" spans="2:10" s="52" customFormat="1" ht="17.25" customHeight="1">
      <c r="B25" s="140" t="s">
        <v>128</v>
      </c>
      <c r="C25" s="135">
        <v>113</v>
      </c>
      <c r="D25" s="53">
        <v>0</v>
      </c>
      <c r="E25" s="54">
        <f t="shared" si="1"/>
        <v>0</v>
      </c>
      <c r="F25" s="125">
        <f t="shared" si="0"/>
        <v>-113</v>
      </c>
      <c r="H25" s="55">
        <f t="shared" si="2"/>
        <v>0</v>
      </c>
      <c r="I25" s="56">
        <f t="shared" si="3"/>
        <v>0.1</v>
      </c>
      <c r="J25" s="56">
        <f t="shared" si="3"/>
        <v>0</v>
      </c>
    </row>
    <row r="26" spans="2:10" s="52" customFormat="1" ht="17.25" customHeight="1">
      <c r="B26" s="140" t="s">
        <v>129</v>
      </c>
      <c r="C26" s="135">
        <v>258</v>
      </c>
      <c r="D26" s="53">
        <v>135</v>
      </c>
      <c r="E26" s="54">
        <f t="shared" si="1"/>
        <v>52.325581395348834</v>
      </c>
      <c r="F26" s="125">
        <f t="shared" si="0"/>
        <v>-123</v>
      </c>
      <c r="H26" s="55">
        <f t="shared" si="2"/>
        <v>2.5</v>
      </c>
      <c r="I26" s="56">
        <f t="shared" si="3"/>
        <v>0.3</v>
      </c>
      <c r="J26" s="56">
        <f t="shared" si="3"/>
        <v>0.1</v>
      </c>
    </row>
    <row r="27" spans="2:10" s="52" customFormat="1" ht="17.25" customHeight="1">
      <c r="B27" s="140" t="s">
        <v>130</v>
      </c>
      <c r="C27" s="135">
        <v>221</v>
      </c>
      <c r="D27" s="53">
        <v>62</v>
      </c>
      <c r="E27" s="54">
        <f t="shared" si="1"/>
        <v>28.054298642533936</v>
      </c>
      <c r="F27" s="125">
        <f t="shared" si="0"/>
        <v>-159</v>
      </c>
      <c r="H27" s="55">
        <f t="shared" si="2"/>
        <v>1.1</v>
      </c>
      <c r="I27" s="56">
        <f t="shared" si="3"/>
        <v>0.2</v>
      </c>
      <c r="J27" s="56">
        <f t="shared" si="3"/>
        <v>0.1</v>
      </c>
    </row>
    <row r="28" spans="2:10" s="52" customFormat="1" ht="17.25" customHeight="1">
      <c r="B28" s="140" t="s">
        <v>131</v>
      </c>
      <c r="C28" s="135">
        <v>113</v>
      </c>
      <c r="D28" s="53">
        <v>389</v>
      </c>
      <c r="E28" s="54">
        <f t="shared" si="1"/>
        <v>344.24778761061947</v>
      </c>
      <c r="F28" s="125">
        <f t="shared" si="0"/>
        <v>276</v>
      </c>
      <c r="H28" s="55">
        <f t="shared" si="2"/>
        <v>7.1</v>
      </c>
      <c r="I28" s="56">
        <f t="shared" si="3"/>
        <v>0.1</v>
      </c>
      <c r="J28" s="56">
        <f t="shared" si="3"/>
        <v>0.4</v>
      </c>
    </row>
    <row r="29" spans="2:10" s="52" customFormat="1" ht="17.25" customHeight="1">
      <c r="B29" s="140" t="s">
        <v>132</v>
      </c>
      <c r="C29" s="135">
        <v>20</v>
      </c>
      <c r="D29" s="53">
        <v>0</v>
      </c>
      <c r="E29" s="54">
        <f t="shared" si="1"/>
        <v>0</v>
      </c>
      <c r="F29" s="125">
        <f t="shared" si="0"/>
        <v>-20</v>
      </c>
      <c r="H29" s="55">
        <f t="shared" si="2"/>
        <v>0</v>
      </c>
      <c r="I29" s="56">
        <f t="shared" si="3"/>
        <v>0</v>
      </c>
      <c r="J29" s="56">
        <f t="shared" si="3"/>
        <v>0</v>
      </c>
    </row>
    <row r="30" spans="2:10" s="52" customFormat="1" ht="17.25" customHeight="1">
      <c r="B30" s="140" t="s">
        <v>133</v>
      </c>
      <c r="C30" s="135">
        <v>68</v>
      </c>
      <c r="D30" s="53">
        <v>132</v>
      </c>
      <c r="E30" s="54">
        <f t="shared" si="1"/>
        <v>194.11764705882354</v>
      </c>
      <c r="F30" s="125">
        <f t="shared" si="0"/>
        <v>64</v>
      </c>
      <c r="H30" s="55">
        <f t="shared" si="2"/>
        <v>2.4</v>
      </c>
      <c r="I30" s="56">
        <f t="shared" si="3"/>
        <v>0.1</v>
      </c>
      <c r="J30" s="56">
        <f t="shared" si="3"/>
        <v>0.1</v>
      </c>
    </row>
    <row r="31" spans="2:10" s="52" customFormat="1" ht="17.25" customHeight="1">
      <c r="B31" s="140" t="s">
        <v>134</v>
      </c>
      <c r="C31" s="135">
        <v>0</v>
      </c>
      <c r="D31" s="53">
        <v>7</v>
      </c>
      <c r="E31" s="54" t="str">
        <f t="shared" si="1"/>
        <v>-</v>
      </c>
      <c r="F31" s="125">
        <f t="shared" si="0"/>
        <v>7</v>
      </c>
      <c r="H31" s="55">
        <f t="shared" si="2"/>
        <v>0.1</v>
      </c>
      <c r="I31" s="56">
        <f t="shared" si="3"/>
        <v>0</v>
      </c>
      <c r="J31" s="56">
        <f t="shared" si="3"/>
        <v>0</v>
      </c>
    </row>
    <row r="32" spans="2:10" s="52" customFormat="1" ht="17.25" customHeight="1">
      <c r="B32" s="140" t="s">
        <v>135</v>
      </c>
      <c r="C32" s="135">
        <v>22</v>
      </c>
      <c r="D32" s="53">
        <v>100</v>
      </c>
      <c r="E32" s="54">
        <f t="shared" si="1"/>
        <v>454.54545454545456</v>
      </c>
      <c r="F32" s="125">
        <f t="shared" si="0"/>
        <v>78</v>
      </c>
      <c r="H32" s="55">
        <f t="shared" si="2"/>
        <v>1.8</v>
      </c>
      <c r="I32" s="56">
        <f t="shared" si="3"/>
        <v>0</v>
      </c>
      <c r="J32" s="56">
        <f t="shared" si="3"/>
        <v>0.1</v>
      </c>
    </row>
    <row r="33" spans="2:10" s="52" customFormat="1" ht="17.25" customHeight="1">
      <c r="B33" s="140" t="s">
        <v>136</v>
      </c>
      <c r="C33" s="135">
        <v>145</v>
      </c>
      <c r="D33" s="53">
        <v>124</v>
      </c>
      <c r="E33" s="54">
        <f t="shared" si="1"/>
        <v>85.51724137931035</v>
      </c>
      <c r="F33" s="125">
        <f t="shared" si="0"/>
        <v>-21</v>
      </c>
      <c r="H33" s="55">
        <f t="shared" si="2"/>
        <v>2.3</v>
      </c>
      <c r="I33" s="56">
        <f t="shared" si="3"/>
        <v>0.1</v>
      </c>
      <c r="J33" s="56">
        <f t="shared" si="3"/>
        <v>0.1</v>
      </c>
    </row>
    <row r="34" spans="2:10" s="52" customFormat="1" ht="17.25" customHeight="1">
      <c r="B34" s="140" t="s">
        <v>137</v>
      </c>
      <c r="C34" s="135">
        <v>100</v>
      </c>
      <c r="D34" s="53">
        <v>44</v>
      </c>
      <c r="E34" s="54">
        <f t="shared" si="1"/>
        <v>44</v>
      </c>
      <c r="F34" s="125">
        <f>D34-C34</f>
        <v>-56</v>
      </c>
      <c r="H34" s="55"/>
      <c r="I34" s="56"/>
      <c r="J34" s="56"/>
    </row>
    <row r="35" spans="2:10" s="52" customFormat="1" ht="17.25" customHeight="1">
      <c r="B35" s="140" t="s">
        <v>138</v>
      </c>
      <c r="C35" s="135">
        <v>0</v>
      </c>
      <c r="D35" s="53">
        <v>91</v>
      </c>
      <c r="E35" s="54" t="str">
        <f t="shared" si="1"/>
        <v>-</v>
      </c>
      <c r="F35" s="125">
        <f>D35-C35</f>
        <v>91</v>
      </c>
      <c r="H35" s="55"/>
      <c r="I35" s="56"/>
      <c r="J35" s="56"/>
    </row>
    <row r="36" spans="2:10" s="52" customFormat="1" ht="17.25" customHeight="1" thickBot="1">
      <c r="B36" s="141" t="s">
        <v>139</v>
      </c>
      <c r="C36" s="137">
        <v>58</v>
      </c>
      <c r="D36" s="131">
        <v>24</v>
      </c>
      <c r="E36" s="54">
        <f t="shared" si="1"/>
        <v>41.37931034482759</v>
      </c>
      <c r="F36" s="132">
        <f>D36-C36</f>
        <v>-34</v>
      </c>
      <c r="H36" s="55"/>
      <c r="I36" s="56"/>
      <c r="J36" s="56"/>
    </row>
    <row r="37" ht="17.25" customHeight="1"/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2">
      <selection activeCell="C25" sqref="C25"/>
    </sheetView>
  </sheetViews>
  <sheetFormatPr defaultColWidth="8.8515625" defaultRowHeight="15"/>
  <cols>
    <col min="1" max="1" width="45.57421875" style="27" customWidth="1"/>
    <col min="2" max="3" width="11.57421875" style="27" customWidth="1"/>
    <col min="4" max="4" width="14.28125" style="27" customWidth="1"/>
    <col min="5" max="5" width="15.28125" style="27" customWidth="1"/>
    <col min="6" max="8" width="8.8515625" style="27" customWidth="1"/>
    <col min="9" max="9" width="43.00390625" style="27" customWidth="1"/>
    <col min="10" max="16384" width="8.8515625" style="27" customWidth="1"/>
  </cols>
  <sheetData>
    <row r="1" spans="1:5" s="22" customFormat="1" ht="41.25" customHeight="1">
      <c r="A1" s="356" t="s">
        <v>184</v>
      </c>
      <c r="B1" s="356"/>
      <c r="C1" s="356"/>
      <c r="D1" s="356"/>
      <c r="E1" s="356"/>
    </row>
    <row r="2" spans="1:5" s="22" customFormat="1" ht="21.75" customHeight="1">
      <c r="A2" s="357" t="s">
        <v>45</v>
      </c>
      <c r="B2" s="357"/>
      <c r="C2" s="357"/>
      <c r="D2" s="357"/>
      <c r="E2" s="357"/>
    </row>
    <row r="3" spans="1:5" s="24" customFormat="1" ht="12" customHeight="1" thickBot="1">
      <c r="A3" s="23"/>
      <c r="B3" s="23"/>
      <c r="C3" s="23"/>
      <c r="D3" s="23"/>
      <c r="E3" s="23"/>
    </row>
    <row r="4" spans="1:5" s="24" customFormat="1" ht="21" customHeight="1">
      <c r="A4" s="358"/>
      <c r="B4" s="360" t="s">
        <v>186</v>
      </c>
      <c r="C4" s="360" t="s">
        <v>187</v>
      </c>
      <c r="D4" s="362" t="s">
        <v>88</v>
      </c>
      <c r="E4" s="363"/>
    </row>
    <row r="5" spans="1:5" s="24" customFormat="1" ht="33" customHeight="1">
      <c r="A5" s="359"/>
      <c r="B5" s="361"/>
      <c r="C5" s="361"/>
      <c r="D5" s="61" t="s">
        <v>90</v>
      </c>
      <c r="E5" s="69" t="s">
        <v>2</v>
      </c>
    </row>
    <row r="6" spans="1:5" s="25" customFormat="1" ht="34.5" customHeight="1">
      <c r="A6" s="70" t="s">
        <v>46</v>
      </c>
      <c r="B6" s="71">
        <f>SUM(B7:B25)</f>
        <v>8588</v>
      </c>
      <c r="C6" s="72">
        <f>SUM(C7:C25)</f>
        <v>5457</v>
      </c>
      <c r="D6" s="73">
        <f>C6-B6</f>
        <v>-3131</v>
      </c>
      <c r="E6" s="74">
        <f>IF(ISERROR(C6*100/B6),"-",(C6*100/B6))</f>
        <v>63.54215183977643</v>
      </c>
    </row>
    <row r="7" spans="1:9" ht="36.75">
      <c r="A7" s="75" t="s">
        <v>47</v>
      </c>
      <c r="B7" s="76">
        <v>0</v>
      </c>
      <c r="C7" s="76">
        <v>7</v>
      </c>
      <c r="D7" s="126">
        <f aca="true" t="shared" si="0" ref="D7:D25">C7-B7</f>
        <v>7</v>
      </c>
      <c r="E7" s="142" t="str">
        <f aca="true" t="shared" si="1" ref="E7:E25">IF(ISERROR(C7*100/B7),"-",(C7*100/B7))</f>
        <v>-</v>
      </c>
      <c r="F7" s="25"/>
      <c r="G7" s="26"/>
      <c r="I7" s="28"/>
    </row>
    <row r="8" spans="1:9" ht="36.75">
      <c r="A8" s="75" t="s">
        <v>48</v>
      </c>
      <c r="B8" s="76">
        <v>0</v>
      </c>
      <c r="C8" s="76">
        <v>108</v>
      </c>
      <c r="D8" s="126">
        <f t="shared" si="0"/>
        <v>108</v>
      </c>
      <c r="E8" s="142" t="str">
        <f t="shared" si="1"/>
        <v>-</v>
      </c>
      <c r="F8" s="25"/>
      <c r="G8" s="26"/>
      <c r="I8" s="28"/>
    </row>
    <row r="9" spans="1:9" s="29" customFormat="1" ht="18">
      <c r="A9" s="75" t="s">
        <v>49</v>
      </c>
      <c r="B9" s="76">
        <v>1401</v>
      </c>
      <c r="C9" s="76">
        <v>283</v>
      </c>
      <c r="D9" s="126">
        <f t="shared" si="0"/>
        <v>-1118</v>
      </c>
      <c r="E9" s="142">
        <f t="shared" si="1"/>
        <v>20.199857244825125</v>
      </c>
      <c r="F9" s="25"/>
      <c r="G9" s="26"/>
      <c r="H9" s="27"/>
      <c r="I9" s="28"/>
    </row>
    <row r="10" spans="1:11" ht="36.75">
      <c r="A10" s="75" t="s">
        <v>50</v>
      </c>
      <c r="B10" s="197">
        <v>0</v>
      </c>
      <c r="C10" s="76">
        <v>959</v>
      </c>
      <c r="D10" s="126">
        <f t="shared" si="0"/>
        <v>959</v>
      </c>
      <c r="E10" s="142" t="str">
        <f t="shared" si="1"/>
        <v>-</v>
      </c>
      <c r="F10" s="25"/>
      <c r="G10" s="26"/>
      <c r="I10" s="28"/>
      <c r="K10" s="30"/>
    </row>
    <row r="11" spans="1:9" ht="36.75">
      <c r="A11" s="75" t="s">
        <v>51</v>
      </c>
      <c r="B11" s="76">
        <v>0</v>
      </c>
      <c r="C11" s="76">
        <v>0</v>
      </c>
      <c r="D11" s="126">
        <f t="shared" si="0"/>
        <v>0</v>
      </c>
      <c r="E11" s="142" t="str">
        <f t="shared" si="1"/>
        <v>-</v>
      </c>
      <c r="F11" s="25"/>
      <c r="G11" s="26"/>
      <c r="I11" s="28"/>
    </row>
    <row r="12" spans="1:9" ht="19.5" customHeight="1">
      <c r="A12" s="75" t="s">
        <v>52</v>
      </c>
      <c r="B12" s="76">
        <v>262</v>
      </c>
      <c r="C12" s="76">
        <v>5</v>
      </c>
      <c r="D12" s="126">
        <f t="shared" si="0"/>
        <v>-257</v>
      </c>
      <c r="E12" s="142">
        <f t="shared" si="1"/>
        <v>1.9083969465648856</v>
      </c>
      <c r="F12" s="25"/>
      <c r="G12" s="26"/>
      <c r="I12" s="62"/>
    </row>
    <row r="13" spans="1:9" ht="36.75" customHeight="1">
      <c r="A13" s="75" t="s">
        <v>53</v>
      </c>
      <c r="B13" s="197">
        <v>185</v>
      </c>
      <c r="C13" s="76">
        <v>3</v>
      </c>
      <c r="D13" s="126">
        <f t="shared" si="0"/>
        <v>-182</v>
      </c>
      <c r="E13" s="142">
        <f t="shared" si="1"/>
        <v>1.6216216216216217</v>
      </c>
      <c r="F13" s="25"/>
      <c r="G13" s="26"/>
      <c r="I13" s="28"/>
    </row>
    <row r="14" spans="1:9" ht="41.25" customHeight="1">
      <c r="A14" s="75" t="s">
        <v>54</v>
      </c>
      <c r="B14" s="76">
        <v>1095</v>
      </c>
      <c r="C14" s="76">
        <v>14</v>
      </c>
      <c r="D14" s="126">
        <f t="shared" si="0"/>
        <v>-1081</v>
      </c>
      <c r="E14" s="142">
        <f t="shared" si="1"/>
        <v>1.278538812785388</v>
      </c>
      <c r="F14" s="25"/>
      <c r="G14" s="26"/>
      <c r="I14" s="28"/>
    </row>
    <row r="15" spans="1:9" ht="36.75">
      <c r="A15" s="75" t="s">
        <v>55</v>
      </c>
      <c r="B15" s="76">
        <v>17</v>
      </c>
      <c r="C15" s="76">
        <v>0</v>
      </c>
      <c r="D15" s="126">
        <f t="shared" si="0"/>
        <v>-17</v>
      </c>
      <c r="E15" s="142">
        <f t="shared" si="1"/>
        <v>0</v>
      </c>
      <c r="F15" s="25"/>
      <c r="G15" s="26"/>
      <c r="I15" s="28"/>
    </row>
    <row r="16" spans="1:9" ht="23.25" customHeight="1">
      <c r="A16" s="75" t="s">
        <v>56</v>
      </c>
      <c r="B16" s="76">
        <v>29</v>
      </c>
      <c r="C16" s="76">
        <v>227</v>
      </c>
      <c r="D16" s="126">
        <f t="shared" si="0"/>
        <v>198</v>
      </c>
      <c r="E16" s="142">
        <f t="shared" si="1"/>
        <v>782.7586206896551</v>
      </c>
      <c r="F16" s="25"/>
      <c r="G16" s="26"/>
      <c r="I16" s="28"/>
    </row>
    <row r="17" spans="1:9" ht="22.5" customHeight="1">
      <c r="A17" s="75" t="s">
        <v>57</v>
      </c>
      <c r="B17" s="76">
        <v>0</v>
      </c>
      <c r="C17" s="76">
        <v>190</v>
      </c>
      <c r="D17" s="126">
        <f t="shared" si="0"/>
        <v>190</v>
      </c>
      <c r="E17" s="142" t="str">
        <f t="shared" si="1"/>
        <v>-</v>
      </c>
      <c r="F17" s="25"/>
      <c r="G17" s="26"/>
      <c r="I17" s="28"/>
    </row>
    <row r="18" spans="1:9" ht="22.5" customHeight="1">
      <c r="A18" s="75" t="s">
        <v>58</v>
      </c>
      <c r="B18" s="76">
        <v>5</v>
      </c>
      <c r="C18" s="76">
        <v>22</v>
      </c>
      <c r="D18" s="126">
        <f t="shared" si="0"/>
        <v>17</v>
      </c>
      <c r="E18" s="142">
        <f t="shared" si="1"/>
        <v>440</v>
      </c>
      <c r="F18" s="25"/>
      <c r="G18" s="26"/>
      <c r="I18" s="28"/>
    </row>
    <row r="19" spans="1:9" ht="36.75">
      <c r="A19" s="75" t="s">
        <v>59</v>
      </c>
      <c r="B19" s="76">
        <v>331</v>
      </c>
      <c r="C19" s="76">
        <v>98</v>
      </c>
      <c r="D19" s="126">
        <f t="shared" si="0"/>
        <v>-233</v>
      </c>
      <c r="E19" s="142">
        <f t="shared" si="1"/>
        <v>29.60725075528701</v>
      </c>
      <c r="F19" s="25"/>
      <c r="G19" s="26"/>
      <c r="I19" s="63"/>
    </row>
    <row r="20" spans="1:9" ht="35.25" customHeight="1">
      <c r="A20" s="75" t="s">
        <v>60</v>
      </c>
      <c r="B20" s="76">
        <v>2</v>
      </c>
      <c r="C20" s="76">
        <v>122</v>
      </c>
      <c r="D20" s="126">
        <f t="shared" si="0"/>
        <v>120</v>
      </c>
      <c r="E20" s="142">
        <f t="shared" si="1"/>
        <v>6100</v>
      </c>
      <c r="F20" s="25"/>
      <c r="G20" s="26"/>
      <c r="I20" s="28"/>
    </row>
    <row r="21" spans="1:9" ht="41.25" customHeight="1">
      <c r="A21" s="75" t="s">
        <v>61</v>
      </c>
      <c r="B21" s="76">
        <v>3157</v>
      </c>
      <c r="C21" s="76">
        <v>1142</v>
      </c>
      <c r="D21" s="126">
        <f t="shared" si="0"/>
        <v>-2015</v>
      </c>
      <c r="E21" s="142">
        <f t="shared" si="1"/>
        <v>36.17358251504593</v>
      </c>
      <c r="F21" s="25"/>
      <c r="G21" s="26"/>
      <c r="I21" s="28"/>
    </row>
    <row r="22" spans="1:9" ht="19.5" customHeight="1">
      <c r="A22" s="75" t="s">
        <v>62</v>
      </c>
      <c r="B22" s="76">
        <v>811</v>
      </c>
      <c r="C22" s="76">
        <v>572</v>
      </c>
      <c r="D22" s="126">
        <f t="shared" si="0"/>
        <v>-239</v>
      </c>
      <c r="E22" s="142">
        <f t="shared" si="1"/>
        <v>70.53020961775586</v>
      </c>
      <c r="F22" s="25"/>
      <c r="G22" s="26"/>
      <c r="I22" s="28"/>
    </row>
    <row r="23" spans="1:9" ht="39" customHeight="1">
      <c r="A23" s="75" t="s">
        <v>63</v>
      </c>
      <c r="B23" s="76">
        <v>1267</v>
      </c>
      <c r="C23" s="76">
        <v>1625</v>
      </c>
      <c r="D23" s="126">
        <f t="shared" si="0"/>
        <v>358</v>
      </c>
      <c r="E23" s="142">
        <f t="shared" si="1"/>
        <v>128.2557221783741</v>
      </c>
      <c r="F23" s="25"/>
      <c r="G23" s="26"/>
      <c r="I23" s="28"/>
    </row>
    <row r="24" spans="1:9" ht="36.75">
      <c r="A24" s="75" t="s">
        <v>64</v>
      </c>
      <c r="B24" s="76">
        <v>24</v>
      </c>
      <c r="C24" s="76">
        <v>80</v>
      </c>
      <c r="D24" s="126">
        <f t="shared" si="0"/>
        <v>56</v>
      </c>
      <c r="E24" s="142">
        <f t="shared" si="1"/>
        <v>333.3333333333333</v>
      </c>
      <c r="F24" s="25"/>
      <c r="G24" s="26"/>
      <c r="I24" s="28"/>
    </row>
    <row r="25" spans="1:9" ht="22.5" customHeight="1" thickBot="1">
      <c r="A25" s="77" t="s">
        <v>65</v>
      </c>
      <c r="B25" s="78">
        <v>2</v>
      </c>
      <c r="C25" s="78">
        <v>0</v>
      </c>
      <c r="D25" s="126">
        <f t="shared" si="0"/>
        <v>-2</v>
      </c>
      <c r="E25" s="142">
        <f t="shared" si="1"/>
        <v>0</v>
      </c>
      <c r="F25" s="25"/>
      <c r="G25" s="26"/>
      <c r="I25" s="28"/>
    </row>
    <row r="26" spans="1:9" ht="15">
      <c r="A26" s="31"/>
      <c r="B26" s="31"/>
      <c r="C26" s="31"/>
      <c r="D26" s="31"/>
      <c r="E26" s="31"/>
      <c r="I26" s="28"/>
    </row>
    <row r="27" spans="1:5" ht="13.5">
      <c r="A27" s="31"/>
      <c r="B27" s="31"/>
      <c r="C27" s="31"/>
      <c r="D27" s="31"/>
      <c r="E27" s="3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75" zoomScaleNormal="75" zoomScaleSheetLayoutView="75" zoomScalePageLayoutView="0" workbookViewId="0" topLeftCell="A7">
      <selection activeCell="C15" sqref="C15"/>
    </sheetView>
  </sheetViews>
  <sheetFormatPr defaultColWidth="8.8515625" defaultRowHeight="15"/>
  <cols>
    <col min="1" max="1" width="52.8515625" style="27" customWidth="1"/>
    <col min="2" max="3" width="24.57421875" style="27" customWidth="1"/>
    <col min="4" max="5" width="18.00390625" style="27" customWidth="1"/>
    <col min="6" max="6" width="8.8515625" style="27" customWidth="1"/>
    <col min="7" max="7" width="10.8515625" style="27" bestFit="1" customWidth="1"/>
    <col min="8" max="16384" width="8.8515625" style="27" customWidth="1"/>
  </cols>
  <sheetData>
    <row r="1" spans="1:5" s="22" customFormat="1" ht="49.5" customHeight="1">
      <c r="A1" s="364" t="s">
        <v>185</v>
      </c>
      <c r="B1" s="364"/>
      <c r="C1" s="364"/>
      <c r="D1" s="364"/>
      <c r="E1" s="364"/>
    </row>
    <row r="2" spans="1:5" s="22" customFormat="1" ht="20.25" customHeight="1">
      <c r="A2" s="365" t="s">
        <v>66</v>
      </c>
      <c r="B2" s="365"/>
      <c r="C2" s="365"/>
      <c r="D2" s="365"/>
      <c r="E2" s="365"/>
    </row>
    <row r="3" spans="1:5" s="22" customFormat="1" ht="17.25" customHeight="1" thickBot="1">
      <c r="A3" s="60"/>
      <c r="B3" s="60"/>
      <c r="C3" s="60"/>
      <c r="D3" s="60"/>
      <c r="E3" s="60"/>
    </row>
    <row r="4" spans="1:5" s="24" customFormat="1" ht="25.5" customHeight="1">
      <c r="A4" s="366"/>
      <c r="B4" s="368" t="str">
        <f>'4 '!B4:B5</f>
        <v>січень-вересень 2017 року</v>
      </c>
      <c r="C4" s="368" t="str">
        <f>'4 '!C4:C5</f>
        <v>січень-вересень 2018 року</v>
      </c>
      <c r="D4" s="370" t="s">
        <v>88</v>
      </c>
      <c r="E4" s="371"/>
    </row>
    <row r="5" spans="1:5" s="24" customFormat="1" ht="20.25" customHeight="1">
      <c r="A5" s="367"/>
      <c r="B5" s="369"/>
      <c r="C5" s="369"/>
      <c r="D5" s="64" t="s">
        <v>90</v>
      </c>
      <c r="E5" s="65" t="s">
        <v>2</v>
      </c>
    </row>
    <row r="6" spans="1:7" s="32" customFormat="1" ht="34.5" customHeight="1">
      <c r="A6" s="66" t="s">
        <v>46</v>
      </c>
      <c r="B6" s="192">
        <f>SUM(B7:B15)</f>
        <v>8588</v>
      </c>
      <c r="C6" s="192">
        <f>SUM(C7:C15)</f>
        <v>5457</v>
      </c>
      <c r="D6" s="192">
        <f>C6-B6</f>
        <v>-3131</v>
      </c>
      <c r="E6" s="193">
        <f>IF(ISERROR(C6*100/B6),"-",(C6*100/B6))</f>
        <v>63.54215183977643</v>
      </c>
      <c r="G6" s="33"/>
    </row>
    <row r="7" spans="1:11" ht="51" customHeight="1">
      <c r="A7" s="67" t="s">
        <v>67</v>
      </c>
      <c r="B7" s="194">
        <v>1973</v>
      </c>
      <c r="C7" s="194">
        <v>899</v>
      </c>
      <c r="D7" s="195">
        <f aca="true" t="shared" si="0" ref="D7:D15">C7-B7</f>
        <v>-1074</v>
      </c>
      <c r="E7" s="193">
        <f aca="true" t="shared" si="1" ref="E7:E15">IF(ISERROR(C7*100/B7),"-",(C7*100/B7))</f>
        <v>45.565129244804865</v>
      </c>
      <c r="G7" s="33"/>
      <c r="H7" s="34"/>
      <c r="K7" s="34"/>
    </row>
    <row r="8" spans="1:11" ht="35.25" customHeight="1">
      <c r="A8" s="67" t="s">
        <v>68</v>
      </c>
      <c r="B8" s="194">
        <v>1913</v>
      </c>
      <c r="C8" s="194">
        <v>1151</v>
      </c>
      <c r="D8" s="195">
        <f t="shared" si="0"/>
        <v>-762</v>
      </c>
      <c r="E8" s="193">
        <f t="shared" si="1"/>
        <v>60.16727652901202</v>
      </c>
      <c r="G8" s="33"/>
      <c r="H8" s="34"/>
      <c r="K8" s="34"/>
    </row>
    <row r="9" spans="1:11" s="29" customFormat="1" ht="25.5" customHeight="1">
      <c r="A9" s="67" t="s">
        <v>69</v>
      </c>
      <c r="B9" s="194">
        <v>1241</v>
      </c>
      <c r="C9" s="194">
        <v>1359</v>
      </c>
      <c r="D9" s="195">
        <f t="shared" si="0"/>
        <v>118</v>
      </c>
      <c r="E9" s="193">
        <f t="shared" si="1"/>
        <v>109.50846091861402</v>
      </c>
      <c r="F9" s="27"/>
      <c r="G9" s="33"/>
      <c r="H9" s="34"/>
      <c r="I9" s="27"/>
      <c r="K9" s="34"/>
    </row>
    <row r="10" spans="1:11" ht="36.75" customHeight="1">
      <c r="A10" s="67" t="s">
        <v>70</v>
      </c>
      <c r="B10" s="194">
        <v>274</v>
      </c>
      <c r="C10" s="194">
        <v>122</v>
      </c>
      <c r="D10" s="195">
        <f t="shared" si="0"/>
        <v>-152</v>
      </c>
      <c r="E10" s="193">
        <f t="shared" si="1"/>
        <v>44.52554744525548</v>
      </c>
      <c r="G10" s="33"/>
      <c r="H10" s="34"/>
      <c r="K10" s="34"/>
    </row>
    <row r="11" spans="1:11" ht="28.5" customHeight="1">
      <c r="A11" s="67" t="s">
        <v>71</v>
      </c>
      <c r="B11" s="194">
        <v>550</v>
      </c>
      <c r="C11" s="194">
        <v>423</v>
      </c>
      <c r="D11" s="195">
        <f t="shared" si="0"/>
        <v>-127</v>
      </c>
      <c r="E11" s="193">
        <f t="shared" si="1"/>
        <v>76.9090909090909</v>
      </c>
      <c r="G11" s="33"/>
      <c r="H11" s="34"/>
      <c r="K11" s="34"/>
    </row>
    <row r="12" spans="1:11" ht="59.25" customHeight="1">
      <c r="A12" s="67" t="s">
        <v>72</v>
      </c>
      <c r="B12" s="194">
        <v>9</v>
      </c>
      <c r="C12" s="194">
        <v>15</v>
      </c>
      <c r="D12" s="195">
        <f t="shared" si="0"/>
        <v>6</v>
      </c>
      <c r="E12" s="193">
        <f t="shared" si="1"/>
        <v>166.66666666666666</v>
      </c>
      <c r="G12" s="33"/>
      <c r="H12" s="34"/>
      <c r="K12" s="34"/>
    </row>
    <row r="13" spans="1:18" ht="30.75" customHeight="1">
      <c r="A13" s="67" t="s">
        <v>73</v>
      </c>
      <c r="B13" s="194">
        <v>854</v>
      </c>
      <c r="C13" s="194">
        <v>390</v>
      </c>
      <c r="D13" s="195">
        <f t="shared" si="0"/>
        <v>-464</v>
      </c>
      <c r="E13" s="193">
        <f t="shared" si="1"/>
        <v>45.667447306791566</v>
      </c>
      <c r="G13" s="33"/>
      <c r="H13" s="34"/>
      <c r="K13" s="34"/>
      <c r="R13" s="35"/>
    </row>
    <row r="14" spans="1:18" ht="64.5" customHeight="1">
      <c r="A14" s="67" t="s">
        <v>74</v>
      </c>
      <c r="B14" s="194">
        <v>1165</v>
      </c>
      <c r="C14" s="194">
        <v>454</v>
      </c>
      <c r="D14" s="195">
        <f t="shared" si="0"/>
        <v>-711</v>
      </c>
      <c r="E14" s="193">
        <f t="shared" si="1"/>
        <v>38.96995708154506</v>
      </c>
      <c r="G14" s="33"/>
      <c r="H14" s="34"/>
      <c r="K14" s="34"/>
      <c r="R14" s="35"/>
    </row>
    <row r="15" spans="1:18" ht="33" customHeight="1" thickBot="1">
      <c r="A15" s="68" t="s">
        <v>75</v>
      </c>
      <c r="B15" s="196">
        <v>609</v>
      </c>
      <c r="C15" s="196">
        <v>644</v>
      </c>
      <c r="D15" s="195">
        <f t="shared" si="0"/>
        <v>35</v>
      </c>
      <c r="E15" s="193">
        <f t="shared" si="1"/>
        <v>105.74712643678161</v>
      </c>
      <c r="G15" s="33"/>
      <c r="H15" s="34"/>
      <c r="K15" s="34"/>
      <c r="R15" s="35"/>
    </row>
    <row r="16" spans="1:18" ht="13.5">
      <c r="A16" s="31"/>
      <c r="B16" s="31"/>
      <c r="C16" s="31"/>
      <c r="D16" s="31"/>
      <c r="R16" s="35"/>
    </row>
    <row r="17" spans="1:18" ht="13.5">
      <c r="A17" s="31"/>
      <c r="B17" s="31"/>
      <c r="C17" s="31"/>
      <c r="D17" s="31"/>
      <c r="R17" s="35"/>
    </row>
    <row r="18" ht="13.5">
      <c r="R18" s="35"/>
    </row>
    <row r="19" ht="13.5">
      <c r="R19" s="35"/>
    </row>
    <row r="20" ht="13.5">
      <c r="R20" s="35"/>
    </row>
    <row r="21" ht="13.5">
      <c r="R21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5">
      <selection activeCell="I36" sqref="I36"/>
    </sheetView>
  </sheetViews>
  <sheetFormatPr defaultColWidth="9.140625" defaultRowHeight="15"/>
  <cols>
    <col min="1" max="1" width="58.421875" style="171" customWidth="1"/>
    <col min="2" max="2" width="8.8515625" style="167" customWidth="1"/>
    <col min="3" max="3" width="9.421875" style="167" customWidth="1"/>
    <col min="4" max="4" width="8.57421875" style="167" customWidth="1"/>
    <col min="5" max="5" width="7.8515625" style="167" customWidth="1"/>
    <col min="6" max="6" width="9.00390625" style="169" customWidth="1"/>
    <col min="7" max="16384" width="9.00390625" style="167" customWidth="1"/>
  </cols>
  <sheetData>
    <row r="1" spans="1:6" ht="18">
      <c r="A1" s="372" t="s">
        <v>106</v>
      </c>
      <c r="B1" s="372"/>
      <c r="C1" s="372"/>
      <c r="D1" s="372"/>
      <c r="E1" s="372"/>
      <c r="F1" s="166"/>
    </row>
    <row r="2" spans="1:6" ht="18">
      <c r="A2" s="372" t="s">
        <v>107</v>
      </c>
      <c r="B2" s="372"/>
      <c r="C2" s="372"/>
      <c r="D2" s="372"/>
      <c r="E2" s="372"/>
      <c r="F2" s="166"/>
    </row>
    <row r="3" spans="1:5" ht="4.5" customHeight="1">
      <c r="A3" s="168"/>
      <c r="B3" s="169"/>
      <c r="C3" s="169"/>
      <c r="D3" s="169"/>
      <c r="E3" s="169"/>
    </row>
    <row r="4" spans="1:6" ht="20.25">
      <c r="A4" s="373" t="s">
        <v>188</v>
      </c>
      <c r="B4" s="373"/>
      <c r="C4" s="373"/>
      <c r="D4" s="373"/>
      <c r="E4" s="373"/>
      <c r="F4" s="170"/>
    </row>
    <row r="5" ht="4.5" customHeight="1" thickBot="1"/>
    <row r="6" spans="1:5" ht="15">
      <c r="A6" s="374" t="s">
        <v>108</v>
      </c>
      <c r="B6" s="376" t="s">
        <v>109</v>
      </c>
      <c r="C6" s="380" t="s">
        <v>141</v>
      </c>
      <c r="D6" s="378" t="s">
        <v>1</v>
      </c>
      <c r="E6" s="379"/>
    </row>
    <row r="7" spans="1:5" ht="15.75" thickBot="1">
      <c r="A7" s="375"/>
      <c r="B7" s="377"/>
      <c r="C7" s="381"/>
      <c r="D7" s="172" t="s">
        <v>2</v>
      </c>
      <c r="E7" s="173" t="s">
        <v>110</v>
      </c>
    </row>
    <row r="8" spans="1:5" ht="18.75" customHeight="1">
      <c r="A8" s="243" t="s">
        <v>158</v>
      </c>
      <c r="B8" s="244">
        <f>7!B9</f>
        <v>42704</v>
      </c>
      <c r="C8" s="245">
        <f>7!C9</f>
        <v>37540</v>
      </c>
      <c r="D8" s="246">
        <f>C8*100/B8</f>
        <v>87.90745597602098</v>
      </c>
      <c r="E8" s="247">
        <f>C8-B8</f>
        <v>-5164</v>
      </c>
    </row>
    <row r="9" spans="1:5" ht="18.75" customHeight="1">
      <c r="A9" s="174" t="s">
        <v>157</v>
      </c>
      <c r="B9" s="248">
        <f>7!F9</f>
        <v>25375</v>
      </c>
      <c r="C9" s="249">
        <f>7!G9</f>
        <v>23074</v>
      </c>
      <c r="D9" s="250">
        <f>C9*100/B9</f>
        <v>90.9320197044335</v>
      </c>
      <c r="E9" s="251">
        <f>C9-B9</f>
        <v>-2301</v>
      </c>
    </row>
    <row r="10" spans="1:5" ht="33.75" customHeight="1">
      <c r="A10" s="289" t="s">
        <v>159</v>
      </c>
      <c r="B10" s="244">
        <f>7!J9</f>
        <v>40717</v>
      </c>
      <c r="C10" s="245">
        <f>7!K9</f>
        <v>36050</v>
      </c>
      <c r="D10" s="246">
        <f>C10*100/B10</f>
        <v>88.53795711864824</v>
      </c>
      <c r="E10" s="252">
        <f>C10-B10</f>
        <v>-4667</v>
      </c>
    </row>
    <row r="11" spans="1:5" ht="18.75" customHeight="1">
      <c r="A11" s="285" t="s">
        <v>160</v>
      </c>
      <c r="B11" s="244">
        <f>7!N9</f>
        <v>27512</v>
      </c>
      <c r="C11" s="245">
        <f>7!O9</f>
        <v>25661</v>
      </c>
      <c r="D11" s="246">
        <f>C11*100/B11</f>
        <v>93.27202675196278</v>
      </c>
      <c r="E11" s="253">
        <f>C11-B11</f>
        <v>-1851</v>
      </c>
    </row>
    <row r="12" spans="1:5" ht="30.75">
      <c r="A12" s="285" t="s">
        <v>180</v>
      </c>
      <c r="B12" s="255">
        <f>B11*100/B10</f>
        <v>67.56882874475035</v>
      </c>
      <c r="C12" s="256">
        <f>C11*100/C10</f>
        <v>71.18169209431345</v>
      </c>
      <c r="D12" s="386">
        <f>C12-B12</f>
        <v>3.6128633495630993</v>
      </c>
      <c r="E12" s="387"/>
    </row>
    <row r="13" spans="1:9" ht="30.75">
      <c r="A13" s="285" t="s">
        <v>179</v>
      </c>
      <c r="B13" s="302">
        <v>12312</v>
      </c>
      <c r="C13" s="303">
        <v>9470</v>
      </c>
      <c r="D13" s="254">
        <f aca="true" t="shared" si="0" ref="D13:D21">C13*100/B13</f>
        <v>76.91682910981156</v>
      </c>
      <c r="E13" s="123">
        <f aca="true" t="shared" si="1" ref="E13:E21">C13-B13</f>
        <v>-2842</v>
      </c>
      <c r="I13" s="175"/>
    </row>
    <row r="14" spans="1:7" ht="30.75">
      <c r="A14" s="287" t="s">
        <v>161</v>
      </c>
      <c r="B14" s="304">
        <v>148</v>
      </c>
      <c r="C14" s="303">
        <v>125</v>
      </c>
      <c r="D14" s="254">
        <f t="shared" si="0"/>
        <v>84.45945945945945</v>
      </c>
      <c r="E14" s="123">
        <f t="shared" si="1"/>
        <v>-23</v>
      </c>
      <c r="G14" s="169"/>
    </row>
    <row r="15" spans="1:7" ht="30.75">
      <c r="A15" s="288" t="s">
        <v>162</v>
      </c>
      <c r="B15" s="305">
        <v>803</v>
      </c>
      <c r="C15" s="306">
        <v>508</v>
      </c>
      <c r="D15" s="290">
        <f t="shared" si="0"/>
        <v>63.26276463262764</v>
      </c>
      <c r="E15" s="291">
        <f t="shared" si="1"/>
        <v>-295</v>
      </c>
      <c r="G15" s="169"/>
    </row>
    <row r="16" spans="1:7" ht="18.75" customHeight="1">
      <c r="A16" s="243" t="s">
        <v>163</v>
      </c>
      <c r="B16" s="257">
        <f>7!R9</f>
        <v>8686</v>
      </c>
      <c r="C16" s="258">
        <f>7!S9</f>
        <v>6725</v>
      </c>
      <c r="D16" s="259">
        <f t="shared" si="0"/>
        <v>77.42344001842045</v>
      </c>
      <c r="E16" s="253">
        <f t="shared" si="1"/>
        <v>-1961</v>
      </c>
      <c r="G16" s="169"/>
    </row>
    <row r="17" spans="1:5" s="169" customFormat="1" ht="18.75" customHeight="1">
      <c r="A17" s="301" t="s">
        <v>164</v>
      </c>
      <c r="B17" s="307">
        <v>2304</v>
      </c>
      <c r="C17" s="308">
        <v>1758</v>
      </c>
      <c r="D17" s="260">
        <f t="shared" si="0"/>
        <v>76.30208333333333</v>
      </c>
      <c r="E17" s="261">
        <f t="shared" si="1"/>
        <v>-546</v>
      </c>
    </row>
    <row r="18" spans="1:5" ht="18.75" customHeight="1">
      <c r="A18" s="296" t="s">
        <v>165</v>
      </c>
      <c r="B18" s="309">
        <v>12</v>
      </c>
      <c r="C18" s="310">
        <v>7</v>
      </c>
      <c r="D18" s="276">
        <f t="shared" si="0"/>
        <v>58.333333333333336</v>
      </c>
      <c r="E18" s="264">
        <f t="shared" si="1"/>
        <v>-5</v>
      </c>
    </row>
    <row r="19" spans="1:5" ht="33.75" customHeight="1">
      <c r="A19" s="262" t="s">
        <v>166</v>
      </c>
      <c r="B19" s="265">
        <f>7!AH9</f>
        <v>5101</v>
      </c>
      <c r="C19" s="266">
        <f>7!AI9</f>
        <v>4251</v>
      </c>
      <c r="D19" s="263">
        <f t="shared" si="0"/>
        <v>83.33660066653597</v>
      </c>
      <c r="E19" s="267">
        <f t="shared" si="1"/>
        <v>-850</v>
      </c>
    </row>
    <row r="20" spans="1:5" ht="18.75" customHeight="1">
      <c r="A20" s="262" t="s">
        <v>167</v>
      </c>
      <c r="B20" s="265">
        <f>7!V9</f>
        <v>104277</v>
      </c>
      <c r="C20" s="266">
        <f>7!W9</f>
        <v>119277</v>
      </c>
      <c r="D20" s="263">
        <f t="shared" si="0"/>
        <v>114.3847636583331</v>
      </c>
      <c r="E20" s="267">
        <f t="shared" si="1"/>
        <v>15000</v>
      </c>
    </row>
    <row r="21" spans="1:5" ht="18.75" customHeight="1">
      <c r="A21" s="262" t="s">
        <v>168</v>
      </c>
      <c r="B21" s="311">
        <v>34975</v>
      </c>
      <c r="C21" s="312">
        <v>31693</v>
      </c>
      <c r="D21" s="263">
        <f t="shared" si="0"/>
        <v>90.61615439599714</v>
      </c>
      <c r="E21" s="267">
        <f t="shared" si="1"/>
        <v>-3282</v>
      </c>
    </row>
    <row r="22" spans="1:5" ht="0.75" customHeight="1">
      <c r="A22" s="268"/>
      <c r="B22" s="269"/>
      <c r="C22" s="270"/>
      <c r="D22" s="271"/>
      <c r="E22" s="272"/>
    </row>
    <row r="23" spans="1:5" ht="33.75" customHeight="1">
      <c r="A23" s="273" t="s">
        <v>169</v>
      </c>
      <c r="B23" s="274">
        <f>7!AL9</f>
        <v>10497</v>
      </c>
      <c r="C23" s="275">
        <f>7!AM9</f>
        <v>10516</v>
      </c>
      <c r="D23" s="276">
        <f>C23*100/B23</f>
        <v>100.1810040964085</v>
      </c>
      <c r="E23" s="124">
        <f>C23-B23</f>
        <v>19</v>
      </c>
    </row>
    <row r="24" spans="1:5" ht="18.75" customHeight="1">
      <c r="A24" s="273" t="s">
        <v>170</v>
      </c>
      <c r="B24" s="274">
        <f>7!AP9</f>
        <v>53624</v>
      </c>
      <c r="C24" s="275">
        <f>7!AQ9</f>
        <v>55652</v>
      </c>
      <c r="D24" s="276">
        <f>C24*100/B24</f>
        <v>103.78188870654931</v>
      </c>
      <c r="E24" s="124">
        <f>C24-B24</f>
        <v>2028</v>
      </c>
    </row>
    <row r="25" spans="1:5" ht="18.75" customHeight="1" thickBot="1">
      <c r="A25" s="292" t="s">
        <v>171</v>
      </c>
      <c r="B25" s="313">
        <v>50829</v>
      </c>
      <c r="C25" s="314">
        <v>49913</v>
      </c>
      <c r="D25" s="278">
        <f>C25*100/B25</f>
        <v>98.19787916346968</v>
      </c>
      <c r="E25" s="200">
        <f>C25-B25</f>
        <v>-916</v>
      </c>
    </row>
    <row r="26" spans="1:5" ht="3" customHeight="1">
      <c r="A26" s="297"/>
      <c r="B26" s="257"/>
      <c r="C26" s="257"/>
      <c r="D26" s="279"/>
      <c r="E26" s="253"/>
    </row>
    <row r="27" spans="1:5" ht="15">
      <c r="A27" s="388" t="s">
        <v>111</v>
      </c>
      <c r="B27" s="389"/>
      <c r="C27" s="389"/>
      <c r="D27" s="389"/>
      <c r="E27" s="390"/>
    </row>
    <row r="28" spans="1:5" ht="2.25" customHeight="1" thickBot="1">
      <c r="A28" s="298"/>
      <c r="B28" s="299"/>
      <c r="C28" s="299"/>
      <c r="D28" s="299"/>
      <c r="E28" s="300"/>
    </row>
    <row r="29" spans="1:5" ht="20.25" customHeight="1">
      <c r="A29" s="374" t="s">
        <v>108</v>
      </c>
      <c r="B29" s="391" t="s">
        <v>189</v>
      </c>
      <c r="C29" s="394" t="s">
        <v>190</v>
      </c>
      <c r="D29" s="393" t="s">
        <v>1</v>
      </c>
      <c r="E29" s="379"/>
    </row>
    <row r="30" spans="1:5" ht="22.5" customHeight="1" thickBot="1">
      <c r="A30" s="375"/>
      <c r="B30" s="392"/>
      <c r="C30" s="395"/>
      <c r="D30" s="176" t="s">
        <v>2</v>
      </c>
      <c r="E30" s="173" t="s">
        <v>110</v>
      </c>
    </row>
    <row r="31" spans="1:5" ht="18.75" customHeight="1">
      <c r="A31" s="273" t="s">
        <v>172</v>
      </c>
      <c r="B31" s="280">
        <f>7!AT9</f>
        <v>14347</v>
      </c>
      <c r="C31" s="275">
        <f>7!AU9</f>
        <v>13579</v>
      </c>
      <c r="D31" s="281">
        <f>C31*100/B31</f>
        <v>94.64696452219977</v>
      </c>
      <c r="E31" s="124">
        <f>C31-B31</f>
        <v>-768</v>
      </c>
    </row>
    <row r="32" spans="1:5" ht="18.75" customHeight="1">
      <c r="A32" s="273" t="s">
        <v>173</v>
      </c>
      <c r="B32" s="280">
        <f>7!AX9</f>
        <v>11924</v>
      </c>
      <c r="C32" s="275">
        <f>7!AY9</f>
        <v>11148</v>
      </c>
      <c r="D32" s="281">
        <f>C32*100/B32</f>
        <v>93.49211673934921</v>
      </c>
      <c r="E32" s="124">
        <f>C32-B32</f>
        <v>-776</v>
      </c>
    </row>
    <row r="33" spans="1:5" ht="18.75" customHeight="1">
      <c r="A33" s="295" t="s">
        <v>174</v>
      </c>
      <c r="B33" s="318">
        <f>7!BB9</f>
        <v>2032</v>
      </c>
      <c r="C33" s="319">
        <f>7!BC9</f>
        <v>2661</v>
      </c>
      <c r="D33" s="384">
        <f>C33-B33</f>
        <v>629</v>
      </c>
      <c r="E33" s="385"/>
    </row>
    <row r="34" spans="1:5" ht="18.75" customHeight="1">
      <c r="A34" s="286" t="s">
        <v>175</v>
      </c>
      <c r="B34" s="293">
        <f>7!BE9</f>
        <v>6608</v>
      </c>
      <c r="C34" s="266">
        <f>7!BF9</f>
        <v>10114</v>
      </c>
      <c r="D34" s="294">
        <f>C34*100/B34</f>
        <v>153.05690072639226</v>
      </c>
      <c r="E34" s="267">
        <f>C34-B34</f>
        <v>3506</v>
      </c>
    </row>
    <row r="35" spans="1:5" ht="30.75">
      <c r="A35" s="282" t="s">
        <v>176</v>
      </c>
      <c r="B35" s="315">
        <v>2179</v>
      </c>
      <c r="C35" s="316">
        <f>7!BI9</f>
        <v>978</v>
      </c>
      <c r="D35" s="281">
        <f>C35*100/B35</f>
        <v>44.882973841211566</v>
      </c>
      <c r="E35" s="124">
        <f>C35-B35</f>
        <v>-1201</v>
      </c>
    </row>
    <row r="36" spans="1:5" ht="18.75" customHeight="1">
      <c r="A36" s="273" t="s">
        <v>177</v>
      </c>
      <c r="B36" s="317">
        <v>4582</v>
      </c>
      <c r="C36" s="310">
        <v>5820</v>
      </c>
      <c r="D36" s="396">
        <f>C36-B36</f>
        <v>1238</v>
      </c>
      <c r="E36" s="397"/>
    </row>
    <row r="37" spans="1:5" ht="18.75" customHeight="1" thickBot="1">
      <c r="A37" s="277" t="s">
        <v>178</v>
      </c>
      <c r="B37" s="283">
        <f>B31/B34</f>
        <v>2.1711561743341403</v>
      </c>
      <c r="C37" s="284">
        <f>C31/C34</f>
        <v>1.3425944235712872</v>
      </c>
      <c r="D37" s="382">
        <f>C37-B37</f>
        <v>-0.8285617507628531</v>
      </c>
      <c r="E37" s="383"/>
    </row>
  </sheetData>
  <sheetProtection/>
  <mergeCells count="16">
    <mergeCell ref="D37:E37"/>
    <mergeCell ref="D33:E33"/>
    <mergeCell ref="D12:E12"/>
    <mergeCell ref="A27:E27"/>
    <mergeCell ref="A29:A30"/>
    <mergeCell ref="B29:B30"/>
    <mergeCell ref="D29:E29"/>
    <mergeCell ref="C29:C30"/>
    <mergeCell ref="D36:E36"/>
    <mergeCell ref="A1:E1"/>
    <mergeCell ref="A2:E2"/>
    <mergeCell ref="A4:E4"/>
    <mergeCell ref="A6:A7"/>
    <mergeCell ref="B6:B7"/>
    <mergeCell ref="D6:E6"/>
    <mergeCell ref="C6:C7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45"/>
  <sheetViews>
    <sheetView view="pageBreakPreview" zoomScale="87" zoomScaleNormal="66" zoomScaleSheetLayoutView="87" zoomScalePageLayoutView="0" workbookViewId="0" topLeftCell="AL1">
      <selection activeCell="B9" sqref="B9:BI37"/>
    </sheetView>
  </sheetViews>
  <sheetFormatPr defaultColWidth="9.140625" defaultRowHeight="15"/>
  <cols>
    <col min="1" max="1" width="20.00390625" style="4" customWidth="1"/>
    <col min="2" max="3" width="8.8515625" style="4" customWidth="1"/>
    <col min="4" max="4" width="6.00390625" style="4" customWidth="1"/>
    <col min="5" max="5" width="8.140625" style="4" customWidth="1"/>
    <col min="6" max="6" width="8.8515625" style="4" customWidth="1"/>
    <col min="7" max="7" width="8.28125" style="4" customWidth="1"/>
    <col min="8" max="8" width="6.421875" style="4" customWidth="1"/>
    <col min="9" max="9" width="7.8515625" style="4" customWidth="1"/>
    <col min="10" max="10" width="8.7109375" style="4" customWidth="1"/>
    <col min="11" max="11" width="8.8515625" style="4" customWidth="1"/>
    <col min="12" max="12" width="7.421875" style="4" customWidth="1"/>
    <col min="13" max="13" width="7.00390625" style="4" customWidth="1"/>
    <col min="14" max="14" width="7.421875" style="4" customWidth="1"/>
    <col min="15" max="15" width="8.00390625" style="4" customWidth="1"/>
    <col min="16" max="16" width="7.421875" style="4" customWidth="1"/>
    <col min="17" max="17" width="6.28125" style="4" customWidth="1"/>
    <col min="18" max="18" width="7.8515625" style="4" customWidth="1"/>
    <col min="19" max="19" width="7.57421875" style="4" customWidth="1"/>
    <col min="20" max="20" width="6.421875" style="4" customWidth="1"/>
    <col min="21" max="21" width="8.28125" style="4" customWidth="1"/>
    <col min="22" max="22" width="8.57421875" style="4" customWidth="1"/>
    <col min="23" max="23" width="8.8515625" style="4" customWidth="1"/>
    <col min="24" max="24" width="6.421875" style="4" customWidth="1"/>
    <col min="25" max="25" width="8.421875" style="4" customWidth="1"/>
    <col min="26" max="26" width="8.57421875" style="4" customWidth="1"/>
    <col min="27" max="27" width="8.7109375" style="4" customWidth="1"/>
    <col min="28" max="28" width="6.28125" style="4" customWidth="1"/>
    <col min="29" max="29" width="8.28125" style="4" customWidth="1"/>
    <col min="30" max="30" width="7.7109375" style="4" customWidth="1"/>
    <col min="31" max="31" width="8.7109375" style="4" customWidth="1"/>
    <col min="32" max="32" width="6.7109375" style="4" customWidth="1"/>
    <col min="33" max="33" width="9.28125" style="4" customWidth="1"/>
    <col min="34" max="35" width="7.28125" style="4" customWidth="1"/>
    <col min="36" max="36" width="7.421875" style="4" customWidth="1"/>
    <col min="37" max="37" width="6.8515625" style="4" customWidth="1"/>
    <col min="38" max="38" width="7.28125" style="4" customWidth="1"/>
    <col min="39" max="39" width="7.8515625" style="4" customWidth="1"/>
    <col min="40" max="40" width="7.421875" style="4" customWidth="1"/>
    <col min="41" max="41" width="6.57421875" style="4" customWidth="1"/>
    <col min="42" max="42" width="8.7109375" style="4" customWidth="1"/>
    <col min="43" max="43" width="8.28125" style="4" customWidth="1"/>
    <col min="44" max="44" width="6.7109375" style="4" customWidth="1"/>
    <col min="45" max="45" width="7.421875" style="4" customWidth="1"/>
    <col min="46" max="46" width="8.421875" style="4" customWidth="1"/>
    <col min="47" max="47" width="9.00390625" style="4" customWidth="1"/>
    <col min="48" max="48" width="6.00390625" style="4" customWidth="1"/>
    <col min="49" max="49" width="8.00390625" style="4" customWidth="1"/>
    <col min="50" max="50" width="8.7109375" style="4" customWidth="1"/>
    <col min="51" max="51" width="9.00390625" style="4" customWidth="1"/>
    <col min="52" max="52" width="6.421875" style="4" customWidth="1"/>
    <col min="53" max="53" width="7.8515625" style="4" customWidth="1"/>
    <col min="54" max="56" width="7.140625" style="4" customWidth="1"/>
    <col min="57" max="57" width="7.421875" style="4" customWidth="1"/>
    <col min="58" max="58" width="7.8515625" style="4" customWidth="1"/>
    <col min="59" max="59" width="7.421875" style="4" customWidth="1"/>
    <col min="60" max="60" width="7.28125" style="4" customWidth="1"/>
    <col min="61" max="61" width="8.140625" style="202" bestFit="1" customWidth="1"/>
    <col min="62" max="16384" width="9.140625" style="4" customWidth="1"/>
  </cols>
  <sheetData>
    <row r="1" spans="1:57" ht="21.75" customHeight="1">
      <c r="A1" s="1"/>
      <c r="B1" s="415" t="s">
        <v>146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T1" s="5"/>
      <c r="AV1" s="5"/>
      <c r="AW1" s="5"/>
      <c r="AY1" s="6"/>
      <c r="BD1" s="6"/>
      <c r="BE1" s="6"/>
    </row>
    <row r="2" spans="1:60" ht="21.75" customHeight="1">
      <c r="A2" s="7"/>
      <c r="B2" s="416" t="s">
        <v>191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403" t="s">
        <v>4</v>
      </c>
      <c r="AM2" s="403"/>
      <c r="AN2" s="403"/>
      <c r="AO2" s="403"/>
      <c r="AP2" s="9"/>
      <c r="AQ2" s="6"/>
      <c r="AR2" s="9"/>
      <c r="AS2" s="9"/>
      <c r="AT2" s="10"/>
      <c r="AU2" s="10"/>
      <c r="AV2" s="10"/>
      <c r="AW2" s="10"/>
      <c r="AX2" s="10"/>
      <c r="AY2" s="6"/>
      <c r="BB2" s="6"/>
      <c r="BH2" s="6" t="s">
        <v>147</v>
      </c>
    </row>
    <row r="3" spans="1:61" ht="11.25" customHeight="1">
      <c r="A3" s="435"/>
      <c r="B3" s="417" t="s">
        <v>5</v>
      </c>
      <c r="C3" s="417"/>
      <c r="D3" s="417"/>
      <c r="E3" s="417"/>
      <c r="F3" s="405" t="s">
        <v>6</v>
      </c>
      <c r="G3" s="406"/>
      <c r="H3" s="406"/>
      <c r="I3" s="407"/>
      <c r="J3" s="405" t="s">
        <v>7</v>
      </c>
      <c r="K3" s="406"/>
      <c r="L3" s="406"/>
      <c r="M3" s="407"/>
      <c r="N3" s="405" t="s">
        <v>142</v>
      </c>
      <c r="O3" s="406"/>
      <c r="P3" s="406"/>
      <c r="Q3" s="407"/>
      <c r="R3" s="405" t="s">
        <v>8</v>
      </c>
      <c r="S3" s="406"/>
      <c r="T3" s="406"/>
      <c r="U3" s="407"/>
      <c r="V3" s="405" t="s">
        <v>9</v>
      </c>
      <c r="W3" s="406"/>
      <c r="X3" s="406"/>
      <c r="Y3" s="407"/>
      <c r="Z3" s="428" t="s">
        <v>143</v>
      </c>
      <c r="AA3" s="429"/>
      <c r="AB3" s="429"/>
      <c r="AC3" s="429"/>
      <c r="AD3" s="429"/>
      <c r="AE3" s="429"/>
      <c r="AF3" s="429"/>
      <c r="AG3" s="427"/>
      <c r="AH3" s="405" t="s">
        <v>10</v>
      </c>
      <c r="AI3" s="406"/>
      <c r="AJ3" s="406"/>
      <c r="AK3" s="407"/>
      <c r="AL3" s="430" t="s">
        <v>11</v>
      </c>
      <c r="AM3" s="430"/>
      <c r="AN3" s="430"/>
      <c r="AO3" s="430"/>
      <c r="AP3" s="417" t="s">
        <v>12</v>
      </c>
      <c r="AQ3" s="417"/>
      <c r="AR3" s="417"/>
      <c r="AS3" s="417"/>
      <c r="AT3" s="405" t="s">
        <v>13</v>
      </c>
      <c r="AU3" s="406"/>
      <c r="AV3" s="406"/>
      <c r="AW3" s="407"/>
      <c r="AX3" s="417" t="s">
        <v>14</v>
      </c>
      <c r="AY3" s="417"/>
      <c r="AZ3" s="417"/>
      <c r="BA3" s="417"/>
      <c r="BB3" s="418" t="s">
        <v>154</v>
      </c>
      <c r="BC3" s="419"/>
      <c r="BD3" s="420"/>
      <c r="BE3" s="405" t="s">
        <v>153</v>
      </c>
      <c r="BF3" s="406"/>
      <c r="BG3" s="406"/>
      <c r="BH3" s="406"/>
      <c r="BI3" s="407"/>
    </row>
    <row r="4" spans="1:61" ht="38.25" customHeight="1">
      <c r="A4" s="436"/>
      <c r="B4" s="417"/>
      <c r="C4" s="417"/>
      <c r="D4" s="417"/>
      <c r="E4" s="417"/>
      <c r="F4" s="408"/>
      <c r="G4" s="409"/>
      <c r="H4" s="409"/>
      <c r="I4" s="410"/>
      <c r="J4" s="408"/>
      <c r="K4" s="409"/>
      <c r="L4" s="409"/>
      <c r="M4" s="410"/>
      <c r="N4" s="408"/>
      <c r="O4" s="409"/>
      <c r="P4" s="409"/>
      <c r="Q4" s="410"/>
      <c r="R4" s="408"/>
      <c r="S4" s="409"/>
      <c r="T4" s="409"/>
      <c r="U4" s="410"/>
      <c r="V4" s="408"/>
      <c r="W4" s="409"/>
      <c r="X4" s="409"/>
      <c r="Y4" s="410"/>
      <c r="Z4" s="427" t="s">
        <v>144</v>
      </c>
      <c r="AA4" s="417"/>
      <c r="AB4" s="417"/>
      <c r="AC4" s="417"/>
      <c r="AD4" s="405" t="s">
        <v>145</v>
      </c>
      <c r="AE4" s="406"/>
      <c r="AF4" s="406"/>
      <c r="AG4" s="407"/>
      <c r="AH4" s="408"/>
      <c r="AI4" s="409"/>
      <c r="AJ4" s="409"/>
      <c r="AK4" s="410"/>
      <c r="AL4" s="430"/>
      <c r="AM4" s="430"/>
      <c r="AN4" s="430"/>
      <c r="AO4" s="430"/>
      <c r="AP4" s="417"/>
      <c r="AQ4" s="417"/>
      <c r="AR4" s="417"/>
      <c r="AS4" s="417"/>
      <c r="AT4" s="408"/>
      <c r="AU4" s="409"/>
      <c r="AV4" s="409"/>
      <c r="AW4" s="410"/>
      <c r="AX4" s="417"/>
      <c r="AY4" s="417"/>
      <c r="AZ4" s="417"/>
      <c r="BA4" s="417"/>
      <c r="BB4" s="421"/>
      <c r="BC4" s="422"/>
      <c r="BD4" s="423"/>
      <c r="BE4" s="411"/>
      <c r="BF4" s="412"/>
      <c r="BG4" s="412"/>
      <c r="BH4" s="412"/>
      <c r="BI4" s="413"/>
    </row>
    <row r="5" spans="1:61" ht="21" customHeight="1">
      <c r="A5" s="436"/>
      <c r="B5" s="438"/>
      <c r="C5" s="438"/>
      <c r="D5" s="438"/>
      <c r="E5" s="438"/>
      <c r="F5" s="408"/>
      <c r="G5" s="409"/>
      <c r="H5" s="409"/>
      <c r="I5" s="410"/>
      <c r="J5" s="411"/>
      <c r="K5" s="412"/>
      <c r="L5" s="412"/>
      <c r="M5" s="413"/>
      <c r="N5" s="411"/>
      <c r="O5" s="412"/>
      <c r="P5" s="412"/>
      <c r="Q5" s="413"/>
      <c r="R5" s="411"/>
      <c r="S5" s="412"/>
      <c r="T5" s="412"/>
      <c r="U5" s="413"/>
      <c r="V5" s="411"/>
      <c r="W5" s="412"/>
      <c r="X5" s="412"/>
      <c r="Y5" s="413"/>
      <c r="Z5" s="427"/>
      <c r="AA5" s="417"/>
      <c r="AB5" s="417"/>
      <c r="AC5" s="417"/>
      <c r="AD5" s="411"/>
      <c r="AE5" s="412"/>
      <c r="AF5" s="412"/>
      <c r="AG5" s="413"/>
      <c r="AH5" s="411"/>
      <c r="AI5" s="412"/>
      <c r="AJ5" s="412"/>
      <c r="AK5" s="413"/>
      <c r="AL5" s="430"/>
      <c r="AM5" s="430"/>
      <c r="AN5" s="430"/>
      <c r="AO5" s="430"/>
      <c r="AP5" s="417"/>
      <c r="AQ5" s="417"/>
      <c r="AR5" s="417"/>
      <c r="AS5" s="417"/>
      <c r="AT5" s="411"/>
      <c r="AU5" s="412"/>
      <c r="AV5" s="412"/>
      <c r="AW5" s="413"/>
      <c r="AX5" s="417"/>
      <c r="AY5" s="417"/>
      <c r="AZ5" s="417"/>
      <c r="BA5" s="417"/>
      <c r="BB5" s="424"/>
      <c r="BC5" s="425"/>
      <c r="BD5" s="426"/>
      <c r="BE5" s="411" t="s">
        <v>152</v>
      </c>
      <c r="BF5" s="412"/>
      <c r="BG5" s="412"/>
      <c r="BH5" s="412"/>
      <c r="BI5" s="432" t="s">
        <v>18</v>
      </c>
    </row>
    <row r="6" spans="1:61" ht="35.25" customHeight="1">
      <c r="A6" s="436"/>
      <c r="B6" s="398">
        <v>2017</v>
      </c>
      <c r="C6" s="399">
        <v>2018</v>
      </c>
      <c r="D6" s="401" t="s">
        <v>15</v>
      </c>
      <c r="E6" s="401"/>
      <c r="F6" s="398">
        <v>2017</v>
      </c>
      <c r="G6" s="399">
        <v>2018</v>
      </c>
      <c r="H6" s="401" t="s">
        <v>15</v>
      </c>
      <c r="I6" s="401"/>
      <c r="J6" s="398">
        <v>2017</v>
      </c>
      <c r="K6" s="399">
        <v>2018</v>
      </c>
      <c r="L6" s="402" t="s">
        <v>15</v>
      </c>
      <c r="M6" s="414"/>
      <c r="N6" s="398">
        <v>2017</v>
      </c>
      <c r="O6" s="399">
        <v>2018</v>
      </c>
      <c r="P6" s="401" t="s">
        <v>15</v>
      </c>
      <c r="Q6" s="401"/>
      <c r="R6" s="398">
        <v>2017</v>
      </c>
      <c r="S6" s="399">
        <v>2018</v>
      </c>
      <c r="T6" s="431" t="s">
        <v>15</v>
      </c>
      <c r="U6" s="431"/>
      <c r="V6" s="398">
        <v>2017</v>
      </c>
      <c r="W6" s="399">
        <v>2018</v>
      </c>
      <c r="X6" s="401" t="s">
        <v>15</v>
      </c>
      <c r="Y6" s="401"/>
      <c r="Z6" s="398">
        <v>2017</v>
      </c>
      <c r="AA6" s="399">
        <v>2018</v>
      </c>
      <c r="AB6" s="401" t="s">
        <v>15</v>
      </c>
      <c r="AC6" s="401"/>
      <c r="AD6" s="398">
        <v>2017</v>
      </c>
      <c r="AE6" s="399">
        <v>2018</v>
      </c>
      <c r="AF6" s="401" t="s">
        <v>15</v>
      </c>
      <c r="AG6" s="401"/>
      <c r="AH6" s="398">
        <v>2017</v>
      </c>
      <c r="AI6" s="399">
        <v>2018</v>
      </c>
      <c r="AJ6" s="401" t="s">
        <v>15</v>
      </c>
      <c r="AK6" s="401"/>
      <c r="AL6" s="398">
        <v>2017</v>
      </c>
      <c r="AM6" s="399">
        <v>2018</v>
      </c>
      <c r="AN6" s="401" t="s">
        <v>15</v>
      </c>
      <c r="AO6" s="401"/>
      <c r="AP6" s="401" t="s">
        <v>16</v>
      </c>
      <c r="AQ6" s="401"/>
      <c r="AR6" s="401" t="s">
        <v>15</v>
      </c>
      <c r="AS6" s="401"/>
      <c r="AT6" s="398">
        <v>2017</v>
      </c>
      <c r="AU6" s="399">
        <v>2018</v>
      </c>
      <c r="AV6" s="401" t="s">
        <v>15</v>
      </c>
      <c r="AW6" s="401"/>
      <c r="AX6" s="398">
        <v>2017</v>
      </c>
      <c r="AY6" s="399">
        <v>2018</v>
      </c>
      <c r="AZ6" s="401" t="s">
        <v>15</v>
      </c>
      <c r="BA6" s="401"/>
      <c r="BB6" s="398">
        <v>2017</v>
      </c>
      <c r="BC6" s="399">
        <v>2018</v>
      </c>
      <c r="BD6" s="404" t="s">
        <v>17</v>
      </c>
      <c r="BE6" s="398">
        <v>2017</v>
      </c>
      <c r="BF6" s="399">
        <v>2018</v>
      </c>
      <c r="BG6" s="401" t="s">
        <v>15</v>
      </c>
      <c r="BH6" s="402"/>
      <c r="BI6" s="433"/>
    </row>
    <row r="7" spans="1:61" s="14" customFormat="1" ht="18.75" customHeight="1">
      <c r="A7" s="437"/>
      <c r="B7" s="398"/>
      <c r="C7" s="400"/>
      <c r="D7" s="11" t="s">
        <v>2</v>
      </c>
      <c r="E7" s="11" t="s">
        <v>17</v>
      </c>
      <c r="F7" s="398"/>
      <c r="G7" s="400"/>
      <c r="H7" s="11" t="s">
        <v>2</v>
      </c>
      <c r="I7" s="11" t="s">
        <v>17</v>
      </c>
      <c r="J7" s="398"/>
      <c r="K7" s="400"/>
      <c r="L7" s="11" t="s">
        <v>2</v>
      </c>
      <c r="M7" s="11" t="s">
        <v>17</v>
      </c>
      <c r="N7" s="398"/>
      <c r="O7" s="400"/>
      <c r="P7" s="11" t="s">
        <v>2</v>
      </c>
      <c r="Q7" s="11" t="s">
        <v>17</v>
      </c>
      <c r="R7" s="398"/>
      <c r="S7" s="400"/>
      <c r="T7" s="12" t="s">
        <v>2</v>
      </c>
      <c r="U7" s="12" t="s">
        <v>17</v>
      </c>
      <c r="V7" s="398"/>
      <c r="W7" s="400"/>
      <c r="X7" s="11" t="s">
        <v>2</v>
      </c>
      <c r="Y7" s="11" t="s">
        <v>17</v>
      </c>
      <c r="Z7" s="398"/>
      <c r="AA7" s="400"/>
      <c r="AB7" s="11" t="s">
        <v>2</v>
      </c>
      <c r="AC7" s="11" t="s">
        <v>17</v>
      </c>
      <c r="AD7" s="398"/>
      <c r="AE7" s="400"/>
      <c r="AF7" s="11" t="s">
        <v>2</v>
      </c>
      <c r="AG7" s="11" t="s">
        <v>17</v>
      </c>
      <c r="AH7" s="398"/>
      <c r="AI7" s="400"/>
      <c r="AJ7" s="11" t="s">
        <v>2</v>
      </c>
      <c r="AK7" s="11" t="s">
        <v>17</v>
      </c>
      <c r="AL7" s="398"/>
      <c r="AM7" s="400"/>
      <c r="AN7" s="11" t="s">
        <v>2</v>
      </c>
      <c r="AO7" s="11" t="s">
        <v>17</v>
      </c>
      <c r="AP7" s="13">
        <v>2017</v>
      </c>
      <c r="AQ7" s="13">
        <v>2018</v>
      </c>
      <c r="AR7" s="11" t="s">
        <v>2</v>
      </c>
      <c r="AS7" s="11" t="s">
        <v>17</v>
      </c>
      <c r="AT7" s="398"/>
      <c r="AU7" s="400"/>
      <c r="AV7" s="11" t="s">
        <v>2</v>
      </c>
      <c r="AW7" s="11" t="s">
        <v>17</v>
      </c>
      <c r="AX7" s="398"/>
      <c r="AY7" s="400"/>
      <c r="AZ7" s="11" t="s">
        <v>2</v>
      </c>
      <c r="BA7" s="11" t="s">
        <v>17</v>
      </c>
      <c r="BB7" s="398"/>
      <c r="BC7" s="400"/>
      <c r="BD7" s="404"/>
      <c r="BE7" s="398"/>
      <c r="BF7" s="400"/>
      <c r="BG7" s="11" t="s">
        <v>2</v>
      </c>
      <c r="BH7" s="143" t="s">
        <v>17</v>
      </c>
      <c r="BI7" s="434"/>
    </row>
    <row r="8" spans="1:61" ht="12.75" customHeight="1">
      <c r="A8" s="15" t="s">
        <v>19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44</v>
      </c>
      <c r="AT8" s="15">
        <v>45</v>
      </c>
      <c r="AU8" s="15">
        <v>46</v>
      </c>
      <c r="AV8" s="15">
        <v>47</v>
      </c>
      <c r="AW8" s="15">
        <v>48</v>
      </c>
      <c r="AX8" s="15">
        <v>49</v>
      </c>
      <c r="AY8" s="15">
        <v>50</v>
      </c>
      <c r="AZ8" s="15">
        <v>51</v>
      </c>
      <c r="BA8" s="15">
        <v>52</v>
      </c>
      <c r="BB8" s="15">
        <v>53</v>
      </c>
      <c r="BC8" s="15">
        <v>54</v>
      </c>
      <c r="BD8" s="15">
        <v>55</v>
      </c>
      <c r="BE8" s="15">
        <v>56</v>
      </c>
      <c r="BF8" s="15">
        <v>57</v>
      </c>
      <c r="BG8" s="15">
        <v>58</v>
      </c>
      <c r="BH8" s="15">
        <v>59</v>
      </c>
      <c r="BI8" s="203">
        <v>60</v>
      </c>
    </row>
    <row r="9" spans="1:61" s="150" customFormat="1" ht="18.75" customHeight="1">
      <c r="A9" s="144" t="s">
        <v>140</v>
      </c>
      <c r="B9" s="145">
        <v>42704</v>
      </c>
      <c r="C9" s="145">
        <v>37540</v>
      </c>
      <c r="D9" s="146">
        <v>87.9</v>
      </c>
      <c r="E9" s="145">
        <v>-5164</v>
      </c>
      <c r="F9" s="145">
        <v>25375</v>
      </c>
      <c r="G9" s="145">
        <v>23074</v>
      </c>
      <c r="H9" s="146">
        <v>90.9</v>
      </c>
      <c r="I9" s="145">
        <v>-2301</v>
      </c>
      <c r="J9" s="145">
        <v>40717</v>
      </c>
      <c r="K9" s="145">
        <v>36050</v>
      </c>
      <c r="L9" s="146">
        <v>88.5</v>
      </c>
      <c r="M9" s="145">
        <v>-4667</v>
      </c>
      <c r="N9" s="145">
        <v>27512</v>
      </c>
      <c r="O9" s="145">
        <v>25661</v>
      </c>
      <c r="P9" s="147">
        <v>93.3</v>
      </c>
      <c r="Q9" s="198">
        <v>-1851</v>
      </c>
      <c r="R9" s="145">
        <v>8686</v>
      </c>
      <c r="S9" s="145">
        <v>6725</v>
      </c>
      <c r="T9" s="147">
        <v>77.4</v>
      </c>
      <c r="U9" s="145">
        <v>-1961</v>
      </c>
      <c r="V9" s="145">
        <v>104277</v>
      </c>
      <c r="W9" s="145">
        <v>119277</v>
      </c>
      <c r="X9" s="146">
        <v>114.4</v>
      </c>
      <c r="Y9" s="145">
        <v>15000</v>
      </c>
      <c r="Z9" s="145">
        <v>39550</v>
      </c>
      <c r="AA9" s="145">
        <v>34841</v>
      </c>
      <c r="AB9" s="146">
        <v>88.1</v>
      </c>
      <c r="AC9" s="145">
        <v>-4709</v>
      </c>
      <c r="AD9" s="145">
        <v>17632</v>
      </c>
      <c r="AE9" s="145">
        <v>39262</v>
      </c>
      <c r="AF9" s="201">
        <v>222.7</v>
      </c>
      <c r="AG9" s="145">
        <v>21630</v>
      </c>
      <c r="AH9" s="145">
        <v>5101</v>
      </c>
      <c r="AI9" s="145">
        <v>4251</v>
      </c>
      <c r="AJ9" s="147">
        <v>83.3</v>
      </c>
      <c r="AK9" s="145">
        <v>-850</v>
      </c>
      <c r="AL9" s="148">
        <v>10497</v>
      </c>
      <c r="AM9" s="148">
        <v>10516</v>
      </c>
      <c r="AN9" s="149">
        <v>100.2</v>
      </c>
      <c r="AO9" s="199">
        <v>19</v>
      </c>
      <c r="AP9" s="145">
        <v>53624</v>
      </c>
      <c r="AQ9" s="145">
        <v>55652</v>
      </c>
      <c r="AR9" s="147">
        <v>103.8</v>
      </c>
      <c r="AS9" s="145">
        <v>2028</v>
      </c>
      <c r="AT9" s="145">
        <v>14347</v>
      </c>
      <c r="AU9" s="145">
        <v>13579</v>
      </c>
      <c r="AV9" s="147">
        <v>94.6</v>
      </c>
      <c r="AW9" s="145">
        <v>-768</v>
      </c>
      <c r="AX9" s="145">
        <v>11924</v>
      </c>
      <c r="AY9" s="145">
        <v>11148</v>
      </c>
      <c r="AZ9" s="147">
        <v>93.5</v>
      </c>
      <c r="BA9" s="145">
        <v>-776</v>
      </c>
      <c r="BB9" s="145">
        <v>2032</v>
      </c>
      <c r="BC9" s="145">
        <v>2661</v>
      </c>
      <c r="BD9" s="145">
        <v>629</v>
      </c>
      <c r="BE9" s="145">
        <v>6608</v>
      </c>
      <c r="BF9" s="145">
        <v>10114</v>
      </c>
      <c r="BG9" s="147">
        <v>153.1</v>
      </c>
      <c r="BH9" s="145">
        <v>3506</v>
      </c>
      <c r="BI9" s="204">
        <v>978</v>
      </c>
    </row>
    <row r="10" spans="1:61" ht="15" customHeight="1">
      <c r="A10" s="151" t="s">
        <v>112</v>
      </c>
      <c r="B10" s="152">
        <v>8567</v>
      </c>
      <c r="C10" s="153">
        <v>8400</v>
      </c>
      <c r="D10" s="154">
        <v>98.1</v>
      </c>
      <c r="E10" s="155">
        <v>-167</v>
      </c>
      <c r="F10" s="152">
        <v>4722</v>
      </c>
      <c r="G10" s="152">
        <v>4964</v>
      </c>
      <c r="H10" s="154">
        <v>105.1</v>
      </c>
      <c r="I10" s="155">
        <v>242</v>
      </c>
      <c r="J10" s="152">
        <v>7120</v>
      </c>
      <c r="K10" s="152">
        <v>5409</v>
      </c>
      <c r="L10" s="154">
        <v>76</v>
      </c>
      <c r="M10" s="155">
        <v>-1711</v>
      </c>
      <c r="N10" s="156">
        <v>5033</v>
      </c>
      <c r="O10" s="152">
        <v>3740</v>
      </c>
      <c r="P10" s="157">
        <v>74.3</v>
      </c>
      <c r="Q10" s="158">
        <v>-1293</v>
      </c>
      <c r="R10" s="152">
        <v>1646</v>
      </c>
      <c r="S10" s="156">
        <v>1022</v>
      </c>
      <c r="T10" s="157">
        <v>62.1</v>
      </c>
      <c r="U10" s="155">
        <v>-624</v>
      </c>
      <c r="V10" s="152">
        <v>15274</v>
      </c>
      <c r="W10" s="152">
        <v>22902</v>
      </c>
      <c r="X10" s="154">
        <v>149.9</v>
      </c>
      <c r="Y10" s="155">
        <v>7628</v>
      </c>
      <c r="Z10" s="152">
        <v>7295</v>
      </c>
      <c r="AA10" s="152">
        <v>7243</v>
      </c>
      <c r="AB10" s="154">
        <v>99.3</v>
      </c>
      <c r="AC10" s="155">
        <v>-52</v>
      </c>
      <c r="AD10" s="152">
        <v>3296</v>
      </c>
      <c r="AE10" s="153">
        <v>9831</v>
      </c>
      <c r="AF10" s="201">
        <v>298.3</v>
      </c>
      <c r="AG10" s="155">
        <v>6535</v>
      </c>
      <c r="AH10" s="152">
        <v>466</v>
      </c>
      <c r="AI10" s="152">
        <v>420</v>
      </c>
      <c r="AJ10" s="157">
        <v>90.1</v>
      </c>
      <c r="AK10" s="155">
        <v>-46</v>
      </c>
      <c r="AL10" s="159">
        <v>2223</v>
      </c>
      <c r="AM10" s="159">
        <v>2257</v>
      </c>
      <c r="AN10" s="160">
        <v>101.5</v>
      </c>
      <c r="AO10" s="161">
        <v>34</v>
      </c>
      <c r="AP10" s="162">
        <v>15033</v>
      </c>
      <c r="AQ10" s="152">
        <v>17175</v>
      </c>
      <c r="AR10" s="157">
        <v>114.2</v>
      </c>
      <c r="AS10" s="155">
        <v>2142</v>
      </c>
      <c r="AT10" s="152">
        <v>3311</v>
      </c>
      <c r="AU10" s="152">
        <v>3610</v>
      </c>
      <c r="AV10" s="157">
        <v>109</v>
      </c>
      <c r="AW10" s="155">
        <v>299</v>
      </c>
      <c r="AX10" s="152">
        <v>2677</v>
      </c>
      <c r="AY10" s="152">
        <v>2908</v>
      </c>
      <c r="AZ10" s="157">
        <v>108.6</v>
      </c>
      <c r="BA10" s="155">
        <v>231</v>
      </c>
      <c r="BB10" s="163">
        <v>2796</v>
      </c>
      <c r="BC10" s="152">
        <v>3385</v>
      </c>
      <c r="BD10" s="155">
        <v>589</v>
      </c>
      <c r="BE10" s="152">
        <v>3694</v>
      </c>
      <c r="BF10" s="152">
        <v>5535</v>
      </c>
      <c r="BG10" s="157">
        <v>149.8</v>
      </c>
      <c r="BH10" s="155">
        <v>1841</v>
      </c>
      <c r="BI10" s="205">
        <v>354</v>
      </c>
    </row>
    <row r="11" spans="1:61" ht="15" customHeight="1">
      <c r="A11" s="151" t="s">
        <v>113</v>
      </c>
      <c r="B11" s="152">
        <v>1769</v>
      </c>
      <c r="C11" s="153">
        <v>1333</v>
      </c>
      <c r="D11" s="154">
        <v>75.4</v>
      </c>
      <c r="E11" s="155">
        <v>-436</v>
      </c>
      <c r="F11" s="152">
        <v>1243</v>
      </c>
      <c r="G11" s="152">
        <v>821</v>
      </c>
      <c r="H11" s="154">
        <v>66</v>
      </c>
      <c r="I11" s="155">
        <v>-422</v>
      </c>
      <c r="J11" s="152">
        <v>1486</v>
      </c>
      <c r="K11" s="152">
        <v>1256</v>
      </c>
      <c r="L11" s="154">
        <v>84.5</v>
      </c>
      <c r="M11" s="155">
        <v>-230</v>
      </c>
      <c r="N11" s="156">
        <v>977</v>
      </c>
      <c r="O11" s="152">
        <v>853</v>
      </c>
      <c r="P11" s="157">
        <v>87.3</v>
      </c>
      <c r="Q11" s="158">
        <v>-124</v>
      </c>
      <c r="R11" s="152">
        <v>288</v>
      </c>
      <c r="S11" s="156">
        <v>219</v>
      </c>
      <c r="T11" s="157">
        <v>76</v>
      </c>
      <c r="U11" s="155">
        <v>-69</v>
      </c>
      <c r="V11" s="152">
        <v>3851</v>
      </c>
      <c r="W11" s="152">
        <v>4256</v>
      </c>
      <c r="X11" s="154">
        <v>110.5</v>
      </c>
      <c r="Y11" s="155">
        <v>405</v>
      </c>
      <c r="Z11" s="152">
        <v>1696</v>
      </c>
      <c r="AA11" s="152">
        <v>1285</v>
      </c>
      <c r="AB11" s="154">
        <v>75.8</v>
      </c>
      <c r="AC11" s="155">
        <v>-411</v>
      </c>
      <c r="AD11" s="152">
        <v>815</v>
      </c>
      <c r="AE11" s="153">
        <v>1543</v>
      </c>
      <c r="AF11" s="154">
        <v>189.3</v>
      </c>
      <c r="AG11" s="155">
        <v>728</v>
      </c>
      <c r="AH11" s="152">
        <v>63</v>
      </c>
      <c r="AI11" s="152">
        <v>48</v>
      </c>
      <c r="AJ11" s="157">
        <v>76.2</v>
      </c>
      <c r="AK11" s="155">
        <v>-15</v>
      </c>
      <c r="AL11" s="159">
        <v>395</v>
      </c>
      <c r="AM11" s="159">
        <v>351</v>
      </c>
      <c r="AN11" s="160">
        <v>88.9</v>
      </c>
      <c r="AO11" s="161">
        <v>-44</v>
      </c>
      <c r="AP11" s="162">
        <v>1546</v>
      </c>
      <c r="AQ11" s="152">
        <v>1393</v>
      </c>
      <c r="AR11" s="157">
        <v>90.1</v>
      </c>
      <c r="AS11" s="155">
        <v>-153</v>
      </c>
      <c r="AT11" s="152">
        <v>553</v>
      </c>
      <c r="AU11" s="152">
        <v>421</v>
      </c>
      <c r="AV11" s="157">
        <v>76.1</v>
      </c>
      <c r="AW11" s="155">
        <v>-132</v>
      </c>
      <c r="AX11" s="152">
        <v>414</v>
      </c>
      <c r="AY11" s="152">
        <v>307</v>
      </c>
      <c r="AZ11" s="157">
        <v>74.2</v>
      </c>
      <c r="BA11" s="155">
        <v>-107</v>
      </c>
      <c r="BB11" s="163">
        <v>1668</v>
      </c>
      <c r="BC11" s="152">
        <v>1992</v>
      </c>
      <c r="BD11" s="155">
        <v>324</v>
      </c>
      <c r="BE11" s="152">
        <v>66</v>
      </c>
      <c r="BF11" s="152">
        <v>105</v>
      </c>
      <c r="BG11" s="157">
        <v>159.1</v>
      </c>
      <c r="BH11" s="155">
        <v>39</v>
      </c>
      <c r="BI11" s="205">
        <v>0</v>
      </c>
    </row>
    <row r="12" spans="1:61" ht="15" customHeight="1">
      <c r="A12" s="151" t="s">
        <v>114</v>
      </c>
      <c r="B12" s="152">
        <v>400</v>
      </c>
      <c r="C12" s="153">
        <v>261</v>
      </c>
      <c r="D12" s="154">
        <v>65.3</v>
      </c>
      <c r="E12" s="155">
        <v>-139</v>
      </c>
      <c r="F12" s="152">
        <v>203</v>
      </c>
      <c r="G12" s="152">
        <v>155</v>
      </c>
      <c r="H12" s="154">
        <v>76.4</v>
      </c>
      <c r="I12" s="155">
        <v>-48</v>
      </c>
      <c r="J12" s="152">
        <v>289</v>
      </c>
      <c r="K12" s="152">
        <v>289</v>
      </c>
      <c r="L12" s="154">
        <v>100</v>
      </c>
      <c r="M12" s="155">
        <v>0</v>
      </c>
      <c r="N12" s="156">
        <v>198</v>
      </c>
      <c r="O12" s="152">
        <v>214</v>
      </c>
      <c r="P12" s="157">
        <v>108.1</v>
      </c>
      <c r="Q12" s="158">
        <v>16</v>
      </c>
      <c r="R12" s="152">
        <v>45</v>
      </c>
      <c r="S12" s="156">
        <v>32</v>
      </c>
      <c r="T12" s="157">
        <v>71.1</v>
      </c>
      <c r="U12" s="155">
        <v>-13</v>
      </c>
      <c r="V12" s="152">
        <v>753</v>
      </c>
      <c r="W12" s="152">
        <v>745</v>
      </c>
      <c r="X12" s="154">
        <v>98.9</v>
      </c>
      <c r="Y12" s="155">
        <v>-8</v>
      </c>
      <c r="Z12" s="152">
        <v>374</v>
      </c>
      <c r="AA12" s="152">
        <v>252</v>
      </c>
      <c r="AB12" s="154">
        <v>67.4</v>
      </c>
      <c r="AC12" s="155">
        <v>-122</v>
      </c>
      <c r="AD12" s="152">
        <v>123</v>
      </c>
      <c r="AE12" s="153">
        <v>171</v>
      </c>
      <c r="AF12" s="154">
        <v>139</v>
      </c>
      <c r="AG12" s="155">
        <v>48</v>
      </c>
      <c r="AH12" s="152">
        <v>48</v>
      </c>
      <c r="AI12" s="152">
        <v>26</v>
      </c>
      <c r="AJ12" s="157">
        <v>54.2</v>
      </c>
      <c r="AK12" s="155">
        <v>-22</v>
      </c>
      <c r="AL12" s="159">
        <v>79</v>
      </c>
      <c r="AM12" s="159">
        <v>65</v>
      </c>
      <c r="AN12" s="160">
        <v>82.3</v>
      </c>
      <c r="AO12" s="161">
        <v>-14</v>
      </c>
      <c r="AP12" s="162">
        <v>298</v>
      </c>
      <c r="AQ12" s="152">
        <v>314</v>
      </c>
      <c r="AR12" s="157">
        <v>105.4</v>
      </c>
      <c r="AS12" s="155">
        <v>16</v>
      </c>
      <c r="AT12" s="152">
        <v>103</v>
      </c>
      <c r="AU12" s="152">
        <v>61</v>
      </c>
      <c r="AV12" s="157">
        <v>59.2</v>
      </c>
      <c r="AW12" s="155">
        <v>-42</v>
      </c>
      <c r="AX12" s="152">
        <v>87</v>
      </c>
      <c r="AY12" s="152">
        <v>48</v>
      </c>
      <c r="AZ12" s="157">
        <v>55.2</v>
      </c>
      <c r="BA12" s="155">
        <v>-39</v>
      </c>
      <c r="BB12" s="163">
        <v>1687</v>
      </c>
      <c r="BC12" s="152">
        <v>2739</v>
      </c>
      <c r="BD12" s="155">
        <v>1052</v>
      </c>
      <c r="BE12" s="152">
        <v>9</v>
      </c>
      <c r="BF12" s="152">
        <v>29</v>
      </c>
      <c r="BG12" s="157">
        <v>322.2</v>
      </c>
      <c r="BH12" s="155">
        <v>20</v>
      </c>
      <c r="BI12" s="205">
        <v>2</v>
      </c>
    </row>
    <row r="13" spans="1:61" ht="15" customHeight="1">
      <c r="A13" s="151" t="s">
        <v>115</v>
      </c>
      <c r="B13" s="152">
        <v>1182</v>
      </c>
      <c r="C13" s="153">
        <v>861</v>
      </c>
      <c r="D13" s="154">
        <v>72.8</v>
      </c>
      <c r="E13" s="155">
        <v>-321</v>
      </c>
      <c r="F13" s="152">
        <v>732</v>
      </c>
      <c r="G13" s="152">
        <v>543</v>
      </c>
      <c r="H13" s="154">
        <v>74.2</v>
      </c>
      <c r="I13" s="155">
        <v>-189</v>
      </c>
      <c r="J13" s="152">
        <v>888</v>
      </c>
      <c r="K13" s="152">
        <v>787</v>
      </c>
      <c r="L13" s="154">
        <v>88.6</v>
      </c>
      <c r="M13" s="155">
        <v>-101</v>
      </c>
      <c r="N13" s="156">
        <v>403</v>
      </c>
      <c r="O13" s="152">
        <v>432</v>
      </c>
      <c r="P13" s="157">
        <v>107.2</v>
      </c>
      <c r="Q13" s="158">
        <v>29</v>
      </c>
      <c r="R13" s="152">
        <v>190</v>
      </c>
      <c r="S13" s="156">
        <v>144</v>
      </c>
      <c r="T13" s="157">
        <v>75.8</v>
      </c>
      <c r="U13" s="155">
        <v>-46</v>
      </c>
      <c r="V13" s="152">
        <v>2511</v>
      </c>
      <c r="W13" s="152">
        <v>2103</v>
      </c>
      <c r="X13" s="154">
        <v>83.8</v>
      </c>
      <c r="Y13" s="155">
        <v>-408</v>
      </c>
      <c r="Z13" s="152">
        <v>1158</v>
      </c>
      <c r="AA13" s="152">
        <v>840</v>
      </c>
      <c r="AB13" s="154">
        <v>72.5</v>
      </c>
      <c r="AC13" s="155">
        <v>-318</v>
      </c>
      <c r="AD13" s="152">
        <v>379</v>
      </c>
      <c r="AE13" s="153">
        <v>479</v>
      </c>
      <c r="AF13" s="154">
        <v>126.4</v>
      </c>
      <c r="AG13" s="155">
        <v>100</v>
      </c>
      <c r="AH13" s="152">
        <v>35</v>
      </c>
      <c r="AI13" s="152">
        <v>18</v>
      </c>
      <c r="AJ13" s="157">
        <v>51.4</v>
      </c>
      <c r="AK13" s="155">
        <v>-17</v>
      </c>
      <c r="AL13" s="159">
        <v>156</v>
      </c>
      <c r="AM13" s="159">
        <v>151</v>
      </c>
      <c r="AN13" s="160">
        <v>96.8</v>
      </c>
      <c r="AO13" s="161">
        <v>-5</v>
      </c>
      <c r="AP13" s="162">
        <v>867</v>
      </c>
      <c r="AQ13" s="152">
        <v>803</v>
      </c>
      <c r="AR13" s="157">
        <v>92.6</v>
      </c>
      <c r="AS13" s="155">
        <v>-64</v>
      </c>
      <c r="AT13" s="152">
        <v>289</v>
      </c>
      <c r="AU13" s="152">
        <v>250</v>
      </c>
      <c r="AV13" s="157">
        <v>86.5</v>
      </c>
      <c r="AW13" s="155">
        <v>-39</v>
      </c>
      <c r="AX13" s="152">
        <v>234</v>
      </c>
      <c r="AY13" s="152">
        <v>182</v>
      </c>
      <c r="AZ13" s="157">
        <v>77.8</v>
      </c>
      <c r="BA13" s="155">
        <v>-52</v>
      </c>
      <c r="BB13" s="163">
        <v>1422</v>
      </c>
      <c r="BC13" s="152">
        <v>1745</v>
      </c>
      <c r="BD13" s="155">
        <v>323</v>
      </c>
      <c r="BE13" s="152">
        <v>24</v>
      </c>
      <c r="BF13" s="152">
        <v>40</v>
      </c>
      <c r="BG13" s="157">
        <v>166.7</v>
      </c>
      <c r="BH13" s="155">
        <v>16</v>
      </c>
      <c r="BI13" s="205">
        <v>3</v>
      </c>
    </row>
    <row r="14" spans="1:61" s="10" customFormat="1" ht="15" customHeight="1">
      <c r="A14" s="151" t="s">
        <v>116</v>
      </c>
      <c r="B14" s="152">
        <v>1005</v>
      </c>
      <c r="C14" s="153">
        <v>898</v>
      </c>
      <c r="D14" s="154">
        <v>89.4</v>
      </c>
      <c r="E14" s="155">
        <v>-107</v>
      </c>
      <c r="F14" s="152">
        <v>591</v>
      </c>
      <c r="G14" s="152">
        <v>599</v>
      </c>
      <c r="H14" s="154">
        <v>101.4</v>
      </c>
      <c r="I14" s="155">
        <v>8</v>
      </c>
      <c r="J14" s="152">
        <v>1028</v>
      </c>
      <c r="K14" s="152">
        <v>1099</v>
      </c>
      <c r="L14" s="154">
        <v>106.9</v>
      </c>
      <c r="M14" s="155">
        <v>71</v>
      </c>
      <c r="N14" s="156">
        <v>575</v>
      </c>
      <c r="O14" s="152">
        <v>677</v>
      </c>
      <c r="P14" s="157">
        <v>117.7</v>
      </c>
      <c r="Q14" s="158">
        <v>102</v>
      </c>
      <c r="R14" s="152">
        <v>267</v>
      </c>
      <c r="S14" s="156">
        <v>263</v>
      </c>
      <c r="T14" s="157">
        <v>98.5</v>
      </c>
      <c r="U14" s="155">
        <v>-4</v>
      </c>
      <c r="V14" s="152">
        <v>3694</v>
      </c>
      <c r="W14" s="152">
        <v>3150</v>
      </c>
      <c r="X14" s="154">
        <v>85.3</v>
      </c>
      <c r="Y14" s="155">
        <v>-544</v>
      </c>
      <c r="Z14" s="152">
        <v>946</v>
      </c>
      <c r="AA14" s="152">
        <v>871</v>
      </c>
      <c r="AB14" s="154">
        <v>92.1</v>
      </c>
      <c r="AC14" s="155">
        <v>-75</v>
      </c>
      <c r="AD14" s="152">
        <v>438</v>
      </c>
      <c r="AE14" s="153">
        <v>1121</v>
      </c>
      <c r="AF14" s="201">
        <v>255.9</v>
      </c>
      <c r="AG14" s="155">
        <v>683</v>
      </c>
      <c r="AH14" s="152">
        <v>236</v>
      </c>
      <c r="AI14" s="152">
        <v>256</v>
      </c>
      <c r="AJ14" s="157">
        <v>108.5</v>
      </c>
      <c r="AK14" s="155">
        <v>20</v>
      </c>
      <c r="AL14" s="159">
        <v>344</v>
      </c>
      <c r="AM14" s="159">
        <v>350</v>
      </c>
      <c r="AN14" s="160">
        <v>101.7</v>
      </c>
      <c r="AO14" s="161">
        <v>6</v>
      </c>
      <c r="AP14" s="162">
        <v>1326</v>
      </c>
      <c r="AQ14" s="152">
        <v>1571</v>
      </c>
      <c r="AR14" s="157">
        <v>118.5</v>
      </c>
      <c r="AS14" s="155">
        <v>245</v>
      </c>
      <c r="AT14" s="152">
        <v>283</v>
      </c>
      <c r="AU14" s="152">
        <v>307</v>
      </c>
      <c r="AV14" s="157">
        <v>108.5</v>
      </c>
      <c r="AW14" s="155">
        <v>24</v>
      </c>
      <c r="AX14" s="152">
        <v>215</v>
      </c>
      <c r="AY14" s="152">
        <v>241</v>
      </c>
      <c r="AZ14" s="157">
        <v>112.1</v>
      </c>
      <c r="BA14" s="155">
        <v>26</v>
      </c>
      <c r="BB14" s="163">
        <v>1962</v>
      </c>
      <c r="BC14" s="152">
        <v>2483</v>
      </c>
      <c r="BD14" s="155">
        <v>521</v>
      </c>
      <c r="BE14" s="152">
        <v>165</v>
      </c>
      <c r="BF14" s="152">
        <v>137</v>
      </c>
      <c r="BG14" s="157">
        <v>83</v>
      </c>
      <c r="BH14" s="155">
        <v>-28</v>
      </c>
      <c r="BI14" s="205">
        <v>25</v>
      </c>
    </row>
    <row r="15" spans="1:61" s="10" customFormat="1" ht="15" customHeight="1">
      <c r="A15" s="151" t="s">
        <v>117</v>
      </c>
      <c r="B15" s="152">
        <v>727</v>
      </c>
      <c r="C15" s="153">
        <v>576</v>
      </c>
      <c r="D15" s="154">
        <v>79.2</v>
      </c>
      <c r="E15" s="155">
        <v>-151</v>
      </c>
      <c r="F15" s="152">
        <v>475</v>
      </c>
      <c r="G15" s="152">
        <v>390</v>
      </c>
      <c r="H15" s="154">
        <v>82.1</v>
      </c>
      <c r="I15" s="155">
        <v>-85</v>
      </c>
      <c r="J15" s="152">
        <v>759</v>
      </c>
      <c r="K15" s="152">
        <v>630</v>
      </c>
      <c r="L15" s="154">
        <v>83</v>
      </c>
      <c r="M15" s="155">
        <v>-129</v>
      </c>
      <c r="N15" s="156">
        <v>443</v>
      </c>
      <c r="O15" s="152">
        <v>433</v>
      </c>
      <c r="P15" s="157">
        <v>97.7</v>
      </c>
      <c r="Q15" s="158">
        <v>-10</v>
      </c>
      <c r="R15" s="152">
        <v>174</v>
      </c>
      <c r="S15" s="156">
        <v>117</v>
      </c>
      <c r="T15" s="157">
        <v>67.2</v>
      </c>
      <c r="U15" s="155">
        <v>-57</v>
      </c>
      <c r="V15" s="152">
        <v>1997</v>
      </c>
      <c r="W15" s="152">
        <v>2403</v>
      </c>
      <c r="X15" s="154">
        <v>120.3</v>
      </c>
      <c r="Y15" s="155">
        <v>406</v>
      </c>
      <c r="Z15" s="152">
        <v>701</v>
      </c>
      <c r="AA15" s="152">
        <v>548</v>
      </c>
      <c r="AB15" s="154">
        <v>78.2</v>
      </c>
      <c r="AC15" s="155">
        <v>-153</v>
      </c>
      <c r="AD15" s="152">
        <v>520</v>
      </c>
      <c r="AE15" s="153">
        <v>973</v>
      </c>
      <c r="AF15" s="201">
        <v>187.1</v>
      </c>
      <c r="AG15" s="155">
        <v>453</v>
      </c>
      <c r="AH15" s="152">
        <v>71</v>
      </c>
      <c r="AI15" s="152">
        <v>82</v>
      </c>
      <c r="AJ15" s="157">
        <v>115.5</v>
      </c>
      <c r="AK15" s="155">
        <v>11</v>
      </c>
      <c r="AL15" s="159">
        <v>187</v>
      </c>
      <c r="AM15" s="159">
        <v>183</v>
      </c>
      <c r="AN15" s="160">
        <v>97.9</v>
      </c>
      <c r="AO15" s="161">
        <v>-4</v>
      </c>
      <c r="AP15" s="162">
        <v>806</v>
      </c>
      <c r="AQ15" s="152">
        <v>751</v>
      </c>
      <c r="AR15" s="157">
        <v>93.2</v>
      </c>
      <c r="AS15" s="155">
        <v>-55</v>
      </c>
      <c r="AT15" s="152">
        <v>215</v>
      </c>
      <c r="AU15" s="152">
        <v>181</v>
      </c>
      <c r="AV15" s="157">
        <v>84.2</v>
      </c>
      <c r="AW15" s="155">
        <v>-34</v>
      </c>
      <c r="AX15" s="152">
        <v>173</v>
      </c>
      <c r="AY15" s="152">
        <v>144</v>
      </c>
      <c r="AZ15" s="157">
        <v>83.2</v>
      </c>
      <c r="BA15" s="155">
        <v>-29</v>
      </c>
      <c r="BB15" s="163">
        <v>1712</v>
      </c>
      <c r="BC15" s="152">
        <v>1964</v>
      </c>
      <c r="BD15" s="155">
        <v>252</v>
      </c>
      <c r="BE15" s="152">
        <v>41</v>
      </c>
      <c r="BF15" s="152">
        <v>52</v>
      </c>
      <c r="BG15" s="157">
        <v>126.8</v>
      </c>
      <c r="BH15" s="155">
        <v>11</v>
      </c>
      <c r="BI15" s="205">
        <v>3</v>
      </c>
    </row>
    <row r="16" spans="1:61" s="10" customFormat="1" ht="15" customHeight="1">
      <c r="A16" s="151" t="s">
        <v>118</v>
      </c>
      <c r="B16" s="152">
        <v>500</v>
      </c>
      <c r="C16" s="153">
        <v>339</v>
      </c>
      <c r="D16" s="154">
        <v>67.8</v>
      </c>
      <c r="E16" s="155">
        <v>-161</v>
      </c>
      <c r="F16" s="152">
        <v>337</v>
      </c>
      <c r="G16" s="152">
        <v>230</v>
      </c>
      <c r="H16" s="154">
        <v>68.2</v>
      </c>
      <c r="I16" s="155">
        <v>-107</v>
      </c>
      <c r="J16" s="152">
        <v>717</v>
      </c>
      <c r="K16" s="152">
        <v>686</v>
      </c>
      <c r="L16" s="154">
        <v>95.7</v>
      </c>
      <c r="M16" s="155">
        <v>-31</v>
      </c>
      <c r="N16" s="156">
        <v>530</v>
      </c>
      <c r="O16" s="152">
        <v>558</v>
      </c>
      <c r="P16" s="157">
        <v>105.3</v>
      </c>
      <c r="Q16" s="158">
        <v>28</v>
      </c>
      <c r="R16" s="152">
        <v>84</v>
      </c>
      <c r="S16" s="156">
        <v>48</v>
      </c>
      <c r="T16" s="157">
        <v>57.1</v>
      </c>
      <c r="U16" s="155">
        <v>-36</v>
      </c>
      <c r="V16" s="152">
        <v>1588</v>
      </c>
      <c r="W16" s="152">
        <v>2352</v>
      </c>
      <c r="X16" s="154">
        <v>148.1</v>
      </c>
      <c r="Y16" s="155">
        <v>764</v>
      </c>
      <c r="Z16" s="152">
        <v>474</v>
      </c>
      <c r="AA16" s="152">
        <v>325</v>
      </c>
      <c r="AB16" s="154">
        <v>68.6</v>
      </c>
      <c r="AC16" s="155">
        <v>-149</v>
      </c>
      <c r="AD16" s="152">
        <v>433</v>
      </c>
      <c r="AE16" s="153">
        <v>1142</v>
      </c>
      <c r="AF16" s="201">
        <v>263.7</v>
      </c>
      <c r="AG16" s="155">
        <v>709</v>
      </c>
      <c r="AH16" s="152">
        <v>12</v>
      </c>
      <c r="AI16" s="152">
        <v>17</v>
      </c>
      <c r="AJ16" s="157">
        <v>141.7</v>
      </c>
      <c r="AK16" s="155">
        <v>5</v>
      </c>
      <c r="AL16" s="159">
        <v>189</v>
      </c>
      <c r="AM16" s="159">
        <v>173</v>
      </c>
      <c r="AN16" s="160">
        <v>91.5</v>
      </c>
      <c r="AO16" s="161">
        <v>-16</v>
      </c>
      <c r="AP16" s="162">
        <v>1030</v>
      </c>
      <c r="AQ16" s="152">
        <v>1122</v>
      </c>
      <c r="AR16" s="157">
        <v>108.9</v>
      </c>
      <c r="AS16" s="155">
        <v>92</v>
      </c>
      <c r="AT16" s="152">
        <v>121</v>
      </c>
      <c r="AU16" s="152">
        <v>105</v>
      </c>
      <c r="AV16" s="157">
        <v>86.8</v>
      </c>
      <c r="AW16" s="155">
        <v>-16</v>
      </c>
      <c r="AX16" s="152">
        <v>93</v>
      </c>
      <c r="AY16" s="152">
        <v>77</v>
      </c>
      <c r="AZ16" s="157">
        <v>82.8</v>
      </c>
      <c r="BA16" s="155">
        <v>-16</v>
      </c>
      <c r="BB16" s="163">
        <v>2145</v>
      </c>
      <c r="BC16" s="152">
        <v>2317</v>
      </c>
      <c r="BD16" s="155">
        <v>172</v>
      </c>
      <c r="BE16" s="152">
        <v>152</v>
      </c>
      <c r="BF16" s="152">
        <v>192</v>
      </c>
      <c r="BG16" s="157">
        <v>126.3</v>
      </c>
      <c r="BH16" s="155">
        <v>40</v>
      </c>
      <c r="BI16" s="205">
        <v>34</v>
      </c>
    </row>
    <row r="17" spans="1:61" s="10" customFormat="1" ht="15" customHeight="1">
      <c r="A17" s="151" t="s">
        <v>119</v>
      </c>
      <c r="B17" s="152">
        <v>1893</v>
      </c>
      <c r="C17" s="153">
        <v>1392</v>
      </c>
      <c r="D17" s="154">
        <v>73.5</v>
      </c>
      <c r="E17" s="155">
        <v>-501</v>
      </c>
      <c r="F17" s="152">
        <v>1247</v>
      </c>
      <c r="G17" s="152">
        <v>889</v>
      </c>
      <c r="H17" s="154">
        <v>71.3</v>
      </c>
      <c r="I17" s="155">
        <v>-358</v>
      </c>
      <c r="J17" s="152">
        <v>1914</v>
      </c>
      <c r="K17" s="152">
        <v>1960</v>
      </c>
      <c r="L17" s="154">
        <v>102.4</v>
      </c>
      <c r="M17" s="155">
        <v>46</v>
      </c>
      <c r="N17" s="156">
        <v>1237</v>
      </c>
      <c r="O17" s="152">
        <v>1562</v>
      </c>
      <c r="P17" s="157">
        <v>126.3</v>
      </c>
      <c r="Q17" s="158">
        <v>325</v>
      </c>
      <c r="R17" s="152">
        <v>304</v>
      </c>
      <c r="S17" s="156">
        <v>251</v>
      </c>
      <c r="T17" s="157">
        <v>82.6</v>
      </c>
      <c r="U17" s="155">
        <v>-53</v>
      </c>
      <c r="V17" s="152">
        <v>5459</v>
      </c>
      <c r="W17" s="152">
        <v>4682</v>
      </c>
      <c r="X17" s="154">
        <v>85.8</v>
      </c>
      <c r="Y17" s="155">
        <v>-777</v>
      </c>
      <c r="Z17" s="152">
        <v>1836</v>
      </c>
      <c r="AA17" s="152">
        <v>1367</v>
      </c>
      <c r="AB17" s="154">
        <v>74.5</v>
      </c>
      <c r="AC17" s="155">
        <v>-469</v>
      </c>
      <c r="AD17" s="152">
        <v>1020</v>
      </c>
      <c r="AE17" s="153">
        <v>1147</v>
      </c>
      <c r="AF17" s="154">
        <v>112.5</v>
      </c>
      <c r="AG17" s="155">
        <v>127</v>
      </c>
      <c r="AH17" s="152">
        <v>26</v>
      </c>
      <c r="AI17" s="152">
        <v>8</v>
      </c>
      <c r="AJ17" s="157">
        <v>30.8</v>
      </c>
      <c r="AK17" s="155">
        <v>-18</v>
      </c>
      <c r="AL17" s="159">
        <v>443</v>
      </c>
      <c r="AM17" s="159">
        <v>413</v>
      </c>
      <c r="AN17" s="160">
        <v>93.2</v>
      </c>
      <c r="AO17" s="161">
        <v>-30</v>
      </c>
      <c r="AP17" s="162">
        <v>2169</v>
      </c>
      <c r="AQ17" s="152">
        <v>2461</v>
      </c>
      <c r="AR17" s="157">
        <v>113.5</v>
      </c>
      <c r="AS17" s="155">
        <v>292</v>
      </c>
      <c r="AT17" s="152">
        <v>514</v>
      </c>
      <c r="AU17" s="152">
        <v>450</v>
      </c>
      <c r="AV17" s="157">
        <v>87.5</v>
      </c>
      <c r="AW17" s="155">
        <v>-64</v>
      </c>
      <c r="AX17" s="152">
        <v>400</v>
      </c>
      <c r="AY17" s="152">
        <v>329</v>
      </c>
      <c r="AZ17" s="157">
        <v>82.3</v>
      </c>
      <c r="BA17" s="155">
        <v>-71</v>
      </c>
      <c r="BB17" s="163">
        <v>2119</v>
      </c>
      <c r="BC17" s="152">
        <v>2964</v>
      </c>
      <c r="BD17" s="155">
        <v>845</v>
      </c>
      <c r="BE17" s="152">
        <v>163</v>
      </c>
      <c r="BF17" s="152">
        <v>391</v>
      </c>
      <c r="BG17" s="157">
        <v>239.9</v>
      </c>
      <c r="BH17" s="155">
        <v>228</v>
      </c>
      <c r="BI17" s="205">
        <v>56</v>
      </c>
    </row>
    <row r="18" spans="1:61" s="10" customFormat="1" ht="15" customHeight="1">
      <c r="A18" s="151" t="s">
        <v>120</v>
      </c>
      <c r="B18" s="152">
        <v>1880</v>
      </c>
      <c r="C18" s="153">
        <v>1657</v>
      </c>
      <c r="D18" s="154">
        <v>88.1</v>
      </c>
      <c r="E18" s="155">
        <v>-223</v>
      </c>
      <c r="F18" s="152">
        <v>1433</v>
      </c>
      <c r="G18" s="152">
        <v>1150</v>
      </c>
      <c r="H18" s="154">
        <v>80.3</v>
      </c>
      <c r="I18" s="155">
        <v>-283</v>
      </c>
      <c r="J18" s="152">
        <v>3623</v>
      </c>
      <c r="K18" s="152">
        <v>3156</v>
      </c>
      <c r="L18" s="154">
        <v>87.1</v>
      </c>
      <c r="M18" s="155">
        <v>-467</v>
      </c>
      <c r="N18" s="156">
        <v>2793</v>
      </c>
      <c r="O18" s="152">
        <v>2413</v>
      </c>
      <c r="P18" s="157">
        <v>86.4</v>
      </c>
      <c r="Q18" s="158">
        <v>-380</v>
      </c>
      <c r="R18" s="152">
        <v>664</v>
      </c>
      <c r="S18" s="156">
        <v>596</v>
      </c>
      <c r="T18" s="157">
        <v>89.8</v>
      </c>
      <c r="U18" s="155">
        <v>-68</v>
      </c>
      <c r="V18" s="152">
        <v>7615</v>
      </c>
      <c r="W18" s="152">
        <v>9382</v>
      </c>
      <c r="X18" s="154">
        <v>123.2</v>
      </c>
      <c r="Y18" s="155">
        <v>1767</v>
      </c>
      <c r="Z18" s="152">
        <v>1834</v>
      </c>
      <c r="AA18" s="152">
        <v>1627</v>
      </c>
      <c r="AB18" s="154">
        <v>88.7</v>
      </c>
      <c r="AC18" s="155">
        <v>-207</v>
      </c>
      <c r="AD18" s="152">
        <v>1608</v>
      </c>
      <c r="AE18" s="153">
        <v>3451</v>
      </c>
      <c r="AF18" s="154">
        <v>214.6</v>
      </c>
      <c r="AG18" s="155">
        <v>1843</v>
      </c>
      <c r="AH18" s="152">
        <v>277</v>
      </c>
      <c r="AI18" s="152">
        <v>322</v>
      </c>
      <c r="AJ18" s="157">
        <v>116.2</v>
      </c>
      <c r="AK18" s="155">
        <v>45</v>
      </c>
      <c r="AL18" s="159">
        <v>742</v>
      </c>
      <c r="AM18" s="159">
        <v>753</v>
      </c>
      <c r="AN18" s="160">
        <v>101.5</v>
      </c>
      <c r="AO18" s="161">
        <v>11</v>
      </c>
      <c r="AP18" s="162">
        <v>3855</v>
      </c>
      <c r="AQ18" s="152">
        <v>3696</v>
      </c>
      <c r="AR18" s="157">
        <v>95.9</v>
      </c>
      <c r="AS18" s="155">
        <v>-159</v>
      </c>
      <c r="AT18" s="152">
        <v>520</v>
      </c>
      <c r="AU18" s="152">
        <v>397</v>
      </c>
      <c r="AV18" s="157">
        <v>76.3</v>
      </c>
      <c r="AW18" s="155">
        <v>-123</v>
      </c>
      <c r="AX18" s="152">
        <v>419</v>
      </c>
      <c r="AY18" s="152">
        <v>312</v>
      </c>
      <c r="AZ18" s="157">
        <v>74.5</v>
      </c>
      <c r="BA18" s="155">
        <v>-107</v>
      </c>
      <c r="BB18" s="163">
        <v>2108</v>
      </c>
      <c r="BC18" s="152">
        <v>2672</v>
      </c>
      <c r="BD18" s="155">
        <v>564</v>
      </c>
      <c r="BE18" s="152">
        <v>125</v>
      </c>
      <c r="BF18" s="152">
        <v>300</v>
      </c>
      <c r="BG18" s="157">
        <v>240</v>
      </c>
      <c r="BH18" s="155">
        <v>175</v>
      </c>
      <c r="BI18" s="205">
        <v>131</v>
      </c>
    </row>
    <row r="19" spans="1:61" s="10" customFormat="1" ht="15" customHeight="1">
      <c r="A19" s="151" t="s">
        <v>121</v>
      </c>
      <c r="B19" s="152">
        <v>2412</v>
      </c>
      <c r="C19" s="153">
        <v>2197</v>
      </c>
      <c r="D19" s="154">
        <v>91.1</v>
      </c>
      <c r="E19" s="155">
        <v>-215</v>
      </c>
      <c r="F19" s="152">
        <v>1338</v>
      </c>
      <c r="G19" s="152">
        <v>1326</v>
      </c>
      <c r="H19" s="154">
        <v>99.1</v>
      </c>
      <c r="I19" s="155">
        <v>-12</v>
      </c>
      <c r="J19" s="152">
        <v>1944</v>
      </c>
      <c r="K19" s="152">
        <v>1830</v>
      </c>
      <c r="L19" s="154">
        <v>94.1</v>
      </c>
      <c r="M19" s="155">
        <v>-114</v>
      </c>
      <c r="N19" s="156">
        <v>1350</v>
      </c>
      <c r="O19" s="152">
        <v>1224</v>
      </c>
      <c r="P19" s="157">
        <v>90.7</v>
      </c>
      <c r="Q19" s="158">
        <v>-126</v>
      </c>
      <c r="R19" s="152">
        <v>493</v>
      </c>
      <c r="S19" s="156">
        <v>424</v>
      </c>
      <c r="T19" s="157">
        <v>86</v>
      </c>
      <c r="U19" s="155">
        <v>-69</v>
      </c>
      <c r="V19" s="152">
        <v>4224</v>
      </c>
      <c r="W19" s="152">
        <v>4908</v>
      </c>
      <c r="X19" s="154">
        <v>116.2</v>
      </c>
      <c r="Y19" s="155">
        <v>684</v>
      </c>
      <c r="Z19" s="152">
        <v>2038</v>
      </c>
      <c r="AA19" s="152">
        <v>1861</v>
      </c>
      <c r="AB19" s="154">
        <v>91.3</v>
      </c>
      <c r="AC19" s="155">
        <v>-177</v>
      </c>
      <c r="AD19" s="152">
        <v>248</v>
      </c>
      <c r="AE19" s="153">
        <v>644</v>
      </c>
      <c r="AF19" s="201">
        <v>259.7</v>
      </c>
      <c r="AG19" s="155">
        <v>396</v>
      </c>
      <c r="AH19" s="152">
        <v>290</v>
      </c>
      <c r="AI19" s="152">
        <v>84</v>
      </c>
      <c r="AJ19" s="157">
        <v>29</v>
      </c>
      <c r="AK19" s="155">
        <v>-206</v>
      </c>
      <c r="AL19" s="159">
        <v>471</v>
      </c>
      <c r="AM19" s="159">
        <v>467</v>
      </c>
      <c r="AN19" s="160">
        <v>99.2</v>
      </c>
      <c r="AO19" s="161">
        <v>-4</v>
      </c>
      <c r="AP19" s="162">
        <v>2066</v>
      </c>
      <c r="AQ19" s="152">
        <v>2013</v>
      </c>
      <c r="AR19" s="157">
        <v>97.4</v>
      </c>
      <c r="AS19" s="155">
        <v>-53</v>
      </c>
      <c r="AT19" s="152">
        <v>858</v>
      </c>
      <c r="AU19" s="152">
        <v>781</v>
      </c>
      <c r="AV19" s="157">
        <v>91</v>
      </c>
      <c r="AW19" s="155">
        <v>-77</v>
      </c>
      <c r="AX19" s="152">
        <v>723</v>
      </c>
      <c r="AY19" s="152">
        <v>668</v>
      </c>
      <c r="AZ19" s="157">
        <v>92.4</v>
      </c>
      <c r="BA19" s="155">
        <v>-55</v>
      </c>
      <c r="BB19" s="163">
        <v>1877</v>
      </c>
      <c r="BC19" s="152">
        <v>2292</v>
      </c>
      <c r="BD19" s="155">
        <v>415</v>
      </c>
      <c r="BE19" s="152">
        <v>92</v>
      </c>
      <c r="BF19" s="152">
        <v>150</v>
      </c>
      <c r="BG19" s="157">
        <v>163</v>
      </c>
      <c r="BH19" s="155">
        <v>58</v>
      </c>
      <c r="BI19" s="205">
        <v>67</v>
      </c>
    </row>
    <row r="20" spans="1:61" s="17" customFormat="1" ht="15" customHeight="1">
      <c r="A20" s="16" t="s">
        <v>122</v>
      </c>
      <c r="B20" s="152">
        <v>1756</v>
      </c>
      <c r="C20" s="153">
        <v>1575</v>
      </c>
      <c r="D20" s="154">
        <v>89.7</v>
      </c>
      <c r="E20" s="155">
        <v>-181</v>
      </c>
      <c r="F20" s="152">
        <v>1148</v>
      </c>
      <c r="G20" s="152">
        <v>1050</v>
      </c>
      <c r="H20" s="154">
        <v>91.5</v>
      </c>
      <c r="I20" s="155">
        <v>-98</v>
      </c>
      <c r="J20" s="152">
        <v>2759</v>
      </c>
      <c r="K20" s="152">
        <v>2724</v>
      </c>
      <c r="L20" s="154">
        <v>98.7</v>
      </c>
      <c r="M20" s="155">
        <v>-35</v>
      </c>
      <c r="N20" s="156">
        <v>2023</v>
      </c>
      <c r="O20" s="152">
        <v>2278</v>
      </c>
      <c r="P20" s="157">
        <v>112.6</v>
      </c>
      <c r="Q20" s="158">
        <v>255</v>
      </c>
      <c r="R20" s="152">
        <v>491</v>
      </c>
      <c r="S20" s="156">
        <v>312</v>
      </c>
      <c r="T20" s="157">
        <v>63.5</v>
      </c>
      <c r="U20" s="155">
        <v>-179</v>
      </c>
      <c r="V20" s="152">
        <v>4951</v>
      </c>
      <c r="W20" s="152">
        <v>7273</v>
      </c>
      <c r="X20" s="154">
        <v>146.9</v>
      </c>
      <c r="Y20" s="155">
        <v>2322</v>
      </c>
      <c r="Z20" s="152">
        <v>1653</v>
      </c>
      <c r="AA20" s="152">
        <v>1476</v>
      </c>
      <c r="AB20" s="154">
        <v>89.3</v>
      </c>
      <c r="AC20" s="155">
        <v>-177</v>
      </c>
      <c r="AD20" s="152">
        <v>777</v>
      </c>
      <c r="AE20" s="153">
        <v>3049</v>
      </c>
      <c r="AF20" s="201">
        <v>392.4</v>
      </c>
      <c r="AG20" s="155">
        <v>2272</v>
      </c>
      <c r="AH20" s="152">
        <v>285</v>
      </c>
      <c r="AI20" s="152">
        <v>247</v>
      </c>
      <c r="AJ20" s="157">
        <v>86.7</v>
      </c>
      <c r="AK20" s="155">
        <v>-38</v>
      </c>
      <c r="AL20" s="159">
        <v>549</v>
      </c>
      <c r="AM20" s="159">
        <v>640</v>
      </c>
      <c r="AN20" s="160">
        <v>116.6</v>
      </c>
      <c r="AO20" s="161">
        <v>91</v>
      </c>
      <c r="AP20" s="162">
        <v>3075</v>
      </c>
      <c r="AQ20" s="152">
        <v>3293</v>
      </c>
      <c r="AR20" s="157">
        <v>107.1</v>
      </c>
      <c r="AS20" s="155">
        <v>218</v>
      </c>
      <c r="AT20" s="152">
        <v>513</v>
      </c>
      <c r="AU20" s="152">
        <v>527</v>
      </c>
      <c r="AV20" s="157">
        <v>102.7</v>
      </c>
      <c r="AW20" s="155">
        <v>14</v>
      </c>
      <c r="AX20" s="152">
        <v>447</v>
      </c>
      <c r="AY20" s="152">
        <v>450</v>
      </c>
      <c r="AZ20" s="157">
        <v>100.7</v>
      </c>
      <c r="BA20" s="155">
        <v>3</v>
      </c>
      <c r="BB20" s="163">
        <v>2280</v>
      </c>
      <c r="BC20" s="152">
        <v>3175</v>
      </c>
      <c r="BD20" s="155">
        <v>895</v>
      </c>
      <c r="BE20" s="152">
        <v>171</v>
      </c>
      <c r="BF20" s="152">
        <v>237</v>
      </c>
      <c r="BG20" s="157">
        <v>138.6</v>
      </c>
      <c r="BH20" s="155">
        <v>66</v>
      </c>
      <c r="BI20" s="205">
        <v>27</v>
      </c>
    </row>
    <row r="21" spans="1:61" s="10" customFormat="1" ht="15" customHeight="1">
      <c r="A21" s="151" t="s">
        <v>123</v>
      </c>
      <c r="B21" s="152">
        <v>1147</v>
      </c>
      <c r="C21" s="153">
        <v>991</v>
      </c>
      <c r="D21" s="154">
        <v>86.4</v>
      </c>
      <c r="E21" s="155">
        <v>-156</v>
      </c>
      <c r="F21" s="152">
        <v>737</v>
      </c>
      <c r="G21" s="152">
        <v>604</v>
      </c>
      <c r="H21" s="154">
        <v>82</v>
      </c>
      <c r="I21" s="155">
        <v>-133</v>
      </c>
      <c r="J21" s="152">
        <v>968</v>
      </c>
      <c r="K21" s="152">
        <v>880</v>
      </c>
      <c r="L21" s="154">
        <v>90.9</v>
      </c>
      <c r="M21" s="155">
        <v>-88</v>
      </c>
      <c r="N21" s="156">
        <v>546</v>
      </c>
      <c r="O21" s="152">
        <v>560</v>
      </c>
      <c r="P21" s="157">
        <v>102.6</v>
      </c>
      <c r="Q21" s="158">
        <v>14</v>
      </c>
      <c r="R21" s="152">
        <v>309</v>
      </c>
      <c r="S21" s="156">
        <v>233</v>
      </c>
      <c r="T21" s="157">
        <v>75.4</v>
      </c>
      <c r="U21" s="155">
        <v>-76</v>
      </c>
      <c r="V21" s="152">
        <v>4544</v>
      </c>
      <c r="W21" s="152">
        <v>5229</v>
      </c>
      <c r="X21" s="154">
        <v>115.1</v>
      </c>
      <c r="Y21" s="155">
        <v>685</v>
      </c>
      <c r="Z21" s="152">
        <v>1080</v>
      </c>
      <c r="AA21" s="152">
        <v>918</v>
      </c>
      <c r="AB21" s="154">
        <v>85</v>
      </c>
      <c r="AC21" s="155">
        <v>-162</v>
      </c>
      <c r="AD21" s="152">
        <v>1557</v>
      </c>
      <c r="AE21" s="153">
        <v>2612</v>
      </c>
      <c r="AF21" s="201">
        <v>167.8</v>
      </c>
      <c r="AG21" s="155">
        <v>1055</v>
      </c>
      <c r="AH21" s="152">
        <v>310</v>
      </c>
      <c r="AI21" s="152">
        <v>200</v>
      </c>
      <c r="AJ21" s="157">
        <v>64.5</v>
      </c>
      <c r="AK21" s="155">
        <v>-110</v>
      </c>
      <c r="AL21" s="159">
        <v>326</v>
      </c>
      <c r="AM21" s="159">
        <v>282</v>
      </c>
      <c r="AN21" s="160">
        <v>86.5</v>
      </c>
      <c r="AO21" s="161">
        <v>-44</v>
      </c>
      <c r="AP21" s="162">
        <v>1359</v>
      </c>
      <c r="AQ21" s="152">
        <v>1525</v>
      </c>
      <c r="AR21" s="157">
        <v>112.2</v>
      </c>
      <c r="AS21" s="155">
        <v>166</v>
      </c>
      <c r="AT21" s="152">
        <v>402</v>
      </c>
      <c r="AU21" s="152">
        <v>375</v>
      </c>
      <c r="AV21" s="157">
        <v>93.3</v>
      </c>
      <c r="AW21" s="155">
        <v>-27</v>
      </c>
      <c r="AX21" s="152">
        <v>326</v>
      </c>
      <c r="AY21" s="152">
        <v>307</v>
      </c>
      <c r="AZ21" s="157">
        <v>94.2</v>
      </c>
      <c r="BA21" s="155">
        <v>-19</v>
      </c>
      <c r="BB21" s="163">
        <v>1608</v>
      </c>
      <c r="BC21" s="152">
        <v>2151</v>
      </c>
      <c r="BD21" s="155">
        <v>543</v>
      </c>
      <c r="BE21" s="152">
        <v>252</v>
      </c>
      <c r="BF21" s="152">
        <v>368</v>
      </c>
      <c r="BG21" s="157">
        <v>146</v>
      </c>
      <c r="BH21" s="155">
        <v>116</v>
      </c>
      <c r="BI21" s="205">
        <v>20</v>
      </c>
    </row>
    <row r="22" spans="1:61" s="10" customFormat="1" ht="15" customHeight="1">
      <c r="A22" s="151" t="s">
        <v>124</v>
      </c>
      <c r="B22" s="152">
        <v>775</v>
      </c>
      <c r="C22" s="153">
        <v>736</v>
      </c>
      <c r="D22" s="154">
        <v>95</v>
      </c>
      <c r="E22" s="155">
        <v>-39</v>
      </c>
      <c r="F22" s="152">
        <v>468</v>
      </c>
      <c r="G22" s="152">
        <v>449</v>
      </c>
      <c r="H22" s="154">
        <v>95.9</v>
      </c>
      <c r="I22" s="155">
        <v>-19</v>
      </c>
      <c r="J22" s="152">
        <v>506</v>
      </c>
      <c r="K22" s="152">
        <v>412</v>
      </c>
      <c r="L22" s="154">
        <v>81.4</v>
      </c>
      <c r="M22" s="155">
        <v>-94</v>
      </c>
      <c r="N22" s="156">
        <v>272</v>
      </c>
      <c r="O22" s="152">
        <v>184</v>
      </c>
      <c r="P22" s="157">
        <v>67.6</v>
      </c>
      <c r="Q22" s="158">
        <v>-88</v>
      </c>
      <c r="R22" s="152">
        <v>148</v>
      </c>
      <c r="S22" s="156">
        <v>151</v>
      </c>
      <c r="T22" s="157">
        <v>102</v>
      </c>
      <c r="U22" s="155">
        <v>3</v>
      </c>
      <c r="V22" s="152">
        <v>2332</v>
      </c>
      <c r="W22" s="152">
        <v>1742</v>
      </c>
      <c r="X22" s="154">
        <v>74.7</v>
      </c>
      <c r="Y22" s="155">
        <v>-590</v>
      </c>
      <c r="Z22" s="152">
        <v>732</v>
      </c>
      <c r="AA22" s="152">
        <v>696</v>
      </c>
      <c r="AB22" s="154">
        <v>95.1</v>
      </c>
      <c r="AC22" s="155">
        <v>-36</v>
      </c>
      <c r="AD22" s="152">
        <v>328</v>
      </c>
      <c r="AE22" s="153">
        <v>587</v>
      </c>
      <c r="AF22" s="154">
        <v>179</v>
      </c>
      <c r="AG22" s="155">
        <v>259</v>
      </c>
      <c r="AH22" s="152">
        <v>111</v>
      </c>
      <c r="AI22" s="152">
        <v>68</v>
      </c>
      <c r="AJ22" s="157">
        <v>61.3</v>
      </c>
      <c r="AK22" s="155">
        <v>-43</v>
      </c>
      <c r="AL22" s="159">
        <v>227</v>
      </c>
      <c r="AM22" s="159">
        <v>217</v>
      </c>
      <c r="AN22" s="160">
        <v>95.6</v>
      </c>
      <c r="AO22" s="161">
        <v>-10</v>
      </c>
      <c r="AP22" s="162">
        <v>818</v>
      </c>
      <c r="AQ22" s="152">
        <v>760</v>
      </c>
      <c r="AR22" s="157">
        <v>92.9</v>
      </c>
      <c r="AS22" s="155">
        <v>-58</v>
      </c>
      <c r="AT22" s="152">
        <v>251</v>
      </c>
      <c r="AU22" s="152">
        <v>253</v>
      </c>
      <c r="AV22" s="157">
        <v>100.8</v>
      </c>
      <c r="AW22" s="155">
        <v>2</v>
      </c>
      <c r="AX22" s="152">
        <v>219</v>
      </c>
      <c r="AY22" s="152">
        <v>210</v>
      </c>
      <c r="AZ22" s="157">
        <v>95.9</v>
      </c>
      <c r="BA22" s="155">
        <v>-9</v>
      </c>
      <c r="BB22" s="163">
        <v>1822</v>
      </c>
      <c r="BC22" s="152">
        <v>2607</v>
      </c>
      <c r="BD22" s="155">
        <v>785</v>
      </c>
      <c r="BE22" s="152">
        <v>45</v>
      </c>
      <c r="BF22" s="152">
        <v>172</v>
      </c>
      <c r="BG22" s="157">
        <v>382.2</v>
      </c>
      <c r="BH22" s="155">
        <v>127</v>
      </c>
      <c r="BI22" s="205">
        <v>27</v>
      </c>
    </row>
    <row r="23" spans="1:61" s="10" customFormat="1" ht="15" customHeight="1">
      <c r="A23" s="151" t="s">
        <v>125</v>
      </c>
      <c r="B23" s="152">
        <v>824</v>
      </c>
      <c r="C23" s="153">
        <v>655</v>
      </c>
      <c r="D23" s="154">
        <v>79.5</v>
      </c>
      <c r="E23" s="155">
        <v>-169</v>
      </c>
      <c r="F23" s="152">
        <v>450</v>
      </c>
      <c r="G23" s="152">
        <v>429</v>
      </c>
      <c r="H23" s="154">
        <v>95.3</v>
      </c>
      <c r="I23" s="155">
        <v>-21</v>
      </c>
      <c r="J23" s="152">
        <v>1033</v>
      </c>
      <c r="K23" s="152">
        <v>1046</v>
      </c>
      <c r="L23" s="154">
        <v>101.3</v>
      </c>
      <c r="M23" s="155">
        <v>13</v>
      </c>
      <c r="N23" s="156">
        <v>717</v>
      </c>
      <c r="O23" s="152">
        <v>806</v>
      </c>
      <c r="P23" s="157">
        <v>112.4</v>
      </c>
      <c r="Q23" s="158">
        <v>89</v>
      </c>
      <c r="R23" s="152">
        <v>238</v>
      </c>
      <c r="S23" s="156">
        <v>199</v>
      </c>
      <c r="T23" s="157">
        <v>83.6</v>
      </c>
      <c r="U23" s="155">
        <v>-39</v>
      </c>
      <c r="V23" s="152">
        <v>1943</v>
      </c>
      <c r="W23" s="152">
        <v>2494</v>
      </c>
      <c r="X23" s="154">
        <v>128.4</v>
      </c>
      <c r="Y23" s="155">
        <v>551</v>
      </c>
      <c r="Z23" s="152">
        <v>780</v>
      </c>
      <c r="AA23" s="152">
        <v>637</v>
      </c>
      <c r="AB23" s="154">
        <v>81.7</v>
      </c>
      <c r="AC23" s="155">
        <v>-143</v>
      </c>
      <c r="AD23" s="152">
        <v>224</v>
      </c>
      <c r="AE23" s="153">
        <v>806</v>
      </c>
      <c r="AF23" s="201">
        <v>359.8</v>
      </c>
      <c r="AG23" s="155">
        <v>582</v>
      </c>
      <c r="AH23" s="152">
        <v>127</v>
      </c>
      <c r="AI23" s="152">
        <v>41</v>
      </c>
      <c r="AJ23" s="157">
        <v>32.3</v>
      </c>
      <c r="AK23" s="155">
        <v>-86</v>
      </c>
      <c r="AL23" s="159">
        <v>173</v>
      </c>
      <c r="AM23" s="159">
        <v>204</v>
      </c>
      <c r="AN23" s="160">
        <v>117.9</v>
      </c>
      <c r="AO23" s="161">
        <v>31</v>
      </c>
      <c r="AP23" s="162">
        <v>1397</v>
      </c>
      <c r="AQ23" s="152">
        <v>1349</v>
      </c>
      <c r="AR23" s="157">
        <v>96.6</v>
      </c>
      <c r="AS23" s="155">
        <v>-48</v>
      </c>
      <c r="AT23" s="152">
        <v>214</v>
      </c>
      <c r="AU23" s="152">
        <v>201</v>
      </c>
      <c r="AV23" s="157">
        <v>93.9</v>
      </c>
      <c r="AW23" s="155">
        <v>-13</v>
      </c>
      <c r="AX23" s="152">
        <v>196</v>
      </c>
      <c r="AY23" s="152">
        <v>178</v>
      </c>
      <c r="AZ23" s="157">
        <v>90.8</v>
      </c>
      <c r="BA23" s="155">
        <v>-18</v>
      </c>
      <c r="BB23" s="163">
        <v>2655</v>
      </c>
      <c r="BC23" s="152">
        <v>3084</v>
      </c>
      <c r="BD23" s="155">
        <v>429</v>
      </c>
      <c r="BE23" s="152">
        <v>326</v>
      </c>
      <c r="BF23" s="152">
        <v>243</v>
      </c>
      <c r="BG23" s="157">
        <v>74.5</v>
      </c>
      <c r="BH23" s="155">
        <v>-83</v>
      </c>
      <c r="BI23" s="205">
        <v>24</v>
      </c>
    </row>
    <row r="24" spans="1:61" s="10" customFormat="1" ht="15" customHeight="1">
      <c r="A24" s="151" t="s">
        <v>126</v>
      </c>
      <c r="B24" s="152">
        <v>2011</v>
      </c>
      <c r="C24" s="153">
        <v>1726</v>
      </c>
      <c r="D24" s="154">
        <v>85.8</v>
      </c>
      <c r="E24" s="155">
        <v>-285</v>
      </c>
      <c r="F24" s="152">
        <v>1058</v>
      </c>
      <c r="G24" s="152">
        <v>980</v>
      </c>
      <c r="H24" s="154">
        <v>92.6</v>
      </c>
      <c r="I24" s="155">
        <v>-78</v>
      </c>
      <c r="J24" s="152">
        <v>1778</v>
      </c>
      <c r="K24" s="152">
        <v>1410</v>
      </c>
      <c r="L24" s="154">
        <v>79.3</v>
      </c>
      <c r="M24" s="155">
        <v>-368</v>
      </c>
      <c r="N24" s="156">
        <v>1157</v>
      </c>
      <c r="O24" s="152">
        <v>1000</v>
      </c>
      <c r="P24" s="157">
        <v>86.4</v>
      </c>
      <c r="Q24" s="158">
        <v>-157</v>
      </c>
      <c r="R24" s="152">
        <v>383</v>
      </c>
      <c r="S24" s="156">
        <v>276</v>
      </c>
      <c r="T24" s="157">
        <v>72.1</v>
      </c>
      <c r="U24" s="155">
        <v>-107</v>
      </c>
      <c r="V24" s="152">
        <v>5246</v>
      </c>
      <c r="W24" s="152">
        <v>3987</v>
      </c>
      <c r="X24" s="154">
        <v>76</v>
      </c>
      <c r="Y24" s="164">
        <v>-1259</v>
      </c>
      <c r="Z24" s="152">
        <v>1961</v>
      </c>
      <c r="AA24" s="152">
        <v>1698</v>
      </c>
      <c r="AB24" s="154">
        <v>86.6</v>
      </c>
      <c r="AC24" s="155">
        <v>-263</v>
      </c>
      <c r="AD24" s="152">
        <v>298</v>
      </c>
      <c r="AE24" s="153">
        <v>780</v>
      </c>
      <c r="AF24" s="154">
        <v>261.7</v>
      </c>
      <c r="AG24" s="164">
        <v>482</v>
      </c>
      <c r="AH24" s="152">
        <v>72</v>
      </c>
      <c r="AI24" s="152">
        <v>165</v>
      </c>
      <c r="AJ24" s="157">
        <v>229.2</v>
      </c>
      <c r="AK24" s="155">
        <v>93</v>
      </c>
      <c r="AL24" s="159">
        <v>284</v>
      </c>
      <c r="AM24" s="159">
        <v>302</v>
      </c>
      <c r="AN24" s="160">
        <v>106.3</v>
      </c>
      <c r="AO24" s="161">
        <v>18</v>
      </c>
      <c r="AP24" s="162">
        <v>1820</v>
      </c>
      <c r="AQ24" s="152">
        <v>1491</v>
      </c>
      <c r="AR24" s="157">
        <v>81.9</v>
      </c>
      <c r="AS24" s="155">
        <v>-329</v>
      </c>
      <c r="AT24" s="152">
        <v>694</v>
      </c>
      <c r="AU24" s="152">
        <v>522</v>
      </c>
      <c r="AV24" s="157">
        <v>75.2</v>
      </c>
      <c r="AW24" s="155">
        <v>-172</v>
      </c>
      <c r="AX24" s="152">
        <v>582</v>
      </c>
      <c r="AY24" s="152">
        <v>424</v>
      </c>
      <c r="AZ24" s="157">
        <v>72.9</v>
      </c>
      <c r="BA24" s="155">
        <v>-158</v>
      </c>
      <c r="BB24" s="163">
        <v>1494</v>
      </c>
      <c r="BC24" s="152">
        <v>2009</v>
      </c>
      <c r="BD24" s="155">
        <v>515</v>
      </c>
      <c r="BE24" s="152">
        <v>38</v>
      </c>
      <c r="BF24" s="152">
        <v>59</v>
      </c>
      <c r="BG24" s="157">
        <v>155.3</v>
      </c>
      <c r="BH24" s="155">
        <v>21</v>
      </c>
      <c r="BI24" s="205">
        <v>10</v>
      </c>
    </row>
    <row r="25" spans="1:61" s="10" customFormat="1" ht="15" customHeight="1">
      <c r="A25" s="151" t="s">
        <v>127</v>
      </c>
      <c r="B25" s="152">
        <v>1582</v>
      </c>
      <c r="C25" s="153">
        <v>1299</v>
      </c>
      <c r="D25" s="154">
        <v>82.1</v>
      </c>
      <c r="E25" s="155">
        <v>-283</v>
      </c>
      <c r="F25" s="152">
        <v>887</v>
      </c>
      <c r="G25" s="152">
        <v>734</v>
      </c>
      <c r="H25" s="154">
        <v>82.8</v>
      </c>
      <c r="I25" s="155">
        <v>-153</v>
      </c>
      <c r="J25" s="152">
        <v>728</v>
      </c>
      <c r="K25" s="152">
        <v>650</v>
      </c>
      <c r="L25" s="154">
        <v>89.3</v>
      </c>
      <c r="M25" s="155">
        <v>-78</v>
      </c>
      <c r="N25" s="156">
        <v>247</v>
      </c>
      <c r="O25" s="152">
        <v>290</v>
      </c>
      <c r="P25" s="157">
        <v>117.4</v>
      </c>
      <c r="Q25" s="158">
        <v>43</v>
      </c>
      <c r="R25" s="152">
        <v>305</v>
      </c>
      <c r="S25" s="156">
        <v>227</v>
      </c>
      <c r="T25" s="157">
        <v>74.4</v>
      </c>
      <c r="U25" s="155">
        <v>-78</v>
      </c>
      <c r="V25" s="152">
        <v>4403</v>
      </c>
      <c r="W25" s="152">
        <v>4512</v>
      </c>
      <c r="X25" s="154">
        <v>102.5</v>
      </c>
      <c r="Y25" s="155">
        <v>109</v>
      </c>
      <c r="Z25" s="152">
        <v>1473</v>
      </c>
      <c r="AA25" s="152">
        <v>1217</v>
      </c>
      <c r="AB25" s="154">
        <v>82.6</v>
      </c>
      <c r="AC25" s="155">
        <v>-256</v>
      </c>
      <c r="AD25" s="152">
        <v>967</v>
      </c>
      <c r="AE25" s="153">
        <v>1972</v>
      </c>
      <c r="AF25" s="201">
        <v>203.9</v>
      </c>
      <c r="AG25" s="155">
        <v>1005</v>
      </c>
      <c r="AH25" s="152">
        <v>326</v>
      </c>
      <c r="AI25" s="152">
        <v>271</v>
      </c>
      <c r="AJ25" s="157">
        <v>83.1</v>
      </c>
      <c r="AK25" s="155">
        <v>-55</v>
      </c>
      <c r="AL25" s="159">
        <v>346</v>
      </c>
      <c r="AM25" s="159">
        <v>314</v>
      </c>
      <c r="AN25" s="160">
        <v>90.8</v>
      </c>
      <c r="AO25" s="161">
        <v>-32</v>
      </c>
      <c r="AP25" s="162">
        <v>1227</v>
      </c>
      <c r="AQ25" s="152">
        <v>1190</v>
      </c>
      <c r="AR25" s="157">
        <v>97</v>
      </c>
      <c r="AS25" s="155">
        <v>-37</v>
      </c>
      <c r="AT25" s="152">
        <v>582</v>
      </c>
      <c r="AU25" s="152">
        <v>536</v>
      </c>
      <c r="AV25" s="157">
        <v>92.1</v>
      </c>
      <c r="AW25" s="155">
        <v>-46</v>
      </c>
      <c r="AX25" s="152">
        <v>465</v>
      </c>
      <c r="AY25" s="152">
        <v>436</v>
      </c>
      <c r="AZ25" s="157">
        <v>93.8</v>
      </c>
      <c r="BA25" s="155">
        <v>-29</v>
      </c>
      <c r="BB25" s="163">
        <v>1923</v>
      </c>
      <c r="BC25" s="152">
        <v>2425</v>
      </c>
      <c r="BD25" s="155">
        <v>502</v>
      </c>
      <c r="BE25" s="152">
        <v>207</v>
      </c>
      <c r="BF25" s="152">
        <v>270</v>
      </c>
      <c r="BG25" s="157">
        <v>130.4</v>
      </c>
      <c r="BH25" s="155">
        <v>63</v>
      </c>
      <c r="BI25" s="205">
        <v>22</v>
      </c>
    </row>
    <row r="26" spans="1:61" s="10" customFormat="1" ht="15" customHeight="1">
      <c r="A26" s="151" t="s">
        <v>128</v>
      </c>
      <c r="B26" s="152">
        <v>1796</v>
      </c>
      <c r="C26" s="153">
        <v>1609</v>
      </c>
      <c r="D26" s="154">
        <v>89.6</v>
      </c>
      <c r="E26" s="155">
        <v>-187</v>
      </c>
      <c r="F26" s="152">
        <v>970</v>
      </c>
      <c r="G26" s="152">
        <v>921</v>
      </c>
      <c r="H26" s="154">
        <v>94.9</v>
      </c>
      <c r="I26" s="155">
        <v>-49</v>
      </c>
      <c r="J26" s="152">
        <v>993</v>
      </c>
      <c r="K26" s="152">
        <v>887</v>
      </c>
      <c r="L26" s="154">
        <v>89.3</v>
      </c>
      <c r="M26" s="155">
        <v>-106</v>
      </c>
      <c r="N26" s="156">
        <v>579</v>
      </c>
      <c r="O26" s="152">
        <v>526</v>
      </c>
      <c r="P26" s="157">
        <v>90.8</v>
      </c>
      <c r="Q26" s="158">
        <v>-53</v>
      </c>
      <c r="R26" s="152">
        <v>297</v>
      </c>
      <c r="S26" s="156">
        <v>256</v>
      </c>
      <c r="T26" s="157">
        <v>86.2</v>
      </c>
      <c r="U26" s="155">
        <v>-41</v>
      </c>
      <c r="V26" s="152">
        <v>3436</v>
      </c>
      <c r="W26" s="152">
        <v>3549</v>
      </c>
      <c r="X26" s="154">
        <v>103.3</v>
      </c>
      <c r="Y26" s="155">
        <v>113</v>
      </c>
      <c r="Z26" s="152">
        <v>1662</v>
      </c>
      <c r="AA26" s="152">
        <v>1500</v>
      </c>
      <c r="AB26" s="154">
        <v>90.3</v>
      </c>
      <c r="AC26" s="155">
        <v>-162</v>
      </c>
      <c r="AD26" s="152">
        <v>290</v>
      </c>
      <c r="AE26" s="153">
        <v>785</v>
      </c>
      <c r="AF26" s="154">
        <v>270.7</v>
      </c>
      <c r="AG26" s="155">
        <v>495</v>
      </c>
      <c r="AH26" s="152">
        <v>121</v>
      </c>
      <c r="AI26" s="152">
        <v>117</v>
      </c>
      <c r="AJ26" s="157">
        <v>96.7</v>
      </c>
      <c r="AK26" s="155">
        <v>-4</v>
      </c>
      <c r="AL26" s="159">
        <v>268</v>
      </c>
      <c r="AM26" s="159">
        <v>288</v>
      </c>
      <c r="AN26" s="160">
        <v>107.5</v>
      </c>
      <c r="AO26" s="161">
        <v>20</v>
      </c>
      <c r="AP26" s="162">
        <v>1422</v>
      </c>
      <c r="AQ26" s="152">
        <v>1543</v>
      </c>
      <c r="AR26" s="157">
        <v>108.5</v>
      </c>
      <c r="AS26" s="155">
        <v>121</v>
      </c>
      <c r="AT26" s="152">
        <v>696</v>
      </c>
      <c r="AU26" s="152">
        <v>525</v>
      </c>
      <c r="AV26" s="157">
        <v>75.4</v>
      </c>
      <c r="AW26" s="155">
        <v>-171</v>
      </c>
      <c r="AX26" s="152">
        <v>564</v>
      </c>
      <c r="AY26" s="152">
        <v>464</v>
      </c>
      <c r="AZ26" s="157">
        <v>82.3</v>
      </c>
      <c r="BA26" s="155">
        <v>-100</v>
      </c>
      <c r="BB26" s="163">
        <v>1733</v>
      </c>
      <c r="BC26" s="152">
        <v>2419</v>
      </c>
      <c r="BD26" s="155">
        <v>686</v>
      </c>
      <c r="BE26" s="152">
        <v>162</v>
      </c>
      <c r="BF26" s="152">
        <v>207</v>
      </c>
      <c r="BG26" s="157">
        <v>127.8</v>
      </c>
      <c r="BH26" s="155">
        <v>45</v>
      </c>
      <c r="BI26" s="205">
        <v>31</v>
      </c>
    </row>
    <row r="27" spans="1:61" s="10" customFormat="1" ht="15" customHeight="1">
      <c r="A27" s="151" t="s">
        <v>129</v>
      </c>
      <c r="B27" s="152">
        <v>584</v>
      </c>
      <c r="C27" s="153">
        <v>468</v>
      </c>
      <c r="D27" s="154">
        <v>80.1</v>
      </c>
      <c r="E27" s="155">
        <v>-116</v>
      </c>
      <c r="F27" s="152">
        <v>407</v>
      </c>
      <c r="G27" s="152">
        <v>331</v>
      </c>
      <c r="H27" s="154">
        <v>81.3</v>
      </c>
      <c r="I27" s="155">
        <v>-76</v>
      </c>
      <c r="J27" s="152">
        <v>1299</v>
      </c>
      <c r="K27" s="152">
        <v>1063</v>
      </c>
      <c r="L27" s="154">
        <v>81.8</v>
      </c>
      <c r="M27" s="155">
        <v>-236</v>
      </c>
      <c r="N27" s="156">
        <v>1015</v>
      </c>
      <c r="O27" s="152">
        <v>898</v>
      </c>
      <c r="P27" s="157">
        <v>88.5</v>
      </c>
      <c r="Q27" s="158">
        <v>-117</v>
      </c>
      <c r="R27" s="152">
        <v>201</v>
      </c>
      <c r="S27" s="156">
        <v>123</v>
      </c>
      <c r="T27" s="157">
        <v>61.2</v>
      </c>
      <c r="U27" s="155">
        <v>-78</v>
      </c>
      <c r="V27" s="152">
        <v>2341</v>
      </c>
      <c r="W27" s="152">
        <v>2008</v>
      </c>
      <c r="X27" s="154">
        <v>85.8</v>
      </c>
      <c r="Y27" s="155">
        <v>-333</v>
      </c>
      <c r="Z27" s="152">
        <v>571</v>
      </c>
      <c r="AA27" s="152">
        <v>437</v>
      </c>
      <c r="AB27" s="154">
        <v>76.5</v>
      </c>
      <c r="AC27" s="155">
        <v>-134</v>
      </c>
      <c r="AD27" s="152">
        <v>663</v>
      </c>
      <c r="AE27" s="153">
        <v>353</v>
      </c>
      <c r="AF27" s="154">
        <v>53.2</v>
      </c>
      <c r="AG27" s="155">
        <v>-310</v>
      </c>
      <c r="AH27" s="152">
        <v>153</v>
      </c>
      <c r="AI27" s="152">
        <v>92</v>
      </c>
      <c r="AJ27" s="157">
        <v>60.1</v>
      </c>
      <c r="AK27" s="155">
        <v>-61</v>
      </c>
      <c r="AL27" s="159">
        <v>257</v>
      </c>
      <c r="AM27" s="159">
        <v>218</v>
      </c>
      <c r="AN27" s="160">
        <v>84.8</v>
      </c>
      <c r="AO27" s="161">
        <v>-39</v>
      </c>
      <c r="AP27" s="162">
        <v>1541</v>
      </c>
      <c r="AQ27" s="152">
        <v>1346</v>
      </c>
      <c r="AR27" s="157">
        <v>87.3</v>
      </c>
      <c r="AS27" s="155">
        <v>-195</v>
      </c>
      <c r="AT27" s="152">
        <v>157</v>
      </c>
      <c r="AU27" s="152">
        <v>171</v>
      </c>
      <c r="AV27" s="157">
        <v>108.9</v>
      </c>
      <c r="AW27" s="155">
        <v>14</v>
      </c>
      <c r="AX27" s="152">
        <v>134</v>
      </c>
      <c r="AY27" s="152">
        <v>145</v>
      </c>
      <c r="AZ27" s="157">
        <v>108.2</v>
      </c>
      <c r="BA27" s="155">
        <v>11</v>
      </c>
      <c r="BB27" s="163">
        <v>2301</v>
      </c>
      <c r="BC27" s="152">
        <v>2967</v>
      </c>
      <c r="BD27" s="155">
        <v>666</v>
      </c>
      <c r="BE27" s="152">
        <v>158</v>
      </c>
      <c r="BF27" s="152">
        <v>171</v>
      </c>
      <c r="BG27" s="157">
        <v>108.2</v>
      </c>
      <c r="BH27" s="155">
        <v>13</v>
      </c>
      <c r="BI27" s="205">
        <v>17</v>
      </c>
    </row>
    <row r="28" spans="1:61" s="10" customFormat="1" ht="15" customHeight="1">
      <c r="A28" s="151" t="s">
        <v>130</v>
      </c>
      <c r="B28" s="152">
        <v>1334</v>
      </c>
      <c r="C28" s="153">
        <v>1154</v>
      </c>
      <c r="D28" s="154">
        <v>86.5</v>
      </c>
      <c r="E28" s="155">
        <v>-180</v>
      </c>
      <c r="F28" s="152">
        <v>673</v>
      </c>
      <c r="G28" s="152">
        <v>658</v>
      </c>
      <c r="H28" s="154">
        <v>97.8</v>
      </c>
      <c r="I28" s="155">
        <v>-15</v>
      </c>
      <c r="J28" s="152">
        <v>1070</v>
      </c>
      <c r="K28" s="152">
        <v>876</v>
      </c>
      <c r="L28" s="154">
        <v>81.9</v>
      </c>
      <c r="M28" s="155">
        <v>-194</v>
      </c>
      <c r="N28" s="156">
        <v>595</v>
      </c>
      <c r="O28" s="152">
        <v>486</v>
      </c>
      <c r="P28" s="157">
        <v>81.7</v>
      </c>
      <c r="Q28" s="158">
        <v>-109</v>
      </c>
      <c r="R28" s="152">
        <v>269</v>
      </c>
      <c r="S28" s="156">
        <v>235</v>
      </c>
      <c r="T28" s="157">
        <v>87.4</v>
      </c>
      <c r="U28" s="155">
        <v>-34</v>
      </c>
      <c r="V28" s="152">
        <v>2597</v>
      </c>
      <c r="W28" s="152">
        <v>2527</v>
      </c>
      <c r="X28" s="154">
        <v>97.3</v>
      </c>
      <c r="Y28" s="155">
        <v>-70</v>
      </c>
      <c r="Z28" s="152">
        <v>1229</v>
      </c>
      <c r="AA28" s="152">
        <v>1061</v>
      </c>
      <c r="AB28" s="154">
        <v>86.3</v>
      </c>
      <c r="AC28" s="155">
        <v>-168</v>
      </c>
      <c r="AD28" s="152">
        <v>306</v>
      </c>
      <c r="AE28" s="153">
        <v>589</v>
      </c>
      <c r="AF28" s="154">
        <v>192.5</v>
      </c>
      <c r="AG28" s="155">
        <v>283</v>
      </c>
      <c r="AH28" s="152">
        <v>258</v>
      </c>
      <c r="AI28" s="152">
        <v>157</v>
      </c>
      <c r="AJ28" s="157">
        <v>60.9</v>
      </c>
      <c r="AK28" s="155">
        <v>-101</v>
      </c>
      <c r="AL28" s="159">
        <v>345</v>
      </c>
      <c r="AM28" s="159">
        <v>338</v>
      </c>
      <c r="AN28" s="160">
        <v>98</v>
      </c>
      <c r="AO28" s="161">
        <v>-7</v>
      </c>
      <c r="AP28" s="162">
        <v>1276</v>
      </c>
      <c r="AQ28" s="152">
        <v>1160</v>
      </c>
      <c r="AR28" s="157">
        <v>90.9</v>
      </c>
      <c r="AS28" s="155">
        <v>-116</v>
      </c>
      <c r="AT28" s="152">
        <v>426</v>
      </c>
      <c r="AU28" s="152">
        <v>433</v>
      </c>
      <c r="AV28" s="157">
        <v>101.6</v>
      </c>
      <c r="AW28" s="155">
        <v>7</v>
      </c>
      <c r="AX28" s="152">
        <v>359</v>
      </c>
      <c r="AY28" s="152">
        <v>343</v>
      </c>
      <c r="AZ28" s="157">
        <v>95.5</v>
      </c>
      <c r="BA28" s="155">
        <v>-16</v>
      </c>
      <c r="BB28" s="163">
        <v>1790</v>
      </c>
      <c r="BC28" s="152">
        <v>2685</v>
      </c>
      <c r="BD28" s="155">
        <v>895</v>
      </c>
      <c r="BE28" s="152">
        <v>139</v>
      </c>
      <c r="BF28" s="152">
        <v>256</v>
      </c>
      <c r="BG28" s="157">
        <v>184.2</v>
      </c>
      <c r="BH28" s="155">
        <v>117</v>
      </c>
      <c r="BI28" s="205">
        <v>18</v>
      </c>
    </row>
    <row r="29" spans="1:61" s="10" customFormat="1" ht="15" customHeight="1">
      <c r="A29" s="151" t="s">
        <v>131</v>
      </c>
      <c r="B29" s="152">
        <v>683</v>
      </c>
      <c r="C29" s="153">
        <v>604</v>
      </c>
      <c r="D29" s="154">
        <v>88.4</v>
      </c>
      <c r="E29" s="155">
        <v>-79</v>
      </c>
      <c r="F29" s="152">
        <v>405</v>
      </c>
      <c r="G29" s="152">
        <v>352</v>
      </c>
      <c r="H29" s="154">
        <v>86.9</v>
      </c>
      <c r="I29" s="155">
        <v>-53</v>
      </c>
      <c r="J29" s="152">
        <v>811</v>
      </c>
      <c r="K29" s="152">
        <v>737</v>
      </c>
      <c r="L29" s="154">
        <v>90.9</v>
      </c>
      <c r="M29" s="155">
        <v>-74</v>
      </c>
      <c r="N29" s="156">
        <v>459</v>
      </c>
      <c r="O29" s="152">
        <v>485</v>
      </c>
      <c r="P29" s="157">
        <v>105.7</v>
      </c>
      <c r="Q29" s="158">
        <v>26</v>
      </c>
      <c r="R29" s="152">
        <v>238</v>
      </c>
      <c r="S29" s="156">
        <v>203</v>
      </c>
      <c r="T29" s="157">
        <v>85.3</v>
      </c>
      <c r="U29" s="155">
        <v>-35</v>
      </c>
      <c r="V29" s="152">
        <v>2032</v>
      </c>
      <c r="W29" s="152">
        <v>2160</v>
      </c>
      <c r="X29" s="154">
        <v>106.3</v>
      </c>
      <c r="Y29" s="155">
        <v>128</v>
      </c>
      <c r="Z29" s="152">
        <v>624</v>
      </c>
      <c r="AA29" s="152">
        <v>537</v>
      </c>
      <c r="AB29" s="154">
        <v>86.1</v>
      </c>
      <c r="AC29" s="155">
        <v>-87</v>
      </c>
      <c r="AD29" s="152">
        <v>331</v>
      </c>
      <c r="AE29" s="153">
        <v>480</v>
      </c>
      <c r="AF29" s="154">
        <v>145</v>
      </c>
      <c r="AG29" s="155">
        <v>149</v>
      </c>
      <c r="AH29" s="152">
        <v>119</v>
      </c>
      <c r="AI29" s="152">
        <v>97</v>
      </c>
      <c r="AJ29" s="157">
        <v>81.5</v>
      </c>
      <c r="AK29" s="155">
        <v>-22</v>
      </c>
      <c r="AL29" s="159">
        <v>255</v>
      </c>
      <c r="AM29" s="159">
        <v>239</v>
      </c>
      <c r="AN29" s="160">
        <v>93.7</v>
      </c>
      <c r="AO29" s="161">
        <v>-16</v>
      </c>
      <c r="AP29" s="162">
        <v>852</v>
      </c>
      <c r="AQ29" s="152">
        <v>798</v>
      </c>
      <c r="AR29" s="157">
        <v>93.7</v>
      </c>
      <c r="AS29" s="155">
        <v>-54</v>
      </c>
      <c r="AT29" s="152">
        <v>223</v>
      </c>
      <c r="AU29" s="152">
        <v>201</v>
      </c>
      <c r="AV29" s="157">
        <v>90.1</v>
      </c>
      <c r="AW29" s="155">
        <v>-22</v>
      </c>
      <c r="AX29" s="152">
        <v>197</v>
      </c>
      <c r="AY29" s="152">
        <v>173</v>
      </c>
      <c r="AZ29" s="157">
        <v>87.8</v>
      </c>
      <c r="BA29" s="155">
        <v>-24</v>
      </c>
      <c r="BB29" s="163">
        <v>2135</v>
      </c>
      <c r="BC29" s="152">
        <v>2843</v>
      </c>
      <c r="BD29" s="155">
        <v>708</v>
      </c>
      <c r="BE29" s="152">
        <v>19</v>
      </c>
      <c r="BF29" s="152">
        <v>28</v>
      </c>
      <c r="BG29" s="157">
        <v>147.4</v>
      </c>
      <c r="BH29" s="155">
        <v>9</v>
      </c>
      <c r="BI29" s="205">
        <v>10</v>
      </c>
    </row>
    <row r="30" spans="1:61" s="10" customFormat="1" ht="15" customHeight="1">
      <c r="A30" s="151" t="s">
        <v>132</v>
      </c>
      <c r="B30" s="152">
        <v>1123</v>
      </c>
      <c r="C30" s="153">
        <v>905</v>
      </c>
      <c r="D30" s="154">
        <v>80.6</v>
      </c>
      <c r="E30" s="155">
        <v>-218</v>
      </c>
      <c r="F30" s="152">
        <v>580</v>
      </c>
      <c r="G30" s="152">
        <v>555</v>
      </c>
      <c r="H30" s="154">
        <v>95.7</v>
      </c>
      <c r="I30" s="155">
        <v>-25</v>
      </c>
      <c r="J30" s="152">
        <v>886</v>
      </c>
      <c r="K30" s="152">
        <v>784</v>
      </c>
      <c r="L30" s="154">
        <v>88.5</v>
      </c>
      <c r="M30" s="155">
        <v>-102</v>
      </c>
      <c r="N30" s="156">
        <v>530</v>
      </c>
      <c r="O30" s="152">
        <v>490</v>
      </c>
      <c r="P30" s="157">
        <v>92.5</v>
      </c>
      <c r="Q30" s="158">
        <v>-40</v>
      </c>
      <c r="R30" s="152">
        <v>172</v>
      </c>
      <c r="S30" s="156">
        <v>170</v>
      </c>
      <c r="T30" s="157">
        <v>98.8</v>
      </c>
      <c r="U30" s="155">
        <v>-2</v>
      </c>
      <c r="V30" s="152">
        <v>2447</v>
      </c>
      <c r="W30" s="152">
        <v>2935</v>
      </c>
      <c r="X30" s="154">
        <v>119.9</v>
      </c>
      <c r="Y30" s="155">
        <v>488</v>
      </c>
      <c r="Z30" s="152">
        <v>1081</v>
      </c>
      <c r="AA30" s="152">
        <v>864</v>
      </c>
      <c r="AB30" s="154">
        <v>79.9</v>
      </c>
      <c r="AC30" s="155">
        <v>-217</v>
      </c>
      <c r="AD30" s="152">
        <v>180</v>
      </c>
      <c r="AE30" s="153">
        <v>1020</v>
      </c>
      <c r="AF30" s="201">
        <v>566.7</v>
      </c>
      <c r="AG30" s="155">
        <v>840</v>
      </c>
      <c r="AH30" s="152">
        <v>140</v>
      </c>
      <c r="AI30" s="152">
        <v>143</v>
      </c>
      <c r="AJ30" s="157">
        <v>102.1</v>
      </c>
      <c r="AK30" s="155">
        <v>3</v>
      </c>
      <c r="AL30" s="159">
        <v>257</v>
      </c>
      <c r="AM30" s="159">
        <v>273</v>
      </c>
      <c r="AN30" s="160">
        <v>106.2</v>
      </c>
      <c r="AO30" s="161">
        <v>16</v>
      </c>
      <c r="AP30" s="162">
        <v>1000</v>
      </c>
      <c r="AQ30" s="152">
        <v>1011</v>
      </c>
      <c r="AR30" s="157">
        <v>101.1</v>
      </c>
      <c r="AS30" s="155">
        <v>11</v>
      </c>
      <c r="AT30" s="152">
        <v>401</v>
      </c>
      <c r="AU30" s="152">
        <v>361</v>
      </c>
      <c r="AV30" s="157">
        <v>90</v>
      </c>
      <c r="AW30" s="155">
        <v>-40</v>
      </c>
      <c r="AX30" s="152">
        <v>358</v>
      </c>
      <c r="AY30" s="152">
        <v>314</v>
      </c>
      <c r="AZ30" s="157">
        <v>87.7</v>
      </c>
      <c r="BA30" s="155">
        <v>-44</v>
      </c>
      <c r="BB30" s="163">
        <v>1509</v>
      </c>
      <c r="BC30" s="152">
        <v>2311</v>
      </c>
      <c r="BD30" s="155">
        <v>802</v>
      </c>
      <c r="BE30" s="152">
        <v>61</v>
      </c>
      <c r="BF30" s="152">
        <v>64</v>
      </c>
      <c r="BG30" s="157">
        <v>104.9</v>
      </c>
      <c r="BH30" s="155">
        <v>3</v>
      </c>
      <c r="BI30" s="205">
        <v>4</v>
      </c>
    </row>
    <row r="31" spans="1:61" s="18" customFormat="1" ht="15" customHeight="1">
      <c r="A31" s="151" t="s">
        <v>133</v>
      </c>
      <c r="B31" s="152">
        <v>1333</v>
      </c>
      <c r="C31" s="153">
        <v>1252</v>
      </c>
      <c r="D31" s="154">
        <v>93.9</v>
      </c>
      <c r="E31" s="155">
        <v>-81</v>
      </c>
      <c r="F31" s="152">
        <v>770</v>
      </c>
      <c r="G31" s="152">
        <v>770</v>
      </c>
      <c r="H31" s="154">
        <v>100</v>
      </c>
      <c r="I31" s="155">
        <v>0</v>
      </c>
      <c r="J31" s="152">
        <v>1422</v>
      </c>
      <c r="K31" s="152">
        <v>1097</v>
      </c>
      <c r="L31" s="154">
        <v>77.1</v>
      </c>
      <c r="M31" s="155">
        <v>-325</v>
      </c>
      <c r="N31" s="156">
        <v>960</v>
      </c>
      <c r="O31" s="152">
        <v>665</v>
      </c>
      <c r="P31" s="157">
        <v>69.3</v>
      </c>
      <c r="Q31" s="158">
        <v>-295</v>
      </c>
      <c r="R31" s="152">
        <v>293</v>
      </c>
      <c r="S31" s="156">
        <v>261</v>
      </c>
      <c r="T31" s="157">
        <v>89.1</v>
      </c>
      <c r="U31" s="155">
        <v>-32</v>
      </c>
      <c r="V31" s="152">
        <v>3062</v>
      </c>
      <c r="W31" s="152">
        <v>4674</v>
      </c>
      <c r="X31" s="154">
        <v>152.6</v>
      </c>
      <c r="Y31" s="155">
        <v>1612</v>
      </c>
      <c r="Z31" s="152">
        <v>1215</v>
      </c>
      <c r="AA31" s="152">
        <v>1140</v>
      </c>
      <c r="AB31" s="154">
        <v>93.8</v>
      </c>
      <c r="AC31" s="155">
        <v>-75</v>
      </c>
      <c r="AD31" s="152">
        <v>491</v>
      </c>
      <c r="AE31" s="153">
        <v>1697</v>
      </c>
      <c r="AF31" s="201">
        <v>345.6</v>
      </c>
      <c r="AG31" s="155">
        <v>1206</v>
      </c>
      <c r="AH31" s="152">
        <v>260</v>
      </c>
      <c r="AI31" s="152">
        <v>275</v>
      </c>
      <c r="AJ31" s="157">
        <v>105.8</v>
      </c>
      <c r="AK31" s="155">
        <v>15</v>
      </c>
      <c r="AL31" s="159">
        <v>509</v>
      </c>
      <c r="AM31" s="159">
        <v>539</v>
      </c>
      <c r="AN31" s="160">
        <v>105.9</v>
      </c>
      <c r="AO31" s="161">
        <v>30</v>
      </c>
      <c r="AP31" s="162">
        <v>1538</v>
      </c>
      <c r="AQ31" s="152">
        <v>1583</v>
      </c>
      <c r="AR31" s="157">
        <v>102.9</v>
      </c>
      <c r="AS31" s="155">
        <v>45</v>
      </c>
      <c r="AT31" s="152">
        <v>472</v>
      </c>
      <c r="AU31" s="152">
        <v>527</v>
      </c>
      <c r="AV31" s="157">
        <v>111.7</v>
      </c>
      <c r="AW31" s="155">
        <v>55</v>
      </c>
      <c r="AX31" s="152">
        <v>419</v>
      </c>
      <c r="AY31" s="152">
        <v>456</v>
      </c>
      <c r="AZ31" s="157">
        <v>108.8</v>
      </c>
      <c r="BA31" s="155">
        <v>37</v>
      </c>
      <c r="BB31" s="163">
        <v>2287</v>
      </c>
      <c r="BC31" s="152">
        <v>2807</v>
      </c>
      <c r="BD31" s="155">
        <v>520</v>
      </c>
      <c r="BE31" s="152">
        <v>155</v>
      </c>
      <c r="BF31" s="152">
        <v>424</v>
      </c>
      <c r="BG31" s="157">
        <v>273.5</v>
      </c>
      <c r="BH31" s="155">
        <v>269</v>
      </c>
      <c r="BI31" s="205">
        <v>23</v>
      </c>
    </row>
    <row r="32" spans="1:61" s="10" customFormat="1" ht="15" customHeight="1">
      <c r="A32" s="165" t="s">
        <v>134</v>
      </c>
      <c r="B32" s="152">
        <v>813</v>
      </c>
      <c r="C32" s="153">
        <v>594</v>
      </c>
      <c r="D32" s="154">
        <v>73.1</v>
      </c>
      <c r="E32" s="155">
        <v>-219</v>
      </c>
      <c r="F32" s="152">
        <v>515</v>
      </c>
      <c r="G32" s="152">
        <v>377</v>
      </c>
      <c r="H32" s="154">
        <v>73.2</v>
      </c>
      <c r="I32" s="155">
        <v>-138</v>
      </c>
      <c r="J32" s="152">
        <v>724</v>
      </c>
      <c r="K32" s="152">
        <v>481</v>
      </c>
      <c r="L32" s="154">
        <v>66.4</v>
      </c>
      <c r="M32" s="155">
        <v>-243</v>
      </c>
      <c r="N32" s="156">
        <v>430</v>
      </c>
      <c r="O32" s="152">
        <v>314</v>
      </c>
      <c r="P32" s="157">
        <v>73</v>
      </c>
      <c r="Q32" s="158">
        <v>-116</v>
      </c>
      <c r="R32" s="152">
        <v>162</v>
      </c>
      <c r="S32" s="156">
        <v>67</v>
      </c>
      <c r="T32" s="157">
        <v>41.4</v>
      </c>
      <c r="U32" s="155">
        <v>-95</v>
      </c>
      <c r="V32" s="152">
        <v>1619</v>
      </c>
      <c r="W32" s="152">
        <v>1446</v>
      </c>
      <c r="X32" s="154">
        <v>89.3</v>
      </c>
      <c r="Y32" s="155">
        <v>-173</v>
      </c>
      <c r="Z32" s="152">
        <v>788</v>
      </c>
      <c r="AA32" s="152">
        <v>563</v>
      </c>
      <c r="AB32" s="154">
        <v>71.4</v>
      </c>
      <c r="AC32" s="155">
        <v>-225</v>
      </c>
      <c r="AD32" s="152">
        <v>205</v>
      </c>
      <c r="AE32" s="153">
        <v>309</v>
      </c>
      <c r="AF32" s="154">
        <v>150.7</v>
      </c>
      <c r="AG32" s="155">
        <v>104</v>
      </c>
      <c r="AH32" s="152">
        <v>71</v>
      </c>
      <c r="AI32" s="152">
        <v>48</v>
      </c>
      <c r="AJ32" s="157">
        <v>67.6</v>
      </c>
      <c r="AK32" s="155">
        <v>-23</v>
      </c>
      <c r="AL32" s="159">
        <v>184</v>
      </c>
      <c r="AM32" s="159">
        <v>155</v>
      </c>
      <c r="AN32" s="160">
        <v>84.2</v>
      </c>
      <c r="AO32" s="161">
        <v>-29</v>
      </c>
      <c r="AP32" s="162">
        <v>1229</v>
      </c>
      <c r="AQ32" s="152">
        <v>977</v>
      </c>
      <c r="AR32" s="157">
        <v>79.5</v>
      </c>
      <c r="AS32" s="155">
        <v>-252</v>
      </c>
      <c r="AT32" s="152">
        <v>235</v>
      </c>
      <c r="AU32" s="152">
        <v>205</v>
      </c>
      <c r="AV32" s="157">
        <v>87.2</v>
      </c>
      <c r="AW32" s="155">
        <v>-30</v>
      </c>
      <c r="AX32" s="152">
        <v>198</v>
      </c>
      <c r="AY32" s="152">
        <v>162</v>
      </c>
      <c r="AZ32" s="157">
        <v>81.8</v>
      </c>
      <c r="BA32" s="155">
        <v>-36</v>
      </c>
      <c r="BB32" s="163">
        <v>1907</v>
      </c>
      <c r="BC32" s="152">
        <v>2771</v>
      </c>
      <c r="BD32" s="155">
        <v>864</v>
      </c>
      <c r="BE32" s="152">
        <v>87</v>
      </c>
      <c r="BF32" s="152">
        <v>382</v>
      </c>
      <c r="BG32" s="157">
        <v>439.1</v>
      </c>
      <c r="BH32" s="155">
        <v>295</v>
      </c>
      <c r="BI32" s="205">
        <v>12</v>
      </c>
    </row>
    <row r="33" spans="1:61" s="10" customFormat="1" ht="15" customHeight="1">
      <c r="A33" s="151" t="s">
        <v>135</v>
      </c>
      <c r="B33" s="152">
        <v>873</v>
      </c>
      <c r="C33" s="153">
        <v>806</v>
      </c>
      <c r="D33" s="154">
        <v>92.3</v>
      </c>
      <c r="E33" s="155">
        <v>-67</v>
      </c>
      <c r="F33" s="152">
        <v>573</v>
      </c>
      <c r="G33" s="152">
        <v>579</v>
      </c>
      <c r="H33" s="154">
        <v>101</v>
      </c>
      <c r="I33" s="155">
        <v>6</v>
      </c>
      <c r="J33" s="152">
        <v>1584</v>
      </c>
      <c r="K33" s="152">
        <v>1325</v>
      </c>
      <c r="L33" s="154">
        <v>83.6</v>
      </c>
      <c r="M33" s="155">
        <v>-259</v>
      </c>
      <c r="N33" s="156">
        <v>1169</v>
      </c>
      <c r="O33" s="152">
        <v>1036</v>
      </c>
      <c r="P33" s="157">
        <v>88.6</v>
      </c>
      <c r="Q33" s="158">
        <v>-133</v>
      </c>
      <c r="R33" s="152">
        <v>187</v>
      </c>
      <c r="S33" s="156">
        <v>158</v>
      </c>
      <c r="T33" s="157">
        <v>84.5</v>
      </c>
      <c r="U33" s="155">
        <v>-29</v>
      </c>
      <c r="V33" s="152">
        <v>4119</v>
      </c>
      <c r="W33" s="152">
        <v>4140</v>
      </c>
      <c r="X33" s="154">
        <v>100.5</v>
      </c>
      <c r="Y33" s="155">
        <v>21</v>
      </c>
      <c r="Z33" s="152">
        <v>799</v>
      </c>
      <c r="AA33" s="152">
        <v>763</v>
      </c>
      <c r="AB33" s="154">
        <v>95.5</v>
      </c>
      <c r="AC33" s="155">
        <v>-36</v>
      </c>
      <c r="AD33" s="152">
        <v>390</v>
      </c>
      <c r="AE33" s="153">
        <v>813</v>
      </c>
      <c r="AF33" s="154">
        <v>208.5</v>
      </c>
      <c r="AG33" s="155">
        <v>423</v>
      </c>
      <c r="AH33" s="152">
        <v>239</v>
      </c>
      <c r="AI33" s="152">
        <v>230</v>
      </c>
      <c r="AJ33" s="157">
        <v>96.2</v>
      </c>
      <c r="AK33" s="155">
        <v>-9</v>
      </c>
      <c r="AL33" s="159">
        <v>196</v>
      </c>
      <c r="AM33" s="159">
        <v>216</v>
      </c>
      <c r="AN33" s="160">
        <v>110.2</v>
      </c>
      <c r="AO33" s="161">
        <v>20</v>
      </c>
      <c r="AP33" s="162">
        <v>1524</v>
      </c>
      <c r="AQ33" s="152">
        <v>1514</v>
      </c>
      <c r="AR33" s="157">
        <v>99.3</v>
      </c>
      <c r="AS33" s="155">
        <v>-10</v>
      </c>
      <c r="AT33" s="152">
        <v>236</v>
      </c>
      <c r="AU33" s="152">
        <v>264</v>
      </c>
      <c r="AV33" s="157">
        <v>111.9</v>
      </c>
      <c r="AW33" s="155">
        <v>28</v>
      </c>
      <c r="AX33" s="152">
        <v>207</v>
      </c>
      <c r="AY33" s="152">
        <v>221</v>
      </c>
      <c r="AZ33" s="157">
        <v>106.8</v>
      </c>
      <c r="BA33" s="155">
        <v>14</v>
      </c>
      <c r="BB33" s="163">
        <v>1868</v>
      </c>
      <c r="BC33" s="152">
        <v>2574</v>
      </c>
      <c r="BD33" s="155">
        <v>706</v>
      </c>
      <c r="BE33" s="152">
        <v>33</v>
      </c>
      <c r="BF33" s="152">
        <v>102</v>
      </c>
      <c r="BG33" s="157">
        <v>309.1</v>
      </c>
      <c r="BH33" s="155">
        <v>69</v>
      </c>
      <c r="BI33" s="205">
        <v>15</v>
      </c>
    </row>
    <row r="34" spans="1:61" s="10" customFormat="1" ht="15" customHeight="1">
      <c r="A34" s="151" t="s">
        <v>136</v>
      </c>
      <c r="B34" s="152">
        <v>970</v>
      </c>
      <c r="C34" s="153">
        <v>887</v>
      </c>
      <c r="D34" s="154">
        <v>91.4</v>
      </c>
      <c r="E34" s="155">
        <v>-83</v>
      </c>
      <c r="F34" s="152">
        <v>604</v>
      </c>
      <c r="G34" s="152">
        <v>616</v>
      </c>
      <c r="H34" s="154">
        <v>102</v>
      </c>
      <c r="I34" s="155">
        <v>12</v>
      </c>
      <c r="J34" s="152">
        <v>1843</v>
      </c>
      <c r="K34" s="152">
        <v>1669</v>
      </c>
      <c r="L34" s="154">
        <v>90.6</v>
      </c>
      <c r="M34" s="155">
        <v>-174</v>
      </c>
      <c r="N34" s="156">
        <v>1542</v>
      </c>
      <c r="O34" s="152">
        <v>1444</v>
      </c>
      <c r="P34" s="157">
        <v>93.6</v>
      </c>
      <c r="Q34" s="158">
        <v>-98</v>
      </c>
      <c r="R34" s="152">
        <v>217</v>
      </c>
      <c r="S34" s="156">
        <v>138</v>
      </c>
      <c r="T34" s="157">
        <v>63.6</v>
      </c>
      <c r="U34" s="155">
        <v>-79</v>
      </c>
      <c r="V34" s="152">
        <v>3899</v>
      </c>
      <c r="W34" s="152">
        <v>4026</v>
      </c>
      <c r="X34" s="154">
        <v>103.3</v>
      </c>
      <c r="Y34" s="155">
        <v>127</v>
      </c>
      <c r="Z34" s="152">
        <v>944</v>
      </c>
      <c r="AA34" s="152">
        <v>853</v>
      </c>
      <c r="AB34" s="154">
        <v>90.4</v>
      </c>
      <c r="AC34" s="155">
        <v>-91</v>
      </c>
      <c r="AD34" s="152">
        <v>786</v>
      </c>
      <c r="AE34" s="153">
        <v>795</v>
      </c>
      <c r="AF34" s="154">
        <v>101.1</v>
      </c>
      <c r="AG34" s="155">
        <v>9</v>
      </c>
      <c r="AH34" s="152">
        <v>128</v>
      </c>
      <c r="AI34" s="152">
        <v>57</v>
      </c>
      <c r="AJ34" s="157">
        <v>44.5</v>
      </c>
      <c r="AK34" s="155">
        <v>-71</v>
      </c>
      <c r="AL34" s="159">
        <v>341</v>
      </c>
      <c r="AM34" s="159">
        <v>286</v>
      </c>
      <c r="AN34" s="160">
        <v>83.9</v>
      </c>
      <c r="AO34" s="161">
        <v>-55</v>
      </c>
      <c r="AP34" s="162">
        <v>1820</v>
      </c>
      <c r="AQ34" s="152">
        <v>1764</v>
      </c>
      <c r="AR34" s="157">
        <v>96.9</v>
      </c>
      <c r="AS34" s="155">
        <v>-56</v>
      </c>
      <c r="AT34" s="152">
        <v>277</v>
      </c>
      <c r="AU34" s="152">
        <v>300</v>
      </c>
      <c r="AV34" s="157">
        <v>108.3</v>
      </c>
      <c r="AW34" s="155">
        <v>23</v>
      </c>
      <c r="AX34" s="152">
        <v>232</v>
      </c>
      <c r="AY34" s="152">
        <v>239</v>
      </c>
      <c r="AZ34" s="157">
        <v>103</v>
      </c>
      <c r="BA34" s="155">
        <v>7</v>
      </c>
      <c r="BB34" s="163">
        <v>1845</v>
      </c>
      <c r="BC34" s="152">
        <v>2659</v>
      </c>
      <c r="BD34" s="155">
        <v>814</v>
      </c>
      <c r="BE34" s="152">
        <v>49</v>
      </c>
      <c r="BF34" s="152">
        <v>100</v>
      </c>
      <c r="BG34" s="157">
        <v>204.1</v>
      </c>
      <c r="BH34" s="155">
        <v>51</v>
      </c>
      <c r="BI34" s="205">
        <v>20</v>
      </c>
    </row>
    <row r="35" spans="1:61" s="10" customFormat="1" ht="15" customHeight="1">
      <c r="A35" s="151" t="s">
        <v>137</v>
      </c>
      <c r="B35" s="152">
        <v>2230</v>
      </c>
      <c r="C35" s="153">
        <v>2009</v>
      </c>
      <c r="D35" s="154">
        <v>90.1</v>
      </c>
      <c r="E35" s="155">
        <v>-221</v>
      </c>
      <c r="F35" s="152">
        <v>1248</v>
      </c>
      <c r="G35" s="152">
        <v>1162</v>
      </c>
      <c r="H35" s="154">
        <v>93.1</v>
      </c>
      <c r="I35" s="155">
        <v>-86</v>
      </c>
      <c r="J35" s="152">
        <v>860</v>
      </c>
      <c r="K35" s="152">
        <v>1036</v>
      </c>
      <c r="L35" s="154">
        <v>120.5</v>
      </c>
      <c r="M35" s="155">
        <v>176</v>
      </c>
      <c r="N35" s="156">
        <v>618</v>
      </c>
      <c r="O35" s="152">
        <v>746</v>
      </c>
      <c r="P35" s="157">
        <v>120.7</v>
      </c>
      <c r="Q35" s="158">
        <v>128</v>
      </c>
      <c r="R35" s="152">
        <v>242</v>
      </c>
      <c r="S35" s="156">
        <v>260</v>
      </c>
      <c r="T35" s="157">
        <v>107.4</v>
      </c>
      <c r="U35" s="155">
        <v>18</v>
      </c>
      <c r="V35" s="152">
        <v>3537</v>
      </c>
      <c r="W35" s="152">
        <v>3566</v>
      </c>
      <c r="X35" s="154">
        <v>100.8</v>
      </c>
      <c r="Y35" s="155">
        <v>29</v>
      </c>
      <c r="Z35" s="152">
        <v>2210</v>
      </c>
      <c r="AA35" s="152">
        <v>1989</v>
      </c>
      <c r="AB35" s="154">
        <v>90</v>
      </c>
      <c r="AC35" s="155">
        <v>-221</v>
      </c>
      <c r="AD35" s="152">
        <v>521</v>
      </c>
      <c r="AE35" s="153">
        <v>434</v>
      </c>
      <c r="AF35" s="154">
        <v>83.3</v>
      </c>
      <c r="AG35" s="155">
        <v>-87</v>
      </c>
      <c r="AH35" s="152">
        <v>366</v>
      </c>
      <c r="AI35" s="152">
        <v>383</v>
      </c>
      <c r="AJ35" s="157">
        <v>104.6</v>
      </c>
      <c r="AK35" s="155">
        <v>17</v>
      </c>
      <c r="AL35" s="159">
        <v>285</v>
      </c>
      <c r="AM35" s="159">
        <v>397</v>
      </c>
      <c r="AN35" s="160">
        <v>139.3</v>
      </c>
      <c r="AO35" s="161">
        <v>112</v>
      </c>
      <c r="AP35" s="162">
        <v>928</v>
      </c>
      <c r="AQ35" s="152">
        <v>1127</v>
      </c>
      <c r="AR35" s="157">
        <v>121.4</v>
      </c>
      <c r="AS35" s="155">
        <v>199</v>
      </c>
      <c r="AT35" s="152">
        <v>905</v>
      </c>
      <c r="AU35" s="152">
        <v>718</v>
      </c>
      <c r="AV35" s="157">
        <v>79.3</v>
      </c>
      <c r="AW35" s="155">
        <v>-187</v>
      </c>
      <c r="AX35" s="152">
        <v>805</v>
      </c>
      <c r="AY35" s="152">
        <v>633</v>
      </c>
      <c r="AZ35" s="157">
        <v>78.6</v>
      </c>
      <c r="BA35" s="155">
        <v>-172</v>
      </c>
      <c r="BB35" s="163">
        <v>1516</v>
      </c>
      <c r="BC35" s="152">
        <v>2009</v>
      </c>
      <c r="BD35" s="155">
        <v>493</v>
      </c>
      <c r="BE35" s="152">
        <v>48</v>
      </c>
      <c r="BF35" s="152">
        <v>41</v>
      </c>
      <c r="BG35" s="157">
        <v>85.4</v>
      </c>
      <c r="BH35" s="155">
        <v>-7</v>
      </c>
      <c r="BI35" s="205">
        <v>6</v>
      </c>
    </row>
    <row r="36" spans="1:61" s="10" customFormat="1" ht="15" customHeight="1">
      <c r="A36" s="151" t="s">
        <v>138</v>
      </c>
      <c r="B36" s="152">
        <v>1595</v>
      </c>
      <c r="C36" s="153">
        <v>1392</v>
      </c>
      <c r="D36" s="154">
        <v>87.3</v>
      </c>
      <c r="E36" s="155">
        <v>-203</v>
      </c>
      <c r="F36" s="152">
        <v>963</v>
      </c>
      <c r="G36" s="152">
        <v>809</v>
      </c>
      <c r="H36" s="154">
        <v>84</v>
      </c>
      <c r="I36" s="155">
        <v>-154</v>
      </c>
      <c r="J36" s="152">
        <v>660</v>
      </c>
      <c r="K36" s="152">
        <v>727</v>
      </c>
      <c r="L36" s="154">
        <v>110.2</v>
      </c>
      <c r="M36" s="155">
        <v>67</v>
      </c>
      <c r="N36" s="156">
        <v>380</v>
      </c>
      <c r="O36" s="152">
        <v>444</v>
      </c>
      <c r="P36" s="157">
        <v>116.8</v>
      </c>
      <c r="Q36" s="158">
        <v>64</v>
      </c>
      <c r="R36" s="152">
        <v>172</v>
      </c>
      <c r="S36" s="156">
        <v>186</v>
      </c>
      <c r="T36" s="157">
        <v>108.1</v>
      </c>
      <c r="U36" s="155">
        <v>14</v>
      </c>
      <c r="V36" s="152">
        <v>2320</v>
      </c>
      <c r="W36" s="152">
        <v>3196</v>
      </c>
      <c r="X36" s="154">
        <v>137.8</v>
      </c>
      <c r="Y36" s="155">
        <v>876</v>
      </c>
      <c r="Z36" s="152">
        <v>1536</v>
      </c>
      <c r="AA36" s="152">
        <v>1364</v>
      </c>
      <c r="AB36" s="154">
        <v>88.8</v>
      </c>
      <c r="AC36" s="155">
        <v>-172</v>
      </c>
      <c r="AD36" s="152">
        <v>233</v>
      </c>
      <c r="AE36" s="153">
        <v>1015</v>
      </c>
      <c r="AF36" s="201">
        <v>435.6</v>
      </c>
      <c r="AG36" s="155">
        <v>782</v>
      </c>
      <c r="AH36" s="152">
        <v>253</v>
      </c>
      <c r="AI36" s="152">
        <v>146</v>
      </c>
      <c r="AJ36" s="157">
        <v>57.7</v>
      </c>
      <c r="AK36" s="155">
        <v>-107</v>
      </c>
      <c r="AL36" s="159">
        <v>162</v>
      </c>
      <c r="AM36" s="159">
        <v>151</v>
      </c>
      <c r="AN36" s="160">
        <v>93.2</v>
      </c>
      <c r="AO36" s="161">
        <v>-11</v>
      </c>
      <c r="AP36" s="162">
        <v>714</v>
      </c>
      <c r="AQ36" s="152">
        <v>731</v>
      </c>
      <c r="AR36" s="157">
        <v>102.4</v>
      </c>
      <c r="AS36" s="155">
        <v>17</v>
      </c>
      <c r="AT36" s="152">
        <v>576</v>
      </c>
      <c r="AU36" s="152">
        <v>560</v>
      </c>
      <c r="AV36" s="157">
        <v>97.2</v>
      </c>
      <c r="AW36" s="155">
        <v>-16</v>
      </c>
      <c r="AX36" s="152">
        <v>510</v>
      </c>
      <c r="AY36" s="152">
        <v>508</v>
      </c>
      <c r="AZ36" s="157">
        <v>99.6</v>
      </c>
      <c r="BA36" s="155">
        <v>-2</v>
      </c>
      <c r="BB36" s="163">
        <v>1375</v>
      </c>
      <c r="BC36" s="152">
        <v>1608</v>
      </c>
      <c r="BD36" s="155">
        <v>233</v>
      </c>
      <c r="BE36" s="152">
        <v>43</v>
      </c>
      <c r="BF36" s="152">
        <v>22</v>
      </c>
      <c r="BG36" s="157">
        <v>51.2</v>
      </c>
      <c r="BH36" s="155">
        <v>-21</v>
      </c>
      <c r="BI36" s="205">
        <v>8</v>
      </c>
    </row>
    <row r="37" spans="1:61" s="10" customFormat="1" ht="15" customHeight="1">
      <c r="A37" s="151" t="s">
        <v>139</v>
      </c>
      <c r="B37" s="152">
        <v>940</v>
      </c>
      <c r="C37" s="153">
        <v>964</v>
      </c>
      <c r="D37" s="154">
        <v>102.6</v>
      </c>
      <c r="E37" s="155">
        <v>24</v>
      </c>
      <c r="F37" s="152">
        <v>598</v>
      </c>
      <c r="G37" s="152">
        <v>631</v>
      </c>
      <c r="H37" s="154">
        <v>105.5</v>
      </c>
      <c r="I37" s="155">
        <v>33</v>
      </c>
      <c r="J37" s="152">
        <v>1025</v>
      </c>
      <c r="K37" s="152">
        <v>1144</v>
      </c>
      <c r="L37" s="154">
        <v>111.6</v>
      </c>
      <c r="M37" s="155">
        <v>119</v>
      </c>
      <c r="N37" s="156">
        <v>734</v>
      </c>
      <c r="O37" s="152">
        <v>903</v>
      </c>
      <c r="P37" s="157">
        <v>123</v>
      </c>
      <c r="Q37" s="158">
        <v>169</v>
      </c>
      <c r="R37" s="152">
        <v>207</v>
      </c>
      <c r="S37" s="156">
        <v>154</v>
      </c>
      <c r="T37" s="157">
        <v>74.4</v>
      </c>
      <c r="U37" s="155">
        <v>-53</v>
      </c>
      <c r="V37" s="152">
        <v>2483</v>
      </c>
      <c r="W37" s="152">
        <v>2930</v>
      </c>
      <c r="X37" s="154">
        <v>118</v>
      </c>
      <c r="Y37" s="155">
        <v>447</v>
      </c>
      <c r="Z37" s="152">
        <v>860</v>
      </c>
      <c r="AA37" s="152">
        <v>909</v>
      </c>
      <c r="AB37" s="154">
        <v>105.7</v>
      </c>
      <c r="AC37" s="155">
        <v>49</v>
      </c>
      <c r="AD37" s="152">
        <v>205</v>
      </c>
      <c r="AE37" s="153">
        <v>664</v>
      </c>
      <c r="AF37" s="201">
        <v>323.9</v>
      </c>
      <c r="AG37" s="155">
        <v>459</v>
      </c>
      <c r="AH37" s="152">
        <v>238</v>
      </c>
      <c r="AI37" s="152">
        <v>233</v>
      </c>
      <c r="AJ37" s="157">
        <v>97.9</v>
      </c>
      <c r="AK37" s="155">
        <v>-5</v>
      </c>
      <c r="AL37" s="159">
        <v>304</v>
      </c>
      <c r="AM37" s="159">
        <v>294</v>
      </c>
      <c r="AN37" s="160">
        <v>96.7</v>
      </c>
      <c r="AO37" s="161">
        <v>-10</v>
      </c>
      <c r="AP37" s="162">
        <v>1088</v>
      </c>
      <c r="AQ37" s="152">
        <v>1191</v>
      </c>
      <c r="AR37" s="157">
        <v>109.5</v>
      </c>
      <c r="AS37" s="155">
        <v>103</v>
      </c>
      <c r="AT37" s="152">
        <v>320</v>
      </c>
      <c r="AU37" s="152">
        <v>337</v>
      </c>
      <c r="AV37" s="157">
        <v>105.3</v>
      </c>
      <c r="AW37" s="155">
        <v>17</v>
      </c>
      <c r="AX37" s="152">
        <v>271</v>
      </c>
      <c r="AY37" s="152">
        <v>269</v>
      </c>
      <c r="AZ37" s="157">
        <v>99.3</v>
      </c>
      <c r="BA37" s="155">
        <v>-2</v>
      </c>
      <c r="BB37" s="163">
        <v>1665</v>
      </c>
      <c r="BC37" s="152">
        <v>2274</v>
      </c>
      <c r="BD37" s="155">
        <v>609</v>
      </c>
      <c r="BE37" s="152">
        <v>84</v>
      </c>
      <c r="BF37" s="152">
        <v>37</v>
      </c>
      <c r="BG37" s="157">
        <v>44</v>
      </c>
      <c r="BH37" s="155">
        <v>-47</v>
      </c>
      <c r="BI37" s="205">
        <v>9</v>
      </c>
    </row>
    <row r="38" spans="5:61" s="19" customFormat="1" ht="13.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AS38" s="21"/>
      <c r="BA38" s="21"/>
      <c r="BB38" s="21"/>
      <c r="BC38" s="21"/>
      <c r="BI38" s="206"/>
    </row>
    <row r="39" spans="5:61" s="19" customFormat="1" ht="13.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BA39" s="21"/>
      <c r="BB39" s="21"/>
      <c r="BC39" s="21"/>
      <c r="BI39" s="206"/>
    </row>
    <row r="40" spans="5:61" s="19" customFormat="1" ht="13.5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BI40" s="206"/>
    </row>
    <row r="41" spans="5:61" s="19" customFormat="1" ht="13.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BI41" s="206"/>
    </row>
    <row r="42" spans="5:61" s="19" customFormat="1" ht="13.5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BI42" s="206"/>
    </row>
    <row r="43" s="19" customFormat="1" ht="13.5">
      <c r="BI43" s="206"/>
    </row>
    <row r="44" s="19" customFormat="1" ht="13.5">
      <c r="BI44" s="206"/>
    </row>
    <row r="45" s="19" customFormat="1" ht="13.5">
      <c r="BI45" s="206"/>
    </row>
    <row r="46" s="19" customFormat="1" ht="13.5">
      <c r="BI46" s="206"/>
    </row>
    <row r="47" s="19" customFormat="1" ht="13.5">
      <c r="BI47" s="206"/>
    </row>
    <row r="48" s="19" customFormat="1" ht="13.5">
      <c r="BI48" s="206"/>
    </row>
    <row r="49" s="19" customFormat="1" ht="13.5">
      <c r="BI49" s="206"/>
    </row>
    <row r="50" s="19" customFormat="1" ht="13.5">
      <c r="BI50" s="206"/>
    </row>
    <row r="51" s="19" customFormat="1" ht="13.5">
      <c r="BI51" s="206"/>
    </row>
    <row r="52" s="19" customFormat="1" ht="13.5">
      <c r="BI52" s="206"/>
    </row>
    <row r="53" s="19" customFormat="1" ht="13.5">
      <c r="BI53" s="206"/>
    </row>
    <row r="54" s="19" customFormat="1" ht="13.5">
      <c r="BI54" s="206"/>
    </row>
    <row r="55" s="19" customFormat="1" ht="13.5">
      <c r="BI55" s="206"/>
    </row>
    <row r="56" s="19" customFormat="1" ht="13.5">
      <c r="BI56" s="206"/>
    </row>
    <row r="57" s="19" customFormat="1" ht="13.5">
      <c r="BI57" s="206"/>
    </row>
    <row r="58" s="19" customFormat="1" ht="13.5">
      <c r="BI58" s="206"/>
    </row>
    <row r="59" s="19" customFormat="1" ht="13.5">
      <c r="BI59" s="206"/>
    </row>
    <row r="60" s="19" customFormat="1" ht="13.5">
      <c r="BI60" s="206"/>
    </row>
    <row r="61" s="19" customFormat="1" ht="13.5">
      <c r="BI61" s="206"/>
    </row>
    <row r="62" s="10" customFormat="1" ht="13.5">
      <c r="BI62" s="207"/>
    </row>
    <row r="63" s="10" customFormat="1" ht="13.5">
      <c r="BI63" s="207"/>
    </row>
    <row r="64" s="10" customFormat="1" ht="13.5">
      <c r="BI64" s="207"/>
    </row>
    <row r="65" s="10" customFormat="1" ht="13.5">
      <c r="BI65" s="207"/>
    </row>
    <row r="66" s="10" customFormat="1" ht="13.5">
      <c r="BI66" s="207"/>
    </row>
    <row r="67" s="10" customFormat="1" ht="13.5">
      <c r="BI67" s="207"/>
    </row>
    <row r="68" s="10" customFormat="1" ht="13.5">
      <c r="BI68" s="207"/>
    </row>
    <row r="69" s="10" customFormat="1" ht="13.5">
      <c r="BI69" s="207"/>
    </row>
    <row r="70" s="10" customFormat="1" ht="13.5">
      <c r="BI70" s="207"/>
    </row>
    <row r="71" s="10" customFormat="1" ht="13.5">
      <c r="BI71" s="207"/>
    </row>
    <row r="72" s="10" customFormat="1" ht="13.5">
      <c r="BI72" s="207"/>
    </row>
    <row r="73" s="10" customFormat="1" ht="13.5">
      <c r="BI73" s="207"/>
    </row>
    <row r="74" s="10" customFormat="1" ht="13.5">
      <c r="BI74" s="207"/>
    </row>
    <row r="75" s="10" customFormat="1" ht="13.5">
      <c r="BI75" s="207"/>
    </row>
    <row r="76" s="10" customFormat="1" ht="13.5">
      <c r="BI76" s="207"/>
    </row>
    <row r="77" s="10" customFormat="1" ht="13.5">
      <c r="BI77" s="207"/>
    </row>
    <row r="78" s="10" customFormat="1" ht="13.5">
      <c r="BI78" s="207"/>
    </row>
    <row r="79" s="10" customFormat="1" ht="13.5">
      <c r="BI79" s="207"/>
    </row>
    <row r="80" s="10" customFormat="1" ht="13.5">
      <c r="BI80" s="207"/>
    </row>
    <row r="81" s="10" customFormat="1" ht="13.5">
      <c r="BI81" s="207"/>
    </row>
    <row r="82" s="10" customFormat="1" ht="13.5">
      <c r="BI82" s="207"/>
    </row>
    <row r="83" s="10" customFormat="1" ht="13.5">
      <c r="BI83" s="207"/>
    </row>
    <row r="84" s="10" customFormat="1" ht="13.5">
      <c r="BI84" s="207"/>
    </row>
    <row r="85" s="10" customFormat="1" ht="13.5">
      <c r="BI85" s="207"/>
    </row>
    <row r="86" s="10" customFormat="1" ht="13.5">
      <c r="BI86" s="207"/>
    </row>
    <row r="87" s="10" customFormat="1" ht="13.5">
      <c r="BI87" s="207"/>
    </row>
    <row r="88" s="10" customFormat="1" ht="13.5">
      <c r="BI88" s="207"/>
    </row>
    <row r="89" s="10" customFormat="1" ht="13.5">
      <c r="BI89" s="207"/>
    </row>
    <row r="90" s="10" customFormat="1" ht="13.5">
      <c r="BI90" s="207"/>
    </row>
    <row r="91" s="10" customFormat="1" ht="13.5">
      <c r="BI91" s="207"/>
    </row>
    <row r="92" s="10" customFormat="1" ht="13.5">
      <c r="BI92" s="207"/>
    </row>
    <row r="93" s="10" customFormat="1" ht="13.5">
      <c r="BI93" s="207"/>
    </row>
    <row r="94" s="10" customFormat="1" ht="13.5">
      <c r="BI94" s="207"/>
    </row>
    <row r="95" s="10" customFormat="1" ht="13.5">
      <c r="BI95" s="207"/>
    </row>
    <row r="96" s="10" customFormat="1" ht="13.5">
      <c r="BI96" s="207"/>
    </row>
    <row r="97" s="10" customFormat="1" ht="13.5">
      <c r="BI97" s="207"/>
    </row>
    <row r="98" s="10" customFormat="1" ht="13.5">
      <c r="BI98" s="207"/>
    </row>
    <row r="99" s="10" customFormat="1" ht="13.5">
      <c r="BI99" s="207"/>
    </row>
    <row r="100" s="10" customFormat="1" ht="13.5">
      <c r="BI100" s="207"/>
    </row>
    <row r="101" s="10" customFormat="1" ht="13.5">
      <c r="BI101" s="207"/>
    </row>
    <row r="102" s="10" customFormat="1" ht="13.5">
      <c r="BI102" s="207"/>
    </row>
    <row r="103" s="10" customFormat="1" ht="13.5">
      <c r="BI103" s="207"/>
    </row>
    <row r="104" s="10" customFormat="1" ht="13.5">
      <c r="BI104" s="207"/>
    </row>
    <row r="105" s="10" customFormat="1" ht="13.5">
      <c r="BI105" s="207"/>
    </row>
    <row r="106" s="10" customFormat="1" ht="13.5">
      <c r="BI106" s="207"/>
    </row>
    <row r="107" s="10" customFormat="1" ht="13.5">
      <c r="BI107" s="207"/>
    </row>
    <row r="108" s="10" customFormat="1" ht="13.5">
      <c r="BI108" s="207"/>
    </row>
    <row r="109" s="10" customFormat="1" ht="13.5">
      <c r="BI109" s="207"/>
    </row>
    <row r="110" s="10" customFormat="1" ht="13.5">
      <c r="BI110" s="207"/>
    </row>
    <row r="111" s="10" customFormat="1" ht="13.5">
      <c r="BI111" s="207"/>
    </row>
    <row r="112" s="10" customFormat="1" ht="13.5">
      <c r="BI112" s="207"/>
    </row>
    <row r="113" s="10" customFormat="1" ht="13.5">
      <c r="BI113" s="207"/>
    </row>
    <row r="114" s="10" customFormat="1" ht="13.5">
      <c r="BI114" s="207"/>
    </row>
    <row r="115" s="10" customFormat="1" ht="13.5">
      <c r="BI115" s="207"/>
    </row>
    <row r="116" s="10" customFormat="1" ht="13.5">
      <c r="BI116" s="207"/>
    </row>
    <row r="117" s="10" customFormat="1" ht="13.5">
      <c r="BI117" s="207"/>
    </row>
    <row r="118" s="10" customFormat="1" ht="13.5">
      <c r="BI118" s="207"/>
    </row>
    <row r="119" s="10" customFormat="1" ht="13.5">
      <c r="BI119" s="207"/>
    </row>
    <row r="120" s="10" customFormat="1" ht="13.5">
      <c r="BI120" s="207"/>
    </row>
    <row r="121" s="10" customFormat="1" ht="13.5">
      <c r="BI121" s="207"/>
    </row>
    <row r="122" s="10" customFormat="1" ht="13.5">
      <c r="BI122" s="207"/>
    </row>
    <row r="123" s="10" customFormat="1" ht="13.5">
      <c r="BI123" s="207"/>
    </row>
    <row r="124" s="10" customFormat="1" ht="13.5">
      <c r="BI124" s="207"/>
    </row>
    <row r="125" s="10" customFormat="1" ht="13.5">
      <c r="BI125" s="207"/>
    </row>
    <row r="126" s="10" customFormat="1" ht="13.5">
      <c r="BI126" s="207"/>
    </row>
    <row r="127" s="10" customFormat="1" ht="13.5">
      <c r="BI127" s="207"/>
    </row>
    <row r="128" s="10" customFormat="1" ht="13.5">
      <c r="BI128" s="207"/>
    </row>
    <row r="129" s="10" customFormat="1" ht="13.5">
      <c r="BI129" s="207"/>
    </row>
    <row r="130" s="10" customFormat="1" ht="13.5">
      <c r="BI130" s="207"/>
    </row>
    <row r="131" s="10" customFormat="1" ht="13.5">
      <c r="BI131" s="207"/>
    </row>
    <row r="132" s="10" customFormat="1" ht="13.5">
      <c r="BI132" s="207"/>
    </row>
    <row r="133" s="10" customFormat="1" ht="13.5">
      <c r="BI133" s="207"/>
    </row>
    <row r="134" s="10" customFormat="1" ht="13.5">
      <c r="BI134" s="207"/>
    </row>
    <row r="135" s="10" customFormat="1" ht="13.5">
      <c r="BI135" s="207"/>
    </row>
    <row r="136" s="10" customFormat="1" ht="13.5">
      <c r="BI136" s="207"/>
    </row>
    <row r="137" s="10" customFormat="1" ht="13.5">
      <c r="BI137" s="207"/>
    </row>
    <row r="138" s="10" customFormat="1" ht="13.5">
      <c r="BI138" s="207"/>
    </row>
    <row r="139" s="10" customFormat="1" ht="13.5">
      <c r="BI139" s="207"/>
    </row>
    <row r="140" s="10" customFormat="1" ht="13.5">
      <c r="BI140" s="207"/>
    </row>
    <row r="141" s="10" customFormat="1" ht="13.5">
      <c r="BI141" s="207"/>
    </row>
    <row r="142" s="10" customFormat="1" ht="13.5">
      <c r="BI142" s="207"/>
    </row>
    <row r="143" s="10" customFormat="1" ht="13.5">
      <c r="BI143" s="207"/>
    </row>
    <row r="144" s="10" customFormat="1" ht="13.5">
      <c r="BI144" s="207"/>
    </row>
    <row r="145" s="10" customFormat="1" ht="13.5">
      <c r="BI145" s="207"/>
    </row>
  </sheetData>
  <sheetProtection/>
  <mergeCells count="66">
    <mergeCell ref="BE5:BH5"/>
    <mergeCell ref="BE3:BI4"/>
    <mergeCell ref="BI5:BI7"/>
    <mergeCell ref="A3:A7"/>
    <mergeCell ref="B3:E5"/>
    <mergeCell ref="F3:I5"/>
    <mergeCell ref="J3:M5"/>
    <mergeCell ref="N3:Q5"/>
    <mergeCell ref="R3:U5"/>
    <mergeCell ref="H6:I6"/>
    <mergeCell ref="J6:J7"/>
    <mergeCell ref="Z3:AG3"/>
    <mergeCell ref="AH3:AK5"/>
    <mergeCell ref="AL3:AO5"/>
    <mergeCell ref="AP3:AS5"/>
    <mergeCell ref="AT3:AW5"/>
    <mergeCell ref="P6:Q6"/>
    <mergeCell ref="R6:R7"/>
    <mergeCell ref="S6:S7"/>
    <mergeCell ref="T6:U6"/>
    <mergeCell ref="B1:U1"/>
    <mergeCell ref="B2:U2"/>
    <mergeCell ref="AX3:BA5"/>
    <mergeCell ref="BB3:BD5"/>
    <mergeCell ref="Z4:AC5"/>
    <mergeCell ref="AD4:AG5"/>
    <mergeCell ref="B6:B7"/>
    <mergeCell ref="C6:C7"/>
    <mergeCell ref="D6:E6"/>
    <mergeCell ref="F6:F7"/>
    <mergeCell ref="G6:G7"/>
    <mergeCell ref="V3:Y5"/>
    <mergeCell ref="K6:K7"/>
    <mergeCell ref="L6:M6"/>
    <mergeCell ref="N6:N7"/>
    <mergeCell ref="O6:O7"/>
    <mergeCell ref="V6:V7"/>
    <mergeCell ref="W6:W7"/>
    <mergeCell ref="X6:Y6"/>
    <mergeCell ref="Z6:Z7"/>
    <mergeCell ref="AA6:AA7"/>
    <mergeCell ref="AB6:AC6"/>
    <mergeCell ref="AR6:AS6"/>
    <mergeCell ref="AT6:AT7"/>
    <mergeCell ref="AD6:AD7"/>
    <mergeCell ref="AE6:AE7"/>
    <mergeCell ref="AF6:AG6"/>
    <mergeCell ref="AH6:AH7"/>
    <mergeCell ref="AI6:AI7"/>
    <mergeCell ref="AJ6:AK6"/>
    <mergeCell ref="BG6:BH6"/>
    <mergeCell ref="AL2:AO2"/>
    <mergeCell ref="AZ6:BA6"/>
    <mergeCell ref="BB6:BB7"/>
    <mergeCell ref="BC6:BC7"/>
    <mergeCell ref="BD6:BD7"/>
    <mergeCell ref="AL6:AL7"/>
    <mergeCell ref="AM6:AM7"/>
    <mergeCell ref="AN6:AO6"/>
    <mergeCell ref="AP6:AQ6"/>
    <mergeCell ref="BE6:BE7"/>
    <mergeCell ref="BF6:BF7"/>
    <mergeCell ref="AU6:AU7"/>
    <mergeCell ref="AV6:AW6"/>
    <mergeCell ref="AX6:AX7"/>
    <mergeCell ref="AY6:AY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1"/>
  <colBreaks count="2" manualBreakCount="2">
    <brk id="21" max="33" man="1"/>
    <brk id="4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stat1</cp:lastModifiedBy>
  <cp:lastPrinted>2018-09-27T13:48:47Z</cp:lastPrinted>
  <dcterms:created xsi:type="dcterms:W3CDTF">2017-11-17T08:56:41Z</dcterms:created>
  <dcterms:modified xsi:type="dcterms:W3CDTF">2018-10-12T12:53:15Z</dcterms:modified>
  <cp:category/>
  <cp:version/>
  <cp:contentType/>
  <cp:contentStatus/>
</cp:coreProperties>
</file>