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950" windowWidth="9740" windowHeight="682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5">'6'!$3:$3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'!$A$1:$J$58</definedName>
    <definedName name="_xlnm.Print_Area" localSheetId="3">'4 '!$A$1:$F$108</definedName>
    <definedName name="_xlnm.Print_Area" localSheetId="4">'5 '!$A$1:$C$54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<sst xmlns="http://schemas.openxmlformats.org/spreadsheetml/2006/main" count="575" uniqueCount="353">
  <si>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</si>
  <si>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</si>
  <si>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</si>
  <si>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</si>
  <si>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</si>
  <si>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</si>
  <si>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</si>
  <si>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</si>
  <si>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</si>
  <si>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</si>
  <si>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</si>
  <si>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</si>
  <si>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</si>
  <si>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</si>
  <si>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</si>
  <si>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</si>
  <si>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</si>
  <si>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</si>
  <si>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</si>
  <si>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</si>
  <si>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</si>
  <si>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</si>
  <si>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</si>
  <si>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</si>
  <si>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</si>
  <si>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</si>
  <si>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</si>
  <si>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</si>
  <si>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</si>
  <si>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</si>
  <si>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</si>
  <si>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</si>
  <si>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</si>
  <si>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</si>
  <si>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</si>
  <si>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</si>
  <si>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</si>
  <si>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</si>
  <si>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</si>
  <si>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</si>
  <si>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</si>
  <si>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</si>
  <si>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</si>
  <si>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</si>
  <si>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</si>
  <si>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</si>
  <si>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</si>
  <si>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</si>
  <si>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</si>
  <si>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</si>
  <si>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</si>
  <si>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</si>
  <si>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</si>
  <si>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</si>
  <si>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</si>
  <si>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</si>
  <si>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</si>
  <si>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</si>
  <si>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</si>
  <si>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</si>
  <si>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</si>
  <si>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</si>
  <si>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</si>
  <si>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</si>
  <si>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</si>
  <si>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</si>
  <si>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</si>
  <si>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</si>
  <si>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</si>
  <si>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</si>
  <si>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</si>
  <si>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</si>
  <si>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</si>
  <si>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</si>
  <si>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</si>
  <si>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</si>
  <si>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</si>
  <si>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</si>
  <si>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</si>
  <si>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</si>
  <si>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</si>
  <si>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</si>
  <si>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</si>
  <si>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</si>
  <si>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</si>
  <si>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</si>
  <si>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</si>
  <si>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директор (начальник, інший керівник) підприємства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</si>
  <si>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</si>
  <si>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</si>
  <si>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</si>
  <si>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виконавець робіт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</si>
  <si>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</si>
  <si>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</si>
  <si>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</si>
  <si>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</si>
  <si>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</si>
  <si>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</si>
  <si>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</si>
  <si>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</si>
  <si>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</si>
  <si>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</si>
  <si>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 xml:space="preserve"> водій навантажувача</t>
  </si>
  <si>
    <t>(ТОП-50)</t>
  </si>
  <si>
    <t xml:space="preserve"> Продавець-консультант</t>
  </si>
  <si>
    <t xml:space="preserve"> Вчитель загальноосвітнього навчального закладу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</si>
  <si>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</si>
  <si>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</si>
  <si>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</si>
  <si>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</si>
  <si>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Маляр</t>
  </si>
  <si>
    <t xml:space="preserve"> гірник підземний</t>
  </si>
  <si>
    <t xml:space="preserve"> Менеджер (управитель)</t>
  </si>
  <si>
    <t xml:space="preserve"> Організатор із збуту</t>
  </si>
  <si>
    <t xml:space="preserve"> Листоноша (поштар)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</si>
  <si>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</si>
  <si>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</si>
  <si>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автоматичних та напівавтоматичнихліній верстатів та установок</t>
  </si>
  <si>
    <t xml:space="preserve"> водій трамвая</t>
  </si>
  <si>
    <t>Слюсар-електрик з ремонту та обслуговування вантажопідіймальних кранів і машин</t>
  </si>
  <si>
    <t>диспетчер підприємства (району) мереж</t>
  </si>
  <si>
    <t>електромонтер-лінійник з монтажу повітряних ліній високої напруги й контактної ме-режі</t>
  </si>
  <si>
    <t>Столяр-верстатник (будівельні роботи)</t>
  </si>
  <si>
    <t>різальник холодного металу (прокатне виробництво)</t>
  </si>
  <si>
    <t>Електрозварник ручного зварювання</t>
  </si>
  <si>
    <t>Електромонтер з експлуатації розподільних мереж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</si>
  <si>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</si>
  <si>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</si>
  <si>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</si>
  <si>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</si>
  <si>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</si>
  <si>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>водій автотранспортних засобів</t>
  </si>
  <si>
    <t>8322</t>
  </si>
  <si>
    <t>оператор автоматичних та напівавтоматичнихліній верстатів та установок</t>
  </si>
  <si>
    <t>8211</t>
  </si>
  <si>
    <t>продавець продовольчих товарів</t>
  </si>
  <si>
    <t>5220</t>
  </si>
  <si>
    <t>офіціант</t>
  </si>
  <si>
    <t>5123</t>
  </si>
  <si>
    <t>монтер кабельного виробництва</t>
  </si>
  <si>
    <t>7245</t>
  </si>
  <si>
    <t>кухар</t>
  </si>
  <si>
    <t>5122</t>
  </si>
  <si>
    <t>водій трамвая</t>
  </si>
  <si>
    <t>8323</t>
  </si>
  <si>
    <t>Поліцейський (за спеціалізаціями)</t>
  </si>
  <si>
    <t>5162</t>
  </si>
  <si>
    <t>підсобний робітник</t>
  </si>
  <si>
    <t>9322</t>
  </si>
  <si>
    <t>вантажник</t>
  </si>
  <si>
    <t>9333</t>
  </si>
  <si>
    <t>прибиральник службових приміщень</t>
  </si>
  <si>
    <t>9132</t>
  </si>
  <si>
    <t>кондитер</t>
  </si>
  <si>
    <t>7412</t>
  </si>
  <si>
    <t>двірник</t>
  </si>
  <si>
    <t>9162</t>
  </si>
  <si>
    <t>охоронник</t>
  </si>
  <si>
    <t>5169</t>
  </si>
  <si>
    <t>бухгалтер</t>
  </si>
  <si>
    <t>3433</t>
  </si>
  <si>
    <t>електромонтер з ремонту та обслуговування електроустаткування</t>
  </si>
  <si>
    <t>7241</t>
  </si>
  <si>
    <t>Продавець-консультант</t>
  </si>
  <si>
    <t>касир торговельного залу</t>
  </si>
  <si>
    <t>4211</t>
  </si>
  <si>
    <t>Монтер колії</t>
  </si>
  <si>
    <t>7129</t>
  </si>
  <si>
    <t>прибиральник територій</t>
  </si>
  <si>
    <t>продавець непродовольчих товарів</t>
  </si>
  <si>
    <t>пекар</t>
  </si>
  <si>
    <t>верстатник деревообробних верстатів</t>
  </si>
  <si>
    <t>7423</t>
  </si>
  <si>
    <t>бармен</t>
  </si>
  <si>
    <t>Електрогазозварник</t>
  </si>
  <si>
    <t>7212</t>
  </si>
  <si>
    <t>Маляр</t>
  </si>
  <si>
    <t>7141</t>
  </si>
  <si>
    <t>менеджер (управитель) із збуту</t>
  </si>
  <si>
    <t>1475.4</t>
  </si>
  <si>
    <t>водій тролейбуса</t>
  </si>
  <si>
    <t>мийник посуду</t>
  </si>
  <si>
    <t>кухонний робітник</t>
  </si>
  <si>
    <t>виробник харчових напівфабрикатів</t>
  </si>
  <si>
    <t>дорожній робітник.</t>
  </si>
  <si>
    <t>8332</t>
  </si>
  <si>
    <t>стрілець</t>
  </si>
  <si>
    <t>машиніст екскаватора</t>
  </si>
  <si>
    <t>8111</t>
  </si>
  <si>
    <t>оператор котельні</t>
  </si>
  <si>
    <t>8162</t>
  </si>
  <si>
    <t>контролер якості</t>
  </si>
  <si>
    <t>7432</t>
  </si>
  <si>
    <t>інженер</t>
  </si>
  <si>
    <t>2149.2</t>
  </si>
  <si>
    <t>майстер виробничого навчання</t>
  </si>
  <si>
    <t>3340</t>
  </si>
  <si>
    <t>провідник пасажирських вагонів у парках відстою вагонів</t>
  </si>
  <si>
    <t>5112</t>
  </si>
  <si>
    <t>перукар (перукар - модельєр)</t>
  </si>
  <si>
    <t>5141</t>
  </si>
  <si>
    <t>прибиральник виробничих приміщень</t>
  </si>
  <si>
    <t>оператор заправних станцій</t>
  </si>
  <si>
    <t>8155</t>
  </si>
  <si>
    <t>головний бухгалтер</t>
  </si>
  <si>
    <t>1231</t>
  </si>
  <si>
    <t>адміністратор</t>
  </si>
  <si>
    <t>4222</t>
  </si>
  <si>
    <t>Молодша медична сестра (санітарка, санітарка-прибиральниця, санітарка-буфетниця та ін.)</t>
  </si>
  <si>
    <t>5132</t>
  </si>
  <si>
    <t>Інспектор (пенітенціарна система)</t>
  </si>
  <si>
    <t>2424</t>
  </si>
  <si>
    <t>бетоняр</t>
  </si>
  <si>
    <t>7123</t>
  </si>
  <si>
    <t>Оператор устаткування з перероблення деревини</t>
  </si>
  <si>
    <t>8149</t>
  </si>
  <si>
    <t>оператор роторної лінії для виробництва виробів з пластичних мас</t>
  </si>
  <si>
    <t>8232</t>
  </si>
  <si>
    <t>головний тренер команди (збірної, клубної)</t>
  </si>
  <si>
    <t>начальник цеху</t>
  </si>
  <si>
    <t>головний технолог</t>
  </si>
  <si>
    <t>начальник зміни (промисловість)</t>
  </si>
  <si>
    <t>токар-карусельник</t>
  </si>
  <si>
    <t>плетільник меблів</t>
  </si>
  <si>
    <t>бандажник</t>
  </si>
  <si>
    <t>видувальник скловиробів</t>
  </si>
  <si>
    <t xml:space="preserve"> майстер виробничого навчання</t>
  </si>
  <si>
    <t xml:space="preserve"> Оператор птахофабрик та механізованих ферм</t>
  </si>
  <si>
    <t xml:space="preserve">Професії, по яких кількість  вакансій є найбільшою                                                                                                         </t>
  </si>
  <si>
    <t xml:space="preserve"> виробник морозива</t>
  </si>
  <si>
    <t>Слюсар-монтажник технологічних трубопроводів</t>
  </si>
  <si>
    <t>налагоджувальник контрольно-вимірювальних приладів та автоматики</t>
  </si>
  <si>
    <t>арматурник (будівельні, монтажні й ремонтно-будівельні роботи)</t>
  </si>
  <si>
    <t>монтажник систем вентиляції, кондиціювання повітря, пневмотранспорту й аспірації</t>
  </si>
  <si>
    <t>головний механік</t>
  </si>
  <si>
    <t xml:space="preserve"> менеджер (управитель) з постачання</t>
  </si>
  <si>
    <t xml:space="preserve"> завідувач складу</t>
  </si>
  <si>
    <t xml:space="preserve"> Юрист</t>
  </si>
  <si>
    <t xml:space="preserve"> Обліковець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</si>
  <si>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</si>
  <si>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</si>
  <si>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</si>
  <si>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 xml:space="preserve">Професії, по яких кількість  вакансій є найбільшою                                                                                                         у січні - березні 2018 року </t>
  </si>
  <si>
    <t xml:space="preserve"> юрисконсульт</t>
  </si>
  <si>
    <t xml:space="preserve"> агент рекламний</t>
  </si>
  <si>
    <t xml:space="preserve"> плодоовочівник</t>
  </si>
  <si>
    <t xml:space="preserve"> Робітник з комплексного обслуговування сільськогосподарського виробництва</t>
  </si>
  <si>
    <t>шліфувальник-полірувальник виробів з каменю</t>
  </si>
  <si>
    <t>майстер дільниці</t>
  </si>
  <si>
    <t>майстер з ремонту технологічного устаткування</t>
  </si>
  <si>
    <t>головний інженер</t>
  </si>
  <si>
    <t>Середній розмір запропонованої заробітної плати, (грн.)</t>
  </si>
  <si>
    <t>консультант (у певній галузі інженерної справи)</t>
  </si>
  <si>
    <t>Інженер-проектувальник (цивільне будівництво)</t>
  </si>
  <si>
    <t>механік дільниці</t>
  </si>
  <si>
    <t>Телефоніст місцевого телефонного зв'язку</t>
  </si>
  <si>
    <t>сортувальник поштових відправлень та виробів друку</t>
  </si>
  <si>
    <t>Черговий пульта (пункт централізованого спостереження)</t>
  </si>
  <si>
    <t>комплектувальник товарів</t>
  </si>
  <si>
    <t>Кіоскер</t>
  </si>
  <si>
    <t>охоронець</t>
  </si>
  <si>
    <t>лісоруб</t>
  </si>
  <si>
    <t>Оператор інкубаторно-птахівничої станції</t>
  </si>
  <si>
    <t xml:space="preserve">Кількість осіб, які мали статус безробітного </t>
  </si>
  <si>
    <t xml:space="preserve"> бетоняр</t>
  </si>
  <si>
    <t xml:space="preserve"> секретар</t>
  </si>
  <si>
    <t xml:space="preserve"> робітник фермерського господарства</t>
  </si>
  <si>
    <t xml:space="preserve"> птахівник</t>
  </si>
  <si>
    <t xml:space="preserve"> квітникар</t>
  </si>
  <si>
    <t xml:space="preserve"> вальник лісу</t>
  </si>
  <si>
    <t>інженер з організації керування виробництвом</t>
  </si>
  <si>
    <t>інженер з підготовки виробництва</t>
  </si>
  <si>
    <t>адміністратор системи</t>
  </si>
  <si>
    <t>оператор автомата для виробництва напівфабрикатів</t>
  </si>
  <si>
    <t>апаратник гранулювання</t>
  </si>
  <si>
    <t>експедитор</t>
  </si>
  <si>
    <t>технік з підготовки виробництва</t>
  </si>
  <si>
    <t>слюсар з ремонту технологічних установок</t>
  </si>
  <si>
    <t>механік</t>
  </si>
  <si>
    <t>приймальник замовлень</t>
  </si>
  <si>
    <t>дояр</t>
  </si>
  <si>
    <t>квітникар</t>
  </si>
  <si>
    <t>птахівник</t>
  </si>
  <si>
    <t xml:space="preserve"> викладач (методи навчання)</t>
  </si>
  <si>
    <t xml:space="preserve">за січень-травень </t>
  </si>
  <si>
    <t>станом на 1 червня</t>
  </si>
  <si>
    <t>станом на 1 червня 2018 року</t>
  </si>
  <si>
    <t>у січні - травні 2018 року</t>
  </si>
  <si>
    <t>Професії, по яких середній розмір запропонованої  заробітної  плати є найбільшим, станом на 1 червня 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</si>
  <si>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червня 2018 року</t>
  </si>
  <si>
    <t>Кількість вакансій та чисельність безробітних                                                  станом на 1 червня 2018 року</t>
  </si>
  <si>
    <t>Кількість вакансій та чисельність безробітних за професіними групами                                   станом на 1 червня 2018 року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</si>
  <si>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</si>
  <si>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</si>
  <si>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</si>
  <si>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</si>
  <si>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</si>
  <si>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 інженер з охорони праці</t>
  </si>
  <si>
    <t xml:space="preserve"> бібліотекар</t>
  </si>
  <si>
    <t xml:space="preserve"> Касир-операціоніст</t>
  </si>
  <si>
    <t xml:space="preserve"> овочівник</t>
  </si>
  <si>
    <t xml:space="preserve"> комплектувальник проводів</t>
  </si>
  <si>
    <t>провідник пасажирського вагона</t>
  </si>
  <si>
    <t>мийник-прибиральник рухомого складу</t>
  </si>
  <si>
    <t>електромонтер оперативно-виїзної бригади</t>
  </si>
  <si>
    <t>Електрослюсар з ремонту устаткування розподільних пристроїв</t>
  </si>
  <si>
    <t>економіст</t>
  </si>
  <si>
    <t>Інженер з технічного аудиту</t>
  </si>
  <si>
    <t>електромонтер з експлуатації електролічильників</t>
  </si>
  <si>
    <t>електромонтер з ремонту та монтажу кабельних ліній</t>
  </si>
  <si>
    <t>Машиніст котка самохідного з рівними вальцями</t>
  </si>
  <si>
    <t>майстер виробничої дільниці</t>
  </si>
  <si>
    <t>касир (в банку)</t>
  </si>
  <si>
    <t>представник торговельний</t>
  </si>
  <si>
    <t>оператор виробничої дільниці</t>
  </si>
  <si>
    <t>Начальник відділу</t>
  </si>
  <si>
    <t>електромонтер з випробувань та вимірювань</t>
  </si>
  <si>
    <t>Лицювальник-плиточник</t>
  </si>
  <si>
    <t>Адміністратор (господар) залу</t>
  </si>
  <si>
    <t>касир квитковий</t>
  </si>
  <si>
    <t>шеф-кухар</t>
  </si>
  <si>
    <t>садівник</t>
  </si>
  <si>
    <t>інженер-електронік</t>
  </si>
  <si>
    <t>Офіс-адміністратор</t>
  </si>
  <si>
    <t>інженер-програміст</t>
  </si>
  <si>
    <t>Монтажник гіпсокартонних конструкцій</t>
  </si>
  <si>
    <t>слюсар-електромонтажник</t>
  </si>
  <si>
    <t>електромонтер диспетчерського устаткуваннята телеавтоматики</t>
  </si>
  <si>
    <t>Оператор свинарських комплексів і механізованих ферм</t>
  </si>
  <si>
    <t>інженер з експлуатації споруд та устаткування водопровідно-каналізаційного господарства</t>
  </si>
  <si>
    <t>озеленювач</t>
  </si>
  <si>
    <t>Оператор технологічного устаткування в спорудах захищеного ґрунту</t>
  </si>
  <si>
    <t>робітник ритуальних послуг</t>
  </si>
  <si>
    <t>оператор із штучного осіменіння тварин та птиці</t>
  </si>
  <si>
    <t xml:space="preserve"> муляр</t>
  </si>
  <si>
    <t xml:space="preserve"> слюсар з механоскладальних робіт</t>
  </si>
  <si>
    <t xml:space="preserve"> Вихователь дошкільного навчального закладу</t>
  </si>
  <si>
    <t>в 4,0 р.</t>
  </si>
  <si>
    <t>в 20,5 р.</t>
  </si>
  <si>
    <t>садчик у печі та на тунельні вагони</t>
  </si>
  <si>
    <t>оператор установок та ліній оброблення пиломатеріалів</t>
  </si>
  <si>
    <t>оператор формувальної машини</t>
  </si>
  <si>
    <t>здавач готової продукції</t>
  </si>
  <si>
    <t>контролер енергонагляду</t>
  </si>
  <si>
    <t>приймальник товарів</t>
  </si>
  <si>
    <t>укладальник-пакувальник</t>
  </si>
  <si>
    <t>фарбувальник іграшок</t>
  </si>
  <si>
    <t>комірник</t>
  </si>
  <si>
    <t>екіпірувальник</t>
  </si>
  <si>
    <t>Технолог з виробництва та переробки продукції тваринництва</t>
  </si>
  <si>
    <t>Фельдшер ветеринарної медицини</t>
  </si>
  <si>
    <t>механік автомобільної колони (гаража)</t>
  </si>
  <si>
    <t>Технік-дефектоскопіст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</si>
</sst>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</numFmts>
  <fonts count="76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i/>
      <sz val="14"/>
      <name val="Times New Roman Cyr"/>
      <family val="0"/>
    </font>
    <font>
      <i/>
      <sz val="11"/>
      <name val="Times New Roman Cyr"/>
      <family val="0"/>
    </font>
    <font>
      <sz val="13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5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1" fillId="17" borderId="1" applyNumberFormat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174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14" fillId="0" borderId="0" applyFill="0" applyBorder="0" applyProtection="0">
      <alignment horizontal="left" vertical="center"/>
    </xf>
    <xf numFmtId="49" fontId="15" fillId="0" borderId="3" applyFill="0" applyProtection="0">
      <alignment horizontal="center" vertical="center" wrapText="1"/>
    </xf>
    <xf numFmtId="49" fontId="15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24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27" fillId="19" borderId="12" applyNumberFormat="0" applyAlignment="0" applyProtection="0"/>
    <xf numFmtId="0" fontId="2" fillId="10" borderId="12" applyNumberFormat="0" applyFont="0" applyAlignment="0" applyProtection="0"/>
    <xf numFmtId="0" fontId="28" fillId="27" borderId="13" applyNumberFormat="0" applyAlignment="0" applyProtection="0"/>
    <xf numFmtId="0" fontId="28" fillId="28" borderId="13" applyNumberFormat="0" applyAlignment="0" applyProtection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175" fontId="7" fillId="0" borderId="0" applyFont="0" applyFill="0" applyBorder="0" applyProtection="0">
      <alignment/>
    </xf>
    <xf numFmtId="175" fontId="7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32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9" fontId="0" fillId="0" borderId="0" applyFont="0" applyFill="0" applyBorder="0" applyAlignment="0" applyProtection="0"/>
    <xf numFmtId="0" fontId="28" fillId="27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7" borderId="13" applyNumberFormat="0" applyAlignment="0" applyProtection="0"/>
    <xf numFmtId="0" fontId="28" fillId="27" borderId="13" applyNumberFormat="0" applyAlignment="0" applyProtection="0"/>
    <xf numFmtId="0" fontId="28" fillId="27" borderId="13" applyNumberFormat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0" fillId="28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67" fillId="0" borderId="15" applyNumberFormat="0" applyFill="0" applyAlignment="0" applyProtection="0"/>
    <xf numFmtId="0" fontId="17" fillId="0" borderId="5" applyNumberFormat="0" applyFill="0" applyAlignment="0" applyProtection="0"/>
    <xf numFmtId="0" fontId="34" fillId="0" borderId="16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8" fillId="0" borderId="17" applyNumberFormat="0" applyFill="0" applyAlignment="0" applyProtection="0"/>
    <xf numFmtId="0" fontId="19" fillId="0" borderId="7" applyNumberFormat="0" applyFill="0" applyAlignment="0" applyProtection="0"/>
    <xf numFmtId="0" fontId="35" fillId="0" borderId="18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69" fillId="0" borderId="19" applyNumberFormat="0" applyFill="0" applyAlignment="0" applyProtection="0"/>
    <xf numFmtId="0" fontId="21" fillId="0" borderId="9" applyNumberFormat="0" applyFill="0" applyAlignment="0" applyProtection="0"/>
    <xf numFmtId="0" fontId="36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1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7" fillId="19" borderId="12" applyNumberFormat="0" applyAlignment="0" applyProtection="0"/>
    <xf numFmtId="0" fontId="37" fillId="19" borderId="12" applyNumberFormat="0" applyAlignment="0" applyProtection="0"/>
    <xf numFmtId="0" fontId="2" fillId="10" borderId="12" applyNumberFormat="0" applyFont="0" applyAlignment="0" applyProtection="0"/>
    <xf numFmtId="0" fontId="7" fillId="10" borderId="12" applyNumberFormat="0" applyFont="0" applyAlignment="0" applyProtection="0"/>
    <xf numFmtId="0" fontId="7" fillId="10" borderId="12" applyNumberFormat="0" applyFont="0" applyAlignment="0" applyProtection="0"/>
    <xf numFmtId="0" fontId="2" fillId="10" borderId="12" applyNumberFormat="0" applyFont="0" applyAlignment="0" applyProtection="0"/>
    <xf numFmtId="0" fontId="37" fillId="19" borderId="12" applyNumberFormat="0" applyAlignment="0" applyProtection="0"/>
    <xf numFmtId="0" fontId="2" fillId="10" borderId="12" applyNumberFormat="0" applyFont="0" applyAlignment="0" applyProtection="0"/>
    <xf numFmtId="0" fontId="28" fillId="27" borderId="13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523" applyFont="1" applyFill="1">
      <alignment/>
      <protection/>
    </xf>
    <xf numFmtId="0" fontId="39" fillId="0" borderId="0" xfId="523" applyFont="1" applyFill="1" applyBorder="1" applyAlignment="1">
      <alignment horizontal="center"/>
      <protection/>
    </xf>
    <xf numFmtId="0" fontId="39" fillId="0" borderId="0" xfId="523" applyFont="1" applyFill="1">
      <alignment/>
      <protection/>
    </xf>
    <xf numFmtId="0" fontId="39" fillId="0" borderId="0" xfId="523" applyFont="1" applyFill="1" applyAlignment="1">
      <alignment vertical="center"/>
      <protection/>
    </xf>
    <xf numFmtId="0" fontId="3" fillId="0" borderId="0" xfId="523" applyFont="1" applyFill="1">
      <alignment/>
      <protection/>
    </xf>
    <xf numFmtId="0" fontId="3" fillId="0" borderId="0" xfId="523" applyFont="1" applyFill="1" applyAlignment="1">
      <alignment wrapText="1"/>
      <protection/>
    </xf>
    <xf numFmtId="173" fontId="5" fillId="0" borderId="3" xfId="523" applyNumberFormat="1" applyFont="1" applyFill="1" applyBorder="1" applyAlignment="1">
      <alignment horizontal="center" vertical="center" wrapText="1"/>
      <protection/>
    </xf>
    <xf numFmtId="0" fontId="4" fillId="0" borderId="0" xfId="523" applyFont="1" applyFill="1" applyAlignment="1">
      <alignment vertical="center"/>
      <protection/>
    </xf>
    <xf numFmtId="0" fontId="3" fillId="0" borderId="0" xfId="523" applyFont="1" applyFill="1" applyAlignment="1">
      <alignment vertical="center"/>
      <protection/>
    </xf>
    <xf numFmtId="0" fontId="5" fillId="0" borderId="22" xfId="523" applyFont="1" applyFill="1" applyBorder="1" applyAlignment="1">
      <alignment horizontal="center" vertical="center" wrapText="1"/>
      <protection/>
    </xf>
    <xf numFmtId="0" fontId="4" fillId="0" borderId="22" xfId="523" applyFont="1" applyFill="1" applyBorder="1" applyAlignment="1">
      <alignment horizontal="left" vertical="center" wrapText="1"/>
      <protection/>
    </xf>
    <xf numFmtId="0" fontId="4" fillId="0" borderId="23" xfId="523" applyFont="1" applyFill="1" applyBorder="1" applyAlignment="1">
      <alignment horizontal="left" vertical="center" wrapText="1"/>
      <protection/>
    </xf>
    <xf numFmtId="0" fontId="38" fillId="0" borderId="22" xfId="523" applyFont="1" applyFill="1" applyBorder="1" applyAlignment="1">
      <alignment horizontal="center" vertical="center" wrapText="1"/>
      <protection/>
    </xf>
    <xf numFmtId="3" fontId="38" fillId="0" borderId="3" xfId="523" applyNumberFormat="1" applyFont="1" applyFill="1" applyBorder="1" applyAlignment="1">
      <alignment horizontal="center" vertical="center"/>
      <protection/>
    </xf>
    <xf numFmtId="0" fontId="5" fillId="0" borderId="24" xfId="523" applyFont="1" applyFill="1" applyBorder="1" applyAlignment="1">
      <alignment horizontal="center" vertical="center" wrapText="1"/>
      <protection/>
    </xf>
    <xf numFmtId="0" fontId="5" fillId="0" borderId="3" xfId="523" applyFont="1" applyFill="1" applyBorder="1" applyAlignment="1">
      <alignment horizontal="center" vertical="center" wrapText="1"/>
      <protection/>
    </xf>
    <xf numFmtId="173" fontId="38" fillId="0" borderId="3" xfId="523" applyNumberFormat="1" applyFont="1" applyFill="1" applyBorder="1" applyAlignment="1">
      <alignment horizontal="center" vertical="center" wrapText="1"/>
      <protection/>
    </xf>
    <xf numFmtId="173" fontId="5" fillId="0" borderId="25" xfId="523" applyNumberFormat="1" applyFont="1" applyFill="1" applyBorder="1" applyAlignment="1">
      <alignment horizontal="center" vertical="center" wrapText="1"/>
      <protection/>
    </xf>
    <xf numFmtId="173" fontId="5" fillId="0" borderId="24" xfId="523" applyNumberFormat="1" applyFont="1" applyFill="1" applyBorder="1" applyAlignment="1">
      <alignment horizontal="center" vertical="center" wrapText="1"/>
      <protection/>
    </xf>
    <xf numFmtId="173" fontId="5" fillId="0" borderId="26" xfId="523" applyNumberFormat="1" applyFont="1" applyFill="1" applyBorder="1" applyAlignment="1">
      <alignment horizontal="center" vertical="center" wrapText="1"/>
      <protection/>
    </xf>
    <xf numFmtId="173" fontId="38" fillId="0" borderId="24" xfId="523" applyNumberFormat="1" applyFont="1" applyFill="1" applyBorder="1" applyAlignment="1">
      <alignment horizontal="center" vertical="center"/>
      <protection/>
    </xf>
    <xf numFmtId="0" fontId="47" fillId="0" borderId="24" xfId="523" applyFont="1" applyFill="1" applyBorder="1" applyAlignment="1">
      <alignment horizontal="center" vertical="center" wrapText="1"/>
      <protection/>
    </xf>
    <xf numFmtId="1" fontId="47" fillId="0" borderId="3" xfId="449" applyNumberFormat="1" applyFont="1" applyFill="1" applyBorder="1" applyAlignment="1">
      <alignment horizontal="center" vertical="center" wrapText="1"/>
      <protection/>
    </xf>
    <xf numFmtId="0" fontId="46" fillId="0" borderId="22" xfId="522" applyFont="1" applyFill="1" applyBorder="1" applyAlignment="1">
      <alignment vertical="center" wrapText="1"/>
      <protection/>
    </xf>
    <xf numFmtId="0" fontId="46" fillId="0" borderId="23" xfId="522" applyFont="1" applyFill="1" applyBorder="1" applyAlignment="1">
      <alignment vertical="center" wrapText="1"/>
      <protection/>
    </xf>
    <xf numFmtId="0" fontId="43" fillId="0" borderId="0" xfId="523" applyFont="1" applyFill="1" applyAlignment="1">
      <alignment horizontal="center"/>
      <protection/>
    </xf>
    <xf numFmtId="0" fontId="39" fillId="0" borderId="0" xfId="523" applyFont="1" applyFill="1" applyBorder="1" applyAlignment="1">
      <alignment horizontal="center"/>
      <protection/>
    </xf>
    <xf numFmtId="0" fontId="38" fillId="0" borderId="3" xfId="523" applyFont="1" applyFill="1" applyBorder="1" applyAlignment="1">
      <alignment horizontal="center" vertical="center" wrapText="1"/>
      <protection/>
    </xf>
    <xf numFmtId="0" fontId="49" fillId="0" borderId="3" xfId="523" applyFont="1" applyFill="1" applyBorder="1" applyAlignment="1">
      <alignment horizontal="center" vertical="center" wrapText="1"/>
      <protection/>
    </xf>
    <xf numFmtId="0" fontId="4" fillId="0" borderId="3" xfId="523" applyFont="1" applyFill="1" applyBorder="1" applyAlignment="1">
      <alignment horizontal="left" vertical="center" wrapText="1"/>
      <protection/>
    </xf>
    <xf numFmtId="0" fontId="3" fillId="0" borderId="0" xfId="523" applyFont="1" applyFill="1" applyAlignment="1">
      <alignment wrapText="1"/>
      <protection/>
    </xf>
    <xf numFmtId="0" fontId="3" fillId="0" borderId="0" xfId="523" applyFont="1" applyFill="1">
      <alignment/>
      <protection/>
    </xf>
    <xf numFmtId="0" fontId="39" fillId="0" borderId="0" xfId="523" applyFont="1" applyFill="1">
      <alignment/>
      <protection/>
    </xf>
    <xf numFmtId="3" fontId="4" fillId="0" borderId="3" xfId="523" applyNumberFormat="1" applyFont="1" applyFill="1" applyBorder="1" applyAlignment="1">
      <alignment horizontal="center" vertical="center" wrapText="1"/>
      <protection/>
    </xf>
    <xf numFmtId="0" fontId="38" fillId="0" borderId="3" xfId="523" applyFont="1" applyFill="1" applyBorder="1" applyAlignment="1">
      <alignment horizontal="center" vertical="center" wrapText="1"/>
      <protection/>
    </xf>
    <xf numFmtId="173" fontId="5" fillId="0" borderId="3" xfId="523" applyNumberFormat="1" applyFont="1" applyFill="1" applyBorder="1" applyAlignment="1">
      <alignment horizontal="center" vertical="center"/>
      <protection/>
    </xf>
    <xf numFmtId="173" fontId="4" fillId="0" borderId="3" xfId="523" applyNumberFormat="1" applyFont="1" applyFill="1" applyBorder="1" applyAlignment="1">
      <alignment horizontal="center" vertical="center" wrapText="1"/>
      <protection/>
    </xf>
    <xf numFmtId="173" fontId="4" fillId="0" borderId="3" xfId="523" applyNumberFormat="1" applyFont="1" applyFill="1" applyBorder="1" applyAlignment="1">
      <alignment horizontal="center" vertical="center"/>
      <protection/>
    </xf>
    <xf numFmtId="3" fontId="5" fillId="0" borderId="3" xfId="523" applyNumberFormat="1" applyFont="1" applyFill="1" applyBorder="1" applyAlignment="1">
      <alignment horizontal="center" vertical="center" wrapText="1"/>
      <protection/>
    </xf>
    <xf numFmtId="0" fontId="46" fillId="0" borderId="3" xfId="522" applyFont="1" applyBorder="1" applyAlignment="1">
      <alignment vertical="center" wrapText="1"/>
      <protection/>
    </xf>
    <xf numFmtId="3" fontId="45" fillId="0" borderId="3" xfId="523" applyNumberFormat="1" applyFont="1" applyFill="1" applyBorder="1" applyAlignment="1">
      <alignment horizontal="center" vertical="center"/>
      <protection/>
    </xf>
    <xf numFmtId="173" fontId="45" fillId="0" borderId="3" xfId="523" applyNumberFormat="1" applyFont="1" applyFill="1" applyBorder="1" applyAlignment="1">
      <alignment horizontal="center" vertical="center" wrapText="1"/>
      <protection/>
    </xf>
    <xf numFmtId="173" fontId="45" fillId="0" borderId="25" xfId="523" applyNumberFormat="1" applyFont="1" applyFill="1" applyBorder="1" applyAlignment="1">
      <alignment horizontal="center" vertical="center" wrapText="1"/>
      <protection/>
    </xf>
    <xf numFmtId="173" fontId="45" fillId="0" borderId="24" xfId="523" applyNumberFormat="1" applyFont="1" applyFill="1" applyBorder="1" applyAlignment="1">
      <alignment horizontal="center" vertical="center"/>
      <protection/>
    </xf>
    <xf numFmtId="173" fontId="45" fillId="0" borderId="26" xfId="523" applyNumberFormat="1" applyFont="1" applyFill="1" applyBorder="1" applyAlignment="1">
      <alignment horizontal="center" vertical="center"/>
      <protection/>
    </xf>
    <xf numFmtId="1" fontId="5" fillId="0" borderId="3" xfId="449" applyNumberFormat="1" applyFont="1" applyFill="1" applyBorder="1" applyAlignment="1">
      <alignment horizontal="center" vertical="center" wrapText="1"/>
      <protection/>
    </xf>
    <xf numFmtId="1" fontId="38" fillId="0" borderId="3" xfId="449" applyNumberFormat="1" applyFont="1" applyFill="1" applyBorder="1" applyAlignment="1">
      <alignment horizontal="center" vertical="center" wrapText="1"/>
      <protection/>
    </xf>
    <xf numFmtId="3" fontId="5" fillId="0" borderId="3" xfId="523" applyNumberFormat="1" applyFont="1" applyFill="1" applyBorder="1" applyAlignment="1">
      <alignment horizontal="center" vertical="center"/>
      <protection/>
    </xf>
    <xf numFmtId="3" fontId="5" fillId="0" borderId="3" xfId="523" applyNumberFormat="1" applyFont="1" applyFill="1" applyBorder="1" applyAlignment="1">
      <alignment horizontal="center" vertical="center"/>
      <protection/>
    </xf>
    <xf numFmtId="3" fontId="5" fillId="0" borderId="3" xfId="449" applyNumberFormat="1" applyFont="1" applyFill="1" applyBorder="1" applyAlignment="1">
      <alignment horizontal="center" vertical="center" wrapText="1"/>
      <protection/>
    </xf>
    <xf numFmtId="173" fontId="5" fillId="0" borderId="3" xfId="449" applyNumberFormat="1" applyFont="1" applyFill="1" applyBorder="1" applyAlignment="1">
      <alignment horizontal="center" vertical="center" wrapText="1"/>
      <protection/>
    </xf>
    <xf numFmtId="172" fontId="5" fillId="0" borderId="3" xfId="449" applyNumberFormat="1" applyFont="1" applyFill="1" applyBorder="1" applyAlignment="1">
      <alignment horizontal="center" vertical="center" wrapText="1"/>
      <protection/>
    </xf>
    <xf numFmtId="173" fontId="4" fillId="0" borderId="3" xfId="449" applyNumberFormat="1" applyFont="1" applyFill="1" applyBorder="1" applyAlignment="1">
      <alignment horizontal="center" vertical="center" wrapText="1"/>
      <protection/>
    </xf>
    <xf numFmtId="172" fontId="4" fillId="0" borderId="3" xfId="449" applyNumberFormat="1" applyFont="1" applyFill="1" applyBorder="1" applyAlignment="1">
      <alignment horizontal="center" vertical="center" wrapText="1"/>
      <protection/>
    </xf>
    <xf numFmtId="0" fontId="4" fillId="0" borderId="0" xfId="523" applyFont="1" applyFill="1" applyAlignment="1">
      <alignment vertical="center" wrapText="1"/>
      <protection/>
    </xf>
    <xf numFmtId="3" fontId="45" fillId="0" borderId="0" xfId="523" applyNumberFormat="1" applyFont="1" applyFill="1">
      <alignment/>
      <protection/>
    </xf>
    <xf numFmtId="0" fontId="45" fillId="0" borderId="0" xfId="523" applyFont="1" applyFill="1">
      <alignment/>
      <protection/>
    </xf>
    <xf numFmtId="3" fontId="38" fillId="0" borderId="3" xfId="523" applyNumberFormat="1" applyFont="1" applyFill="1" applyBorder="1" applyAlignment="1">
      <alignment horizontal="center" vertical="center"/>
      <protection/>
    </xf>
    <xf numFmtId="3" fontId="45" fillId="0" borderId="3" xfId="523" applyNumberFormat="1" applyFont="1" applyFill="1" applyBorder="1" applyAlignment="1">
      <alignment horizontal="center" vertical="center" wrapText="1"/>
      <protection/>
    </xf>
    <xf numFmtId="3" fontId="45" fillId="0" borderId="3" xfId="523" applyNumberFormat="1" applyFont="1" applyFill="1" applyBorder="1" applyAlignment="1">
      <alignment horizontal="center" vertical="center" wrapText="1"/>
      <protection/>
    </xf>
    <xf numFmtId="3" fontId="45" fillId="0" borderId="25" xfId="523" applyNumberFormat="1" applyFont="1" applyFill="1" applyBorder="1" applyAlignment="1">
      <alignment horizontal="center" vertical="center" wrapText="1"/>
      <protection/>
    </xf>
    <xf numFmtId="0" fontId="52" fillId="0" borderId="0" xfId="502" applyFont="1" applyFill="1">
      <alignment/>
      <protection/>
    </xf>
    <xf numFmtId="1" fontId="52" fillId="0" borderId="0" xfId="502" applyNumberFormat="1" applyFont="1" applyFill="1">
      <alignment/>
      <protection/>
    </xf>
    <xf numFmtId="0" fontId="52" fillId="0" borderId="3" xfId="502" applyFont="1" applyFill="1" applyBorder="1" applyAlignment="1">
      <alignment horizontal="center" vertical="center" wrapText="1"/>
      <protection/>
    </xf>
    <xf numFmtId="0" fontId="52" fillId="0" borderId="3" xfId="502" applyFont="1" applyFill="1" applyBorder="1" applyAlignment="1">
      <alignment horizontal="left" vertical="center" wrapText="1"/>
      <protection/>
    </xf>
    <xf numFmtId="3" fontId="52" fillId="0" borderId="3" xfId="502" applyNumberFormat="1" applyFont="1" applyFill="1" applyBorder="1" applyAlignment="1">
      <alignment horizontal="center" vertical="center" wrapText="1"/>
      <protection/>
    </xf>
    <xf numFmtId="0" fontId="52" fillId="0" borderId="3" xfId="0" applyFont="1" applyFill="1" applyBorder="1" applyAlignment="1">
      <alignment horizontal="center" vertical="center"/>
    </xf>
    <xf numFmtId="3" fontId="52" fillId="0" borderId="0" xfId="502" applyNumberFormat="1" applyFont="1" applyFill="1">
      <alignment/>
      <protection/>
    </xf>
    <xf numFmtId="0" fontId="52" fillId="0" borderId="3" xfId="502" applyFont="1" applyFill="1" applyBorder="1" applyAlignment="1">
      <alignment vertical="center" wrapText="1"/>
      <protection/>
    </xf>
    <xf numFmtId="0" fontId="52" fillId="0" borderId="3" xfId="502" applyFont="1" applyFill="1" applyBorder="1" applyAlignment="1">
      <alignment horizontal="left" wrapText="1"/>
      <protection/>
    </xf>
    <xf numFmtId="0" fontId="52" fillId="0" borderId="3" xfId="502" applyFont="1" applyFill="1" applyBorder="1" applyAlignment="1">
      <alignment horizontal="center" wrapText="1"/>
      <protection/>
    </xf>
    <xf numFmtId="3" fontId="52" fillId="0" borderId="3" xfId="502" applyNumberFormat="1" applyFont="1" applyFill="1" applyBorder="1" applyAlignment="1">
      <alignment horizontal="center" wrapText="1"/>
      <protection/>
    </xf>
    <xf numFmtId="0" fontId="52" fillId="0" borderId="3" xfId="0" applyFont="1" applyFill="1" applyBorder="1" applyAlignment="1">
      <alignment horizontal="center"/>
    </xf>
    <xf numFmtId="0" fontId="46" fillId="0" borderId="0" xfId="502" applyFont="1">
      <alignment/>
      <protection/>
    </xf>
    <xf numFmtId="0" fontId="1" fillId="0" borderId="0" xfId="502" applyFont="1">
      <alignment/>
      <protection/>
    </xf>
    <xf numFmtId="2" fontId="1" fillId="0" borderId="0" xfId="502" applyNumberFormat="1" applyFont="1" applyAlignment="1">
      <alignment wrapText="1"/>
      <protection/>
    </xf>
    <xf numFmtId="3" fontId="52" fillId="0" borderId="0" xfId="502" applyNumberFormat="1" applyFont="1" applyAlignment="1">
      <alignment horizontal="center"/>
      <protection/>
    </xf>
    <xf numFmtId="2" fontId="52" fillId="0" borderId="3" xfId="502" applyNumberFormat="1" applyFont="1" applyBorder="1" applyAlignment="1">
      <alignment horizontal="center" vertical="center" wrapText="1"/>
      <protection/>
    </xf>
    <xf numFmtId="3" fontId="52" fillId="0" borderId="3" xfId="502" applyNumberFormat="1" applyFont="1" applyBorder="1" applyAlignment="1">
      <alignment horizontal="center" vertical="center" wrapText="1"/>
      <protection/>
    </xf>
    <xf numFmtId="0" fontId="52" fillId="0" borderId="0" xfId="502" applyFont="1">
      <alignment/>
      <protection/>
    </xf>
    <xf numFmtId="1" fontId="52" fillId="0" borderId="3" xfId="502" applyNumberFormat="1" applyFont="1" applyFill="1" applyBorder="1" applyAlignment="1">
      <alignment horizontal="center" vertical="center"/>
      <protection/>
    </xf>
    <xf numFmtId="0" fontId="46" fillId="0" borderId="0" xfId="502" applyFont="1" applyFill="1">
      <alignment/>
      <protection/>
    </xf>
    <xf numFmtId="3" fontId="4" fillId="0" borderId="3" xfId="523" applyNumberFormat="1" applyFont="1" applyFill="1" applyBorder="1" applyAlignment="1">
      <alignment horizontal="center" vertical="center"/>
      <protection/>
    </xf>
    <xf numFmtId="14" fontId="5" fillId="0" borderId="3" xfId="449" applyNumberFormat="1" applyFont="1" applyFill="1" applyBorder="1" applyAlignment="1">
      <alignment horizontal="center" vertical="center" wrapText="1"/>
      <protection/>
    </xf>
    <xf numFmtId="0" fontId="50" fillId="0" borderId="3" xfId="522" applyFont="1" applyFill="1" applyBorder="1" applyAlignment="1">
      <alignment vertical="center" wrapText="1"/>
      <protection/>
    </xf>
    <xf numFmtId="3" fontId="52" fillId="0" borderId="3" xfId="449" applyNumberFormat="1" applyFont="1" applyFill="1" applyBorder="1" applyAlignment="1">
      <alignment horizontal="center" vertical="center" wrapText="1"/>
      <protection/>
    </xf>
    <xf numFmtId="3" fontId="4" fillId="0" borderId="3" xfId="523" applyNumberFormat="1" applyFont="1" applyFill="1" applyBorder="1" applyAlignment="1">
      <alignment horizontal="center" vertical="center"/>
      <protection/>
    </xf>
    <xf numFmtId="1" fontId="4" fillId="0" borderId="3" xfId="523" applyNumberFormat="1" applyFont="1" applyFill="1" applyBorder="1" applyAlignment="1">
      <alignment horizontal="center" vertical="center"/>
      <protection/>
    </xf>
    <xf numFmtId="3" fontId="52" fillId="0" borderId="25" xfId="449" applyNumberFormat="1" applyFont="1" applyFill="1" applyBorder="1" applyAlignment="1">
      <alignment horizontal="center" vertical="center" wrapText="1"/>
      <protection/>
    </xf>
    <xf numFmtId="3" fontId="4" fillId="0" borderId="25" xfId="523" applyNumberFormat="1" applyFont="1" applyFill="1" applyBorder="1" applyAlignment="1">
      <alignment horizontal="center" vertical="center"/>
      <protection/>
    </xf>
    <xf numFmtId="1" fontId="4" fillId="0" borderId="25" xfId="523" applyNumberFormat="1" applyFont="1" applyFill="1" applyBorder="1" applyAlignment="1">
      <alignment horizontal="center" vertical="center"/>
      <protection/>
    </xf>
    <xf numFmtId="3" fontId="45" fillId="0" borderId="25" xfId="523" applyNumberFormat="1" applyFont="1" applyFill="1" applyBorder="1" applyAlignment="1">
      <alignment horizontal="center" vertical="center"/>
      <protection/>
    </xf>
    <xf numFmtId="2" fontId="46" fillId="0" borderId="0" xfId="502" applyNumberFormat="1" applyFont="1" applyFill="1" applyAlignment="1">
      <alignment wrapText="1"/>
      <protection/>
    </xf>
    <xf numFmtId="0" fontId="52" fillId="0" borderId="3" xfId="502" applyFont="1" applyFill="1" applyBorder="1" applyAlignment="1">
      <alignment horizontal="center"/>
      <protection/>
    </xf>
    <xf numFmtId="0" fontId="46" fillId="0" borderId="3" xfId="502" applyFont="1" applyFill="1" applyBorder="1" applyAlignment="1">
      <alignment horizontal="center" vertical="center" wrapText="1"/>
      <protection/>
    </xf>
    <xf numFmtId="0" fontId="52" fillId="0" borderId="3" xfId="502" applyFont="1" applyFill="1" applyBorder="1" applyAlignment="1">
      <alignment horizontal="center" vertical="center"/>
      <protection/>
    </xf>
    <xf numFmtId="2" fontId="46" fillId="0" borderId="3" xfId="502" applyNumberFormat="1" applyFont="1" applyFill="1" applyBorder="1" applyAlignment="1">
      <alignment horizontal="left" vertical="center" wrapText="1"/>
      <protection/>
    </xf>
    <xf numFmtId="186" fontId="52" fillId="0" borderId="27" xfId="0" applyNumberFormat="1" applyFont="1" applyFill="1" applyBorder="1" applyAlignment="1">
      <alignment horizontal="center" vertical="center" wrapText="1"/>
    </xf>
    <xf numFmtId="0" fontId="52" fillId="0" borderId="3" xfId="502" applyFont="1" applyFill="1" applyBorder="1">
      <alignment/>
      <protection/>
    </xf>
    <xf numFmtId="1" fontId="52" fillId="0" borderId="3" xfId="502" applyNumberFormat="1" applyFont="1" applyFill="1" applyBorder="1">
      <alignment/>
      <protection/>
    </xf>
    <xf numFmtId="0" fontId="52" fillId="0" borderId="3" xfId="502" applyFont="1" applyFill="1" applyBorder="1" applyAlignment="1">
      <alignment/>
      <protection/>
    </xf>
    <xf numFmtId="1" fontId="52" fillId="0" borderId="3" xfId="502" applyNumberFormat="1" applyFont="1" applyFill="1" applyBorder="1" applyAlignment="1">
      <alignment/>
      <protection/>
    </xf>
    <xf numFmtId="0" fontId="52" fillId="0" borderId="0" xfId="502" applyFont="1" applyFill="1" applyAlignment="1">
      <alignment/>
      <protection/>
    </xf>
    <xf numFmtId="1" fontId="52" fillId="0" borderId="3" xfId="0" applyNumberFormat="1" applyFont="1" applyFill="1" applyBorder="1" applyAlignment="1">
      <alignment horizontal="center" vertical="center"/>
    </xf>
    <xf numFmtId="0" fontId="46" fillId="0" borderId="3" xfId="502" applyFont="1" applyFill="1" applyBorder="1" applyAlignment="1">
      <alignment horizontal="left" vertical="center" wrapText="1"/>
      <protection/>
    </xf>
    <xf numFmtId="1" fontId="46" fillId="0" borderId="3" xfId="0" applyNumberFormat="1" applyFont="1" applyFill="1" applyBorder="1" applyAlignment="1" quotePrefix="1">
      <alignment horizontal="center" vertical="center"/>
    </xf>
    <xf numFmtId="1" fontId="52" fillId="0" borderId="3" xfId="0" applyNumberFormat="1" applyFont="1" applyFill="1" applyBorder="1" applyAlignment="1" quotePrefix="1">
      <alignment horizontal="center" vertical="center"/>
    </xf>
    <xf numFmtId="1" fontId="52" fillId="0" borderId="3" xfId="0" applyNumberFormat="1" applyFont="1" applyFill="1" applyBorder="1" applyAlignment="1">
      <alignment horizontal="center"/>
    </xf>
    <xf numFmtId="0" fontId="52" fillId="0" borderId="3" xfId="502" applyFont="1" applyBorder="1" applyAlignment="1">
      <alignment horizontal="center" vertical="center"/>
      <protection/>
    </xf>
    <xf numFmtId="0" fontId="52" fillId="0" borderId="3" xfId="0" applyFont="1" applyBorder="1" applyAlignment="1">
      <alignment horizontal="left" vertical="center" wrapText="1"/>
    </xf>
    <xf numFmtId="0" fontId="1" fillId="0" borderId="0" xfId="502" applyFont="1" applyAlignment="1">
      <alignment/>
      <protection/>
    </xf>
    <xf numFmtId="3" fontId="52" fillId="0" borderId="3" xfId="502" applyNumberFormat="1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6" fillId="0" borderId="3" xfId="502" applyFont="1" applyBorder="1" applyAlignment="1">
      <alignment horizontal="center" vertical="center" wrapText="1"/>
      <protection/>
    </xf>
    <xf numFmtId="3" fontId="56" fillId="0" borderId="3" xfId="502" applyNumberFormat="1" applyFont="1" applyBorder="1" applyAlignment="1">
      <alignment horizontal="center" vertical="center" wrapText="1"/>
      <protection/>
    </xf>
    <xf numFmtId="0" fontId="56" fillId="17" borderId="3" xfId="502" applyFont="1" applyFill="1" applyBorder="1" applyAlignment="1">
      <alignment vertical="center" wrapText="1"/>
      <protection/>
    </xf>
    <xf numFmtId="3" fontId="56" fillId="17" borderId="3" xfId="502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/>
    </xf>
    <xf numFmtId="0" fontId="52" fillId="0" borderId="3" xfId="502" applyFont="1" applyBorder="1" applyAlignment="1">
      <alignment horizontal="left" vertical="center" wrapText="1"/>
      <protection/>
    </xf>
    <xf numFmtId="0" fontId="52" fillId="17" borderId="3" xfId="502" applyFont="1" applyFill="1" applyBorder="1" applyAlignment="1">
      <alignment horizontal="left" vertical="center" wrapText="1"/>
      <protection/>
    </xf>
    <xf numFmtId="3" fontId="52" fillId="17" borderId="3" xfId="502" applyNumberFormat="1" applyFont="1" applyFill="1" applyBorder="1" applyAlignment="1">
      <alignment horizontal="center" vertical="center" wrapText="1"/>
      <protection/>
    </xf>
    <xf numFmtId="0" fontId="52" fillId="17" borderId="3" xfId="502" applyFont="1" applyFill="1" applyBorder="1" applyAlignment="1">
      <alignment horizontal="left" wrapText="1"/>
      <protection/>
    </xf>
    <xf numFmtId="0" fontId="52" fillId="0" borderId="3" xfId="502" applyFont="1" applyBorder="1" applyAlignment="1">
      <alignment horizontal="left" wrapText="1"/>
      <protection/>
    </xf>
    <xf numFmtId="0" fontId="74" fillId="0" borderId="0" xfId="502" applyFont="1">
      <alignment/>
      <protection/>
    </xf>
    <xf numFmtId="3" fontId="75" fillId="0" borderId="0" xfId="502" applyNumberFormat="1" applyFont="1">
      <alignment/>
      <protection/>
    </xf>
    <xf numFmtId="181" fontId="52" fillId="0" borderId="3" xfId="449" applyNumberFormat="1" applyFont="1" applyFill="1" applyBorder="1" applyAlignment="1">
      <alignment horizontal="center" vertical="center"/>
      <protection/>
    </xf>
    <xf numFmtId="3" fontId="5" fillId="17" borderId="3" xfId="523" applyNumberFormat="1" applyFont="1" applyFill="1" applyBorder="1" applyAlignment="1">
      <alignment horizontal="center" vertical="center"/>
      <protection/>
    </xf>
    <xf numFmtId="3" fontId="4" fillId="17" borderId="3" xfId="523" applyNumberFormat="1" applyFont="1" applyFill="1" applyBorder="1" applyAlignment="1">
      <alignment horizontal="center" vertical="center"/>
      <protection/>
    </xf>
    <xf numFmtId="0" fontId="58" fillId="0" borderId="3" xfId="523" applyFont="1" applyFill="1" applyBorder="1" applyAlignment="1">
      <alignment horizontal="center" vertical="center" wrapText="1"/>
      <protection/>
    </xf>
    <xf numFmtId="3" fontId="52" fillId="0" borderId="3" xfId="449" applyNumberFormat="1" applyFont="1" applyBorder="1" applyAlignment="1">
      <alignment horizontal="center" vertical="center" wrapText="1"/>
      <protection/>
    </xf>
    <xf numFmtId="1" fontId="3" fillId="0" borderId="0" xfId="523" applyNumberFormat="1" applyFont="1" applyFill="1">
      <alignment/>
      <protection/>
    </xf>
    <xf numFmtId="0" fontId="3" fillId="0" borderId="0" xfId="523" applyFont="1" applyFill="1" applyAlignment="1">
      <alignment horizontal="center"/>
      <protection/>
    </xf>
    <xf numFmtId="172" fontId="4" fillId="0" borderId="3" xfId="523" applyNumberFormat="1" applyFont="1" applyFill="1" applyBorder="1" applyAlignment="1">
      <alignment horizontal="center" vertical="center" wrapText="1"/>
      <protection/>
    </xf>
    <xf numFmtId="0" fontId="5" fillId="0" borderId="0" xfId="523" applyFont="1" applyFill="1" applyAlignment="1">
      <alignment vertical="center" wrapText="1"/>
      <protection/>
    </xf>
    <xf numFmtId="0" fontId="4" fillId="0" borderId="0" xfId="523" applyFont="1" applyFill="1" applyAlignment="1">
      <alignment horizontal="center" vertical="top" wrapText="1"/>
      <protection/>
    </xf>
    <xf numFmtId="0" fontId="40" fillId="0" borderId="0" xfId="523" applyFont="1" applyFill="1" applyAlignment="1">
      <alignment horizontal="center"/>
      <protection/>
    </xf>
    <xf numFmtId="0" fontId="41" fillId="0" borderId="0" xfId="523" applyFont="1" applyFill="1" applyAlignment="1">
      <alignment horizontal="center"/>
      <protection/>
    </xf>
    <xf numFmtId="0" fontId="39" fillId="0" borderId="28" xfId="523" applyFont="1" applyFill="1" applyBorder="1" applyAlignment="1">
      <alignment horizontal="center"/>
      <protection/>
    </xf>
    <xf numFmtId="0" fontId="39" fillId="0" borderId="22" xfId="523" applyFont="1" applyFill="1" applyBorder="1" applyAlignment="1">
      <alignment horizontal="center"/>
      <protection/>
    </xf>
    <xf numFmtId="0" fontId="38" fillId="0" borderId="29" xfId="523" applyFont="1" applyFill="1" applyBorder="1" applyAlignment="1">
      <alignment horizontal="center" vertical="center"/>
      <protection/>
    </xf>
    <xf numFmtId="0" fontId="38" fillId="0" borderId="30" xfId="523" applyFont="1" applyFill="1" applyBorder="1" applyAlignment="1">
      <alignment horizontal="center" vertical="center"/>
      <protection/>
    </xf>
    <xf numFmtId="0" fontId="42" fillId="0" borderId="0" xfId="523" applyFont="1" applyFill="1" applyAlignment="1">
      <alignment horizontal="center"/>
      <protection/>
    </xf>
    <xf numFmtId="0" fontId="43" fillId="0" borderId="0" xfId="523" applyFont="1" applyFill="1" applyAlignment="1">
      <alignment horizontal="center"/>
      <protection/>
    </xf>
    <xf numFmtId="0" fontId="44" fillId="0" borderId="29" xfId="523" applyFont="1" applyFill="1" applyBorder="1" applyAlignment="1">
      <alignment horizontal="center" vertical="center"/>
      <protection/>
    </xf>
    <xf numFmtId="0" fontId="53" fillId="0" borderId="0" xfId="502" applyFont="1" applyFill="1" applyAlignment="1">
      <alignment horizontal="center" vertical="center" wrapText="1"/>
      <protection/>
    </xf>
    <xf numFmtId="0" fontId="52" fillId="0" borderId="3" xfId="502" applyFont="1" applyFill="1" applyBorder="1" applyAlignment="1">
      <alignment horizontal="center" vertical="center" wrapText="1"/>
      <protection/>
    </xf>
    <xf numFmtId="0" fontId="52" fillId="0" borderId="3" xfId="502" applyNumberFormat="1" applyFont="1" applyFill="1" applyBorder="1" applyAlignment="1">
      <alignment horizontal="center" vertical="center" wrapText="1"/>
      <protection/>
    </xf>
    <xf numFmtId="0" fontId="52" fillId="0" borderId="31" xfId="502" applyFont="1" applyFill="1" applyBorder="1" applyAlignment="1">
      <alignment horizontal="center" vertical="center"/>
      <protection/>
    </xf>
    <xf numFmtId="0" fontId="52" fillId="0" borderId="32" xfId="502" applyFont="1" applyFill="1" applyBorder="1" applyAlignment="1">
      <alignment horizontal="center" vertical="center"/>
      <protection/>
    </xf>
    <xf numFmtId="0" fontId="52" fillId="0" borderId="27" xfId="502" applyFont="1" applyFill="1" applyBorder="1" applyAlignment="1">
      <alignment horizontal="center" vertical="center"/>
      <protection/>
    </xf>
    <xf numFmtId="2" fontId="46" fillId="0" borderId="3" xfId="502" applyNumberFormat="1" applyFont="1" applyFill="1" applyBorder="1" applyAlignment="1">
      <alignment horizontal="center" vertical="center" wrapText="1"/>
      <protection/>
    </xf>
    <xf numFmtId="0" fontId="56" fillId="0" borderId="3" xfId="502" applyFont="1" applyFill="1" applyBorder="1" applyAlignment="1">
      <alignment horizontal="center" vertical="center" wrapText="1"/>
      <protection/>
    </xf>
    <xf numFmtId="0" fontId="55" fillId="0" borderId="0" xfId="502" applyFont="1" applyFill="1" applyAlignment="1">
      <alignment horizontal="center" vertical="center" wrapText="1"/>
      <protection/>
    </xf>
    <xf numFmtId="2" fontId="52" fillId="0" borderId="3" xfId="502" applyNumberFormat="1" applyFont="1" applyFill="1" applyBorder="1" applyAlignment="1">
      <alignment horizontal="center" vertical="center" wrapText="1"/>
      <protection/>
    </xf>
    <xf numFmtId="3" fontId="52" fillId="0" borderId="3" xfId="502" applyNumberFormat="1" applyFont="1" applyFill="1" applyBorder="1" applyAlignment="1">
      <alignment horizontal="center" vertical="center" wrapText="1"/>
      <protection/>
    </xf>
    <xf numFmtId="0" fontId="57" fillId="0" borderId="0" xfId="502" applyFont="1" applyAlignment="1">
      <alignment horizontal="center" vertical="center" wrapText="1"/>
      <protection/>
    </xf>
    <xf numFmtId="0" fontId="53" fillId="0" borderId="0" xfId="502" applyFont="1" applyAlignment="1">
      <alignment horizontal="center" vertical="center" wrapText="1"/>
      <protection/>
    </xf>
    <xf numFmtId="0" fontId="56" fillId="0" borderId="0" xfId="502" applyFont="1" applyAlignment="1">
      <alignment horizontal="center" vertical="center" wrapText="1"/>
      <protection/>
    </xf>
    <xf numFmtId="0" fontId="38" fillId="0" borderId="0" xfId="523" applyFont="1" applyFill="1" applyAlignment="1">
      <alignment horizontal="center"/>
      <protection/>
    </xf>
    <xf numFmtId="0" fontId="48" fillId="0" borderId="0" xfId="523" applyFont="1" applyFill="1" applyAlignment="1">
      <alignment horizontal="center"/>
      <protection/>
    </xf>
    <xf numFmtId="0" fontId="39" fillId="0" borderId="3" xfId="523" applyFont="1" applyFill="1" applyBorder="1" applyAlignment="1">
      <alignment horizontal="center"/>
      <protection/>
    </xf>
    <xf numFmtId="0" fontId="38" fillId="0" borderId="3" xfId="523" applyFont="1" applyFill="1" applyBorder="1" applyAlignment="1">
      <alignment horizontal="center" vertical="center"/>
      <protection/>
    </xf>
    <xf numFmtId="0" fontId="38" fillId="0" borderId="3" xfId="523" applyFont="1" applyFill="1" applyBorder="1" applyAlignment="1">
      <alignment horizontal="center" vertical="center"/>
      <protection/>
    </xf>
    <xf numFmtId="0" fontId="59" fillId="0" borderId="0" xfId="523" applyFont="1" applyFill="1" applyBorder="1" applyAlignment="1">
      <alignment horizontal="center" vertical="center" wrapText="1"/>
      <protection/>
    </xf>
    <xf numFmtId="0" fontId="40" fillId="0" borderId="0" xfId="523" applyFont="1" applyFill="1" applyAlignment="1">
      <alignment horizontal="center" wrapText="1"/>
      <protection/>
    </xf>
    <xf numFmtId="2" fontId="45" fillId="0" borderId="3" xfId="523" applyNumberFormat="1" applyFont="1" applyFill="1" applyBorder="1" applyAlignment="1">
      <alignment horizontal="center" vertical="center" wrapText="1"/>
      <protection/>
    </xf>
    <xf numFmtId="0" fontId="45" fillId="0" borderId="3" xfId="523" applyFont="1" applyFill="1" applyBorder="1" applyAlignment="1">
      <alignment horizontal="center" vertical="center" wrapText="1"/>
      <protection/>
    </xf>
    <xf numFmtId="14" fontId="4" fillId="0" borderId="3" xfId="449" applyNumberFormat="1" applyFont="1" applyBorder="1" applyAlignment="1">
      <alignment horizontal="center" vertical="center" wrapText="1"/>
      <protection/>
    </xf>
  </cellXfs>
  <cellStyles count="56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ичайний 8" xfId="461"/>
    <cellStyle name="Зв'язана клітинка" xfId="462"/>
    <cellStyle name="Зв'язана клітинка 2" xfId="463"/>
    <cellStyle name="Итог" xfId="464"/>
    <cellStyle name="Итог 2" xfId="465"/>
    <cellStyle name="Итог 3" xfId="466"/>
    <cellStyle name="Итог 4" xfId="467"/>
    <cellStyle name="Итог 5" xfId="468"/>
    <cellStyle name="Контрольна клітинка" xfId="469"/>
    <cellStyle name="Контрольна клітинка 2" xfId="470"/>
    <cellStyle name="Контрольная ячейка" xfId="471"/>
    <cellStyle name="Контрольная ячейка 2" xfId="472"/>
    <cellStyle name="Контрольная ячейка 2 2" xfId="473"/>
    <cellStyle name="Контрольная ячейка 3" xfId="474"/>
    <cellStyle name="Контрольная ячейка 4" xfId="475"/>
    <cellStyle name="Контрольная ячейка 5" xfId="476"/>
    <cellStyle name="Назва" xfId="477"/>
    <cellStyle name="Назва 2" xfId="478"/>
    <cellStyle name="Название" xfId="479"/>
    <cellStyle name="Название 2" xfId="480"/>
    <cellStyle name="Название 3" xfId="481"/>
    <cellStyle name="Название 4" xfId="482"/>
    <cellStyle name="Название 5" xfId="483"/>
    <cellStyle name="Нейтральный" xfId="484"/>
    <cellStyle name="Нейтральный 2" xfId="485"/>
    <cellStyle name="Нейтральный 2 2" xfId="486"/>
    <cellStyle name="Нейтральный 3" xfId="487"/>
    <cellStyle name="Нейтральный 4" xfId="488"/>
    <cellStyle name="Нейтральный 5" xfId="489"/>
    <cellStyle name="Обчислення" xfId="490"/>
    <cellStyle name="Обчислення 2" xfId="491"/>
    <cellStyle name="Обчислення_П_1" xfId="492"/>
    <cellStyle name="Обычный 10" xfId="493"/>
    <cellStyle name="Обычный 11" xfId="494"/>
    <cellStyle name="Обычный 12" xfId="495"/>
    <cellStyle name="Обычный 13" xfId="496"/>
    <cellStyle name="Обычный 13 2" xfId="497"/>
    <cellStyle name="Обычный 13 3" xfId="498"/>
    <cellStyle name="Обычный 13 3 2" xfId="499"/>
    <cellStyle name="Обычный 14" xfId="500"/>
    <cellStyle name="Обычный 15" xfId="501"/>
    <cellStyle name="Обычный 2" xfId="502"/>
    <cellStyle name="Обычный 2 2" xfId="503"/>
    <cellStyle name="Обычный 2 3" xfId="504"/>
    <cellStyle name="Обычный 2 3 2" xfId="505"/>
    <cellStyle name="Обычный 2 3 3" xfId="506"/>
    <cellStyle name="Обычный 2 4" xfId="507"/>
    <cellStyle name="Обычный 3" xfId="508"/>
    <cellStyle name="Обычный 3 2" xfId="509"/>
    <cellStyle name="Обычный 3 3" xfId="510"/>
    <cellStyle name="Обычный 4" xfId="511"/>
    <cellStyle name="Обычный 4 2" xfId="512"/>
    <cellStyle name="Обычный 5" xfId="513"/>
    <cellStyle name="Обычный 5 2" xfId="514"/>
    <cellStyle name="Обычный 5 3" xfId="515"/>
    <cellStyle name="Обычный 6" xfId="516"/>
    <cellStyle name="Обычный 6 2" xfId="517"/>
    <cellStyle name="Обычный 6 3" xfId="518"/>
    <cellStyle name="Обычный 7" xfId="519"/>
    <cellStyle name="Обычный 8" xfId="520"/>
    <cellStyle name="Обычный 9" xfId="521"/>
    <cellStyle name="Обычный_09_Професійний склад" xfId="522"/>
    <cellStyle name="Обычный_Форма7Н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Результат" xfId="549"/>
    <cellStyle name="Связанная ячейка" xfId="550"/>
    <cellStyle name="Связанная ячейка 2" xfId="551"/>
    <cellStyle name="Связанная ячейка 3" xfId="552"/>
    <cellStyle name="Связанная ячейка 4" xfId="553"/>
    <cellStyle name="Связанная ячейка 5" xfId="554"/>
    <cellStyle name="Середній" xfId="555"/>
    <cellStyle name="Середній 2" xfId="556"/>
    <cellStyle name="Стиль 1" xfId="557"/>
    <cellStyle name="Стиль 1 2" xfId="558"/>
    <cellStyle name="Текст попередження" xfId="559"/>
    <cellStyle name="Текст попередження 2" xfId="560"/>
    <cellStyle name="Текст пояснення" xfId="561"/>
    <cellStyle name="Текст пояснення 2" xfId="562"/>
    <cellStyle name="Текст предупреждения" xfId="563"/>
    <cellStyle name="Текст предупреждения 2" xfId="564"/>
    <cellStyle name="Текст предупреждения 3" xfId="565"/>
    <cellStyle name="Текст предупреждения 4" xfId="566"/>
    <cellStyle name="Текст предупреждения 5" xfId="567"/>
    <cellStyle name="Тысячи [0]_Анализ" xfId="568"/>
    <cellStyle name="Тысячи_Анализ" xfId="569"/>
    <cellStyle name="ФинᎰнсовый_Лист1 (3)_1" xfId="570"/>
    <cellStyle name="Comma" xfId="571"/>
    <cellStyle name="Comma [0]" xfId="572"/>
    <cellStyle name="Хороший" xfId="573"/>
    <cellStyle name="Хороший 2" xfId="574"/>
    <cellStyle name="Хороший 2 2" xfId="575"/>
    <cellStyle name="Хороший 3" xfId="5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70" zoomScaleNormal="51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37.140625" style="5" customWidth="1"/>
    <col min="2" max="2" width="10.8515625" style="5" customWidth="1"/>
    <col min="3" max="3" width="10.140625" style="5" customWidth="1"/>
    <col min="4" max="4" width="13.8515625" style="5" customWidth="1"/>
    <col min="5" max="5" width="10.421875" style="5" customWidth="1"/>
    <col min="6" max="6" width="10.00390625" style="5" customWidth="1"/>
    <col min="7" max="7" width="12.421875" style="5" customWidth="1"/>
    <col min="8" max="16384" width="8.8515625" style="5" customWidth="1"/>
  </cols>
  <sheetData>
    <row r="1" spans="1:7" s="1" customFormat="1" ht="19.5">
      <c r="A1" s="136" t="s">
        <v>129</v>
      </c>
      <c r="B1" s="136"/>
      <c r="C1" s="136"/>
      <c r="D1" s="136"/>
      <c r="E1" s="136"/>
      <c r="F1" s="136"/>
      <c r="G1" s="136"/>
    </row>
    <row r="2" spans="1:7" s="1" customFormat="1" ht="19.5" customHeight="1">
      <c r="A2" s="137" t="s">
        <v>7</v>
      </c>
      <c r="B2" s="137"/>
      <c r="C2" s="137"/>
      <c r="D2" s="137"/>
      <c r="E2" s="137"/>
      <c r="F2" s="137"/>
      <c r="G2" s="137"/>
    </row>
    <row r="3" spans="1:7" s="3" customFormat="1" ht="20.25" customHeight="1" thickBot="1">
      <c r="A3" s="2"/>
      <c r="B3" s="2"/>
      <c r="C3" s="2"/>
      <c r="D3" s="2"/>
      <c r="E3" s="2"/>
      <c r="F3" s="2"/>
      <c r="G3" s="2"/>
    </row>
    <row r="4" spans="1:7" s="3" customFormat="1" ht="39" customHeight="1">
      <c r="A4" s="138"/>
      <c r="B4" s="140" t="s">
        <v>284</v>
      </c>
      <c r="C4" s="140"/>
      <c r="D4" s="140"/>
      <c r="E4" s="140" t="s">
        <v>285</v>
      </c>
      <c r="F4" s="140"/>
      <c r="G4" s="141"/>
    </row>
    <row r="5" spans="1:7" s="3" customFormat="1" ht="50.25" customHeight="1">
      <c r="A5" s="139"/>
      <c r="B5" s="47" t="s">
        <v>30</v>
      </c>
      <c r="C5" s="47" t="s">
        <v>130</v>
      </c>
      <c r="D5" s="16" t="s">
        <v>31</v>
      </c>
      <c r="E5" s="47" t="s">
        <v>30</v>
      </c>
      <c r="F5" s="47" t="s">
        <v>130</v>
      </c>
      <c r="G5" s="15" t="s">
        <v>31</v>
      </c>
    </row>
    <row r="6" spans="1:7" s="8" customFormat="1" ht="34.5" customHeight="1">
      <c r="A6" s="10" t="s">
        <v>32</v>
      </c>
      <c r="B6" s="48">
        <f>SUM(B7:B25)</f>
        <v>32737</v>
      </c>
      <c r="C6" s="48">
        <f>SUM(C7:C25)</f>
        <v>32640</v>
      </c>
      <c r="D6" s="7">
        <f>ROUND(C6/B6*100,1)</f>
        <v>99.7</v>
      </c>
      <c r="E6" s="48">
        <f>SUM(E7:E25)</f>
        <v>5211</v>
      </c>
      <c r="F6" s="48">
        <f>SUM(F7:F25)</f>
        <v>7863</v>
      </c>
      <c r="G6" s="19">
        <f>ROUND(F6/E6*100,1)</f>
        <v>150.9</v>
      </c>
    </row>
    <row r="7" spans="1:7" ht="57" customHeight="1">
      <c r="A7" s="11" t="s">
        <v>9</v>
      </c>
      <c r="B7" s="86">
        <v>1486</v>
      </c>
      <c r="C7" s="87">
        <v>1389</v>
      </c>
      <c r="D7" s="7">
        <f aca="true" t="shared" si="0" ref="D7:D25">ROUND(C7/B7*100,1)</f>
        <v>93.5</v>
      </c>
      <c r="E7" s="86">
        <v>108</v>
      </c>
      <c r="F7" s="88">
        <v>163</v>
      </c>
      <c r="G7" s="19">
        <f aca="true" t="shared" si="1" ref="G7:G25">ROUND(F7/E7*100,1)</f>
        <v>150.9</v>
      </c>
    </row>
    <row r="8" spans="1:7" ht="43.5" customHeight="1">
      <c r="A8" s="11" t="s">
        <v>10</v>
      </c>
      <c r="B8" s="86">
        <v>324</v>
      </c>
      <c r="C8" s="87">
        <v>508</v>
      </c>
      <c r="D8" s="7">
        <f t="shared" si="0"/>
        <v>156.8</v>
      </c>
      <c r="E8" s="86">
        <v>9</v>
      </c>
      <c r="F8" s="88">
        <v>36</v>
      </c>
      <c r="G8" s="19" t="s">
        <v>337</v>
      </c>
    </row>
    <row r="9" spans="1:7" s="9" customFormat="1" ht="25.5" customHeight="1">
      <c r="A9" s="11" t="s">
        <v>11</v>
      </c>
      <c r="B9" s="86">
        <v>10960</v>
      </c>
      <c r="C9" s="87">
        <v>9486</v>
      </c>
      <c r="D9" s="7">
        <f t="shared" si="0"/>
        <v>86.6</v>
      </c>
      <c r="E9" s="86">
        <v>2178</v>
      </c>
      <c r="F9" s="88">
        <v>2650</v>
      </c>
      <c r="G9" s="19">
        <f t="shared" si="1"/>
        <v>121.7</v>
      </c>
    </row>
    <row r="10" spans="1:7" ht="41.25" customHeight="1">
      <c r="A10" s="11" t="s">
        <v>12</v>
      </c>
      <c r="B10" s="86">
        <v>386</v>
      </c>
      <c r="C10" s="87">
        <v>615</v>
      </c>
      <c r="D10" s="7">
        <f t="shared" si="0"/>
        <v>159.3</v>
      </c>
      <c r="E10" s="86">
        <v>163</v>
      </c>
      <c r="F10" s="88">
        <v>284</v>
      </c>
      <c r="G10" s="19">
        <f t="shared" si="1"/>
        <v>174.2</v>
      </c>
    </row>
    <row r="11" spans="1:7" ht="37.5" customHeight="1">
      <c r="A11" s="11" t="s">
        <v>13</v>
      </c>
      <c r="B11" s="86">
        <v>332</v>
      </c>
      <c r="C11" s="87">
        <v>668</v>
      </c>
      <c r="D11" s="7">
        <f t="shared" si="0"/>
        <v>201.2</v>
      </c>
      <c r="E11" s="86">
        <v>71</v>
      </c>
      <c r="F11" s="88">
        <v>201</v>
      </c>
      <c r="G11" s="19">
        <f t="shared" si="1"/>
        <v>283.1</v>
      </c>
    </row>
    <row r="12" spans="1:7" ht="25.5" customHeight="1">
      <c r="A12" s="11" t="s">
        <v>14</v>
      </c>
      <c r="B12" s="86">
        <v>1346</v>
      </c>
      <c r="C12" s="87">
        <v>1564</v>
      </c>
      <c r="D12" s="7">
        <f t="shared" si="0"/>
        <v>116.2</v>
      </c>
      <c r="E12" s="86">
        <v>240</v>
      </c>
      <c r="F12" s="88">
        <v>337</v>
      </c>
      <c r="G12" s="19">
        <f t="shared" si="1"/>
        <v>140.4</v>
      </c>
    </row>
    <row r="13" spans="1:7" ht="54" customHeight="1">
      <c r="A13" s="11" t="s">
        <v>15</v>
      </c>
      <c r="B13" s="86">
        <v>6749</v>
      </c>
      <c r="C13" s="87">
        <v>6064</v>
      </c>
      <c r="D13" s="7">
        <f t="shared" si="0"/>
        <v>89.9</v>
      </c>
      <c r="E13" s="86">
        <v>740</v>
      </c>
      <c r="F13" s="88">
        <v>1006</v>
      </c>
      <c r="G13" s="19">
        <f t="shared" si="1"/>
        <v>135.9</v>
      </c>
    </row>
    <row r="14" spans="1:7" ht="35.25" customHeight="1">
      <c r="A14" s="11" t="s">
        <v>16</v>
      </c>
      <c r="B14" s="86">
        <v>2273</v>
      </c>
      <c r="C14" s="87">
        <v>2936</v>
      </c>
      <c r="D14" s="7">
        <f t="shared" si="0"/>
        <v>129.2</v>
      </c>
      <c r="E14" s="86">
        <v>461</v>
      </c>
      <c r="F14" s="88">
        <v>1126</v>
      </c>
      <c r="G14" s="19">
        <f t="shared" si="1"/>
        <v>244.3</v>
      </c>
    </row>
    <row r="15" spans="1:7" ht="40.5" customHeight="1">
      <c r="A15" s="11" t="s">
        <v>17</v>
      </c>
      <c r="B15" s="86">
        <v>1657</v>
      </c>
      <c r="C15" s="87">
        <v>1301</v>
      </c>
      <c r="D15" s="7">
        <f t="shared" si="0"/>
        <v>78.5</v>
      </c>
      <c r="E15" s="86">
        <v>229</v>
      </c>
      <c r="F15" s="88">
        <v>277</v>
      </c>
      <c r="G15" s="19">
        <f t="shared" si="1"/>
        <v>121</v>
      </c>
    </row>
    <row r="16" spans="1:7" ht="24" customHeight="1">
      <c r="A16" s="11" t="s">
        <v>18</v>
      </c>
      <c r="B16" s="86">
        <v>194</v>
      </c>
      <c r="C16" s="87">
        <v>223</v>
      </c>
      <c r="D16" s="7">
        <f t="shared" si="0"/>
        <v>114.9</v>
      </c>
      <c r="E16" s="86">
        <v>24</v>
      </c>
      <c r="F16" s="88">
        <v>56</v>
      </c>
      <c r="G16" s="19">
        <f t="shared" si="1"/>
        <v>233.3</v>
      </c>
    </row>
    <row r="17" spans="1:7" ht="24" customHeight="1">
      <c r="A17" s="11" t="s">
        <v>19</v>
      </c>
      <c r="B17" s="86">
        <v>89</v>
      </c>
      <c r="C17" s="87">
        <v>189</v>
      </c>
      <c r="D17" s="7">
        <f t="shared" si="0"/>
        <v>212.4</v>
      </c>
      <c r="E17" s="86">
        <v>4</v>
      </c>
      <c r="F17" s="88">
        <v>82</v>
      </c>
      <c r="G17" s="19" t="s">
        <v>338</v>
      </c>
    </row>
    <row r="18" spans="1:7" ht="24" customHeight="1">
      <c r="A18" s="11" t="s">
        <v>20</v>
      </c>
      <c r="B18" s="86">
        <v>348</v>
      </c>
      <c r="C18" s="87">
        <v>387</v>
      </c>
      <c r="D18" s="7">
        <f t="shared" si="0"/>
        <v>111.2</v>
      </c>
      <c r="E18" s="86">
        <v>64</v>
      </c>
      <c r="F18" s="88">
        <v>74</v>
      </c>
      <c r="G18" s="19">
        <f t="shared" si="1"/>
        <v>115.6</v>
      </c>
    </row>
    <row r="19" spans="1:7" ht="38.25" customHeight="1">
      <c r="A19" s="11" t="s">
        <v>21</v>
      </c>
      <c r="B19" s="86">
        <v>653</v>
      </c>
      <c r="C19" s="87">
        <v>550</v>
      </c>
      <c r="D19" s="7">
        <f t="shared" si="0"/>
        <v>84.2</v>
      </c>
      <c r="E19" s="86">
        <v>80</v>
      </c>
      <c r="F19" s="88">
        <v>97</v>
      </c>
      <c r="G19" s="19">
        <f t="shared" si="1"/>
        <v>121.3</v>
      </c>
    </row>
    <row r="20" spans="1:7" ht="41.25" customHeight="1">
      <c r="A20" s="11" t="s">
        <v>22</v>
      </c>
      <c r="B20" s="86">
        <v>1086</v>
      </c>
      <c r="C20" s="87">
        <v>1258</v>
      </c>
      <c r="D20" s="7">
        <f t="shared" si="0"/>
        <v>115.8</v>
      </c>
      <c r="E20" s="86">
        <v>239</v>
      </c>
      <c r="F20" s="88">
        <v>323</v>
      </c>
      <c r="G20" s="19">
        <f t="shared" si="1"/>
        <v>135.1</v>
      </c>
    </row>
    <row r="21" spans="1:7" ht="42.75" customHeight="1">
      <c r="A21" s="11" t="s">
        <v>23</v>
      </c>
      <c r="B21" s="86">
        <v>1512</v>
      </c>
      <c r="C21" s="87">
        <v>1962</v>
      </c>
      <c r="D21" s="7">
        <f t="shared" si="0"/>
        <v>129.8</v>
      </c>
      <c r="E21" s="86">
        <v>246</v>
      </c>
      <c r="F21" s="88">
        <v>484</v>
      </c>
      <c r="G21" s="19">
        <f t="shared" si="1"/>
        <v>196.7</v>
      </c>
    </row>
    <row r="22" spans="1:7" ht="24" customHeight="1">
      <c r="A22" s="11" t="s">
        <v>24</v>
      </c>
      <c r="B22" s="86">
        <v>1267</v>
      </c>
      <c r="C22" s="87">
        <v>1465</v>
      </c>
      <c r="D22" s="7">
        <f t="shared" si="0"/>
        <v>115.6</v>
      </c>
      <c r="E22" s="86">
        <v>127</v>
      </c>
      <c r="F22" s="88">
        <v>187</v>
      </c>
      <c r="G22" s="19">
        <f t="shared" si="1"/>
        <v>147.2</v>
      </c>
    </row>
    <row r="23" spans="1:7" ht="42.75" customHeight="1">
      <c r="A23" s="11" t="s">
        <v>25</v>
      </c>
      <c r="B23" s="86">
        <v>1464</v>
      </c>
      <c r="C23" s="87">
        <v>1591</v>
      </c>
      <c r="D23" s="7">
        <f t="shared" si="0"/>
        <v>108.7</v>
      </c>
      <c r="E23" s="86">
        <v>169</v>
      </c>
      <c r="F23" s="88">
        <v>394</v>
      </c>
      <c r="G23" s="19">
        <f t="shared" si="1"/>
        <v>233.1</v>
      </c>
    </row>
    <row r="24" spans="1:7" ht="36.75" customHeight="1">
      <c r="A24" s="11" t="s">
        <v>26</v>
      </c>
      <c r="B24" s="86">
        <v>266</v>
      </c>
      <c r="C24" s="87">
        <v>250</v>
      </c>
      <c r="D24" s="7">
        <f t="shared" si="0"/>
        <v>94</v>
      </c>
      <c r="E24" s="86">
        <v>30</v>
      </c>
      <c r="F24" s="88">
        <v>47</v>
      </c>
      <c r="G24" s="19">
        <f t="shared" si="1"/>
        <v>156.7</v>
      </c>
    </row>
    <row r="25" spans="1:7" ht="27.75" customHeight="1" thickBot="1">
      <c r="A25" s="12" t="s">
        <v>27</v>
      </c>
      <c r="B25" s="89">
        <v>345</v>
      </c>
      <c r="C25" s="90">
        <v>234</v>
      </c>
      <c r="D25" s="18">
        <f t="shared" si="0"/>
        <v>67.8</v>
      </c>
      <c r="E25" s="89">
        <v>29</v>
      </c>
      <c r="F25" s="91">
        <v>39</v>
      </c>
      <c r="G25" s="20">
        <f t="shared" si="1"/>
        <v>134.5</v>
      </c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46" zoomScaleNormal="58" zoomScaleSheetLayoutView="46" zoomScalePageLayoutView="0" workbookViewId="0" topLeftCell="A1">
      <selection activeCell="A3" sqref="A3:A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421875" style="5" customWidth="1"/>
    <col min="5" max="16384" width="8.8515625" style="5" customWidth="1"/>
  </cols>
  <sheetData>
    <row r="1" spans="1:4" s="1" customFormat="1" ht="49.5" customHeight="1">
      <c r="A1" s="165" t="s">
        <v>291</v>
      </c>
      <c r="B1" s="165"/>
      <c r="C1" s="165"/>
      <c r="D1" s="165"/>
    </row>
    <row r="2" spans="1:4" s="1" customFormat="1" ht="12.75" customHeight="1">
      <c r="A2" s="26"/>
      <c r="B2" s="26"/>
      <c r="C2" s="26"/>
      <c r="D2" s="26"/>
    </row>
    <row r="3" spans="1:4" s="33" customFormat="1" ht="52.5" customHeight="1">
      <c r="A3" s="161"/>
      <c r="B3" s="167" t="s">
        <v>239</v>
      </c>
      <c r="C3" s="167" t="s">
        <v>240</v>
      </c>
      <c r="D3" s="167" t="s">
        <v>241</v>
      </c>
    </row>
    <row r="4" spans="1:4" s="33" customFormat="1" ht="44.25" customHeight="1">
      <c r="A4" s="161"/>
      <c r="B4" s="167"/>
      <c r="C4" s="167"/>
      <c r="D4" s="167"/>
    </row>
    <row r="5" spans="1:4" s="4" customFormat="1" ht="34.5" customHeight="1">
      <c r="A5" s="35" t="s">
        <v>32</v>
      </c>
      <c r="B5" s="14">
        <f>SUM(B6:B14)</f>
        <v>7863</v>
      </c>
      <c r="C5" s="14">
        <f>SUM(C6:C14)</f>
        <v>14564</v>
      </c>
      <c r="D5" s="14">
        <f>C5/B5</f>
        <v>1.8522192547373777</v>
      </c>
    </row>
    <row r="6" spans="1:4" ht="51" customHeight="1">
      <c r="A6" s="40" t="s">
        <v>34</v>
      </c>
      <c r="B6" s="59">
        <f>2!F7</f>
        <v>280</v>
      </c>
      <c r="C6" s="59">
        <f>8!F7</f>
        <v>2758</v>
      </c>
      <c r="D6" s="41">
        <f aca="true" t="shared" si="0" ref="D6:D14">C6/B6</f>
        <v>9.85</v>
      </c>
    </row>
    <row r="7" spans="1:4" ht="35.25" customHeight="1">
      <c r="A7" s="40" t="s">
        <v>2</v>
      </c>
      <c r="B7" s="59">
        <f>2!F8</f>
        <v>299</v>
      </c>
      <c r="C7" s="59">
        <f>8!F8</f>
        <v>1946</v>
      </c>
      <c r="D7" s="41">
        <f t="shared" si="0"/>
        <v>6.508361204013378</v>
      </c>
    </row>
    <row r="8" spans="1:4" s="9" customFormat="1" ht="25.5" customHeight="1">
      <c r="A8" s="40" t="s">
        <v>1</v>
      </c>
      <c r="B8" s="59">
        <f>2!F9</f>
        <v>478</v>
      </c>
      <c r="C8" s="59">
        <f>8!F9</f>
        <v>1814</v>
      </c>
      <c r="D8" s="41">
        <f t="shared" si="0"/>
        <v>3.794979079497908</v>
      </c>
    </row>
    <row r="9" spans="1:4" ht="36.75" customHeight="1">
      <c r="A9" s="40" t="s">
        <v>0</v>
      </c>
      <c r="B9" s="59">
        <f>2!F10</f>
        <v>228</v>
      </c>
      <c r="C9" s="59">
        <f>8!F10</f>
        <v>940</v>
      </c>
      <c r="D9" s="41">
        <f t="shared" si="0"/>
        <v>4.12280701754386</v>
      </c>
    </row>
    <row r="10" spans="1:4" ht="28.5" customHeight="1">
      <c r="A10" s="40" t="s">
        <v>4</v>
      </c>
      <c r="B10" s="59">
        <f>2!F11</f>
        <v>1109</v>
      </c>
      <c r="C10" s="59">
        <f>8!F11</f>
        <v>2091</v>
      </c>
      <c r="D10" s="41">
        <f t="shared" si="0"/>
        <v>1.8854824165915238</v>
      </c>
    </row>
    <row r="11" spans="1:4" ht="59.25" customHeight="1">
      <c r="A11" s="40" t="s">
        <v>29</v>
      </c>
      <c r="B11" s="59">
        <f>2!F12</f>
        <v>52</v>
      </c>
      <c r="C11" s="59">
        <f>8!F12</f>
        <v>195</v>
      </c>
      <c r="D11" s="41">
        <f t="shared" si="0"/>
        <v>3.75</v>
      </c>
    </row>
    <row r="12" spans="1:4" ht="33.75" customHeight="1">
      <c r="A12" s="40" t="s">
        <v>5</v>
      </c>
      <c r="B12" s="59">
        <f>2!F13</f>
        <v>2510</v>
      </c>
      <c r="C12" s="59">
        <f>8!F13</f>
        <v>1323</v>
      </c>
      <c r="D12" s="41">
        <f t="shared" si="0"/>
        <v>0.5270916334661354</v>
      </c>
    </row>
    <row r="13" spans="1:4" ht="75" customHeight="1">
      <c r="A13" s="40" t="s">
        <v>6</v>
      </c>
      <c r="B13" s="59">
        <f>2!F14</f>
        <v>2107</v>
      </c>
      <c r="C13" s="59">
        <f>8!F14</f>
        <v>2306</v>
      </c>
      <c r="D13" s="41">
        <f t="shared" si="0"/>
        <v>1.0944470811580447</v>
      </c>
    </row>
    <row r="14" spans="1:4" ht="40.5" customHeight="1">
      <c r="A14" s="40" t="s">
        <v>35</v>
      </c>
      <c r="B14" s="59">
        <f>2!F15</f>
        <v>800</v>
      </c>
      <c r="C14" s="59">
        <f>8!F15</f>
        <v>1191</v>
      </c>
      <c r="D14" s="41">
        <f t="shared" si="0"/>
        <v>1.48875</v>
      </c>
    </row>
    <row r="15" spans="1:3" ht="12.75">
      <c r="A15" s="6"/>
      <c r="B15" s="6"/>
      <c r="C15" s="6"/>
    </row>
    <row r="16" spans="1:3" ht="12.75">
      <c r="A16" s="6"/>
      <c r="B16" s="6"/>
      <c r="C16" s="6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0" zoomScaleNormal="62" zoomScaleSheetLayoutView="70" zoomScalePageLayoutView="0" workbookViewId="0" topLeftCell="A1">
      <selection activeCell="E6" sqref="E6"/>
    </sheetView>
  </sheetViews>
  <sheetFormatPr defaultColWidth="8.8515625" defaultRowHeight="15"/>
  <cols>
    <col min="1" max="1" width="49.8515625" style="5" customWidth="1"/>
    <col min="2" max="2" width="12.8515625" style="5" customWidth="1"/>
    <col min="3" max="3" width="10.140625" style="5" customWidth="1"/>
    <col min="4" max="4" width="14.00390625" style="5" customWidth="1"/>
    <col min="5" max="5" width="10.8515625" style="5" customWidth="1"/>
    <col min="6" max="6" width="11.8515625" style="5" customWidth="1"/>
    <col min="7" max="7" width="14.421875" style="5" customWidth="1"/>
    <col min="8" max="16384" width="8.8515625" style="5" customWidth="1"/>
  </cols>
  <sheetData>
    <row r="1" spans="1:7" s="1" customFormat="1" ht="25.5" customHeight="1">
      <c r="A1" s="142" t="s">
        <v>129</v>
      </c>
      <c r="B1" s="142"/>
      <c r="C1" s="142"/>
      <c r="D1" s="142"/>
      <c r="E1" s="142"/>
      <c r="F1" s="142"/>
      <c r="G1" s="142"/>
    </row>
    <row r="2" spans="1:7" s="1" customFormat="1" ht="19.5" customHeight="1">
      <c r="A2" s="143" t="s">
        <v>33</v>
      </c>
      <c r="B2" s="143"/>
      <c r="C2" s="143"/>
      <c r="D2" s="143"/>
      <c r="E2" s="143"/>
      <c r="F2" s="143"/>
      <c r="G2" s="143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39" customHeight="1">
      <c r="A4" s="138"/>
      <c r="B4" s="144" t="str">
        <f>1!B4:D4</f>
        <v>за січень-травень </v>
      </c>
      <c r="C4" s="144"/>
      <c r="D4" s="144"/>
      <c r="E4" s="140" t="str">
        <f>1!E4:G4</f>
        <v>станом на 1 червня</v>
      </c>
      <c r="F4" s="140"/>
      <c r="G4" s="141"/>
    </row>
    <row r="5" spans="1:7" s="3" customFormat="1" ht="60.75" customHeight="1">
      <c r="A5" s="139"/>
      <c r="B5" s="47" t="s">
        <v>30</v>
      </c>
      <c r="C5" s="47" t="s">
        <v>130</v>
      </c>
      <c r="D5" s="23" t="s">
        <v>31</v>
      </c>
      <c r="E5" s="47" t="s">
        <v>30</v>
      </c>
      <c r="F5" s="47" t="s">
        <v>130</v>
      </c>
      <c r="G5" s="22" t="s">
        <v>31</v>
      </c>
    </row>
    <row r="6" spans="1:7" s="4" customFormat="1" ht="34.5" customHeight="1">
      <c r="A6" s="13" t="s">
        <v>32</v>
      </c>
      <c r="B6" s="58">
        <f>SUM(B7:B15)</f>
        <v>32737</v>
      </c>
      <c r="C6" s="58">
        <f>SUM(C7:C15)</f>
        <v>32640</v>
      </c>
      <c r="D6" s="17">
        <f>ROUND(C6/B6*100,1)</f>
        <v>99.7</v>
      </c>
      <c r="E6" s="58">
        <f>SUM(E7:E15)</f>
        <v>5211</v>
      </c>
      <c r="F6" s="58">
        <f>SUM(F7:F15)</f>
        <v>7863</v>
      </c>
      <c r="G6" s="21">
        <f>ROUND(F6/E6*100,1)</f>
        <v>150.9</v>
      </c>
    </row>
    <row r="7" spans="1:7" ht="57.75" customHeight="1">
      <c r="A7" s="24" t="s">
        <v>34</v>
      </c>
      <c r="B7" s="60">
        <v>1982</v>
      </c>
      <c r="C7" s="41">
        <v>1875</v>
      </c>
      <c r="D7" s="42">
        <f aca="true" t="shared" si="0" ref="D7:D15">ROUND(C7/B7*100,1)</f>
        <v>94.6</v>
      </c>
      <c r="E7" s="41">
        <v>213</v>
      </c>
      <c r="F7" s="41">
        <v>280</v>
      </c>
      <c r="G7" s="44">
        <f aca="true" t="shared" si="1" ref="G7:G15">ROUND(F7/E7*100,1)</f>
        <v>131.5</v>
      </c>
    </row>
    <row r="8" spans="1:7" ht="35.25" customHeight="1">
      <c r="A8" s="24" t="s">
        <v>2</v>
      </c>
      <c r="B8" s="60">
        <v>2077</v>
      </c>
      <c r="C8" s="41">
        <v>2001</v>
      </c>
      <c r="D8" s="42">
        <f t="shared" si="0"/>
        <v>96.3</v>
      </c>
      <c r="E8" s="60">
        <v>250</v>
      </c>
      <c r="F8" s="41">
        <v>299</v>
      </c>
      <c r="G8" s="44">
        <f t="shared" si="1"/>
        <v>119.6</v>
      </c>
    </row>
    <row r="9" spans="1:7" s="9" customFormat="1" ht="25.5" customHeight="1">
      <c r="A9" s="24" t="s">
        <v>1</v>
      </c>
      <c r="B9" s="60">
        <v>2496</v>
      </c>
      <c r="C9" s="41">
        <v>2576</v>
      </c>
      <c r="D9" s="42">
        <f t="shared" si="0"/>
        <v>103.2</v>
      </c>
      <c r="E9" s="60">
        <v>291</v>
      </c>
      <c r="F9" s="41">
        <v>478</v>
      </c>
      <c r="G9" s="44">
        <f t="shared" si="1"/>
        <v>164.3</v>
      </c>
    </row>
    <row r="10" spans="1:7" ht="36.75" customHeight="1">
      <c r="A10" s="24" t="s">
        <v>0</v>
      </c>
      <c r="B10" s="60">
        <v>1148</v>
      </c>
      <c r="C10" s="41">
        <v>1229</v>
      </c>
      <c r="D10" s="42">
        <f t="shared" si="0"/>
        <v>107.1</v>
      </c>
      <c r="E10" s="60">
        <v>163</v>
      </c>
      <c r="F10" s="41">
        <v>228</v>
      </c>
      <c r="G10" s="44">
        <f t="shared" si="1"/>
        <v>139.9</v>
      </c>
    </row>
    <row r="11" spans="1:7" ht="35.25" customHeight="1">
      <c r="A11" s="24" t="s">
        <v>4</v>
      </c>
      <c r="B11" s="60">
        <v>6187</v>
      </c>
      <c r="C11" s="41">
        <v>5115</v>
      </c>
      <c r="D11" s="42">
        <f t="shared" si="0"/>
        <v>82.7</v>
      </c>
      <c r="E11" s="60">
        <v>760</v>
      </c>
      <c r="F11" s="41">
        <v>1109</v>
      </c>
      <c r="G11" s="44">
        <f t="shared" si="1"/>
        <v>145.9</v>
      </c>
    </row>
    <row r="12" spans="1:7" ht="59.25" customHeight="1">
      <c r="A12" s="24" t="s">
        <v>29</v>
      </c>
      <c r="B12" s="60">
        <v>623</v>
      </c>
      <c r="C12" s="41">
        <v>559</v>
      </c>
      <c r="D12" s="42">
        <f t="shared" si="0"/>
        <v>89.7</v>
      </c>
      <c r="E12" s="60">
        <v>43</v>
      </c>
      <c r="F12" s="41">
        <v>52</v>
      </c>
      <c r="G12" s="44">
        <f t="shared" si="1"/>
        <v>120.9</v>
      </c>
    </row>
    <row r="13" spans="1:7" ht="38.25" customHeight="1">
      <c r="A13" s="24" t="s">
        <v>5</v>
      </c>
      <c r="B13" s="60">
        <v>6036</v>
      </c>
      <c r="C13" s="41">
        <v>7312</v>
      </c>
      <c r="D13" s="42">
        <f t="shared" si="0"/>
        <v>121.1</v>
      </c>
      <c r="E13" s="60">
        <v>1210</v>
      </c>
      <c r="F13" s="41">
        <v>2510</v>
      </c>
      <c r="G13" s="44">
        <f t="shared" si="1"/>
        <v>207.4</v>
      </c>
    </row>
    <row r="14" spans="1:7" ht="75" customHeight="1">
      <c r="A14" s="24" t="s">
        <v>6</v>
      </c>
      <c r="B14" s="60">
        <v>8486</v>
      </c>
      <c r="C14" s="41">
        <v>8098</v>
      </c>
      <c r="D14" s="42">
        <f t="shared" si="0"/>
        <v>95.4</v>
      </c>
      <c r="E14" s="60">
        <v>1774</v>
      </c>
      <c r="F14" s="41">
        <v>2107</v>
      </c>
      <c r="G14" s="44">
        <f t="shared" si="1"/>
        <v>118.8</v>
      </c>
    </row>
    <row r="15" spans="1:7" ht="43.5" customHeight="1" thickBot="1">
      <c r="A15" s="25" t="s">
        <v>35</v>
      </c>
      <c r="B15" s="61">
        <v>3702</v>
      </c>
      <c r="C15" s="92">
        <v>3875</v>
      </c>
      <c r="D15" s="43">
        <f t="shared" si="0"/>
        <v>104.7</v>
      </c>
      <c r="E15" s="61">
        <v>507</v>
      </c>
      <c r="F15" s="92">
        <v>800</v>
      </c>
      <c r="G15" s="45">
        <f t="shared" si="1"/>
        <v>157.8</v>
      </c>
    </row>
    <row r="16" spans="1:6" ht="12.75">
      <c r="A16" s="6"/>
      <c r="B16" s="6"/>
      <c r="C16" s="6"/>
      <c r="D16" s="6"/>
      <c r="E16" s="6"/>
      <c r="F16" s="6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="69" zoomScaleNormal="69" zoomScaleSheetLayoutView="53" zoomScalePageLayoutView="0" workbookViewId="0" topLeftCell="A4">
      <selection activeCell="E10" sqref="E10"/>
    </sheetView>
  </sheetViews>
  <sheetFormatPr defaultColWidth="9.140625" defaultRowHeight="15"/>
  <cols>
    <col min="1" max="1" width="4.57421875" style="62" customWidth="1"/>
    <col min="2" max="2" width="37.8515625" style="93" customWidth="1"/>
    <col min="3" max="3" width="10.140625" style="62" customWidth="1"/>
    <col min="4" max="4" width="13.00390625" style="62" customWidth="1"/>
    <col min="5" max="5" width="13.57421875" style="62" customWidth="1"/>
    <col min="6" max="6" width="12.421875" style="62" customWidth="1"/>
    <col min="7" max="7" width="16.421875" style="62" customWidth="1"/>
    <col min="8" max="8" width="32.57421875" style="62" hidden="1" customWidth="1"/>
    <col min="9" max="9" width="0" style="62" hidden="1" customWidth="1"/>
    <col min="10" max="10" width="0" style="63" hidden="1" customWidth="1"/>
    <col min="11" max="11" width="36.57421875" style="82" customWidth="1"/>
    <col min="12" max="14" width="9.140625" style="82" customWidth="1"/>
    <col min="15" max="16384" width="9.140625" style="62" customWidth="1"/>
  </cols>
  <sheetData>
    <row r="1" spans="2:7" ht="18">
      <c r="B1" s="145" t="s">
        <v>242</v>
      </c>
      <c r="C1" s="145"/>
      <c r="D1" s="145"/>
      <c r="E1" s="145"/>
      <c r="F1" s="145"/>
      <c r="G1" s="145"/>
    </row>
    <row r="2" spans="2:7" ht="18">
      <c r="B2" s="145" t="s">
        <v>287</v>
      </c>
      <c r="C2" s="145"/>
      <c r="D2" s="145"/>
      <c r="E2" s="145"/>
      <c r="F2" s="145"/>
      <c r="G2" s="145"/>
    </row>
    <row r="3" spans="2:7" ht="17.25" customHeight="1">
      <c r="B3" s="145" t="s">
        <v>103</v>
      </c>
      <c r="C3" s="145"/>
      <c r="D3" s="145"/>
      <c r="E3" s="145"/>
      <c r="F3" s="145"/>
      <c r="G3" s="145"/>
    </row>
    <row r="5" spans="1:7" ht="30.75" customHeight="1">
      <c r="A5" s="148" t="s">
        <v>42</v>
      </c>
      <c r="B5" s="151" t="s">
        <v>128</v>
      </c>
      <c r="C5" s="146" t="s">
        <v>292</v>
      </c>
      <c r="D5" s="146" t="s">
        <v>293</v>
      </c>
      <c r="E5" s="146" t="s">
        <v>41</v>
      </c>
      <c r="F5" s="147" t="s">
        <v>286</v>
      </c>
      <c r="G5" s="147"/>
    </row>
    <row r="6" spans="1:7" ht="18">
      <c r="A6" s="149"/>
      <c r="B6" s="151"/>
      <c r="C6" s="146"/>
      <c r="D6" s="146"/>
      <c r="E6" s="146"/>
      <c r="F6" s="146" t="s">
        <v>294</v>
      </c>
      <c r="G6" s="146" t="s">
        <v>295</v>
      </c>
    </row>
    <row r="7" spans="1:7" ht="70.5" customHeight="1">
      <c r="A7" s="150"/>
      <c r="B7" s="151"/>
      <c r="C7" s="146"/>
      <c r="D7" s="146"/>
      <c r="E7" s="146"/>
      <c r="F7" s="146"/>
      <c r="G7" s="146"/>
    </row>
    <row r="8" spans="1:7" ht="18">
      <c r="A8" s="94" t="s">
        <v>127</v>
      </c>
      <c r="B8" s="95" t="s">
        <v>73</v>
      </c>
      <c r="C8" s="64">
        <v>1</v>
      </c>
      <c r="D8" s="64">
        <v>2</v>
      </c>
      <c r="E8" s="64">
        <v>3</v>
      </c>
      <c r="F8" s="64">
        <v>4</v>
      </c>
      <c r="G8" s="64">
        <v>5</v>
      </c>
    </row>
    <row r="9" spans="1:10" ht="18">
      <c r="A9" s="96">
        <v>1</v>
      </c>
      <c r="B9" s="97" t="s">
        <v>43</v>
      </c>
      <c r="C9" s="66">
        <v>2068</v>
      </c>
      <c r="D9" s="66">
        <v>621</v>
      </c>
      <c r="E9" s="98">
        <f>C9-D9</f>
        <v>1447</v>
      </c>
      <c r="F9" s="67">
        <v>487</v>
      </c>
      <c r="G9" s="81">
        <v>5330.47</v>
      </c>
      <c r="H9" s="99" t="s">
        <v>206</v>
      </c>
      <c r="I9" s="99" t="s">
        <v>207</v>
      </c>
      <c r="J9" s="100">
        <v>4120.5</v>
      </c>
    </row>
    <row r="10" spans="1:10" s="103" customFormat="1" ht="54">
      <c r="A10" s="96">
        <v>2</v>
      </c>
      <c r="B10" s="97" t="s">
        <v>117</v>
      </c>
      <c r="C10" s="66">
        <v>1591</v>
      </c>
      <c r="D10" s="66">
        <v>103</v>
      </c>
      <c r="E10" s="98">
        <f aca="true" t="shared" si="0" ref="E10:E58">C10-D10</f>
        <v>1488</v>
      </c>
      <c r="F10" s="67">
        <v>645</v>
      </c>
      <c r="G10" s="81">
        <v>7500.78</v>
      </c>
      <c r="H10" s="101" t="s">
        <v>173</v>
      </c>
      <c r="I10" s="101" t="s">
        <v>138</v>
      </c>
      <c r="J10" s="102">
        <v>4046.77</v>
      </c>
    </row>
    <row r="11" spans="1:10" s="103" customFormat="1" ht="18">
      <c r="A11" s="96">
        <v>3</v>
      </c>
      <c r="B11" s="97" t="s">
        <v>53</v>
      </c>
      <c r="C11" s="66">
        <v>1224</v>
      </c>
      <c r="D11" s="66">
        <v>212</v>
      </c>
      <c r="E11" s="98">
        <f t="shared" si="0"/>
        <v>1012</v>
      </c>
      <c r="F11" s="67">
        <v>573</v>
      </c>
      <c r="G11" s="81">
        <v>5105.31</v>
      </c>
      <c r="H11" s="99" t="s">
        <v>212</v>
      </c>
      <c r="I11" s="99" t="s">
        <v>213</v>
      </c>
      <c r="J11" s="100">
        <v>6829.87</v>
      </c>
    </row>
    <row r="12" spans="1:10" s="103" customFormat="1" ht="18">
      <c r="A12" s="96">
        <v>4</v>
      </c>
      <c r="B12" s="97" t="s">
        <v>82</v>
      </c>
      <c r="C12" s="66">
        <v>979</v>
      </c>
      <c r="D12" s="66">
        <v>862</v>
      </c>
      <c r="E12" s="98">
        <f t="shared" si="0"/>
        <v>117</v>
      </c>
      <c r="F12" s="67">
        <v>172</v>
      </c>
      <c r="G12" s="81">
        <v>4054.89</v>
      </c>
      <c r="H12" s="101" t="s">
        <v>159</v>
      </c>
      <c r="I12" s="101" t="s">
        <v>160</v>
      </c>
      <c r="J12" s="102">
        <v>4186.43</v>
      </c>
    </row>
    <row r="13" spans="1:10" s="103" customFormat="1" ht="18">
      <c r="A13" s="96">
        <v>5</v>
      </c>
      <c r="B13" s="97" t="s">
        <v>66</v>
      </c>
      <c r="C13" s="66">
        <v>817</v>
      </c>
      <c r="D13" s="66">
        <v>149</v>
      </c>
      <c r="E13" s="98">
        <f t="shared" si="0"/>
        <v>668</v>
      </c>
      <c r="F13" s="67">
        <v>20</v>
      </c>
      <c r="G13" s="81">
        <v>4971.3</v>
      </c>
      <c r="H13" s="101" t="s">
        <v>149</v>
      </c>
      <c r="I13" s="101" t="s">
        <v>150</v>
      </c>
      <c r="J13" s="102">
        <v>5146.56</v>
      </c>
    </row>
    <row r="14" spans="1:10" s="103" customFormat="1" ht="18">
      <c r="A14" s="96">
        <v>6</v>
      </c>
      <c r="B14" s="97" t="s">
        <v>44</v>
      </c>
      <c r="C14" s="66">
        <v>796</v>
      </c>
      <c r="D14" s="66">
        <v>483</v>
      </c>
      <c r="E14" s="98">
        <f t="shared" si="0"/>
        <v>313</v>
      </c>
      <c r="F14" s="67">
        <v>122</v>
      </c>
      <c r="G14" s="81">
        <v>5172.72</v>
      </c>
      <c r="H14" s="101" t="s">
        <v>171</v>
      </c>
      <c r="I14" s="101" t="s">
        <v>172</v>
      </c>
      <c r="J14" s="102">
        <v>5324.42</v>
      </c>
    </row>
    <row r="15" spans="1:10" s="103" customFormat="1" ht="18">
      <c r="A15" s="96">
        <v>7</v>
      </c>
      <c r="B15" s="97" t="s">
        <v>45</v>
      </c>
      <c r="C15" s="66">
        <v>617</v>
      </c>
      <c r="D15" s="66">
        <v>397</v>
      </c>
      <c r="E15" s="98">
        <f t="shared" si="0"/>
        <v>220</v>
      </c>
      <c r="F15" s="67">
        <v>139</v>
      </c>
      <c r="G15" s="81">
        <v>4164.75</v>
      </c>
      <c r="H15" s="101" t="s">
        <v>183</v>
      </c>
      <c r="I15" s="101" t="s">
        <v>142</v>
      </c>
      <c r="J15" s="102">
        <v>3957.41</v>
      </c>
    </row>
    <row r="16" spans="1:10" s="103" customFormat="1" ht="18">
      <c r="A16" s="96">
        <v>8</v>
      </c>
      <c r="B16" s="97" t="s">
        <v>104</v>
      </c>
      <c r="C16" s="66">
        <v>591</v>
      </c>
      <c r="D16" s="66">
        <v>426</v>
      </c>
      <c r="E16" s="98">
        <f t="shared" si="0"/>
        <v>165</v>
      </c>
      <c r="F16" s="67">
        <v>59</v>
      </c>
      <c r="G16" s="81">
        <v>4115.68</v>
      </c>
      <c r="H16" s="101" t="s">
        <v>131</v>
      </c>
      <c r="I16" s="101" t="s">
        <v>132</v>
      </c>
      <c r="J16" s="102">
        <v>5043.59</v>
      </c>
    </row>
    <row r="17" spans="1:10" s="103" customFormat="1" ht="18">
      <c r="A17" s="96">
        <v>9</v>
      </c>
      <c r="B17" s="97" t="s">
        <v>46</v>
      </c>
      <c r="C17" s="66">
        <v>539</v>
      </c>
      <c r="D17" s="66">
        <v>361</v>
      </c>
      <c r="E17" s="98">
        <f t="shared" si="0"/>
        <v>178</v>
      </c>
      <c r="F17" s="67">
        <v>132</v>
      </c>
      <c r="G17" s="81">
        <v>4169.35</v>
      </c>
      <c r="H17" s="101" t="s">
        <v>143</v>
      </c>
      <c r="I17" s="101" t="s">
        <v>144</v>
      </c>
      <c r="J17" s="102">
        <v>5104.84</v>
      </c>
    </row>
    <row r="18" spans="1:10" s="103" customFormat="1" ht="18">
      <c r="A18" s="96">
        <v>10</v>
      </c>
      <c r="B18" s="97" t="s">
        <v>47</v>
      </c>
      <c r="C18" s="66">
        <v>534</v>
      </c>
      <c r="D18" s="66">
        <v>663</v>
      </c>
      <c r="E18" s="98">
        <f t="shared" si="0"/>
        <v>-129</v>
      </c>
      <c r="F18" s="67">
        <v>56</v>
      </c>
      <c r="G18" s="81">
        <v>5384.58</v>
      </c>
      <c r="H18" s="101" t="s">
        <v>180</v>
      </c>
      <c r="I18" s="101" t="s">
        <v>144</v>
      </c>
      <c r="J18" s="102">
        <v>5716</v>
      </c>
    </row>
    <row r="19" spans="1:10" s="103" customFormat="1" ht="18">
      <c r="A19" s="96">
        <v>11</v>
      </c>
      <c r="B19" s="97" t="s">
        <v>101</v>
      </c>
      <c r="C19" s="66">
        <v>528</v>
      </c>
      <c r="D19" s="66">
        <v>359</v>
      </c>
      <c r="E19" s="98">
        <f t="shared" si="0"/>
        <v>169</v>
      </c>
      <c r="F19" s="67">
        <v>263</v>
      </c>
      <c r="G19" s="81">
        <v>6899.24</v>
      </c>
      <c r="H19" s="99" t="s">
        <v>204</v>
      </c>
      <c r="I19" s="99" t="s">
        <v>205</v>
      </c>
      <c r="J19" s="100">
        <v>5887.69</v>
      </c>
    </row>
    <row r="20" spans="1:10" s="103" customFormat="1" ht="36">
      <c r="A20" s="96">
        <v>12</v>
      </c>
      <c r="B20" s="97" t="s">
        <v>84</v>
      </c>
      <c r="C20" s="66">
        <v>508</v>
      </c>
      <c r="D20" s="66">
        <v>658</v>
      </c>
      <c r="E20" s="98">
        <f t="shared" si="0"/>
        <v>-150</v>
      </c>
      <c r="F20" s="67">
        <v>51</v>
      </c>
      <c r="G20" s="81">
        <v>4005.92</v>
      </c>
      <c r="H20" s="101" t="s">
        <v>155</v>
      </c>
      <c r="I20" s="101" t="s">
        <v>156</v>
      </c>
      <c r="J20" s="102">
        <v>3735.86</v>
      </c>
    </row>
    <row r="21" spans="1:10" s="103" customFormat="1" ht="36">
      <c r="A21" s="96">
        <v>13</v>
      </c>
      <c r="B21" s="97" t="s">
        <v>48</v>
      </c>
      <c r="C21" s="66">
        <v>489</v>
      </c>
      <c r="D21" s="66">
        <v>257</v>
      </c>
      <c r="E21" s="98">
        <f t="shared" si="0"/>
        <v>232</v>
      </c>
      <c r="F21" s="67">
        <v>120</v>
      </c>
      <c r="G21" s="81">
        <v>4049.27</v>
      </c>
      <c r="H21" s="101" t="s">
        <v>184</v>
      </c>
      <c r="I21" s="101" t="s">
        <v>185</v>
      </c>
      <c r="J21" s="102">
        <v>5078.13</v>
      </c>
    </row>
    <row r="22" spans="1:10" s="103" customFormat="1" ht="18">
      <c r="A22" s="96">
        <v>14</v>
      </c>
      <c r="B22" s="97" t="s">
        <v>50</v>
      </c>
      <c r="C22" s="66">
        <v>398</v>
      </c>
      <c r="D22" s="66">
        <v>109</v>
      </c>
      <c r="E22" s="98">
        <f t="shared" si="0"/>
        <v>289</v>
      </c>
      <c r="F22" s="67">
        <v>108</v>
      </c>
      <c r="G22" s="81">
        <v>5836.09</v>
      </c>
      <c r="H22" s="101" t="s">
        <v>174</v>
      </c>
      <c r="I22" s="101" t="s">
        <v>175</v>
      </c>
      <c r="J22" s="102">
        <v>5592.28</v>
      </c>
    </row>
    <row r="23" spans="1:10" s="103" customFormat="1" ht="18">
      <c r="A23" s="96">
        <v>15</v>
      </c>
      <c r="B23" s="97" t="s">
        <v>49</v>
      </c>
      <c r="C23" s="66">
        <v>361</v>
      </c>
      <c r="D23" s="66">
        <v>111</v>
      </c>
      <c r="E23" s="98">
        <f t="shared" si="0"/>
        <v>250</v>
      </c>
      <c r="F23" s="66">
        <v>94</v>
      </c>
      <c r="G23" s="81">
        <v>5358.3</v>
      </c>
      <c r="H23" s="101" t="s">
        <v>124</v>
      </c>
      <c r="I23" s="101" t="s">
        <v>175</v>
      </c>
      <c r="J23" s="102">
        <v>7761.39</v>
      </c>
    </row>
    <row r="24" spans="1:10" s="103" customFormat="1" ht="18">
      <c r="A24" s="96">
        <v>16</v>
      </c>
      <c r="B24" s="97" t="s">
        <v>60</v>
      </c>
      <c r="C24" s="66">
        <v>353</v>
      </c>
      <c r="D24" s="66">
        <v>114</v>
      </c>
      <c r="E24" s="98">
        <f t="shared" si="0"/>
        <v>239</v>
      </c>
      <c r="F24" s="67">
        <v>130</v>
      </c>
      <c r="G24" s="81">
        <v>3916.52</v>
      </c>
      <c r="H24" s="101" t="s">
        <v>125</v>
      </c>
      <c r="I24" s="101" t="s">
        <v>162</v>
      </c>
      <c r="J24" s="102">
        <v>7358</v>
      </c>
    </row>
    <row r="25" spans="1:10" s="103" customFormat="1" ht="18">
      <c r="A25" s="96">
        <v>17</v>
      </c>
      <c r="B25" s="97" t="s">
        <v>51</v>
      </c>
      <c r="C25" s="66">
        <v>339</v>
      </c>
      <c r="D25" s="66">
        <v>223</v>
      </c>
      <c r="E25" s="98">
        <f t="shared" si="0"/>
        <v>116</v>
      </c>
      <c r="F25" s="67">
        <v>18</v>
      </c>
      <c r="G25" s="81">
        <v>3873.06</v>
      </c>
      <c r="H25" s="101" t="s">
        <v>161</v>
      </c>
      <c r="I25" s="101" t="s">
        <v>162</v>
      </c>
      <c r="J25" s="102">
        <v>4631.2</v>
      </c>
    </row>
    <row r="26" spans="1:10" s="103" customFormat="1" ht="18">
      <c r="A26" s="96">
        <v>18</v>
      </c>
      <c r="B26" s="97" t="s">
        <v>86</v>
      </c>
      <c r="C26" s="66">
        <v>322</v>
      </c>
      <c r="D26" s="66">
        <v>531</v>
      </c>
      <c r="E26" s="98">
        <f t="shared" si="0"/>
        <v>-209</v>
      </c>
      <c r="F26" s="67">
        <v>38</v>
      </c>
      <c r="G26" s="81">
        <v>4685.66</v>
      </c>
      <c r="H26" s="99" t="s">
        <v>193</v>
      </c>
      <c r="I26" s="99" t="s">
        <v>194</v>
      </c>
      <c r="J26" s="100">
        <v>5856.81</v>
      </c>
    </row>
    <row r="27" spans="1:10" s="103" customFormat="1" ht="18">
      <c r="A27" s="96">
        <v>19</v>
      </c>
      <c r="B27" s="97" t="s">
        <v>74</v>
      </c>
      <c r="C27" s="66">
        <v>315</v>
      </c>
      <c r="D27" s="66">
        <v>279</v>
      </c>
      <c r="E27" s="98">
        <f t="shared" si="0"/>
        <v>36</v>
      </c>
      <c r="F27" s="67">
        <v>35</v>
      </c>
      <c r="G27" s="81">
        <v>3972.86</v>
      </c>
      <c r="H27" s="99" t="s">
        <v>210</v>
      </c>
      <c r="I27" s="99" t="s">
        <v>211</v>
      </c>
      <c r="J27" s="100">
        <v>4666.67</v>
      </c>
    </row>
    <row r="28" spans="1:10" s="103" customFormat="1" ht="18">
      <c r="A28" s="96">
        <v>20</v>
      </c>
      <c r="B28" s="97" t="s">
        <v>54</v>
      </c>
      <c r="C28" s="66">
        <v>309</v>
      </c>
      <c r="D28" s="66">
        <v>83</v>
      </c>
      <c r="E28" s="98">
        <f t="shared" si="0"/>
        <v>226</v>
      </c>
      <c r="F28" s="67">
        <v>107</v>
      </c>
      <c r="G28" s="104">
        <v>3833.18</v>
      </c>
      <c r="H28" s="101" t="s">
        <v>164</v>
      </c>
      <c r="I28" s="101" t="s">
        <v>165</v>
      </c>
      <c r="J28" s="102">
        <v>4474.8</v>
      </c>
    </row>
    <row r="29" spans="1:10" s="103" customFormat="1" ht="18">
      <c r="A29" s="96">
        <v>21</v>
      </c>
      <c r="B29" s="97" t="s">
        <v>58</v>
      </c>
      <c r="C29" s="66">
        <v>305</v>
      </c>
      <c r="D29" s="66">
        <v>145</v>
      </c>
      <c r="E29" s="98">
        <f t="shared" si="0"/>
        <v>160</v>
      </c>
      <c r="F29" s="67">
        <v>91</v>
      </c>
      <c r="G29" s="104">
        <v>4543.46</v>
      </c>
      <c r="H29" s="101" t="s">
        <v>153</v>
      </c>
      <c r="I29" s="101" t="s">
        <v>154</v>
      </c>
      <c r="J29" s="102">
        <v>3977.41</v>
      </c>
    </row>
    <row r="30" spans="1:10" s="103" customFormat="1" ht="36">
      <c r="A30" s="96">
        <v>22</v>
      </c>
      <c r="B30" s="97" t="s">
        <v>115</v>
      </c>
      <c r="C30" s="66">
        <v>303</v>
      </c>
      <c r="D30" s="66">
        <v>13</v>
      </c>
      <c r="E30" s="98">
        <f t="shared" si="0"/>
        <v>290</v>
      </c>
      <c r="F30" s="67">
        <v>102</v>
      </c>
      <c r="G30" s="81">
        <v>7000</v>
      </c>
      <c r="H30" s="101" t="s">
        <v>191</v>
      </c>
      <c r="I30" s="101" t="s">
        <v>192</v>
      </c>
      <c r="J30" s="102">
        <v>5882.64</v>
      </c>
    </row>
    <row r="31" spans="1:10" s="103" customFormat="1" ht="36">
      <c r="A31" s="96">
        <v>23</v>
      </c>
      <c r="B31" s="97" t="s">
        <v>99</v>
      </c>
      <c r="C31" s="66">
        <v>280</v>
      </c>
      <c r="D31" s="66">
        <v>71</v>
      </c>
      <c r="E31" s="98">
        <f t="shared" si="0"/>
        <v>209</v>
      </c>
      <c r="F31" s="67">
        <v>38</v>
      </c>
      <c r="G31" s="81">
        <v>5223.5</v>
      </c>
      <c r="H31" s="101" t="s">
        <v>141</v>
      </c>
      <c r="I31" s="101" t="s">
        <v>142</v>
      </c>
      <c r="J31" s="102">
        <v>4122.92</v>
      </c>
    </row>
    <row r="32" spans="1:10" s="103" customFormat="1" ht="18">
      <c r="A32" s="96">
        <v>24</v>
      </c>
      <c r="B32" s="97" t="s">
        <v>65</v>
      </c>
      <c r="C32" s="66">
        <v>271</v>
      </c>
      <c r="D32" s="66">
        <v>137</v>
      </c>
      <c r="E32" s="98">
        <f t="shared" si="0"/>
        <v>134</v>
      </c>
      <c r="F32" s="67">
        <v>75</v>
      </c>
      <c r="G32" s="81">
        <v>5904.61</v>
      </c>
      <c r="H32" s="101" t="s">
        <v>182</v>
      </c>
      <c r="I32" s="101" t="s">
        <v>152</v>
      </c>
      <c r="J32" s="102">
        <v>3826.03</v>
      </c>
    </row>
    <row r="33" spans="1:10" s="103" customFormat="1" ht="18">
      <c r="A33" s="96">
        <v>25</v>
      </c>
      <c r="B33" s="97" t="s">
        <v>55</v>
      </c>
      <c r="C33" s="66">
        <v>243</v>
      </c>
      <c r="D33" s="66">
        <v>87</v>
      </c>
      <c r="E33" s="98">
        <f t="shared" si="0"/>
        <v>156</v>
      </c>
      <c r="F33" s="67">
        <v>21</v>
      </c>
      <c r="G33" s="81">
        <v>5138.33</v>
      </c>
      <c r="H33" s="99" t="s">
        <v>195</v>
      </c>
      <c r="I33" s="99" t="s">
        <v>196</v>
      </c>
      <c r="J33" s="100">
        <v>3948.99</v>
      </c>
    </row>
    <row r="34" spans="1:10" s="103" customFormat="1" ht="18">
      <c r="A34" s="96">
        <v>26</v>
      </c>
      <c r="B34" s="105" t="s">
        <v>61</v>
      </c>
      <c r="C34" s="64">
        <v>221</v>
      </c>
      <c r="D34" s="66">
        <v>265</v>
      </c>
      <c r="E34" s="98">
        <f t="shared" si="0"/>
        <v>-44</v>
      </c>
      <c r="F34" s="67">
        <v>28</v>
      </c>
      <c r="G34" s="81">
        <v>4588.82</v>
      </c>
      <c r="H34" s="101" t="s">
        <v>176</v>
      </c>
      <c r="I34" s="101" t="s">
        <v>177</v>
      </c>
      <c r="J34" s="102">
        <v>4827.43</v>
      </c>
    </row>
    <row r="35" spans="1:10" s="103" customFormat="1" ht="18">
      <c r="A35" s="96">
        <v>27</v>
      </c>
      <c r="B35" s="97" t="s">
        <v>111</v>
      </c>
      <c r="C35" s="66">
        <v>208</v>
      </c>
      <c r="D35" s="66">
        <v>12</v>
      </c>
      <c r="E35" s="98">
        <f t="shared" si="0"/>
        <v>196</v>
      </c>
      <c r="F35" s="67">
        <v>9</v>
      </c>
      <c r="G35" s="81">
        <v>6378.11</v>
      </c>
      <c r="H35" s="101" t="s">
        <v>187</v>
      </c>
      <c r="I35" s="101" t="s">
        <v>188</v>
      </c>
      <c r="J35" s="102">
        <v>5120.54</v>
      </c>
    </row>
    <row r="36" spans="1:10" s="103" customFormat="1" ht="18">
      <c r="A36" s="96">
        <v>28</v>
      </c>
      <c r="B36" s="97" t="s">
        <v>69</v>
      </c>
      <c r="C36" s="66">
        <v>204</v>
      </c>
      <c r="D36" s="66">
        <v>33</v>
      </c>
      <c r="E36" s="98">
        <f t="shared" si="0"/>
        <v>171</v>
      </c>
      <c r="F36" s="67">
        <v>54</v>
      </c>
      <c r="G36" s="81">
        <v>4307.91</v>
      </c>
      <c r="H36" s="101" t="s">
        <v>178</v>
      </c>
      <c r="I36" s="101" t="s">
        <v>179</v>
      </c>
      <c r="J36" s="102">
        <v>4396.13</v>
      </c>
    </row>
    <row r="37" spans="1:10" s="103" customFormat="1" ht="18">
      <c r="A37" s="96">
        <v>29</v>
      </c>
      <c r="B37" s="97" t="s">
        <v>64</v>
      </c>
      <c r="C37" s="66">
        <v>202</v>
      </c>
      <c r="D37" s="66">
        <v>141</v>
      </c>
      <c r="E37" s="98">
        <f t="shared" si="0"/>
        <v>61</v>
      </c>
      <c r="F37" s="67">
        <v>46</v>
      </c>
      <c r="G37" s="81">
        <v>4094.87</v>
      </c>
      <c r="H37" s="101" t="s">
        <v>181</v>
      </c>
      <c r="I37" s="101" t="s">
        <v>152</v>
      </c>
      <c r="J37" s="102">
        <v>3779.44</v>
      </c>
    </row>
    <row r="38" spans="1:10" s="103" customFormat="1" ht="18">
      <c r="A38" s="96">
        <v>30</v>
      </c>
      <c r="B38" s="97" t="s">
        <v>107</v>
      </c>
      <c r="C38" s="66">
        <v>194</v>
      </c>
      <c r="D38" s="66">
        <v>63</v>
      </c>
      <c r="E38" s="98">
        <f t="shared" si="0"/>
        <v>131</v>
      </c>
      <c r="F38" s="67">
        <v>70</v>
      </c>
      <c r="G38" s="81">
        <v>6211.01</v>
      </c>
      <c r="H38" s="99" t="s">
        <v>208</v>
      </c>
      <c r="I38" s="99" t="s">
        <v>209</v>
      </c>
      <c r="J38" s="100">
        <v>3776.38</v>
      </c>
    </row>
    <row r="39" spans="1:10" s="103" customFormat="1" ht="54">
      <c r="A39" s="96">
        <v>31</v>
      </c>
      <c r="B39" s="97" t="s">
        <v>56</v>
      </c>
      <c r="C39" s="66">
        <v>191</v>
      </c>
      <c r="D39" s="66">
        <v>39</v>
      </c>
      <c r="E39" s="98">
        <f t="shared" si="0"/>
        <v>152</v>
      </c>
      <c r="F39" s="67">
        <v>73</v>
      </c>
      <c r="G39" s="81">
        <v>5066.81</v>
      </c>
      <c r="H39" s="101" t="s">
        <v>139</v>
      </c>
      <c r="I39" s="101" t="s">
        <v>140</v>
      </c>
      <c r="J39" s="102">
        <v>6972.87</v>
      </c>
    </row>
    <row r="40" spans="1:10" s="103" customFormat="1" ht="18">
      <c r="A40" s="96">
        <v>32</v>
      </c>
      <c r="B40" s="97" t="s">
        <v>85</v>
      </c>
      <c r="C40" s="66">
        <v>191</v>
      </c>
      <c r="D40" s="66">
        <v>88</v>
      </c>
      <c r="E40" s="98">
        <f t="shared" si="0"/>
        <v>103</v>
      </c>
      <c r="F40" s="67">
        <v>38</v>
      </c>
      <c r="G40" s="81">
        <v>5343.74</v>
      </c>
      <c r="H40" s="101" t="s">
        <v>166</v>
      </c>
      <c r="I40" s="101" t="s">
        <v>167</v>
      </c>
      <c r="J40" s="102">
        <v>5643.62</v>
      </c>
    </row>
    <row r="41" spans="1:10" s="103" customFormat="1" ht="18">
      <c r="A41" s="96">
        <v>33</v>
      </c>
      <c r="B41" s="97" t="s">
        <v>75</v>
      </c>
      <c r="C41" s="66">
        <v>189</v>
      </c>
      <c r="D41" s="66">
        <v>238</v>
      </c>
      <c r="E41" s="98">
        <f t="shared" si="0"/>
        <v>-49</v>
      </c>
      <c r="F41" s="67">
        <v>71</v>
      </c>
      <c r="G41" s="81">
        <v>6506.96</v>
      </c>
      <c r="H41" s="101" t="s">
        <v>133</v>
      </c>
      <c r="I41" s="101" t="s">
        <v>134</v>
      </c>
      <c r="J41" s="102">
        <v>7013.82</v>
      </c>
    </row>
    <row r="42" spans="1:10" s="103" customFormat="1" ht="18">
      <c r="A42" s="96">
        <v>34</v>
      </c>
      <c r="B42" s="97" t="s">
        <v>52</v>
      </c>
      <c r="C42" s="66">
        <v>181</v>
      </c>
      <c r="D42" s="66">
        <v>397</v>
      </c>
      <c r="E42" s="98">
        <f t="shared" si="0"/>
        <v>-216</v>
      </c>
      <c r="F42" s="67">
        <v>16</v>
      </c>
      <c r="G42" s="81">
        <v>4324.47</v>
      </c>
      <c r="H42" s="99" t="s">
        <v>202</v>
      </c>
      <c r="I42" s="99" t="s">
        <v>203</v>
      </c>
      <c r="J42" s="100">
        <v>4324</v>
      </c>
    </row>
    <row r="43" spans="1:10" s="103" customFormat="1" ht="18">
      <c r="A43" s="96">
        <v>35</v>
      </c>
      <c r="B43" s="97" t="s">
        <v>264</v>
      </c>
      <c r="C43" s="66">
        <v>177</v>
      </c>
      <c r="D43" s="66">
        <v>100</v>
      </c>
      <c r="E43" s="98">
        <f t="shared" si="0"/>
        <v>77</v>
      </c>
      <c r="F43" s="67">
        <v>43</v>
      </c>
      <c r="G43" s="81">
        <v>6840.3</v>
      </c>
      <c r="H43" s="101" t="s">
        <v>189</v>
      </c>
      <c r="I43" s="101" t="s">
        <v>190</v>
      </c>
      <c r="J43" s="102">
        <v>4072.13</v>
      </c>
    </row>
    <row r="44" spans="1:10" s="103" customFormat="1" ht="18">
      <c r="A44" s="96">
        <v>36</v>
      </c>
      <c r="B44" s="97" t="s">
        <v>245</v>
      </c>
      <c r="C44" s="66">
        <v>175</v>
      </c>
      <c r="D44" s="66">
        <v>186</v>
      </c>
      <c r="E44" s="98">
        <f t="shared" si="0"/>
        <v>-11</v>
      </c>
      <c r="F44" s="67">
        <v>7</v>
      </c>
      <c r="G44" s="104">
        <v>3931.29</v>
      </c>
      <c r="H44" s="99" t="s">
        <v>216</v>
      </c>
      <c r="I44" s="99" t="s">
        <v>217</v>
      </c>
      <c r="J44" s="100">
        <v>9000</v>
      </c>
    </row>
    <row r="45" spans="1:10" s="103" customFormat="1" ht="18">
      <c r="A45" s="96">
        <v>37</v>
      </c>
      <c r="B45" s="97" t="s">
        <v>98</v>
      </c>
      <c r="C45" s="66">
        <v>171</v>
      </c>
      <c r="D45" s="66">
        <v>86</v>
      </c>
      <c r="E45" s="98">
        <f t="shared" si="0"/>
        <v>85</v>
      </c>
      <c r="F45" s="67">
        <v>68</v>
      </c>
      <c r="G45" s="104">
        <v>4581.5</v>
      </c>
      <c r="H45" s="99" t="s">
        <v>214</v>
      </c>
      <c r="I45" s="99" t="s">
        <v>215</v>
      </c>
      <c r="J45" s="100">
        <v>5533.33</v>
      </c>
    </row>
    <row r="46" spans="1:10" s="103" customFormat="1" ht="18">
      <c r="A46" s="96">
        <v>38</v>
      </c>
      <c r="B46" s="97" t="s">
        <v>110</v>
      </c>
      <c r="C46" s="66">
        <v>168</v>
      </c>
      <c r="D46" s="66">
        <v>86</v>
      </c>
      <c r="E46" s="98">
        <f t="shared" si="0"/>
        <v>82</v>
      </c>
      <c r="F46" s="67">
        <v>45</v>
      </c>
      <c r="G46" s="81">
        <v>5043.16</v>
      </c>
      <c r="H46" s="101" t="s">
        <v>137</v>
      </c>
      <c r="I46" s="101" t="s">
        <v>138</v>
      </c>
      <c r="J46" s="102">
        <v>3855.08</v>
      </c>
    </row>
    <row r="47" spans="1:10" s="103" customFormat="1" ht="18">
      <c r="A47" s="96">
        <v>39</v>
      </c>
      <c r="B47" s="97" t="s">
        <v>63</v>
      </c>
      <c r="C47" s="66">
        <v>166</v>
      </c>
      <c r="D47" s="66">
        <v>51</v>
      </c>
      <c r="E47" s="98">
        <f t="shared" si="0"/>
        <v>115</v>
      </c>
      <c r="F47" s="67">
        <v>59</v>
      </c>
      <c r="G47" s="104">
        <v>4281.09</v>
      </c>
      <c r="H47" s="101" t="s">
        <v>157</v>
      </c>
      <c r="I47" s="101" t="s">
        <v>158</v>
      </c>
      <c r="J47" s="102">
        <v>3832.3</v>
      </c>
    </row>
    <row r="48" spans="1:10" s="103" customFormat="1" ht="36">
      <c r="A48" s="96">
        <v>40</v>
      </c>
      <c r="B48" s="97" t="s">
        <v>109</v>
      </c>
      <c r="C48" s="66">
        <v>161</v>
      </c>
      <c r="D48" s="66">
        <v>73</v>
      </c>
      <c r="E48" s="98">
        <f t="shared" si="0"/>
        <v>88</v>
      </c>
      <c r="F48" s="67">
        <v>56</v>
      </c>
      <c r="G48" s="104">
        <v>5349.43</v>
      </c>
      <c r="H48" s="101" t="s">
        <v>170</v>
      </c>
      <c r="I48" s="101" t="s">
        <v>154</v>
      </c>
      <c r="J48" s="102">
        <v>4110.06</v>
      </c>
    </row>
    <row r="49" spans="1:10" s="103" customFormat="1" ht="36">
      <c r="A49" s="96">
        <v>41</v>
      </c>
      <c r="B49" s="97" t="s">
        <v>105</v>
      </c>
      <c r="C49" s="66">
        <v>161</v>
      </c>
      <c r="D49" s="66">
        <v>296</v>
      </c>
      <c r="E49" s="98">
        <f t="shared" si="0"/>
        <v>-135</v>
      </c>
      <c r="F49" s="67">
        <v>6</v>
      </c>
      <c r="G49" s="104">
        <v>5134.166666666667</v>
      </c>
      <c r="H49" s="99" t="s">
        <v>199</v>
      </c>
      <c r="I49" s="99" t="s">
        <v>200</v>
      </c>
      <c r="J49" s="100">
        <v>3757.65</v>
      </c>
    </row>
    <row r="50" spans="1:10" s="103" customFormat="1" ht="18">
      <c r="A50" s="96">
        <v>42</v>
      </c>
      <c r="B50" s="97" t="s">
        <v>100</v>
      </c>
      <c r="C50" s="66">
        <v>158</v>
      </c>
      <c r="D50" s="66">
        <v>95</v>
      </c>
      <c r="E50" s="98">
        <f t="shared" si="0"/>
        <v>63</v>
      </c>
      <c r="F50" s="67">
        <v>32</v>
      </c>
      <c r="G50" s="104">
        <v>4548.78</v>
      </c>
      <c r="H50" s="101" t="s">
        <v>147</v>
      </c>
      <c r="I50" s="101" t="s">
        <v>148</v>
      </c>
      <c r="J50" s="102">
        <v>4258.76</v>
      </c>
    </row>
    <row r="51" spans="1:10" s="103" customFormat="1" ht="72">
      <c r="A51" s="96">
        <v>43</v>
      </c>
      <c r="B51" s="97" t="s">
        <v>108</v>
      </c>
      <c r="C51" s="66">
        <v>153</v>
      </c>
      <c r="D51" s="66">
        <v>150</v>
      </c>
      <c r="E51" s="98">
        <f t="shared" si="0"/>
        <v>3</v>
      </c>
      <c r="F51" s="67">
        <v>34</v>
      </c>
      <c r="G51" s="81">
        <v>3770.06</v>
      </c>
      <c r="H51" s="101" t="s">
        <v>145</v>
      </c>
      <c r="I51" s="101" t="s">
        <v>146</v>
      </c>
      <c r="J51" s="102">
        <v>5000</v>
      </c>
    </row>
    <row r="52" spans="1:10" s="103" customFormat="1" ht="18">
      <c r="A52" s="96">
        <v>44</v>
      </c>
      <c r="B52" s="97" t="s">
        <v>57</v>
      </c>
      <c r="C52" s="66">
        <v>151</v>
      </c>
      <c r="D52" s="66">
        <v>123</v>
      </c>
      <c r="E52" s="98">
        <f t="shared" si="0"/>
        <v>28</v>
      </c>
      <c r="F52" s="67">
        <v>16</v>
      </c>
      <c r="G52" s="81">
        <v>4869.97</v>
      </c>
      <c r="H52" s="99" t="s">
        <v>201</v>
      </c>
      <c r="I52" s="99" t="s">
        <v>152</v>
      </c>
      <c r="J52" s="100">
        <v>4005.7</v>
      </c>
    </row>
    <row r="53" spans="1:10" s="103" customFormat="1" ht="18">
      <c r="A53" s="96">
        <v>45</v>
      </c>
      <c r="B53" s="97" t="s">
        <v>229</v>
      </c>
      <c r="C53" s="66">
        <v>145</v>
      </c>
      <c r="D53" s="66">
        <v>129</v>
      </c>
      <c r="E53" s="98">
        <f t="shared" si="0"/>
        <v>16</v>
      </c>
      <c r="F53" s="67">
        <v>14</v>
      </c>
      <c r="G53" s="81">
        <v>7729.21</v>
      </c>
      <c r="H53" s="101" t="s">
        <v>151</v>
      </c>
      <c r="I53" s="101" t="s">
        <v>152</v>
      </c>
      <c r="J53" s="102">
        <v>3834.43</v>
      </c>
    </row>
    <row r="54" spans="1:10" s="103" customFormat="1" ht="18">
      <c r="A54" s="96">
        <v>46</v>
      </c>
      <c r="B54" s="97" t="s">
        <v>334</v>
      </c>
      <c r="C54" s="66">
        <v>144</v>
      </c>
      <c r="D54" s="66">
        <v>57</v>
      </c>
      <c r="E54" s="98">
        <f t="shared" si="0"/>
        <v>87</v>
      </c>
      <c r="F54" s="67">
        <v>22</v>
      </c>
      <c r="G54" s="104">
        <v>6126.09</v>
      </c>
      <c r="H54" s="101" t="s">
        <v>168</v>
      </c>
      <c r="I54" s="101" t="s">
        <v>156</v>
      </c>
      <c r="J54" s="102">
        <v>4286.91</v>
      </c>
    </row>
    <row r="55" spans="1:10" s="103" customFormat="1" ht="36">
      <c r="A55" s="96">
        <v>47</v>
      </c>
      <c r="B55" s="97" t="s">
        <v>335</v>
      </c>
      <c r="C55" s="66">
        <v>142</v>
      </c>
      <c r="D55" s="66">
        <v>30</v>
      </c>
      <c r="E55" s="98">
        <f t="shared" si="0"/>
        <v>112</v>
      </c>
      <c r="F55" s="66">
        <v>19</v>
      </c>
      <c r="G55" s="81">
        <v>6804.73</v>
      </c>
      <c r="H55" s="99" t="s">
        <v>197</v>
      </c>
      <c r="I55" s="99" t="s">
        <v>198</v>
      </c>
      <c r="J55" s="100">
        <v>6214.85</v>
      </c>
    </row>
    <row r="56" spans="1:10" s="103" customFormat="1" ht="36">
      <c r="A56" s="96">
        <v>48</v>
      </c>
      <c r="B56" s="97" t="s">
        <v>71</v>
      </c>
      <c r="C56" s="66">
        <v>133</v>
      </c>
      <c r="D56" s="66">
        <v>78</v>
      </c>
      <c r="E56" s="98">
        <f t="shared" si="0"/>
        <v>55</v>
      </c>
      <c r="F56" s="67">
        <v>27</v>
      </c>
      <c r="G56" s="81">
        <v>4180.11</v>
      </c>
      <c r="H56" s="101" t="s">
        <v>169</v>
      </c>
      <c r="I56" s="101" t="s">
        <v>136</v>
      </c>
      <c r="J56" s="102">
        <v>3808.37</v>
      </c>
    </row>
    <row r="57" spans="1:10" s="103" customFormat="1" ht="18">
      <c r="A57" s="96">
        <v>49</v>
      </c>
      <c r="B57" s="97" t="s">
        <v>301</v>
      </c>
      <c r="C57" s="66">
        <v>133</v>
      </c>
      <c r="D57" s="66">
        <v>18</v>
      </c>
      <c r="E57" s="98">
        <f t="shared" si="0"/>
        <v>115</v>
      </c>
      <c r="F57" s="67">
        <v>0</v>
      </c>
      <c r="G57" s="106" t="s">
        <v>39</v>
      </c>
      <c r="H57" s="101" t="s">
        <v>135</v>
      </c>
      <c r="I57" s="101" t="s">
        <v>136</v>
      </c>
      <c r="J57" s="102">
        <v>3863.58</v>
      </c>
    </row>
    <row r="58" spans="1:10" s="103" customFormat="1" ht="36">
      <c r="A58" s="96">
        <v>50</v>
      </c>
      <c r="B58" s="97" t="s">
        <v>116</v>
      </c>
      <c r="C58" s="66">
        <v>132</v>
      </c>
      <c r="D58" s="66">
        <v>140</v>
      </c>
      <c r="E58" s="98">
        <f t="shared" si="0"/>
        <v>-8</v>
      </c>
      <c r="F58" s="67">
        <v>3</v>
      </c>
      <c r="G58" s="104">
        <v>3723</v>
      </c>
      <c r="H58" s="101" t="s">
        <v>163</v>
      </c>
      <c r="I58" s="101" t="s">
        <v>136</v>
      </c>
      <c r="J58" s="102">
        <v>4039</v>
      </c>
    </row>
  </sheetData>
  <sheetProtection/>
  <mergeCells count="11">
    <mergeCell ref="B3:G3"/>
    <mergeCell ref="B1:G1"/>
    <mergeCell ref="E5:E7"/>
    <mergeCell ref="F5:G5"/>
    <mergeCell ref="F6:F7"/>
    <mergeCell ref="A5:A7"/>
    <mergeCell ref="B5:B7"/>
    <mergeCell ref="C5:C7"/>
    <mergeCell ref="D5:D7"/>
    <mergeCell ref="G6:G7"/>
    <mergeCell ref="B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="75" zoomScaleNormal="75" zoomScaleSheetLayoutView="75" workbookViewId="0" topLeftCell="A1">
      <selection activeCell="A1" sqref="A1:F1"/>
    </sheetView>
  </sheetViews>
  <sheetFormatPr defaultColWidth="8.8515625" defaultRowHeight="15"/>
  <cols>
    <col min="1" max="1" width="41.140625" style="62" customWidth="1"/>
    <col min="2" max="2" width="11.140625" style="62" customWidth="1"/>
    <col min="3" max="3" width="13.00390625" style="68" customWidth="1"/>
    <col min="4" max="4" width="12.8515625" style="68" customWidth="1"/>
    <col min="5" max="5" width="15.140625" style="68" customWidth="1"/>
    <col min="6" max="6" width="17.421875" style="68" customWidth="1"/>
    <col min="7" max="16384" width="8.8515625" style="62" customWidth="1"/>
  </cols>
  <sheetData>
    <row r="1" spans="1:6" ht="17.25">
      <c r="A1" s="145" t="s">
        <v>228</v>
      </c>
      <c r="B1" s="145"/>
      <c r="C1" s="145"/>
      <c r="D1" s="145"/>
      <c r="E1" s="145"/>
      <c r="F1" s="145"/>
    </row>
    <row r="2" spans="1:6" ht="17.25">
      <c r="A2" s="145" t="s">
        <v>287</v>
      </c>
      <c r="B2" s="145"/>
      <c r="C2" s="145"/>
      <c r="D2" s="145"/>
      <c r="E2" s="145"/>
      <c r="F2" s="145"/>
    </row>
    <row r="3" spans="1:6" ht="17.25">
      <c r="A3" s="153" t="s">
        <v>72</v>
      </c>
      <c r="B3" s="153"/>
      <c r="C3" s="153"/>
      <c r="D3" s="153"/>
      <c r="E3" s="153"/>
      <c r="F3" s="153"/>
    </row>
    <row r="5" spans="1:6" ht="30" customHeight="1">
      <c r="A5" s="154" t="s">
        <v>40</v>
      </c>
      <c r="B5" s="146" t="s">
        <v>292</v>
      </c>
      <c r="C5" s="146" t="s">
        <v>293</v>
      </c>
      <c r="D5" s="146" t="s">
        <v>41</v>
      </c>
      <c r="E5" s="147" t="s">
        <v>286</v>
      </c>
      <c r="F5" s="147"/>
    </row>
    <row r="6" spans="1:6" ht="15">
      <c r="A6" s="154"/>
      <c r="B6" s="146"/>
      <c r="C6" s="146"/>
      <c r="D6" s="146"/>
      <c r="E6" s="146" t="s">
        <v>296</v>
      </c>
      <c r="F6" s="155" t="s">
        <v>295</v>
      </c>
    </row>
    <row r="7" spans="1:6" ht="57" customHeight="1">
      <c r="A7" s="154"/>
      <c r="B7" s="146"/>
      <c r="C7" s="146"/>
      <c r="D7" s="146"/>
      <c r="E7" s="146"/>
      <c r="F7" s="155"/>
    </row>
    <row r="8" spans="1:6" ht="15">
      <c r="A8" s="64" t="s">
        <v>127</v>
      </c>
      <c r="B8" s="64">
        <v>1</v>
      </c>
      <c r="C8" s="66">
        <v>2</v>
      </c>
      <c r="D8" s="66">
        <v>3</v>
      </c>
      <c r="E8" s="66">
        <v>4</v>
      </c>
      <c r="F8" s="66">
        <v>5</v>
      </c>
    </row>
    <row r="9" spans="1:6" ht="15">
      <c r="A9" s="152" t="s">
        <v>28</v>
      </c>
      <c r="B9" s="152"/>
      <c r="C9" s="152"/>
      <c r="D9" s="152"/>
      <c r="E9" s="152"/>
      <c r="F9" s="152"/>
    </row>
    <row r="10" spans="1:6" ht="15">
      <c r="A10" s="65" t="s">
        <v>86</v>
      </c>
      <c r="B10" s="64">
        <v>322</v>
      </c>
      <c r="C10" s="64">
        <v>531</v>
      </c>
      <c r="D10" s="66">
        <f aca="true" t="shared" si="0" ref="D10:D78">B10-C10</f>
        <v>-209</v>
      </c>
      <c r="E10" s="64">
        <v>38</v>
      </c>
      <c r="F10" s="66">
        <v>4685.66</v>
      </c>
    </row>
    <row r="11" spans="1:6" ht="15">
      <c r="A11" s="65" t="s">
        <v>112</v>
      </c>
      <c r="B11" s="64">
        <v>102</v>
      </c>
      <c r="C11" s="66">
        <v>198</v>
      </c>
      <c r="D11" s="66">
        <f>B11-C11</f>
        <v>-96</v>
      </c>
      <c r="E11" s="66">
        <v>15</v>
      </c>
      <c r="F11" s="66">
        <v>5848.664666666667</v>
      </c>
    </row>
    <row r="12" spans="1:6" ht="15">
      <c r="A12" s="65" t="s">
        <v>70</v>
      </c>
      <c r="B12" s="64">
        <v>97</v>
      </c>
      <c r="C12" s="66">
        <v>180</v>
      </c>
      <c r="D12" s="66">
        <f t="shared" si="0"/>
        <v>-83</v>
      </c>
      <c r="E12" s="66">
        <v>19</v>
      </c>
      <c r="F12" s="66">
        <v>6152.83</v>
      </c>
    </row>
    <row r="13" spans="1:6" ht="30.75">
      <c r="A13" s="65" t="s">
        <v>87</v>
      </c>
      <c r="B13" s="64">
        <v>73</v>
      </c>
      <c r="C13" s="66">
        <v>577</v>
      </c>
      <c r="D13" s="66">
        <f t="shared" si="0"/>
        <v>-504</v>
      </c>
      <c r="E13" s="66">
        <v>6</v>
      </c>
      <c r="F13" s="66">
        <v>6002.78</v>
      </c>
    </row>
    <row r="14" spans="1:6" ht="15">
      <c r="A14" s="65" t="s">
        <v>235</v>
      </c>
      <c r="B14" s="64">
        <v>72</v>
      </c>
      <c r="C14" s="66">
        <v>75</v>
      </c>
      <c r="D14" s="66">
        <f t="shared" si="0"/>
        <v>-3</v>
      </c>
      <c r="E14" s="66">
        <v>15</v>
      </c>
      <c r="F14" s="66">
        <v>4316.27</v>
      </c>
    </row>
    <row r="15" spans="1:6" ht="15">
      <c r="A15" s="65" t="s">
        <v>89</v>
      </c>
      <c r="B15" s="64">
        <v>70</v>
      </c>
      <c r="C15" s="66">
        <v>161</v>
      </c>
      <c r="D15" s="66">
        <f t="shared" si="0"/>
        <v>-91</v>
      </c>
      <c r="E15" s="66">
        <v>5</v>
      </c>
      <c r="F15" s="66">
        <v>4870.6</v>
      </c>
    </row>
    <row r="16" spans="1:6" ht="15">
      <c r="A16" s="65" t="s">
        <v>88</v>
      </c>
      <c r="B16" s="64">
        <v>65</v>
      </c>
      <c r="C16" s="66">
        <v>60</v>
      </c>
      <c r="D16" s="66">
        <f t="shared" si="0"/>
        <v>5</v>
      </c>
      <c r="E16" s="66">
        <v>16</v>
      </c>
      <c r="F16" s="66">
        <v>5218.13</v>
      </c>
    </row>
    <row r="17" spans="1:6" ht="15">
      <c r="A17" s="69" t="s">
        <v>90</v>
      </c>
      <c r="B17" s="64">
        <v>60</v>
      </c>
      <c r="C17" s="66">
        <v>57</v>
      </c>
      <c r="D17" s="66">
        <f t="shared" si="0"/>
        <v>3</v>
      </c>
      <c r="E17" s="66">
        <v>5</v>
      </c>
      <c r="F17" s="66">
        <v>3758.4</v>
      </c>
    </row>
    <row r="18" spans="1:6" ht="15">
      <c r="A18" s="69" t="s">
        <v>91</v>
      </c>
      <c r="B18" s="64">
        <v>49</v>
      </c>
      <c r="C18" s="66">
        <v>53</v>
      </c>
      <c r="D18" s="66">
        <f t="shared" si="0"/>
        <v>-4</v>
      </c>
      <c r="E18" s="66">
        <v>8</v>
      </c>
      <c r="F18" s="66">
        <v>7981.88</v>
      </c>
    </row>
    <row r="19" spans="1:6" ht="15">
      <c r="A19" s="69" t="s">
        <v>236</v>
      </c>
      <c r="B19" s="64">
        <v>47</v>
      </c>
      <c r="C19" s="66">
        <v>88</v>
      </c>
      <c r="D19" s="66">
        <f t="shared" si="0"/>
        <v>-41</v>
      </c>
      <c r="E19" s="66">
        <v>3</v>
      </c>
      <c r="F19" s="66">
        <v>3815.33</v>
      </c>
    </row>
    <row r="20" spans="1:6" ht="15">
      <c r="A20" s="152" t="s">
        <v>2</v>
      </c>
      <c r="B20" s="152"/>
      <c r="C20" s="152"/>
      <c r="D20" s="152"/>
      <c r="E20" s="152"/>
      <c r="F20" s="152"/>
    </row>
    <row r="21" spans="1:6" ht="15">
      <c r="A21" s="65" t="s">
        <v>52</v>
      </c>
      <c r="B21" s="64">
        <v>181</v>
      </c>
      <c r="C21" s="66">
        <v>397</v>
      </c>
      <c r="D21" s="66">
        <f t="shared" si="0"/>
        <v>-216</v>
      </c>
      <c r="E21" s="67">
        <v>16</v>
      </c>
      <c r="F21" s="81">
        <v>4324.47</v>
      </c>
    </row>
    <row r="22" spans="1:6" ht="30.75">
      <c r="A22" s="65" t="s">
        <v>105</v>
      </c>
      <c r="B22" s="64">
        <v>161</v>
      </c>
      <c r="C22" s="66">
        <v>296</v>
      </c>
      <c r="D22" s="66">
        <v>-135</v>
      </c>
      <c r="E22" s="66">
        <v>6</v>
      </c>
      <c r="F22" s="66">
        <v>5134.166666666667</v>
      </c>
    </row>
    <row r="23" spans="1:6" ht="30.75">
      <c r="A23" s="65" t="s">
        <v>106</v>
      </c>
      <c r="B23" s="64">
        <v>127</v>
      </c>
      <c r="C23" s="66">
        <v>61</v>
      </c>
      <c r="D23" s="66">
        <f>B23-C23</f>
        <v>66</v>
      </c>
      <c r="E23" s="66">
        <v>10</v>
      </c>
      <c r="F23" s="66">
        <v>4868.3</v>
      </c>
    </row>
    <row r="24" spans="1:6" ht="15">
      <c r="A24" s="65" t="s">
        <v>62</v>
      </c>
      <c r="B24" s="64">
        <v>94</v>
      </c>
      <c r="C24" s="66">
        <v>300</v>
      </c>
      <c r="D24" s="66">
        <f t="shared" si="0"/>
        <v>-206</v>
      </c>
      <c r="E24" s="67">
        <v>16</v>
      </c>
      <c r="F24" s="66">
        <v>7349.63</v>
      </c>
    </row>
    <row r="25" spans="1:6" ht="15">
      <c r="A25" s="65" t="s">
        <v>68</v>
      </c>
      <c r="B25" s="64">
        <v>88</v>
      </c>
      <c r="C25" s="66">
        <v>92</v>
      </c>
      <c r="D25" s="66">
        <f t="shared" si="0"/>
        <v>-4</v>
      </c>
      <c r="E25" s="67">
        <v>20</v>
      </c>
      <c r="F25" s="66">
        <v>6746.65</v>
      </c>
    </row>
    <row r="26" spans="1:6" ht="15">
      <c r="A26" s="65" t="s">
        <v>237</v>
      </c>
      <c r="B26" s="64">
        <v>53</v>
      </c>
      <c r="C26" s="66">
        <v>117</v>
      </c>
      <c r="D26" s="66">
        <f t="shared" si="0"/>
        <v>-64</v>
      </c>
      <c r="E26" s="67">
        <v>6</v>
      </c>
      <c r="F26" s="66">
        <v>5166</v>
      </c>
    </row>
    <row r="27" spans="1:6" ht="15">
      <c r="A27" s="65" t="s">
        <v>243</v>
      </c>
      <c r="B27" s="64">
        <v>46</v>
      </c>
      <c r="C27" s="66">
        <v>83</v>
      </c>
      <c r="D27" s="66">
        <f t="shared" si="0"/>
        <v>-37</v>
      </c>
      <c r="E27" s="67">
        <v>2</v>
      </c>
      <c r="F27" s="66">
        <v>4106.5</v>
      </c>
    </row>
    <row r="28" spans="1:6" ht="15">
      <c r="A28" s="65" t="s">
        <v>297</v>
      </c>
      <c r="B28" s="64">
        <v>39</v>
      </c>
      <c r="C28" s="66">
        <v>32</v>
      </c>
      <c r="D28" s="66">
        <f t="shared" si="0"/>
        <v>7</v>
      </c>
      <c r="E28" s="67">
        <v>8</v>
      </c>
      <c r="F28" s="66">
        <v>4968.13</v>
      </c>
    </row>
    <row r="29" spans="1:6" ht="15">
      <c r="A29" s="65" t="s">
        <v>283</v>
      </c>
      <c r="B29" s="64">
        <v>37</v>
      </c>
      <c r="C29" s="66">
        <v>34</v>
      </c>
      <c r="D29" s="66">
        <f t="shared" si="0"/>
        <v>3</v>
      </c>
      <c r="E29" s="67">
        <v>9</v>
      </c>
      <c r="F29" s="66">
        <v>4027</v>
      </c>
    </row>
    <row r="30" spans="1:6" ht="15">
      <c r="A30" s="65" t="s">
        <v>298</v>
      </c>
      <c r="B30" s="64">
        <v>37</v>
      </c>
      <c r="C30" s="66">
        <v>46</v>
      </c>
      <c r="D30" s="66">
        <f t="shared" si="0"/>
        <v>-9</v>
      </c>
      <c r="E30" s="67">
        <v>6</v>
      </c>
      <c r="F30" s="104">
        <v>4391.17</v>
      </c>
    </row>
    <row r="31" spans="1:6" ht="30.75">
      <c r="A31" s="65" t="s">
        <v>336</v>
      </c>
      <c r="B31" s="64">
        <v>36</v>
      </c>
      <c r="C31" s="66">
        <v>39</v>
      </c>
      <c r="D31" s="66">
        <f t="shared" si="0"/>
        <v>-3</v>
      </c>
      <c r="E31" s="67">
        <v>5</v>
      </c>
      <c r="F31" s="104">
        <v>4229.2</v>
      </c>
    </row>
    <row r="32" spans="1:6" ht="15">
      <c r="A32" s="152" t="s">
        <v>1</v>
      </c>
      <c r="B32" s="152"/>
      <c r="C32" s="152"/>
      <c r="D32" s="152"/>
      <c r="E32" s="152"/>
      <c r="F32" s="152"/>
    </row>
    <row r="33" spans="1:6" ht="15">
      <c r="A33" s="69" t="s">
        <v>47</v>
      </c>
      <c r="B33" s="64">
        <v>534</v>
      </c>
      <c r="C33" s="66">
        <v>663</v>
      </c>
      <c r="D33" s="66">
        <f t="shared" si="0"/>
        <v>-129</v>
      </c>
      <c r="E33" s="67">
        <v>56</v>
      </c>
      <c r="F33" s="66">
        <v>5384.58</v>
      </c>
    </row>
    <row r="34" spans="1:6" ht="15">
      <c r="A34" s="69" t="s">
        <v>74</v>
      </c>
      <c r="B34" s="64">
        <v>315</v>
      </c>
      <c r="C34" s="66">
        <v>279</v>
      </c>
      <c r="D34" s="66">
        <f t="shared" si="0"/>
        <v>36</v>
      </c>
      <c r="E34" s="67">
        <v>35</v>
      </c>
      <c r="F34" s="66">
        <v>3972.86</v>
      </c>
    </row>
    <row r="35" spans="1:6" ht="15">
      <c r="A35" s="69" t="s">
        <v>75</v>
      </c>
      <c r="B35" s="64">
        <v>189</v>
      </c>
      <c r="C35" s="66">
        <v>238</v>
      </c>
      <c r="D35" s="66">
        <f t="shared" si="0"/>
        <v>-49</v>
      </c>
      <c r="E35" s="67">
        <v>71</v>
      </c>
      <c r="F35" s="66">
        <v>6506.96</v>
      </c>
    </row>
    <row r="36" spans="1:6" ht="15">
      <c r="A36" s="69" t="s">
        <v>59</v>
      </c>
      <c r="B36" s="64">
        <v>87</v>
      </c>
      <c r="C36" s="66">
        <v>99</v>
      </c>
      <c r="D36" s="66">
        <f t="shared" si="0"/>
        <v>-12</v>
      </c>
      <c r="E36" s="67">
        <v>20</v>
      </c>
      <c r="F36" s="66">
        <v>4158.5</v>
      </c>
    </row>
    <row r="37" spans="1:6" ht="15">
      <c r="A37" s="69" t="s">
        <v>77</v>
      </c>
      <c r="B37" s="64">
        <v>80</v>
      </c>
      <c r="C37" s="66">
        <v>73</v>
      </c>
      <c r="D37" s="66">
        <f t="shared" si="0"/>
        <v>7</v>
      </c>
      <c r="E37" s="66">
        <v>19</v>
      </c>
      <c r="F37" s="66">
        <v>4771.79</v>
      </c>
    </row>
    <row r="38" spans="1:6" ht="15">
      <c r="A38" s="69" t="s">
        <v>76</v>
      </c>
      <c r="B38" s="64">
        <v>74</v>
      </c>
      <c r="C38" s="66">
        <v>70</v>
      </c>
      <c r="D38" s="66">
        <f t="shared" si="0"/>
        <v>4</v>
      </c>
      <c r="E38" s="67">
        <v>6</v>
      </c>
      <c r="F38" s="66">
        <v>8806.67</v>
      </c>
    </row>
    <row r="39" spans="1:6" ht="15">
      <c r="A39" s="69" t="s">
        <v>78</v>
      </c>
      <c r="B39" s="64">
        <v>74</v>
      </c>
      <c r="C39" s="66">
        <v>88</v>
      </c>
      <c r="D39" s="66">
        <f t="shared" si="0"/>
        <v>-14</v>
      </c>
      <c r="E39" s="67">
        <v>14</v>
      </c>
      <c r="F39" s="66">
        <v>8248.22</v>
      </c>
    </row>
    <row r="40" spans="1:6" ht="15">
      <c r="A40" s="69" t="s">
        <v>244</v>
      </c>
      <c r="B40" s="64">
        <v>67</v>
      </c>
      <c r="C40" s="66">
        <v>31</v>
      </c>
      <c r="D40" s="66">
        <f t="shared" si="0"/>
        <v>36</v>
      </c>
      <c r="E40" s="67">
        <v>11</v>
      </c>
      <c r="F40" s="66">
        <v>3723.55</v>
      </c>
    </row>
    <row r="41" spans="1:6" ht="15">
      <c r="A41" s="69" t="s">
        <v>226</v>
      </c>
      <c r="B41" s="64">
        <v>59</v>
      </c>
      <c r="C41" s="66">
        <v>50</v>
      </c>
      <c r="D41" s="66">
        <f t="shared" si="0"/>
        <v>9</v>
      </c>
      <c r="E41" s="67">
        <v>16</v>
      </c>
      <c r="F41" s="66">
        <v>3926.56</v>
      </c>
    </row>
    <row r="42" spans="1:6" ht="15">
      <c r="A42" s="69" t="s">
        <v>113</v>
      </c>
      <c r="B42" s="64">
        <v>58</v>
      </c>
      <c r="C42" s="66">
        <v>60</v>
      </c>
      <c r="D42" s="66">
        <f t="shared" si="0"/>
        <v>-2</v>
      </c>
      <c r="E42" s="67">
        <v>6</v>
      </c>
      <c r="F42" s="66">
        <v>3863.33</v>
      </c>
    </row>
    <row r="43" spans="1:6" ht="15">
      <c r="A43" s="152" t="s">
        <v>0</v>
      </c>
      <c r="B43" s="152"/>
      <c r="C43" s="152"/>
      <c r="D43" s="152"/>
      <c r="E43" s="152"/>
      <c r="F43" s="152"/>
    </row>
    <row r="44" spans="1:6" ht="15">
      <c r="A44" s="65" t="s">
        <v>58</v>
      </c>
      <c r="B44" s="64">
        <v>305</v>
      </c>
      <c r="C44" s="66">
        <v>145</v>
      </c>
      <c r="D44" s="66">
        <f t="shared" si="0"/>
        <v>160</v>
      </c>
      <c r="E44" s="67">
        <v>91</v>
      </c>
      <c r="F44" s="66">
        <v>4543.46</v>
      </c>
    </row>
    <row r="45" spans="1:6" ht="15">
      <c r="A45" s="65" t="s">
        <v>61</v>
      </c>
      <c r="B45" s="64">
        <v>221</v>
      </c>
      <c r="C45" s="66">
        <v>265</v>
      </c>
      <c r="D45" s="66">
        <f t="shared" si="0"/>
        <v>-44</v>
      </c>
      <c r="E45" s="67">
        <v>28</v>
      </c>
      <c r="F45" s="66">
        <v>4588.82</v>
      </c>
    </row>
    <row r="46" spans="1:6" ht="15">
      <c r="A46" s="65" t="s">
        <v>238</v>
      </c>
      <c r="B46" s="64">
        <v>71</v>
      </c>
      <c r="C46" s="64">
        <v>101</v>
      </c>
      <c r="D46" s="66">
        <f t="shared" si="0"/>
        <v>-30</v>
      </c>
      <c r="E46" s="67">
        <v>6</v>
      </c>
      <c r="F46" s="66">
        <v>3960</v>
      </c>
    </row>
    <row r="47" spans="1:6" ht="15">
      <c r="A47" s="65" t="s">
        <v>92</v>
      </c>
      <c r="B47" s="64">
        <v>68</v>
      </c>
      <c r="C47" s="66">
        <v>129</v>
      </c>
      <c r="D47" s="66">
        <f t="shared" si="0"/>
        <v>-61</v>
      </c>
      <c r="E47" s="67">
        <v>9</v>
      </c>
      <c r="F47" s="66">
        <v>4220.67</v>
      </c>
    </row>
    <row r="48" spans="1:6" ht="15">
      <c r="A48" s="65" t="s">
        <v>114</v>
      </c>
      <c r="B48" s="64">
        <v>58</v>
      </c>
      <c r="C48" s="64">
        <v>95</v>
      </c>
      <c r="D48" s="66">
        <f t="shared" si="0"/>
        <v>-37</v>
      </c>
      <c r="E48" s="67">
        <v>19</v>
      </c>
      <c r="F48" s="66">
        <v>3753.11</v>
      </c>
    </row>
    <row r="49" spans="1:6" ht="30.75">
      <c r="A49" s="65" t="s">
        <v>95</v>
      </c>
      <c r="B49" s="64">
        <v>56</v>
      </c>
      <c r="C49" s="64">
        <v>106</v>
      </c>
      <c r="D49" s="66">
        <f t="shared" si="0"/>
        <v>-50</v>
      </c>
      <c r="E49" s="67">
        <v>4</v>
      </c>
      <c r="F49" s="107">
        <v>4165</v>
      </c>
    </row>
    <row r="50" spans="1:6" ht="15">
      <c r="A50" s="65" t="s">
        <v>94</v>
      </c>
      <c r="B50" s="64">
        <v>49</v>
      </c>
      <c r="C50" s="64">
        <v>80</v>
      </c>
      <c r="D50" s="66">
        <f t="shared" si="0"/>
        <v>-31</v>
      </c>
      <c r="E50" s="67">
        <v>4</v>
      </c>
      <c r="F50" s="107">
        <v>4000</v>
      </c>
    </row>
    <row r="51" spans="1:6" ht="15">
      <c r="A51" s="65" t="s">
        <v>93</v>
      </c>
      <c r="B51" s="64">
        <v>46</v>
      </c>
      <c r="C51" s="64">
        <v>43</v>
      </c>
      <c r="D51" s="66">
        <f t="shared" si="0"/>
        <v>3</v>
      </c>
      <c r="E51" s="67">
        <v>11</v>
      </c>
      <c r="F51" s="107">
        <v>4383.55</v>
      </c>
    </row>
    <row r="52" spans="1:6" ht="15">
      <c r="A52" s="65" t="s">
        <v>265</v>
      </c>
      <c r="B52" s="64">
        <v>28</v>
      </c>
      <c r="C52" s="64">
        <v>91</v>
      </c>
      <c r="D52" s="66">
        <f t="shared" si="0"/>
        <v>-63</v>
      </c>
      <c r="E52" s="67">
        <v>1</v>
      </c>
      <c r="F52" s="66">
        <v>4000</v>
      </c>
    </row>
    <row r="53" spans="1:6" ht="15">
      <c r="A53" s="65" t="s">
        <v>299</v>
      </c>
      <c r="B53" s="64">
        <v>26</v>
      </c>
      <c r="C53" s="64">
        <v>20</v>
      </c>
      <c r="D53" s="66">
        <f t="shared" si="0"/>
        <v>6</v>
      </c>
      <c r="E53" s="67">
        <v>8</v>
      </c>
      <c r="F53" s="107">
        <v>4165.38</v>
      </c>
    </row>
    <row r="54" spans="1:6" ht="15">
      <c r="A54" s="152" t="s">
        <v>4</v>
      </c>
      <c r="B54" s="152"/>
      <c r="C54" s="152"/>
      <c r="D54" s="152"/>
      <c r="E54" s="152"/>
      <c r="F54" s="152"/>
    </row>
    <row r="55" spans="1:6" ht="15">
      <c r="A55" s="65" t="s">
        <v>82</v>
      </c>
      <c r="B55" s="64">
        <v>979</v>
      </c>
      <c r="C55" s="64">
        <v>862</v>
      </c>
      <c r="D55" s="66">
        <f t="shared" si="0"/>
        <v>117</v>
      </c>
      <c r="E55" s="67">
        <v>172</v>
      </c>
      <c r="F55" s="66">
        <v>4054.89</v>
      </c>
    </row>
    <row r="56" spans="1:6" ht="15">
      <c r="A56" s="65" t="s">
        <v>45</v>
      </c>
      <c r="B56" s="64">
        <v>617</v>
      </c>
      <c r="C56" s="66">
        <v>397</v>
      </c>
      <c r="D56" s="66">
        <f t="shared" si="0"/>
        <v>220</v>
      </c>
      <c r="E56" s="67">
        <v>139</v>
      </c>
      <c r="F56" s="66">
        <v>4164.75</v>
      </c>
    </row>
    <row r="57" spans="1:6" ht="15">
      <c r="A57" s="65" t="s">
        <v>104</v>
      </c>
      <c r="B57" s="64">
        <v>591</v>
      </c>
      <c r="C57" s="66">
        <v>426</v>
      </c>
      <c r="D57" s="66">
        <f t="shared" si="0"/>
        <v>165</v>
      </c>
      <c r="E57" s="67">
        <v>59</v>
      </c>
      <c r="F57" s="66">
        <v>4115.68</v>
      </c>
    </row>
    <row r="58" spans="1:6" ht="15">
      <c r="A58" s="65" t="s">
        <v>46</v>
      </c>
      <c r="B58" s="64">
        <v>539</v>
      </c>
      <c r="C58" s="66">
        <v>361</v>
      </c>
      <c r="D58" s="66">
        <f t="shared" si="0"/>
        <v>178</v>
      </c>
      <c r="E58" s="67">
        <v>132</v>
      </c>
      <c r="F58" s="66">
        <v>4169.35</v>
      </c>
    </row>
    <row r="59" spans="1:6" ht="15">
      <c r="A59" s="65" t="s">
        <v>84</v>
      </c>
      <c r="B59" s="64">
        <v>508</v>
      </c>
      <c r="C59" s="66">
        <v>658</v>
      </c>
      <c r="D59" s="66">
        <f t="shared" si="0"/>
        <v>-150</v>
      </c>
      <c r="E59" s="67">
        <v>51</v>
      </c>
      <c r="F59" s="66">
        <v>4005.92</v>
      </c>
    </row>
    <row r="60" spans="1:6" ht="15">
      <c r="A60" s="65" t="s">
        <v>60</v>
      </c>
      <c r="B60" s="64">
        <v>353</v>
      </c>
      <c r="C60" s="66">
        <v>114</v>
      </c>
      <c r="D60" s="66">
        <f t="shared" si="0"/>
        <v>239</v>
      </c>
      <c r="E60" s="67">
        <v>130</v>
      </c>
      <c r="F60" s="66">
        <v>3916.52</v>
      </c>
    </row>
    <row r="61" spans="1:6" ht="15">
      <c r="A61" s="65" t="s">
        <v>115</v>
      </c>
      <c r="B61" s="64">
        <v>303</v>
      </c>
      <c r="C61" s="66">
        <v>13</v>
      </c>
      <c r="D61" s="66">
        <f t="shared" si="0"/>
        <v>290</v>
      </c>
      <c r="E61" s="67">
        <v>102</v>
      </c>
      <c r="F61" s="66">
        <v>7000</v>
      </c>
    </row>
    <row r="62" spans="1:6" ht="15">
      <c r="A62" s="65" t="s">
        <v>64</v>
      </c>
      <c r="B62" s="64">
        <v>202</v>
      </c>
      <c r="C62" s="66">
        <v>141</v>
      </c>
      <c r="D62" s="66">
        <f t="shared" si="0"/>
        <v>61</v>
      </c>
      <c r="E62" s="67">
        <v>46</v>
      </c>
      <c r="F62" s="66">
        <v>4094.87</v>
      </c>
    </row>
    <row r="63" spans="1:6" ht="46.5">
      <c r="A63" s="65" t="s">
        <v>108</v>
      </c>
      <c r="B63" s="64">
        <v>153</v>
      </c>
      <c r="C63" s="66">
        <v>150</v>
      </c>
      <c r="D63" s="66">
        <f t="shared" si="0"/>
        <v>3</v>
      </c>
      <c r="E63" s="67">
        <v>34</v>
      </c>
      <c r="F63" s="66">
        <v>3770.06</v>
      </c>
    </row>
    <row r="64" spans="1:6" ht="15">
      <c r="A64" s="65" t="s">
        <v>96</v>
      </c>
      <c r="B64" s="64">
        <v>111</v>
      </c>
      <c r="C64" s="66">
        <v>100</v>
      </c>
      <c r="D64" s="66">
        <f t="shared" si="0"/>
        <v>11</v>
      </c>
      <c r="E64" s="67">
        <v>7</v>
      </c>
      <c r="F64" s="66">
        <v>3862.71</v>
      </c>
    </row>
    <row r="65" spans="1:6" ht="15">
      <c r="A65" s="152" t="s">
        <v>29</v>
      </c>
      <c r="B65" s="152"/>
      <c r="C65" s="152"/>
      <c r="D65" s="152"/>
      <c r="E65" s="152"/>
      <c r="F65" s="152"/>
    </row>
    <row r="66" spans="1:6" ht="15">
      <c r="A66" s="70" t="s">
        <v>245</v>
      </c>
      <c r="B66" s="64">
        <v>175</v>
      </c>
      <c r="C66" s="66">
        <v>186</v>
      </c>
      <c r="D66" s="66">
        <f t="shared" si="0"/>
        <v>-11</v>
      </c>
      <c r="E66" s="66">
        <v>7</v>
      </c>
      <c r="F66" s="104">
        <v>3931.29</v>
      </c>
    </row>
    <row r="67" spans="1:6" ht="30.75">
      <c r="A67" s="70" t="s">
        <v>116</v>
      </c>
      <c r="B67" s="64">
        <v>132</v>
      </c>
      <c r="C67" s="66">
        <v>140</v>
      </c>
      <c r="D67" s="66">
        <f t="shared" si="0"/>
        <v>-8</v>
      </c>
      <c r="E67" s="66">
        <v>3</v>
      </c>
      <c r="F67" s="107">
        <v>3723</v>
      </c>
    </row>
    <row r="68" spans="1:6" ht="35.25" customHeight="1">
      <c r="A68" s="70" t="s">
        <v>97</v>
      </c>
      <c r="B68" s="64">
        <v>53</v>
      </c>
      <c r="C68" s="66">
        <v>29</v>
      </c>
      <c r="D68" s="66">
        <f t="shared" si="0"/>
        <v>24</v>
      </c>
      <c r="E68" s="66">
        <v>5</v>
      </c>
      <c r="F68" s="104">
        <v>4504.6</v>
      </c>
    </row>
    <row r="69" spans="1:6" ht="30.75">
      <c r="A69" s="70" t="s">
        <v>246</v>
      </c>
      <c r="B69" s="64">
        <v>19</v>
      </c>
      <c r="C69" s="66">
        <v>21</v>
      </c>
      <c r="D69" s="66">
        <f t="shared" si="0"/>
        <v>-2</v>
      </c>
      <c r="E69" s="66">
        <v>1</v>
      </c>
      <c r="F69" s="104">
        <v>3850</v>
      </c>
    </row>
    <row r="70" spans="1:6" ht="15">
      <c r="A70" s="70" t="s">
        <v>268</v>
      </c>
      <c r="B70" s="64">
        <v>15</v>
      </c>
      <c r="C70" s="66">
        <v>11</v>
      </c>
      <c r="D70" s="66">
        <f t="shared" si="0"/>
        <v>4</v>
      </c>
      <c r="E70" s="66">
        <v>2</v>
      </c>
      <c r="F70" s="104">
        <v>5000</v>
      </c>
    </row>
    <row r="71" spans="1:6" ht="30.75">
      <c r="A71" s="70" t="s">
        <v>227</v>
      </c>
      <c r="B71" s="64">
        <v>15</v>
      </c>
      <c r="C71" s="66">
        <v>4</v>
      </c>
      <c r="D71" s="66">
        <f t="shared" si="0"/>
        <v>11</v>
      </c>
      <c r="E71" s="66">
        <v>3</v>
      </c>
      <c r="F71" s="104">
        <v>3983.67</v>
      </c>
    </row>
    <row r="72" spans="1:6" ht="15">
      <c r="A72" s="70" t="s">
        <v>266</v>
      </c>
      <c r="B72" s="64">
        <v>15</v>
      </c>
      <c r="C72" s="66">
        <v>22</v>
      </c>
      <c r="D72" s="66">
        <f t="shared" si="0"/>
        <v>-7</v>
      </c>
      <c r="E72" s="66">
        <v>1</v>
      </c>
      <c r="F72" s="104">
        <v>3723</v>
      </c>
    </row>
    <row r="73" spans="1:6" ht="15">
      <c r="A73" s="70" t="s">
        <v>267</v>
      </c>
      <c r="B73" s="64">
        <v>13</v>
      </c>
      <c r="C73" s="66">
        <v>5</v>
      </c>
      <c r="D73" s="66">
        <f t="shared" si="0"/>
        <v>8</v>
      </c>
      <c r="E73" s="66">
        <v>3</v>
      </c>
      <c r="F73" s="104">
        <v>4242.67</v>
      </c>
    </row>
    <row r="74" spans="1:6" ht="15">
      <c r="A74" s="70" t="s">
        <v>300</v>
      </c>
      <c r="B74" s="64">
        <v>11</v>
      </c>
      <c r="C74" s="66">
        <v>21</v>
      </c>
      <c r="D74" s="66">
        <f t="shared" si="0"/>
        <v>-10</v>
      </c>
      <c r="E74" s="66">
        <v>2</v>
      </c>
      <c r="F74" s="104">
        <v>3723</v>
      </c>
    </row>
    <row r="75" spans="1:6" ht="18">
      <c r="A75" s="70" t="s">
        <v>269</v>
      </c>
      <c r="B75" s="64">
        <v>11</v>
      </c>
      <c r="C75" s="66">
        <v>3</v>
      </c>
      <c r="D75" s="66">
        <f t="shared" si="0"/>
        <v>8</v>
      </c>
      <c r="E75" s="66">
        <v>0</v>
      </c>
      <c r="F75" s="106" t="s">
        <v>39</v>
      </c>
    </row>
    <row r="76" spans="1:6" ht="15">
      <c r="A76" s="152" t="s">
        <v>5</v>
      </c>
      <c r="B76" s="152"/>
      <c r="C76" s="152"/>
      <c r="D76" s="152"/>
      <c r="E76" s="152"/>
      <c r="F76" s="152"/>
    </row>
    <row r="77" spans="1:6" ht="15">
      <c r="A77" s="65" t="s">
        <v>53</v>
      </c>
      <c r="B77" s="64">
        <v>1224</v>
      </c>
      <c r="C77" s="66">
        <v>212</v>
      </c>
      <c r="D77" s="66">
        <f t="shared" si="0"/>
        <v>1012</v>
      </c>
      <c r="E77" s="67">
        <v>573</v>
      </c>
      <c r="F77" s="104">
        <v>5105.31</v>
      </c>
    </row>
    <row r="78" spans="1:6" ht="15">
      <c r="A78" s="65" t="s">
        <v>101</v>
      </c>
      <c r="B78" s="64">
        <v>528</v>
      </c>
      <c r="C78" s="66">
        <v>359</v>
      </c>
      <c r="D78" s="66">
        <f t="shared" si="0"/>
        <v>169</v>
      </c>
      <c r="E78" s="67">
        <v>263</v>
      </c>
      <c r="F78" s="104">
        <v>6899.24</v>
      </c>
    </row>
    <row r="79" spans="1:6" ht="15">
      <c r="A79" s="65" t="s">
        <v>49</v>
      </c>
      <c r="B79" s="64">
        <v>361</v>
      </c>
      <c r="C79" s="64">
        <v>111</v>
      </c>
      <c r="D79" s="66">
        <f aca="true" t="shared" si="1" ref="D79:D108">B79-C79</f>
        <v>250</v>
      </c>
      <c r="E79" s="67">
        <v>94</v>
      </c>
      <c r="F79" s="104">
        <v>5358.3</v>
      </c>
    </row>
    <row r="80" spans="1:6" ht="15">
      <c r="A80" s="65" t="s">
        <v>99</v>
      </c>
      <c r="B80" s="64">
        <v>280</v>
      </c>
      <c r="C80" s="64">
        <v>71</v>
      </c>
      <c r="D80" s="66">
        <f t="shared" si="1"/>
        <v>209</v>
      </c>
      <c r="E80" s="67">
        <v>38</v>
      </c>
      <c r="F80" s="104">
        <v>5223.5</v>
      </c>
    </row>
    <row r="81" spans="1:6" ht="15">
      <c r="A81" s="65" t="s">
        <v>111</v>
      </c>
      <c r="B81" s="64">
        <v>208</v>
      </c>
      <c r="C81" s="64">
        <v>12</v>
      </c>
      <c r="D81" s="66">
        <f t="shared" si="1"/>
        <v>196</v>
      </c>
      <c r="E81" s="67">
        <v>9</v>
      </c>
      <c r="F81" s="104">
        <v>6378.11</v>
      </c>
    </row>
    <row r="82" spans="1:6" ht="15">
      <c r="A82" s="65" t="s">
        <v>107</v>
      </c>
      <c r="B82" s="64">
        <v>194</v>
      </c>
      <c r="C82" s="64">
        <v>63</v>
      </c>
      <c r="D82" s="66">
        <f t="shared" si="1"/>
        <v>131</v>
      </c>
      <c r="E82" s="67">
        <v>70</v>
      </c>
      <c r="F82" s="104">
        <v>6211.01</v>
      </c>
    </row>
    <row r="83" spans="1:6" ht="30.75">
      <c r="A83" s="65" t="s">
        <v>56</v>
      </c>
      <c r="B83" s="64">
        <v>191</v>
      </c>
      <c r="C83" s="64">
        <v>39</v>
      </c>
      <c r="D83" s="66">
        <f t="shared" si="1"/>
        <v>152</v>
      </c>
      <c r="E83" s="67">
        <v>73</v>
      </c>
      <c r="F83" s="104">
        <v>5066.81</v>
      </c>
    </row>
    <row r="84" spans="1:6" ht="15">
      <c r="A84" s="65" t="s">
        <v>264</v>
      </c>
      <c r="B84" s="64">
        <v>177</v>
      </c>
      <c r="C84" s="64">
        <v>100</v>
      </c>
      <c r="D84" s="66">
        <f t="shared" si="1"/>
        <v>77</v>
      </c>
      <c r="E84" s="67">
        <v>43</v>
      </c>
      <c r="F84" s="104">
        <v>6840.3</v>
      </c>
    </row>
    <row r="85" spans="1:6" ht="15">
      <c r="A85" s="65" t="s">
        <v>98</v>
      </c>
      <c r="B85" s="64">
        <v>171</v>
      </c>
      <c r="C85" s="64">
        <v>86</v>
      </c>
      <c r="D85" s="66">
        <f t="shared" si="1"/>
        <v>85</v>
      </c>
      <c r="E85" s="67">
        <v>68</v>
      </c>
      <c r="F85" s="104">
        <v>4581.5</v>
      </c>
    </row>
    <row r="86" spans="1:6" ht="15">
      <c r="A86" s="65" t="s">
        <v>110</v>
      </c>
      <c r="B86" s="64">
        <v>168</v>
      </c>
      <c r="C86" s="64">
        <v>86</v>
      </c>
      <c r="D86" s="66">
        <f t="shared" si="1"/>
        <v>82</v>
      </c>
      <c r="E86" s="67">
        <v>45</v>
      </c>
      <c r="F86" s="104">
        <v>5043.16</v>
      </c>
    </row>
    <row r="87" spans="1:6" ht="34.5" customHeight="1">
      <c r="A87" s="152" t="s">
        <v>6</v>
      </c>
      <c r="B87" s="152"/>
      <c r="C87" s="152"/>
      <c r="D87" s="152"/>
      <c r="E87" s="152"/>
      <c r="F87" s="152"/>
    </row>
    <row r="88" spans="1:6" ht="15">
      <c r="A88" s="70" t="s">
        <v>43</v>
      </c>
      <c r="B88" s="64">
        <v>2068</v>
      </c>
      <c r="C88" s="66">
        <v>621</v>
      </c>
      <c r="D88" s="66">
        <f t="shared" si="1"/>
        <v>1447</v>
      </c>
      <c r="E88" s="67">
        <v>487</v>
      </c>
      <c r="F88" s="104">
        <v>5330.47</v>
      </c>
    </row>
    <row r="89" spans="1:6" ht="46.5">
      <c r="A89" s="70" t="s">
        <v>117</v>
      </c>
      <c r="B89" s="64">
        <v>1591</v>
      </c>
      <c r="C89" s="64">
        <v>103</v>
      </c>
      <c r="D89" s="66">
        <f t="shared" si="1"/>
        <v>1488</v>
      </c>
      <c r="E89" s="67">
        <v>645</v>
      </c>
      <c r="F89" s="104">
        <v>7500.78</v>
      </c>
    </row>
    <row r="90" spans="1:6" ht="15">
      <c r="A90" s="70" t="s">
        <v>66</v>
      </c>
      <c r="B90" s="64">
        <v>817</v>
      </c>
      <c r="C90" s="64">
        <v>149</v>
      </c>
      <c r="D90" s="66">
        <f t="shared" si="1"/>
        <v>668</v>
      </c>
      <c r="E90" s="67">
        <v>20</v>
      </c>
      <c r="F90" s="104">
        <v>4971.3</v>
      </c>
    </row>
    <row r="91" spans="1:6" ht="15">
      <c r="A91" s="70" t="s">
        <v>65</v>
      </c>
      <c r="B91" s="64">
        <v>271</v>
      </c>
      <c r="C91" s="64">
        <v>137</v>
      </c>
      <c r="D91" s="66">
        <f t="shared" si="1"/>
        <v>134</v>
      </c>
      <c r="E91" s="67">
        <v>75</v>
      </c>
      <c r="F91" s="104">
        <v>5904.61</v>
      </c>
    </row>
    <row r="92" spans="1:6" ht="15">
      <c r="A92" s="70" t="s">
        <v>85</v>
      </c>
      <c r="B92" s="64">
        <v>191</v>
      </c>
      <c r="C92" s="64">
        <v>88</v>
      </c>
      <c r="D92" s="66">
        <f t="shared" si="1"/>
        <v>103</v>
      </c>
      <c r="E92" s="67">
        <v>38</v>
      </c>
      <c r="F92" s="104">
        <v>5343.74</v>
      </c>
    </row>
    <row r="93" spans="1:6" ht="15">
      <c r="A93" s="70" t="s">
        <v>229</v>
      </c>
      <c r="B93" s="64">
        <v>145</v>
      </c>
      <c r="C93" s="64">
        <v>129</v>
      </c>
      <c r="D93" s="66">
        <f t="shared" si="1"/>
        <v>16</v>
      </c>
      <c r="E93" s="67">
        <v>14</v>
      </c>
      <c r="F93" s="104">
        <v>7729.21</v>
      </c>
    </row>
    <row r="94" spans="1:6" ht="15">
      <c r="A94" s="70" t="s">
        <v>118</v>
      </c>
      <c r="B94" s="64">
        <v>130</v>
      </c>
      <c r="C94" s="64">
        <v>1</v>
      </c>
      <c r="D94" s="66">
        <f t="shared" si="1"/>
        <v>129</v>
      </c>
      <c r="E94" s="67">
        <v>119</v>
      </c>
      <c r="F94" s="104">
        <v>5100.9</v>
      </c>
    </row>
    <row r="95" spans="1:6" ht="15">
      <c r="A95" s="70" t="s">
        <v>83</v>
      </c>
      <c r="B95" s="64">
        <v>111</v>
      </c>
      <c r="C95" s="64">
        <v>768</v>
      </c>
      <c r="D95" s="66">
        <f t="shared" si="1"/>
        <v>-657</v>
      </c>
      <c r="E95" s="64">
        <v>7</v>
      </c>
      <c r="F95" s="104">
        <v>4092.57</v>
      </c>
    </row>
    <row r="96" spans="1:6" ht="15">
      <c r="A96" s="70" t="s">
        <v>67</v>
      </c>
      <c r="B96" s="64">
        <v>109</v>
      </c>
      <c r="C96" s="64">
        <v>25</v>
      </c>
      <c r="D96" s="66">
        <f t="shared" si="1"/>
        <v>84</v>
      </c>
      <c r="E96" s="67">
        <v>43</v>
      </c>
      <c r="F96" s="104">
        <v>6354.6</v>
      </c>
    </row>
    <row r="97" spans="1:6" ht="15">
      <c r="A97" s="70" t="s">
        <v>102</v>
      </c>
      <c r="B97" s="64">
        <v>101</v>
      </c>
      <c r="C97" s="64">
        <v>41</v>
      </c>
      <c r="D97" s="66">
        <f t="shared" si="1"/>
        <v>60</v>
      </c>
      <c r="E97" s="67">
        <v>16</v>
      </c>
      <c r="F97" s="104">
        <v>6197.81</v>
      </c>
    </row>
    <row r="98" spans="1:6" ht="15">
      <c r="A98" s="152" t="s">
        <v>3</v>
      </c>
      <c r="B98" s="152"/>
      <c r="C98" s="152"/>
      <c r="D98" s="152"/>
      <c r="E98" s="152"/>
      <c r="F98" s="152"/>
    </row>
    <row r="99" spans="1:6" ht="15">
      <c r="A99" s="70" t="s">
        <v>44</v>
      </c>
      <c r="B99" s="71">
        <v>796</v>
      </c>
      <c r="C99" s="72">
        <v>483</v>
      </c>
      <c r="D99" s="66">
        <f t="shared" si="1"/>
        <v>313</v>
      </c>
      <c r="E99" s="73">
        <v>122</v>
      </c>
      <c r="F99" s="108">
        <v>5172.72</v>
      </c>
    </row>
    <row r="100" spans="1:6" ht="15">
      <c r="A100" s="70" t="s">
        <v>48</v>
      </c>
      <c r="B100" s="71">
        <v>489</v>
      </c>
      <c r="C100" s="72">
        <v>257</v>
      </c>
      <c r="D100" s="66">
        <f t="shared" si="1"/>
        <v>232</v>
      </c>
      <c r="E100" s="73">
        <v>120</v>
      </c>
      <c r="F100" s="108">
        <v>4049.27</v>
      </c>
    </row>
    <row r="101" spans="1:6" ht="15">
      <c r="A101" s="70" t="s">
        <v>50</v>
      </c>
      <c r="B101" s="71">
        <v>398</v>
      </c>
      <c r="C101" s="72">
        <v>109</v>
      </c>
      <c r="D101" s="66">
        <f t="shared" si="1"/>
        <v>289</v>
      </c>
      <c r="E101" s="73">
        <v>108</v>
      </c>
      <c r="F101" s="108">
        <v>5836.09</v>
      </c>
    </row>
    <row r="102" spans="1:6" ht="15">
      <c r="A102" s="70" t="s">
        <v>51</v>
      </c>
      <c r="B102" s="71">
        <v>339</v>
      </c>
      <c r="C102" s="72">
        <v>223</v>
      </c>
      <c r="D102" s="66">
        <f t="shared" si="1"/>
        <v>116</v>
      </c>
      <c r="E102" s="73">
        <v>18</v>
      </c>
      <c r="F102" s="108">
        <v>3873.06</v>
      </c>
    </row>
    <row r="103" spans="1:6" ht="15">
      <c r="A103" s="70" t="s">
        <v>54</v>
      </c>
      <c r="B103" s="71">
        <v>309</v>
      </c>
      <c r="C103" s="72">
        <v>83</v>
      </c>
      <c r="D103" s="66">
        <f t="shared" si="1"/>
        <v>226</v>
      </c>
      <c r="E103" s="73">
        <v>107</v>
      </c>
      <c r="F103" s="108">
        <v>3833.18</v>
      </c>
    </row>
    <row r="104" spans="1:6" ht="15">
      <c r="A104" s="70" t="s">
        <v>55</v>
      </c>
      <c r="B104" s="71">
        <v>243</v>
      </c>
      <c r="C104" s="72">
        <v>87</v>
      </c>
      <c r="D104" s="66">
        <f t="shared" si="1"/>
        <v>156</v>
      </c>
      <c r="E104" s="73">
        <v>21</v>
      </c>
      <c r="F104" s="108">
        <v>5138.33</v>
      </c>
    </row>
    <row r="105" spans="1:6" ht="15">
      <c r="A105" s="70" t="s">
        <v>69</v>
      </c>
      <c r="B105" s="71">
        <v>204</v>
      </c>
      <c r="C105" s="72">
        <v>33</v>
      </c>
      <c r="D105" s="66">
        <f t="shared" si="1"/>
        <v>171</v>
      </c>
      <c r="E105" s="73">
        <v>54</v>
      </c>
      <c r="F105" s="108">
        <v>4307.91</v>
      </c>
    </row>
    <row r="106" spans="1:6" ht="15">
      <c r="A106" s="70" t="s">
        <v>57</v>
      </c>
      <c r="B106" s="71">
        <v>151</v>
      </c>
      <c r="C106" s="72">
        <v>123</v>
      </c>
      <c r="D106" s="66">
        <f t="shared" si="1"/>
        <v>28</v>
      </c>
      <c r="E106" s="73">
        <v>16</v>
      </c>
      <c r="F106" s="108">
        <v>4869.97</v>
      </c>
    </row>
    <row r="107" spans="1:6" ht="15">
      <c r="A107" s="70" t="s">
        <v>71</v>
      </c>
      <c r="B107" s="71">
        <v>133</v>
      </c>
      <c r="C107" s="72">
        <v>78</v>
      </c>
      <c r="D107" s="66">
        <f t="shared" si="1"/>
        <v>55</v>
      </c>
      <c r="E107" s="73">
        <v>27</v>
      </c>
      <c r="F107" s="108">
        <v>4180.11</v>
      </c>
    </row>
    <row r="108" spans="1:6" ht="18">
      <c r="A108" s="70" t="s">
        <v>301</v>
      </c>
      <c r="B108" s="71">
        <v>133</v>
      </c>
      <c r="C108" s="72">
        <v>18</v>
      </c>
      <c r="D108" s="66">
        <f t="shared" si="1"/>
        <v>115</v>
      </c>
      <c r="E108" s="73">
        <v>0</v>
      </c>
      <c r="F108" s="106" t="s">
        <v>39</v>
      </c>
    </row>
  </sheetData>
  <sheetProtection/>
  <mergeCells count="19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2:F2"/>
    <mergeCell ref="A76:F76"/>
    <mergeCell ref="A87:F87"/>
    <mergeCell ref="A98:F98"/>
    <mergeCell ref="A9:F9"/>
    <mergeCell ref="A20:F20"/>
    <mergeCell ref="A32:F32"/>
    <mergeCell ref="A43:F43"/>
    <mergeCell ref="A54:F54"/>
    <mergeCell ref="A65:F6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75" r:id="rId1"/>
  <rowBreaks count="2" manualBreakCount="2">
    <brk id="53" max="5" man="1"/>
    <brk id="9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5" zoomScaleSheetLayoutView="95" zoomScalePageLayoutView="0" workbookViewId="0" topLeftCell="A1">
      <selection activeCell="B4" sqref="B4"/>
    </sheetView>
  </sheetViews>
  <sheetFormatPr defaultColWidth="10.140625" defaultRowHeight="15"/>
  <cols>
    <col min="1" max="1" width="4.57421875" style="75" customWidth="1"/>
    <col min="2" max="2" width="66.57421875" style="76" customWidth="1"/>
    <col min="3" max="3" width="19.8515625" style="77" customWidth="1"/>
    <col min="4" max="250" width="9.140625" style="75" customWidth="1"/>
    <col min="251" max="251" width="4.140625" style="75" customWidth="1"/>
    <col min="252" max="252" width="31.140625" style="75" customWidth="1"/>
    <col min="253" max="255" width="10.00390625" style="75" customWidth="1"/>
    <col min="256" max="16384" width="10.140625" style="75" customWidth="1"/>
  </cols>
  <sheetData>
    <row r="1" spans="1:256" ht="34.5" customHeight="1">
      <c r="A1" s="156" t="s">
        <v>288</v>
      </c>
      <c r="B1" s="156"/>
      <c r="C1" s="156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2:256" ht="19.5" customHeight="1">
      <c r="B2" s="156" t="s">
        <v>79</v>
      </c>
      <c r="C2" s="156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</row>
    <row r="3" ht="2.25" customHeight="1"/>
    <row r="4" spans="1:3" s="80" customFormat="1" ht="61.5" customHeight="1">
      <c r="A4" s="109" t="s">
        <v>42</v>
      </c>
      <c r="B4" s="78" t="s">
        <v>126</v>
      </c>
      <c r="C4" s="79" t="s">
        <v>80</v>
      </c>
    </row>
    <row r="5" spans="1:256" ht="15">
      <c r="A5" s="109">
        <v>1</v>
      </c>
      <c r="B5" s="110" t="s">
        <v>270</v>
      </c>
      <c r="C5" s="79">
        <v>21115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15">
      <c r="A6" s="109">
        <v>2</v>
      </c>
      <c r="B6" s="110" t="s">
        <v>218</v>
      </c>
      <c r="C6" s="79">
        <v>20000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5">
      <c r="A7" s="109">
        <v>3</v>
      </c>
      <c r="B7" s="110" t="s">
        <v>219</v>
      </c>
      <c r="C7" s="79">
        <v>14700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15">
      <c r="A8" s="109">
        <v>4</v>
      </c>
      <c r="B8" s="110" t="s">
        <v>315</v>
      </c>
      <c r="C8" s="79">
        <v>13557.5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ht="15">
      <c r="A9" s="109">
        <v>5</v>
      </c>
      <c r="B9" s="110" t="s">
        <v>220</v>
      </c>
      <c r="C9" s="79">
        <v>13500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5">
      <c r="A10" s="109">
        <v>6</v>
      </c>
      <c r="B10" s="110" t="s">
        <v>310</v>
      </c>
      <c r="C10" s="79">
        <v>13389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15">
      <c r="A11" s="109">
        <v>7</v>
      </c>
      <c r="B11" s="110" t="s">
        <v>247</v>
      </c>
      <c r="C11" s="79">
        <v>13241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ht="15">
      <c r="A12" s="109">
        <v>8</v>
      </c>
      <c r="B12" s="110" t="s">
        <v>120</v>
      </c>
      <c r="C12" s="79">
        <v>12155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ht="30.75">
      <c r="A13" s="109">
        <v>9</v>
      </c>
      <c r="B13" s="110" t="s">
        <v>119</v>
      </c>
      <c r="C13" s="79">
        <v>12000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ht="15">
      <c r="A14" s="109">
        <v>10</v>
      </c>
      <c r="B14" s="110" t="s">
        <v>271</v>
      </c>
      <c r="C14" s="79">
        <v>11500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ht="15">
      <c r="A15" s="109">
        <v>11</v>
      </c>
      <c r="B15" s="110" t="s">
        <v>230</v>
      </c>
      <c r="C15" s="79">
        <v>11500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5">
      <c r="A16" s="109">
        <v>12</v>
      </c>
      <c r="B16" s="110" t="s">
        <v>222</v>
      </c>
      <c r="C16" s="79">
        <v>10375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5">
      <c r="A17" s="109">
        <v>13</v>
      </c>
      <c r="B17" s="110" t="s">
        <v>312</v>
      </c>
      <c r="C17" s="79">
        <v>10316.67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5">
      <c r="A18" s="109">
        <v>14</v>
      </c>
      <c r="B18" s="110" t="s">
        <v>272</v>
      </c>
      <c r="C18" s="79">
        <v>10000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5">
      <c r="A19" s="109">
        <v>15</v>
      </c>
      <c r="B19" s="110" t="s">
        <v>234</v>
      </c>
      <c r="C19" s="79">
        <v>10000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5">
      <c r="A20" s="109">
        <v>16</v>
      </c>
      <c r="B20" s="110" t="s">
        <v>325</v>
      </c>
      <c r="C20" s="79">
        <v>10000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30.75">
      <c r="A21" s="109">
        <v>17</v>
      </c>
      <c r="B21" s="110" t="s">
        <v>233</v>
      </c>
      <c r="C21" s="79">
        <v>10000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ht="15">
      <c r="A22" s="109">
        <v>18</v>
      </c>
      <c r="B22" s="110" t="s">
        <v>273</v>
      </c>
      <c r="C22" s="79">
        <v>10000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ht="15">
      <c r="A23" s="109">
        <v>19</v>
      </c>
      <c r="B23" s="110" t="s">
        <v>223</v>
      </c>
      <c r="C23" s="79">
        <v>10000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15">
      <c r="A24" s="109">
        <v>20</v>
      </c>
      <c r="B24" s="110" t="s">
        <v>326</v>
      </c>
      <c r="C24" s="79">
        <v>10000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15">
      <c r="A25" s="109">
        <v>21</v>
      </c>
      <c r="B25" s="110" t="s">
        <v>232</v>
      </c>
      <c r="C25" s="79">
        <v>9700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ht="15">
      <c r="A26" s="109">
        <v>22</v>
      </c>
      <c r="B26" s="110" t="s">
        <v>224</v>
      </c>
      <c r="C26" s="79">
        <v>9500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15">
      <c r="A27" s="109">
        <v>23</v>
      </c>
      <c r="B27" s="110" t="s">
        <v>221</v>
      </c>
      <c r="C27" s="79">
        <v>9500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ht="15">
      <c r="A28" s="109">
        <v>24</v>
      </c>
      <c r="B28" s="110" t="s">
        <v>311</v>
      </c>
      <c r="C28" s="79">
        <v>9421.14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ht="15">
      <c r="A29" s="109">
        <v>25</v>
      </c>
      <c r="B29" s="110" t="s">
        <v>322</v>
      </c>
      <c r="C29" s="79">
        <v>9251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ht="15">
      <c r="A30" s="109">
        <v>26</v>
      </c>
      <c r="B30" s="110" t="s">
        <v>274</v>
      </c>
      <c r="C30" s="79">
        <v>9000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30.75">
      <c r="A31" s="109">
        <v>27</v>
      </c>
      <c r="B31" s="110" t="s">
        <v>121</v>
      </c>
      <c r="C31" s="79">
        <v>9000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15">
      <c r="A32" s="109">
        <v>28</v>
      </c>
      <c r="B32" s="110" t="s">
        <v>122</v>
      </c>
      <c r="C32" s="79">
        <v>9000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ht="15">
      <c r="A33" s="109">
        <v>29</v>
      </c>
      <c r="B33" s="110" t="s">
        <v>249</v>
      </c>
      <c r="C33" s="79">
        <v>8990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3" ht="15">
      <c r="A34" s="109">
        <v>30</v>
      </c>
      <c r="B34" s="110" t="s">
        <v>327</v>
      </c>
      <c r="C34" s="112">
        <v>8827</v>
      </c>
    </row>
    <row r="35" spans="1:3" ht="15">
      <c r="A35" s="109">
        <v>31</v>
      </c>
      <c r="B35" s="110" t="s">
        <v>316</v>
      </c>
      <c r="C35" s="112">
        <v>8827</v>
      </c>
    </row>
    <row r="36" spans="1:3" ht="15">
      <c r="A36" s="109">
        <v>32</v>
      </c>
      <c r="B36" s="110" t="s">
        <v>308</v>
      </c>
      <c r="C36" s="112">
        <v>8827</v>
      </c>
    </row>
    <row r="37" spans="1:3" ht="15">
      <c r="A37" s="109">
        <v>33</v>
      </c>
      <c r="B37" s="110" t="s">
        <v>305</v>
      </c>
      <c r="C37" s="112">
        <v>8827</v>
      </c>
    </row>
    <row r="38" spans="1:3" ht="15">
      <c r="A38" s="109">
        <v>34</v>
      </c>
      <c r="B38" s="110" t="s">
        <v>313</v>
      </c>
      <c r="C38" s="112">
        <v>8806.67</v>
      </c>
    </row>
    <row r="39" spans="1:3" ht="15">
      <c r="A39" s="109">
        <v>35</v>
      </c>
      <c r="B39" s="110" t="s">
        <v>125</v>
      </c>
      <c r="C39" s="112">
        <v>8717.92</v>
      </c>
    </row>
    <row r="40" spans="1:3" ht="15">
      <c r="A40" s="109">
        <v>36</v>
      </c>
      <c r="B40" s="110" t="s">
        <v>248</v>
      </c>
      <c r="C40" s="112">
        <v>8710</v>
      </c>
    </row>
    <row r="41" spans="1:3" ht="15">
      <c r="A41" s="109">
        <v>37</v>
      </c>
      <c r="B41" s="110" t="s">
        <v>314</v>
      </c>
      <c r="C41" s="112">
        <v>8700</v>
      </c>
    </row>
    <row r="42" spans="1:3" ht="15">
      <c r="A42" s="109">
        <v>38</v>
      </c>
      <c r="B42" s="110" t="s">
        <v>250</v>
      </c>
      <c r="C42" s="112">
        <v>8691</v>
      </c>
    </row>
    <row r="43" spans="1:3" ht="15">
      <c r="A43" s="109">
        <v>39</v>
      </c>
      <c r="B43" s="110" t="s">
        <v>225</v>
      </c>
      <c r="C43" s="112">
        <v>8636.36</v>
      </c>
    </row>
    <row r="44" spans="1:3" ht="15">
      <c r="A44" s="109">
        <v>40</v>
      </c>
      <c r="B44" s="110" t="s">
        <v>254</v>
      </c>
      <c r="C44" s="112">
        <v>8550</v>
      </c>
    </row>
    <row r="45" spans="1:3" ht="15">
      <c r="A45" s="109">
        <v>41</v>
      </c>
      <c r="B45" s="110" t="s">
        <v>317</v>
      </c>
      <c r="C45" s="112">
        <v>8535</v>
      </c>
    </row>
    <row r="46" spans="1:3" ht="15">
      <c r="A46" s="109">
        <v>42</v>
      </c>
      <c r="B46" s="110" t="s">
        <v>123</v>
      </c>
      <c r="C46" s="112">
        <v>8500</v>
      </c>
    </row>
    <row r="47" spans="1:3" ht="15">
      <c r="A47" s="109">
        <v>43</v>
      </c>
      <c r="B47" s="110" t="s">
        <v>276</v>
      </c>
      <c r="C47" s="112">
        <v>8500</v>
      </c>
    </row>
    <row r="48" spans="1:3" ht="15">
      <c r="A48" s="109">
        <v>44</v>
      </c>
      <c r="B48" s="110" t="s">
        <v>304</v>
      </c>
      <c r="C48" s="112">
        <v>8419.68</v>
      </c>
    </row>
    <row r="49" spans="1:3" ht="15">
      <c r="A49" s="109">
        <v>45</v>
      </c>
      <c r="B49" s="110" t="s">
        <v>309</v>
      </c>
      <c r="C49" s="112">
        <v>8396.44</v>
      </c>
    </row>
    <row r="50" spans="1:3" ht="30.75">
      <c r="A50" s="109">
        <v>46</v>
      </c>
      <c r="B50" s="110" t="s">
        <v>231</v>
      </c>
      <c r="C50" s="112">
        <v>8311.5</v>
      </c>
    </row>
    <row r="51" spans="1:3" ht="15">
      <c r="A51" s="109">
        <v>47</v>
      </c>
      <c r="B51" s="110" t="s">
        <v>307</v>
      </c>
      <c r="C51" s="112">
        <v>8268</v>
      </c>
    </row>
    <row r="52" spans="1:3" ht="15">
      <c r="A52" s="109">
        <v>48</v>
      </c>
      <c r="B52" s="110" t="s">
        <v>277</v>
      </c>
      <c r="C52" s="112">
        <v>8250</v>
      </c>
    </row>
    <row r="53" spans="1:3" ht="15">
      <c r="A53" s="109">
        <v>49</v>
      </c>
      <c r="B53" s="110" t="s">
        <v>275</v>
      </c>
      <c r="C53" s="112">
        <v>8248.22</v>
      </c>
    </row>
    <row r="54" spans="1:3" ht="15">
      <c r="A54" s="109">
        <v>50</v>
      </c>
      <c r="B54" s="110" t="s">
        <v>124</v>
      </c>
      <c r="C54" s="112">
        <v>8135.05</v>
      </c>
    </row>
  </sheetData>
  <sheetProtection/>
  <mergeCells count="2">
    <mergeCell ref="B2:C2"/>
    <mergeCell ref="A1:C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2"/>
  <sheetViews>
    <sheetView view="pageBreakPreview" zoomScale="87" zoomScaleNormal="80" zoomScaleSheetLayoutView="87" zoomScalePageLayoutView="0" workbookViewId="0" topLeftCell="A1">
      <selection activeCell="A1" sqref="A1:B1"/>
    </sheetView>
  </sheetViews>
  <sheetFormatPr defaultColWidth="8.8515625" defaultRowHeight="15"/>
  <cols>
    <col min="1" max="1" width="59.140625" style="124" customWidth="1"/>
    <col min="2" max="2" width="24.57421875" style="125" customWidth="1"/>
    <col min="3" max="16384" width="8.8515625" style="118" customWidth="1"/>
  </cols>
  <sheetData>
    <row r="1" spans="1:2" s="113" customFormat="1" ht="54" customHeight="1">
      <c r="A1" s="157" t="s">
        <v>289</v>
      </c>
      <c r="B1" s="157"/>
    </row>
    <row r="2" spans="1:2" s="113" customFormat="1" ht="15">
      <c r="A2" s="158"/>
      <c r="B2" s="158"/>
    </row>
    <row r="3" spans="1:2" s="113" customFormat="1" ht="60" customHeight="1">
      <c r="A3" s="114" t="s">
        <v>40</v>
      </c>
      <c r="B3" s="115" t="s">
        <v>251</v>
      </c>
    </row>
    <row r="4" spans="1:2" ht="30">
      <c r="A4" s="116" t="s">
        <v>28</v>
      </c>
      <c r="B4" s="117">
        <v>5737</v>
      </c>
    </row>
    <row r="5" spans="1:2" ht="15">
      <c r="A5" s="119" t="s">
        <v>218</v>
      </c>
      <c r="B5" s="79">
        <v>20000</v>
      </c>
    </row>
    <row r="6" spans="1:2" ht="15">
      <c r="A6" s="119" t="s">
        <v>219</v>
      </c>
      <c r="B6" s="79">
        <v>14700</v>
      </c>
    </row>
    <row r="7" spans="1:2" ht="15">
      <c r="A7" s="119" t="s">
        <v>315</v>
      </c>
      <c r="B7" s="79">
        <v>13557.5</v>
      </c>
    </row>
    <row r="8" spans="1:2" ht="15">
      <c r="A8" s="119" t="s">
        <v>220</v>
      </c>
      <c r="B8" s="79">
        <v>13500</v>
      </c>
    </row>
    <row r="9" spans="1:2" ht="15">
      <c r="A9" s="119" t="s">
        <v>234</v>
      </c>
      <c r="B9" s="79">
        <v>10000</v>
      </c>
    </row>
    <row r="10" spans="1:2" ht="15">
      <c r="A10" s="120" t="s">
        <v>221</v>
      </c>
      <c r="B10" s="121">
        <v>9500</v>
      </c>
    </row>
    <row r="11" spans="1:2" ht="15">
      <c r="A11" s="120" t="s">
        <v>311</v>
      </c>
      <c r="B11" s="121">
        <v>9421.14</v>
      </c>
    </row>
    <row r="12" spans="1:2" ht="15">
      <c r="A12" s="120" t="s">
        <v>249</v>
      </c>
      <c r="B12" s="121">
        <v>8990</v>
      </c>
    </row>
    <row r="13" spans="1:2" ht="15">
      <c r="A13" s="120" t="s">
        <v>248</v>
      </c>
      <c r="B13" s="121">
        <v>8710</v>
      </c>
    </row>
    <row r="14" spans="1:2" ht="15">
      <c r="A14" s="120" t="s">
        <v>250</v>
      </c>
      <c r="B14" s="121">
        <v>8691</v>
      </c>
    </row>
    <row r="15" spans="1:2" ht="15">
      <c r="A15" s="116" t="s">
        <v>2</v>
      </c>
      <c r="B15" s="117">
        <v>5459</v>
      </c>
    </row>
    <row r="16" spans="1:2" ht="15">
      <c r="A16" s="119" t="s">
        <v>270</v>
      </c>
      <c r="B16" s="79">
        <v>21115</v>
      </c>
    </row>
    <row r="17" spans="1:2" ht="15">
      <c r="A17" s="119" t="s">
        <v>271</v>
      </c>
      <c r="B17" s="79">
        <v>11500</v>
      </c>
    </row>
    <row r="18" spans="1:2" ht="15">
      <c r="A18" s="119" t="s">
        <v>272</v>
      </c>
      <c r="B18" s="79">
        <v>10000</v>
      </c>
    </row>
    <row r="19" spans="1:2" ht="15">
      <c r="A19" s="119" t="s">
        <v>322</v>
      </c>
      <c r="B19" s="79">
        <v>9251</v>
      </c>
    </row>
    <row r="20" spans="1:2" ht="15">
      <c r="A20" s="119" t="s">
        <v>307</v>
      </c>
      <c r="B20" s="79">
        <v>8268</v>
      </c>
    </row>
    <row r="21" spans="1:2" ht="15">
      <c r="A21" s="119" t="s">
        <v>252</v>
      </c>
      <c r="B21" s="79">
        <v>8000</v>
      </c>
    </row>
    <row r="22" spans="1:2" ht="15">
      <c r="A22" s="119" t="s">
        <v>306</v>
      </c>
      <c r="B22" s="79">
        <v>7349.63</v>
      </c>
    </row>
    <row r="23" spans="1:2" ht="15">
      <c r="A23" s="119" t="s">
        <v>253</v>
      </c>
      <c r="B23" s="79">
        <v>7260</v>
      </c>
    </row>
    <row r="24" spans="1:2" ht="30.75">
      <c r="A24" s="119" t="s">
        <v>329</v>
      </c>
      <c r="B24" s="79">
        <v>7145</v>
      </c>
    </row>
    <row r="25" spans="1:2" ht="15">
      <c r="A25" s="119" t="s">
        <v>324</v>
      </c>
      <c r="B25" s="79">
        <v>7134</v>
      </c>
    </row>
    <row r="26" spans="1:2" ht="15">
      <c r="A26" s="116" t="s">
        <v>1</v>
      </c>
      <c r="B26" s="117">
        <v>5370</v>
      </c>
    </row>
    <row r="27" spans="1:2" ht="15">
      <c r="A27" s="119" t="s">
        <v>120</v>
      </c>
      <c r="B27" s="79">
        <v>12155</v>
      </c>
    </row>
    <row r="28" spans="1:2" ht="15">
      <c r="A28" s="119" t="s">
        <v>313</v>
      </c>
      <c r="B28" s="79">
        <v>8806.67</v>
      </c>
    </row>
    <row r="29" spans="1:2" ht="15">
      <c r="A29" s="119" t="s">
        <v>254</v>
      </c>
      <c r="B29" s="79">
        <v>8550</v>
      </c>
    </row>
    <row r="30" spans="1:2" ht="15">
      <c r="A30" s="119" t="s">
        <v>276</v>
      </c>
      <c r="B30" s="79">
        <v>8500</v>
      </c>
    </row>
    <row r="31" spans="1:2" ht="15">
      <c r="A31" s="119" t="s">
        <v>275</v>
      </c>
      <c r="B31" s="79">
        <v>8248.22</v>
      </c>
    </row>
    <row r="32" spans="1:2" ht="30.75">
      <c r="A32" s="119" t="s">
        <v>349</v>
      </c>
      <c r="B32" s="79">
        <v>8000</v>
      </c>
    </row>
    <row r="33" spans="1:2" ht="15">
      <c r="A33" s="119" t="s">
        <v>350</v>
      </c>
      <c r="B33" s="79">
        <v>8000</v>
      </c>
    </row>
    <row r="34" spans="1:2" ht="15">
      <c r="A34" s="119" t="s">
        <v>351</v>
      </c>
      <c r="B34" s="79">
        <v>7500</v>
      </c>
    </row>
    <row r="35" spans="1:2" ht="15">
      <c r="A35" s="119" t="s">
        <v>278</v>
      </c>
      <c r="B35" s="79">
        <v>7377.64</v>
      </c>
    </row>
    <row r="36" spans="1:2" ht="15">
      <c r="A36" s="119" t="s">
        <v>352</v>
      </c>
      <c r="B36" s="79">
        <v>7200</v>
      </c>
    </row>
    <row r="37" spans="1:2" ht="15">
      <c r="A37" s="116" t="s">
        <v>0</v>
      </c>
      <c r="B37" s="117">
        <v>4576</v>
      </c>
    </row>
    <row r="38" spans="1:2" ht="15">
      <c r="A38" s="122" t="s">
        <v>312</v>
      </c>
      <c r="B38" s="79">
        <v>10316.67</v>
      </c>
    </row>
    <row r="39" spans="1:2" ht="15">
      <c r="A39" s="122" t="s">
        <v>255</v>
      </c>
      <c r="B39" s="79">
        <v>7200</v>
      </c>
    </row>
    <row r="40" spans="1:2" ht="15">
      <c r="A40" s="122" t="s">
        <v>323</v>
      </c>
      <c r="B40" s="79">
        <v>5877.33</v>
      </c>
    </row>
    <row r="41" spans="1:2" ht="15">
      <c r="A41" s="122" t="s">
        <v>256</v>
      </c>
      <c r="B41" s="79">
        <v>5500</v>
      </c>
    </row>
    <row r="42" spans="1:2" ht="15">
      <c r="A42" s="122" t="s">
        <v>318</v>
      </c>
      <c r="B42" s="79">
        <v>5187.5</v>
      </c>
    </row>
    <row r="43" spans="1:2" ht="15">
      <c r="A43" s="122" t="s">
        <v>257</v>
      </c>
      <c r="B43" s="79">
        <v>5000</v>
      </c>
    </row>
    <row r="44" spans="1:2" ht="15">
      <c r="A44" s="122" t="s">
        <v>279</v>
      </c>
      <c r="B44" s="79">
        <v>5000</v>
      </c>
    </row>
    <row r="45" spans="1:2" ht="15">
      <c r="A45" s="122" t="s">
        <v>319</v>
      </c>
      <c r="B45" s="79">
        <v>4882.5</v>
      </c>
    </row>
    <row r="46" spans="1:2" ht="15">
      <c r="A46" s="120" t="s">
        <v>206</v>
      </c>
      <c r="B46" s="79">
        <v>4588.82</v>
      </c>
    </row>
    <row r="47" spans="1:2" ht="15">
      <c r="A47" s="122" t="s">
        <v>164</v>
      </c>
      <c r="B47" s="79">
        <v>4543.46</v>
      </c>
    </row>
    <row r="48" spans="1:2" ht="15">
      <c r="A48" s="116" t="s">
        <v>4</v>
      </c>
      <c r="B48" s="117">
        <v>4608</v>
      </c>
    </row>
    <row r="49" spans="1:2" ht="15">
      <c r="A49" s="123" t="s">
        <v>302</v>
      </c>
      <c r="B49" s="79">
        <v>7212.3</v>
      </c>
    </row>
    <row r="50" spans="1:2" ht="15">
      <c r="A50" s="123" t="s">
        <v>145</v>
      </c>
      <c r="B50" s="79">
        <v>7000</v>
      </c>
    </row>
    <row r="51" spans="1:2" ht="15">
      <c r="A51" s="123" t="s">
        <v>258</v>
      </c>
      <c r="B51" s="79">
        <v>6700</v>
      </c>
    </row>
    <row r="52" spans="1:2" ht="15">
      <c r="A52" s="123" t="s">
        <v>197</v>
      </c>
      <c r="B52" s="79">
        <v>6221.1</v>
      </c>
    </row>
    <row r="53" spans="1:2" ht="15">
      <c r="A53" s="123" t="s">
        <v>260</v>
      </c>
      <c r="B53" s="79">
        <v>5641.67</v>
      </c>
    </row>
    <row r="54" spans="1:2" ht="15">
      <c r="A54" s="123" t="s">
        <v>259</v>
      </c>
      <c r="B54" s="79">
        <v>5000</v>
      </c>
    </row>
    <row r="55" spans="1:2" ht="15">
      <c r="A55" s="123" t="s">
        <v>186</v>
      </c>
      <c r="B55" s="79">
        <v>4485.93</v>
      </c>
    </row>
    <row r="56" spans="1:2" ht="15">
      <c r="A56" s="123" t="s">
        <v>320</v>
      </c>
      <c r="B56" s="79">
        <v>4422.5</v>
      </c>
    </row>
    <row r="57" spans="1:2" ht="15">
      <c r="A57" s="123" t="s">
        <v>332</v>
      </c>
      <c r="B57" s="79">
        <v>4200</v>
      </c>
    </row>
    <row r="58" spans="1:2" ht="15">
      <c r="A58" s="119" t="s">
        <v>141</v>
      </c>
      <c r="B58" s="79">
        <v>4169.35</v>
      </c>
    </row>
    <row r="59" spans="1:2" ht="30">
      <c r="A59" s="116" t="s">
        <v>29</v>
      </c>
      <c r="B59" s="117">
        <v>4466</v>
      </c>
    </row>
    <row r="60" spans="1:2" ht="15">
      <c r="A60" s="119" t="s">
        <v>280</v>
      </c>
      <c r="B60" s="79">
        <v>7544.6</v>
      </c>
    </row>
    <row r="61" spans="1:2" ht="15">
      <c r="A61" s="119" t="s">
        <v>328</v>
      </c>
      <c r="B61" s="79">
        <v>7500</v>
      </c>
    </row>
    <row r="62" spans="1:2" ht="15">
      <c r="A62" s="119" t="s">
        <v>330</v>
      </c>
      <c r="B62" s="79">
        <v>5500</v>
      </c>
    </row>
    <row r="63" spans="1:2" ht="30.75">
      <c r="A63" s="119" t="s">
        <v>331</v>
      </c>
      <c r="B63" s="79">
        <v>5400</v>
      </c>
    </row>
    <row r="64" spans="1:2" ht="15">
      <c r="A64" s="119" t="s">
        <v>281</v>
      </c>
      <c r="B64" s="79">
        <v>5000</v>
      </c>
    </row>
    <row r="65" spans="1:2" ht="15">
      <c r="A65" s="119" t="s">
        <v>261</v>
      </c>
      <c r="B65" s="79">
        <v>4504.6</v>
      </c>
    </row>
    <row r="66" spans="1:2" ht="15">
      <c r="A66" s="119" t="s">
        <v>282</v>
      </c>
      <c r="B66" s="79">
        <v>4242.67</v>
      </c>
    </row>
    <row r="67" spans="1:2" ht="15">
      <c r="A67" s="119" t="s">
        <v>321</v>
      </c>
      <c r="B67" s="79">
        <v>4000</v>
      </c>
    </row>
    <row r="68" spans="1:2" ht="15">
      <c r="A68" s="120" t="s">
        <v>333</v>
      </c>
      <c r="B68" s="121">
        <v>4000</v>
      </c>
    </row>
    <row r="69" spans="1:2" ht="15">
      <c r="A69" s="119" t="s">
        <v>262</v>
      </c>
      <c r="B69" s="79">
        <v>4000</v>
      </c>
    </row>
    <row r="70" spans="1:2" ht="15">
      <c r="A70" s="116" t="s">
        <v>5</v>
      </c>
      <c r="B70" s="117">
        <v>5706</v>
      </c>
    </row>
    <row r="71" spans="1:2" ht="30.75">
      <c r="A71" s="119" t="s">
        <v>119</v>
      </c>
      <c r="B71" s="79">
        <v>12000</v>
      </c>
    </row>
    <row r="72" spans="1:2" ht="15">
      <c r="A72" s="119" t="s">
        <v>230</v>
      </c>
      <c r="B72" s="79">
        <v>11500</v>
      </c>
    </row>
    <row r="73" spans="1:2" ht="30.75">
      <c r="A73" s="119" t="s">
        <v>233</v>
      </c>
      <c r="B73" s="79">
        <v>10000</v>
      </c>
    </row>
    <row r="74" spans="1:2" ht="15">
      <c r="A74" s="119" t="s">
        <v>223</v>
      </c>
      <c r="B74" s="79">
        <v>10000</v>
      </c>
    </row>
    <row r="75" spans="1:2" ht="15">
      <c r="A75" s="119" t="s">
        <v>325</v>
      </c>
      <c r="B75" s="79">
        <v>10000</v>
      </c>
    </row>
    <row r="76" spans="1:2" ht="15">
      <c r="A76" s="119" t="s">
        <v>326</v>
      </c>
      <c r="B76" s="79">
        <v>10000</v>
      </c>
    </row>
    <row r="77" spans="1:2" ht="30.75">
      <c r="A77" s="119" t="s">
        <v>232</v>
      </c>
      <c r="B77" s="79">
        <v>9700</v>
      </c>
    </row>
    <row r="78" spans="1:2" ht="15">
      <c r="A78" s="119" t="s">
        <v>224</v>
      </c>
      <c r="B78" s="79">
        <v>9500</v>
      </c>
    </row>
    <row r="79" spans="1:2" ht="15">
      <c r="A79" s="119" t="s">
        <v>122</v>
      </c>
      <c r="B79" s="79">
        <v>9000</v>
      </c>
    </row>
    <row r="80" spans="1:2" ht="30.75">
      <c r="A80" s="119" t="s">
        <v>121</v>
      </c>
      <c r="B80" s="79">
        <v>9000</v>
      </c>
    </row>
    <row r="81" spans="1:2" ht="45">
      <c r="A81" s="116" t="s">
        <v>6</v>
      </c>
      <c r="B81" s="117">
        <v>6094</v>
      </c>
    </row>
    <row r="82" spans="1:2" ht="15">
      <c r="A82" s="122" t="s">
        <v>310</v>
      </c>
      <c r="B82" s="121">
        <v>13389</v>
      </c>
    </row>
    <row r="83" spans="1:2" ht="15">
      <c r="A83" s="122" t="s">
        <v>247</v>
      </c>
      <c r="B83" s="121">
        <v>13241</v>
      </c>
    </row>
    <row r="84" spans="1:2" ht="15">
      <c r="A84" s="122" t="s">
        <v>222</v>
      </c>
      <c r="B84" s="121">
        <v>10375</v>
      </c>
    </row>
    <row r="85" spans="1:2" ht="15">
      <c r="A85" s="122" t="s">
        <v>273</v>
      </c>
      <c r="B85" s="121">
        <v>10000</v>
      </c>
    </row>
    <row r="86" spans="1:2" ht="15">
      <c r="A86" s="122" t="s">
        <v>274</v>
      </c>
      <c r="B86" s="121">
        <v>9000</v>
      </c>
    </row>
    <row r="87" spans="1:2" ht="15">
      <c r="A87" s="122" t="s">
        <v>314</v>
      </c>
      <c r="B87" s="121">
        <v>8700</v>
      </c>
    </row>
    <row r="88" spans="1:2" ht="15">
      <c r="A88" s="122" t="s">
        <v>123</v>
      </c>
      <c r="B88" s="121">
        <v>8500</v>
      </c>
    </row>
    <row r="89" spans="1:2" ht="15">
      <c r="A89" s="122" t="s">
        <v>339</v>
      </c>
      <c r="B89" s="121">
        <v>8000</v>
      </c>
    </row>
    <row r="90" spans="1:2" ht="15">
      <c r="A90" s="122" t="s">
        <v>340</v>
      </c>
      <c r="B90" s="121">
        <v>8000</v>
      </c>
    </row>
    <row r="91" spans="1:2" ht="15">
      <c r="A91" s="122" t="s">
        <v>341</v>
      </c>
      <c r="B91" s="121">
        <v>8000</v>
      </c>
    </row>
    <row r="92" spans="1:2" ht="15">
      <c r="A92" s="116" t="s">
        <v>3</v>
      </c>
      <c r="B92" s="117">
        <v>4547</v>
      </c>
    </row>
    <row r="93" spans="1:2" ht="15">
      <c r="A93" s="120" t="s">
        <v>342</v>
      </c>
      <c r="B93" s="121">
        <v>6200</v>
      </c>
    </row>
    <row r="94" spans="1:2" ht="15">
      <c r="A94" s="120" t="s">
        <v>343</v>
      </c>
      <c r="B94" s="121">
        <v>6162</v>
      </c>
    </row>
    <row r="95" spans="1:2" ht="15">
      <c r="A95" s="120" t="s">
        <v>149</v>
      </c>
      <c r="B95" s="121">
        <v>5836.09</v>
      </c>
    </row>
    <row r="96" spans="1:2" ht="15">
      <c r="A96" s="120" t="s">
        <v>344</v>
      </c>
      <c r="B96" s="121">
        <v>5184.44</v>
      </c>
    </row>
    <row r="97" spans="1:2" ht="15">
      <c r="A97" s="120" t="s">
        <v>147</v>
      </c>
      <c r="B97" s="121">
        <v>5172.72</v>
      </c>
    </row>
    <row r="98" spans="1:2" ht="15">
      <c r="A98" s="120" t="s">
        <v>345</v>
      </c>
      <c r="B98" s="121">
        <v>5138.33</v>
      </c>
    </row>
    <row r="99" spans="1:2" ht="15">
      <c r="A99" s="120" t="s">
        <v>346</v>
      </c>
      <c r="B99" s="121">
        <v>5000</v>
      </c>
    </row>
    <row r="100" spans="1:2" ht="15">
      <c r="A100" s="120" t="s">
        <v>347</v>
      </c>
      <c r="B100" s="121">
        <v>4869.97</v>
      </c>
    </row>
    <row r="101" spans="1:2" ht="15">
      <c r="A101" s="120" t="s">
        <v>303</v>
      </c>
      <c r="B101" s="121">
        <v>4665.6</v>
      </c>
    </row>
    <row r="102" spans="1:2" ht="15">
      <c r="A102" s="120" t="s">
        <v>348</v>
      </c>
      <c r="B102" s="121">
        <v>4661</v>
      </c>
    </row>
  </sheetData>
  <sheetProtection/>
  <mergeCells count="2">
    <mergeCell ref="A1:B1"/>
    <mergeCell ref="A2:B2"/>
  </mergeCells>
  <printOptions horizontalCentered="1" vertic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75" zoomScaleNormal="80" zoomScaleSheetLayoutView="75" zoomScalePageLayoutView="0" workbookViewId="0" topLeftCell="A1">
      <selection activeCell="F7" sqref="F7"/>
    </sheetView>
  </sheetViews>
  <sheetFormatPr defaultColWidth="8.8515625" defaultRowHeight="15"/>
  <cols>
    <col min="1" max="1" width="41.00390625" style="32" customWidth="1"/>
    <col min="2" max="2" width="11.140625" style="5" customWidth="1"/>
    <col min="3" max="3" width="10.140625" style="5" customWidth="1"/>
    <col min="4" max="4" width="13.00390625" style="32" customWidth="1"/>
    <col min="5" max="5" width="9.8515625" style="5" customWidth="1"/>
    <col min="6" max="6" width="9.421875" style="5" customWidth="1"/>
    <col min="7" max="7" width="12.421875" style="32" customWidth="1"/>
    <col min="8" max="16384" width="8.8515625" style="5" customWidth="1"/>
  </cols>
  <sheetData>
    <row r="1" spans="1:7" s="1" customFormat="1" ht="22.5" customHeight="1">
      <c r="A1" s="159" t="s">
        <v>263</v>
      </c>
      <c r="B1" s="159"/>
      <c r="C1" s="159"/>
      <c r="D1" s="159"/>
      <c r="E1" s="159"/>
      <c r="F1" s="159"/>
      <c r="G1" s="159"/>
    </row>
    <row r="2" spans="1:7" s="1" customFormat="1" ht="19.5" customHeight="1">
      <c r="A2" s="160" t="s">
        <v>37</v>
      </c>
      <c r="B2" s="160"/>
      <c r="C2" s="160"/>
      <c r="D2" s="160"/>
      <c r="E2" s="160"/>
      <c r="F2" s="160"/>
      <c r="G2" s="160"/>
    </row>
    <row r="3" spans="1:7" s="3" customFormat="1" ht="13.5" customHeight="1">
      <c r="A3" s="27"/>
      <c r="B3" s="2"/>
      <c r="C3" s="2"/>
      <c r="D3" s="27"/>
      <c r="E3" s="2"/>
      <c r="F3" s="2"/>
      <c r="G3" s="33"/>
    </row>
    <row r="4" spans="1:7" s="3" customFormat="1" ht="39" customHeight="1">
      <c r="A4" s="161"/>
      <c r="B4" s="162" t="str">
        <f>1!B4:D4</f>
        <v>за січень-травень </v>
      </c>
      <c r="C4" s="162"/>
      <c r="D4" s="162"/>
      <c r="E4" s="162" t="str">
        <f>1!E4:G4</f>
        <v>станом на 1 червня</v>
      </c>
      <c r="F4" s="162"/>
      <c r="G4" s="162"/>
    </row>
    <row r="5" spans="1:7" s="3" customFormat="1" ht="48.75" customHeight="1">
      <c r="A5" s="161"/>
      <c r="B5" s="46" t="s">
        <v>30</v>
      </c>
      <c r="C5" s="46" t="s">
        <v>130</v>
      </c>
      <c r="D5" s="46" t="s">
        <v>31</v>
      </c>
      <c r="E5" s="46" t="s">
        <v>30</v>
      </c>
      <c r="F5" s="46" t="s">
        <v>130</v>
      </c>
      <c r="G5" s="16" t="s">
        <v>31</v>
      </c>
    </row>
    <row r="6" spans="1:7" s="3" customFormat="1" ht="24.75" customHeight="1">
      <c r="A6" s="28" t="s">
        <v>32</v>
      </c>
      <c r="B6" s="50">
        <v>33184</v>
      </c>
      <c r="C6" s="50">
        <v>27768</v>
      </c>
      <c r="D6" s="51">
        <f>ROUND(C6/B6*100,1)</f>
        <v>83.7</v>
      </c>
      <c r="E6" s="50">
        <v>16355</v>
      </c>
      <c r="F6" s="50">
        <v>14564</v>
      </c>
      <c r="G6" s="52">
        <f>ROUND(F6/E6*100,1)</f>
        <v>89</v>
      </c>
    </row>
    <row r="7" spans="1:7" s="4" customFormat="1" ht="24.75" customHeight="1">
      <c r="A7" s="16" t="s">
        <v>38</v>
      </c>
      <c r="B7" s="49">
        <f>SUM(B9:B27)</f>
        <v>27768</v>
      </c>
      <c r="C7" s="49">
        <f>SUM(C9:C27)</f>
        <v>23907</v>
      </c>
      <c r="D7" s="51">
        <f aca="true" t="shared" si="0" ref="D7:D27">ROUND(C7/B7*100,1)</f>
        <v>86.1</v>
      </c>
      <c r="E7" s="49">
        <f>SUM(E9:E27)</f>
        <v>14538</v>
      </c>
      <c r="F7" s="49">
        <f>SUM(F9:F27)</f>
        <v>12918</v>
      </c>
      <c r="G7" s="52">
        <f aca="true" t="shared" si="1" ref="G7:G27">ROUND(F7/E7*100,1)</f>
        <v>88.9</v>
      </c>
    </row>
    <row r="8" spans="1:7" s="4" customFormat="1" ht="27" customHeight="1">
      <c r="A8" s="29" t="s">
        <v>8</v>
      </c>
      <c r="B8" s="49"/>
      <c r="C8" s="39"/>
      <c r="D8" s="51"/>
      <c r="E8" s="49"/>
      <c r="F8" s="39"/>
      <c r="G8" s="52"/>
    </row>
    <row r="9" spans="1:7" ht="36.75" customHeight="1">
      <c r="A9" s="30" t="s">
        <v>9</v>
      </c>
      <c r="B9" s="126">
        <v>1478</v>
      </c>
      <c r="C9" s="83">
        <v>1248</v>
      </c>
      <c r="D9" s="53">
        <f t="shared" si="0"/>
        <v>84.4</v>
      </c>
      <c r="E9" s="126">
        <v>657</v>
      </c>
      <c r="F9" s="83">
        <v>547</v>
      </c>
      <c r="G9" s="54">
        <f t="shared" si="1"/>
        <v>83.3</v>
      </c>
    </row>
    <row r="10" spans="1:7" ht="35.25" customHeight="1">
      <c r="A10" s="30" t="s">
        <v>10</v>
      </c>
      <c r="B10" s="126">
        <v>259</v>
      </c>
      <c r="C10" s="83">
        <v>244</v>
      </c>
      <c r="D10" s="53">
        <f t="shared" si="0"/>
        <v>94.2</v>
      </c>
      <c r="E10" s="126">
        <v>122</v>
      </c>
      <c r="F10" s="83">
        <v>139</v>
      </c>
      <c r="G10" s="54">
        <f t="shared" si="1"/>
        <v>113.9</v>
      </c>
    </row>
    <row r="11" spans="1:7" s="9" customFormat="1" ht="23.25" customHeight="1">
      <c r="A11" s="30" t="s">
        <v>11</v>
      </c>
      <c r="B11" s="126">
        <v>4851</v>
      </c>
      <c r="C11" s="83">
        <v>4545</v>
      </c>
      <c r="D11" s="53">
        <f t="shared" si="0"/>
        <v>93.7</v>
      </c>
      <c r="E11" s="126">
        <v>2150</v>
      </c>
      <c r="F11" s="83">
        <v>2141</v>
      </c>
      <c r="G11" s="54">
        <f t="shared" si="1"/>
        <v>99.6</v>
      </c>
    </row>
    <row r="12" spans="1:7" ht="39.75" customHeight="1">
      <c r="A12" s="30" t="s">
        <v>12</v>
      </c>
      <c r="B12" s="126">
        <v>757</v>
      </c>
      <c r="C12" s="83">
        <v>599</v>
      </c>
      <c r="D12" s="53">
        <f t="shared" si="0"/>
        <v>79.1</v>
      </c>
      <c r="E12" s="126">
        <v>587</v>
      </c>
      <c r="F12" s="83">
        <v>456</v>
      </c>
      <c r="G12" s="54">
        <f t="shared" si="1"/>
        <v>77.7</v>
      </c>
    </row>
    <row r="13" spans="1:7" ht="35.25" customHeight="1">
      <c r="A13" s="30" t="s">
        <v>13</v>
      </c>
      <c r="B13" s="126">
        <v>204</v>
      </c>
      <c r="C13" s="83">
        <v>177</v>
      </c>
      <c r="D13" s="53">
        <f t="shared" si="0"/>
        <v>86.8</v>
      </c>
      <c r="E13" s="126">
        <v>115</v>
      </c>
      <c r="F13" s="83">
        <v>95</v>
      </c>
      <c r="G13" s="54">
        <f t="shared" si="1"/>
        <v>82.6</v>
      </c>
    </row>
    <row r="14" spans="1:7" ht="23.25" customHeight="1">
      <c r="A14" s="30" t="s">
        <v>14</v>
      </c>
      <c r="B14" s="126">
        <v>1269</v>
      </c>
      <c r="C14" s="83">
        <v>1182</v>
      </c>
      <c r="D14" s="53">
        <f t="shared" si="0"/>
        <v>93.1</v>
      </c>
      <c r="E14" s="126">
        <v>549</v>
      </c>
      <c r="F14" s="83">
        <v>521</v>
      </c>
      <c r="G14" s="54">
        <f t="shared" si="1"/>
        <v>94.9</v>
      </c>
    </row>
    <row r="15" spans="1:7" ht="37.5" customHeight="1">
      <c r="A15" s="30" t="s">
        <v>15</v>
      </c>
      <c r="B15" s="126">
        <v>5365</v>
      </c>
      <c r="C15" s="83">
        <v>4563</v>
      </c>
      <c r="D15" s="53">
        <f t="shared" si="0"/>
        <v>85.1</v>
      </c>
      <c r="E15" s="126">
        <v>2827</v>
      </c>
      <c r="F15" s="83">
        <v>2410</v>
      </c>
      <c r="G15" s="54">
        <f t="shared" si="1"/>
        <v>85.2</v>
      </c>
    </row>
    <row r="16" spans="1:7" ht="36" customHeight="1">
      <c r="A16" s="30" t="s">
        <v>16</v>
      </c>
      <c r="B16" s="126">
        <v>1221</v>
      </c>
      <c r="C16" s="83">
        <v>1097</v>
      </c>
      <c r="D16" s="53">
        <f t="shared" si="0"/>
        <v>89.8</v>
      </c>
      <c r="E16" s="126">
        <v>615</v>
      </c>
      <c r="F16" s="83">
        <v>613</v>
      </c>
      <c r="G16" s="54">
        <f t="shared" si="1"/>
        <v>99.7</v>
      </c>
    </row>
    <row r="17" spans="1:7" ht="34.5" customHeight="1">
      <c r="A17" s="30" t="s">
        <v>17</v>
      </c>
      <c r="B17" s="126">
        <v>868</v>
      </c>
      <c r="C17" s="83">
        <v>738</v>
      </c>
      <c r="D17" s="53">
        <f t="shared" si="0"/>
        <v>85</v>
      </c>
      <c r="E17" s="126">
        <v>405</v>
      </c>
      <c r="F17" s="83">
        <v>389</v>
      </c>
      <c r="G17" s="54">
        <f t="shared" si="1"/>
        <v>96</v>
      </c>
    </row>
    <row r="18" spans="1:7" ht="27" customHeight="1">
      <c r="A18" s="30" t="s">
        <v>18</v>
      </c>
      <c r="B18" s="126">
        <v>645</v>
      </c>
      <c r="C18" s="83">
        <v>607</v>
      </c>
      <c r="D18" s="53">
        <f t="shared" si="0"/>
        <v>94.1</v>
      </c>
      <c r="E18" s="126">
        <v>353</v>
      </c>
      <c r="F18" s="83">
        <v>358</v>
      </c>
      <c r="G18" s="54">
        <f t="shared" si="1"/>
        <v>101.4</v>
      </c>
    </row>
    <row r="19" spans="1:7" ht="27" customHeight="1">
      <c r="A19" s="30" t="s">
        <v>19</v>
      </c>
      <c r="B19" s="126">
        <v>1062</v>
      </c>
      <c r="C19" s="83">
        <v>881</v>
      </c>
      <c r="D19" s="53">
        <f t="shared" si="0"/>
        <v>83</v>
      </c>
      <c r="E19" s="126">
        <v>590</v>
      </c>
      <c r="F19" s="83">
        <v>490</v>
      </c>
      <c r="G19" s="54">
        <f t="shared" si="1"/>
        <v>83.1</v>
      </c>
    </row>
    <row r="20" spans="1:7" ht="28.5" customHeight="1">
      <c r="A20" s="30" t="s">
        <v>20</v>
      </c>
      <c r="B20" s="126">
        <v>293</v>
      </c>
      <c r="C20" s="83">
        <v>241</v>
      </c>
      <c r="D20" s="53">
        <f t="shared" si="0"/>
        <v>82.3</v>
      </c>
      <c r="E20" s="126">
        <v>160</v>
      </c>
      <c r="F20" s="83">
        <v>138</v>
      </c>
      <c r="G20" s="54">
        <f t="shared" si="1"/>
        <v>86.3</v>
      </c>
    </row>
    <row r="21" spans="1:7" ht="39" customHeight="1">
      <c r="A21" s="30" t="s">
        <v>21</v>
      </c>
      <c r="B21" s="126">
        <v>1110</v>
      </c>
      <c r="C21" s="83">
        <v>830</v>
      </c>
      <c r="D21" s="53">
        <f t="shared" si="0"/>
        <v>74.8</v>
      </c>
      <c r="E21" s="126">
        <v>571</v>
      </c>
      <c r="F21" s="83">
        <v>463</v>
      </c>
      <c r="G21" s="54">
        <f t="shared" si="1"/>
        <v>81.1</v>
      </c>
    </row>
    <row r="22" spans="1:7" ht="39.75" customHeight="1">
      <c r="A22" s="30" t="s">
        <v>22</v>
      </c>
      <c r="B22" s="126">
        <v>637</v>
      </c>
      <c r="C22" s="83">
        <v>552</v>
      </c>
      <c r="D22" s="53">
        <f t="shared" si="0"/>
        <v>86.7</v>
      </c>
      <c r="E22" s="126">
        <v>353</v>
      </c>
      <c r="F22" s="83">
        <v>299</v>
      </c>
      <c r="G22" s="54">
        <f t="shared" si="1"/>
        <v>84.7</v>
      </c>
    </row>
    <row r="23" spans="1:7" ht="37.5" customHeight="1">
      <c r="A23" s="30" t="s">
        <v>23</v>
      </c>
      <c r="B23" s="126">
        <v>5297</v>
      </c>
      <c r="C23" s="83">
        <v>3885</v>
      </c>
      <c r="D23" s="53">
        <f t="shared" si="0"/>
        <v>73.3</v>
      </c>
      <c r="E23" s="126">
        <v>3053</v>
      </c>
      <c r="F23" s="83">
        <v>2349</v>
      </c>
      <c r="G23" s="54">
        <f t="shared" si="1"/>
        <v>76.9</v>
      </c>
    </row>
    <row r="24" spans="1:7" ht="23.25" customHeight="1">
      <c r="A24" s="30" t="s">
        <v>24</v>
      </c>
      <c r="B24" s="126">
        <v>782</v>
      </c>
      <c r="C24" s="83">
        <v>836</v>
      </c>
      <c r="D24" s="53">
        <f t="shared" si="0"/>
        <v>106.9</v>
      </c>
      <c r="E24" s="126">
        <v>505</v>
      </c>
      <c r="F24" s="83">
        <v>540</v>
      </c>
      <c r="G24" s="54">
        <f t="shared" si="1"/>
        <v>106.9</v>
      </c>
    </row>
    <row r="25" spans="1:7" ht="36" customHeight="1">
      <c r="A25" s="30" t="s">
        <v>25</v>
      </c>
      <c r="B25" s="126">
        <v>1091</v>
      </c>
      <c r="C25" s="83">
        <v>1143</v>
      </c>
      <c r="D25" s="53">
        <f t="shared" si="0"/>
        <v>104.8</v>
      </c>
      <c r="E25" s="126">
        <v>597</v>
      </c>
      <c r="F25" s="83">
        <v>674</v>
      </c>
      <c r="G25" s="54">
        <f t="shared" si="1"/>
        <v>112.9</v>
      </c>
    </row>
    <row r="26" spans="1:7" ht="33" customHeight="1">
      <c r="A26" s="30" t="s">
        <v>26</v>
      </c>
      <c r="B26" s="126">
        <v>133</v>
      </c>
      <c r="C26" s="83">
        <v>180</v>
      </c>
      <c r="D26" s="53">
        <f t="shared" si="0"/>
        <v>135.3</v>
      </c>
      <c r="E26" s="126">
        <v>71</v>
      </c>
      <c r="F26" s="83">
        <v>95</v>
      </c>
      <c r="G26" s="54">
        <f t="shared" si="1"/>
        <v>133.8</v>
      </c>
    </row>
    <row r="27" spans="1:7" ht="24" customHeight="1">
      <c r="A27" s="30" t="s">
        <v>27</v>
      </c>
      <c r="B27" s="126">
        <v>446</v>
      </c>
      <c r="C27" s="83">
        <v>359</v>
      </c>
      <c r="D27" s="53">
        <f t="shared" si="0"/>
        <v>80.5</v>
      </c>
      <c r="E27" s="126">
        <v>258</v>
      </c>
      <c r="F27" s="83">
        <v>201</v>
      </c>
      <c r="G27" s="54">
        <f t="shared" si="1"/>
        <v>77.9</v>
      </c>
    </row>
    <row r="28" spans="1:6" ht="18">
      <c r="A28" s="31"/>
      <c r="B28" s="55"/>
      <c r="F28" s="56"/>
    </row>
    <row r="29" spans="1:6" ht="18">
      <c r="A29" s="31"/>
      <c r="B29" s="6"/>
      <c r="F29" s="5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0" zoomScaleNormal="42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1.421875" style="5" customWidth="1"/>
    <col min="2" max="2" width="13.8515625" style="5" customWidth="1"/>
    <col min="3" max="3" width="10.140625" style="5" customWidth="1"/>
    <col min="4" max="4" width="12.8515625" style="5" customWidth="1"/>
    <col min="5" max="5" width="13.140625" style="5" customWidth="1"/>
    <col min="6" max="6" width="12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36" t="s">
        <v>263</v>
      </c>
      <c r="B1" s="136"/>
      <c r="C1" s="136"/>
      <c r="D1" s="136"/>
      <c r="E1" s="136"/>
      <c r="F1" s="136"/>
      <c r="G1" s="136"/>
    </row>
    <row r="2" spans="1:7" s="1" customFormat="1" ht="19.5" customHeight="1">
      <c r="A2" s="137" t="s">
        <v>33</v>
      </c>
      <c r="B2" s="137"/>
      <c r="C2" s="137"/>
      <c r="D2" s="137"/>
      <c r="E2" s="137"/>
      <c r="F2" s="137"/>
      <c r="G2" s="137"/>
    </row>
    <row r="3" spans="1:6" s="33" customFormat="1" ht="20.25" customHeight="1">
      <c r="A3" s="27"/>
      <c r="B3" s="27"/>
      <c r="C3" s="27"/>
      <c r="D3" s="27"/>
      <c r="E3" s="27"/>
      <c r="F3" s="27"/>
    </row>
    <row r="4" spans="1:7" s="33" customFormat="1" ht="39" customHeight="1">
      <c r="A4" s="161"/>
      <c r="B4" s="163" t="str">
        <f>1!B4:D4</f>
        <v>за січень-травень </v>
      </c>
      <c r="C4" s="163"/>
      <c r="D4" s="163"/>
      <c r="E4" s="163" t="str">
        <f>1!E4:G4</f>
        <v>станом на 1 червня</v>
      </c>
      <c r="F4" s="163"/>
      <c r="G4" s="163"/>
    </row>
    <row r="5" spans="1:7" s="33" customFormat="1" ht="51.75" customHeight="1">
      <c r="A5" s="161"/>
      <c r="B5" s="46" t="s">
        <v>30</v>
      </c>
      <c r="C5" s="46" t="s">
        <v>130</v>
      </c>
      <c r="D5" s="84" t="s">
        <v>31</v>
      </c>
      <c r="E5" s="46" t="s">
        <v>30</v>
      </c>
      <c r="F5" s="46" t="s">
        <v>130</v>
      </c>
      <c r="G5" s="16" t="s">
        <v>31</v>
      </c>
    </row>
    <row r="6" spans="1:7" s="3" customFormat="1" ht="28.5" customHeight="1">
      <c r="A6" s="35" t="s">
        <v>32</v>
      </c>
      <c r="B6" s="50">
        <f>SUM(B7:B15)</f>
        <v>33184</v>
      </c>
      <c r="C6" s="50">
        <f>SUM(C7:C15)</f>
        <v>27768</v>
      </c>
      <c r="D6" s="7">
        <f>ROUND(C6/B6*100,1)</f>
        <v>83.7</v>
      </c>
      <c r="E6" s="50">
        <f>SUM(E7:E15)</f>
        <v>16355</v>
      </c>
      <c r="F6" s="50">
        <f>SUM(F7:F15)</f>
        <v>14564</v>
      </c>
      <c r="G6" s="36">
        <f>ROUND(F6/E6*100,1)</f>
        <v>89</v>
      </c>
    </row>
    <row r="7" spans="1:7" s="4" customFormat="1" ht="45.75" customHeight="1">
      <c r="A7" s="85" t="s">
        <v>34</v>
      </c>
      <c r="B7" s="83">
        <v>5870</v>
      </c>
      <c r="C7" s="83">
        <v>5084</v>
      </c>
      <c r="D7" s="37">
        <f aca="true" t="shared" si="0" ref="D7:D15">ROUND(C7/B7*100,1)</f>
        <v>86.6</v>
      </c>
      <c r="E7" s="83">
        <v>3167</v>
      </c>
      <c r="F7" s="83">
        <v>2758</v>
      </c>
      <c r="G7" s="38">
        <f aca="true" t="shared" si="1" ref="G7:G15">ROUND(F7/E7*100,1)</f>
        <v>87.1</v>
      </c>
    </row>
    <row r="8" spans="1:7" s="4" customFormat="1" ht="30" customHeight="1">
      <c r="A8" s="85" t="s">
        <v>2</v>
      </c>
      <c r="B8" s="83">
        <v>3878</v>
      </c>
      <c r="C8" s="83">
        <v>3502</v>
      </c>
      <c r="D8" s="37">
        <f t="shared" si="0"/>
        <v>90.3</v>
      </c>
      <c r="E8" s="83">
        <v>1939</v>
      </c>
      <c r="F8" s="83">
        <v>1946</v>
      </c>
      <c r="G8" s="38">
        <f t="shared" si="1"/>
        <v>100.4</v>
      </c>
    </row>
    <row r="9" spans="1:7" ht="33" customHeight="1">
      <c r="A9" s="85" t="s">
        <v>1</v>
      </c>
      <c r="B9" s="34">
        <v>4247</v>
      </c>
      <c r="C9" s="83">
        <v>3479</v>
      </c>
      <c r="D9" s="37">
        <f t="shared" si="0"/>
        <v>81.9</v>
      </c>
      <c r="E9" s="83">
        <v>2031</v>
      </c>
      <c r="F9" s="83">
        <v>1814</v>
      </c>
      <c r="G9" s="38">
        <f t="shared" si="1"/>
        <v>89.3</v>
      </c>
    </row>
    <row r="10" spans="1:7" ht="28.5" customHeight="1">
      <c r="A10" s="85" t="s">
        <v>0</v>
      </c>
      <c r="B10" s="34">
        <v>2113</v>
      </c>
      <c r="C10" s="83">
        <v>1810</v>
      </c>
      <c r="D10" s="37">
        <f t="shared" si="0"/>
        <v>85.7</v>
      </c>
      <c r="E10" s="83">
        <v>1062</v>
      </c>
      <c r="F10" s="83">
        <v>940</v>
      </c>
      <c r="G10" s="38">
        <f t="shared" si="1"/>
        <v>88.5</v>
      </c>
    </row>
    <row r="11" spans="1:7" s="9" customFormat="1" ht="31.5" customHeight="1">
      <c r="A11" s="85" t="s">
        <v>4</v>
      </c>
      <c r="B11" s="34">
        <v>5155</v>
      </c>
      <c r="C11" s="83">
        <v>4059</v>
      </c>
      <c r="D11" s="37">
        <f t="shared" si="0"/>
        <v>78.7</v>
      </c>
      <c r="E11" s="83">
        <v>2443</v>
      </c>
      <c r="F11" s="83">
        <v>2091</v>
      </c>
      <c r="G11" s="38">
        <f t="shared" si="1"/>
        <v>85.6</v>
      </c>
    </row>
    <row r="12" spans="1:7" ht="51.75" customHeight="1">
      <c r="A12" s="85" t="s">
        <v>29</v>
      </c>
      <c r="B12" s="34">
        <v>663</v>
      </c>
      <c r="C12" s="83">
        <v>536</v>
      </c>
      <c r="D12" s="37">
        <f t="shared" si="0"/>
        <v>80.8</v>
      </c>
      <c r="E12" s="83">
        <v>215</v>
      </c>
      <c r="F12" s="83">
        <v>195</v>
      </c>
      <c r="G12" s="38">
        <f t="shared" si="1"/>
        <v>90.7</v>
      </c>
    </row>
    <row r="13" spans="1:7" ht="30.75" customHeight="1">
      <c r="A13" s="85" t="s">
        <v>5</v>
      </c>
      <c r="B13" s="34">
        <v>3611</v>
      </c>
      <c r="C13" s="83">
        <v>2898</v>
      </c>
      <c r="D13" s="37">
        <f t="shared" si="0"/>
        <v>80.3</v>
      </c>
      <c r="E13" s="83">
        <v>1506</v>
      </c>
      <c r="F13" s="83">
        <v>1323</v>
      </c>
      <c r="G13" s="38">
        <f t="shared" si="1"/>
        <v>87.8</v>
      </c>
    </row>
    <row r="14" spans="1:7" ht="66.75" customHeight="1">
      <c r="A14" s="85" t="s">
        <v>6</v>
      </c>
      <c r="B14" s="34">
        <v>5044</v>
      </c>
      <c r="C14" s="83">
        <v>4232</v>
      </c>
      <c r="D14" s="37">
        <f t="shared" si="0"/>
        <v>83.9</v>
      </c>
      <c r="E14" s="83">
        <v>2600</v>
      </c>
      <c r="F14" s="83">
        <v>2306</v>
      </c>
      <c r="G14" s="38">
        <f t="shared" si="1"/>
        <v>88.7</v>
      </c>
    </row>
    <row r="15" spans="1:7" ht="42.75" customHeight="1">
      <c r="A15" s="85" t="s">
        <v>36</v>
      </c>
      <c r="B15" s="34">
        <v>2603</v>
      </c>
      <c r="C15" s="83">
        <v>2168</v>
      </c>
      <c r="D15" s="37">
        <f t="shared" si="0"/>
        <v>83.3</v>
      </c>
      <c r="E15" s="83">
        <v>1392</v>
      </c>
      <c r="F15" s="83">
        <v>1191</v>
      </c>
      <c r="G15" s="38">
        <f t="shared" si="1"/>
        <v>85.6</v>
      </c>
    </row>
    <row r="16" ht="12.75">
      <c r="B16" s="32"/>
    </row>
    <row r="17" ht="12.75">
      <c r="B17" s="32"/>
    </row>
    <row r="18" ht="12.75">
      <c r="B18" s="3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5" zoomScaleNormal="75" zoomScaleSheetLayoutView="65" zoomScalePageLayoutView="0" workbookViewId="0" topLeftCell="A1">
      <selection activeCell="A4" sqref="A4:A5"/>
    </sheetView>
  </sheetViews>
  <sheetFormatPr defaultColWidth="8.8515625" defaultRowHeight="15"/>
  <cols>
    <col min="1" max="1" width="37.140625" style="32" customWidth="1"/>
    <col min="2" max="2" width="13.421875" style="5" customWidth="1"/>
    <col min="3" max="3" width="16.140625" style="5" customWidth="1"/>
    <col min="4" max="4" width="15.421875" style="32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65" t="s">
        <v>290</v>
      </c>
      <c r="B1" s="165"/>
      <c r="C1" s="165"/>
      <c r="D1" s="165"/>
    </row>
    <row r="2" spans="1:4" s="1" customFormat="1" ht="19.5" customHeight="1">
      <c r="A2" s="137" t="s">
        <v>7</v>
      </c>
      <c r="B2" s="137"/>
      <c r="C2" s="137"/>
      <c r="D2" s="137"/>
    </row>
    <row r="3" spans="1:4" s="33" customFormat="1" ht="12" customHeight="1">
      <c r="A3" s="27"/>
      <c r="B3" s="27"/>
      <c r="C3" s="27"/>
      <c r="D3" s="27"/>
    </row>
    <row r="4" spans="1:4" s="33" customFormat="1" ht="20.25" customHeight="1">
      <c r="A4" s="161"/>
      <c r="B4" s="166" t="s">
        <v>239</v>
      </c>
      <c r="C4" s="167" t="s">
        <v>240</v>
      </c>
      <c r="D4" s="168" t="s">
        <v>81</v>
      </c>
    </row>
    <row r="5" spans="1:4" s="33" customFormat="1" ht="59.25" customHeight="1">
      <c r="A5" s="161"/>
      <c r="B5" s="166"/>
      <c r="C5" s="167"/>
      <c r="D5" s="168"/>
    </row>
    <row r="6" spans="1:4" s="8" customFormat="1" ht="34.5" customHeight="1">
      <c r="A6" s="16" t="s">
        <v>32</v>
      </c>
      <c r="B6" s="127">
        <f>SUM(B9:B27)</f>
        <v>7863</v>
      </c>
      <c r="C6" s="127">
        <f>7!F6</f>
        <v>14564</v>
      </c>
      <c r="D6" s="39">
        <f>C6/B6</f>
        <v>1.8522192547373777</v>
      </c>
    </row>
    <row r="7" spans="1:4" s="8" customFormat="1" ht="24.75" customHeight="1">
      <c r="A7" s="16" t="s">
        <v>38</v>
      </c>
      <c r="B7" s="128" t="s">
        <v>39</v>
      </c>
      <c r="C7" s="127">
        <f>SUM(C9:C27)</f>
        <v>12918</v>
      </c>
      <c r="D7" s="34" t="s">
        <v>39</v>
      </c>
    </row>
    <row r="8" spans="1:4" s="8" customFormat="1" ht="31.5" customHeight="1">
      <c r="A8" s="129" t="s">
        <v>8</v>
      </c>
      <c r="B8" s="128"/>
      <c r="C8" s="128"/>
      <c r="D8" s="34"/>
    </row>
    <row r="9" spans="1:7" ht="54" customHeight="1">
      <c r="A9" s="30" t="s">
        <v>9</v>
      </c>
      <c r="B9" s="130">
        <f>1!F7</f>
        <v>163</v>
      </c>
      <c r="C9" s="130">
        <f>7!F9</f>
        <v>547</v>
      </c>
      <c r="D9" s="34">
        <f>C9/B9</f>
        <v>3.355828220858896</v>
      </c>
      <c r="E9" s="131"/>
      <c r="G9" s="55"/>
    </row>
    <row r="10" spans="1:7" ht="35.25" customHeight="1">
      <c r="A10" s="30" t="s">
        <v>10</v>
      </c>
      <c r="B10" s="130">
        <f>1!F8</f>
        <v>36</v>
      </c>
      <c r="C10" s="130">
        <f>7!F10</f>
        <v>139</v>
      </c>
      <c r="D10" s="34">
        <f aca="true" t="shared" si="0" ref="D10:D27">C10/B10</f>
        <v>3.861111111111111</v>
      </c>
      <c r="E10" s="131"/>
      <c r="G10" s="55"/>
    </row>
    <row r="11" spans="1:7" s="9" customFormat="1" ht="20.25" customHeight="1">
      <c r="A11" s="30" t="s">
        <v>11</v>
      </c>
      <c r="B11" s="130">
        <f>1!F9</f>
        <v>2650</v>
      </c>
      <c r="C11" s="130">
        <f>7!F11</f>
        <v>2141</v>
      </c>
      <c r="D11" s="34">
        <f t="shared" si="0"/>
        <v>0.8079245283018868</v>
      </c>
      <c r="E11" s="131"/>
      <c r="F11" s="5"/>
      <c r="G11" s="55"/>
    </row>
    <row r="12" spans="1:9" ht="36" customHeight="1">
      <c r="A12" s="30" t="s">
        <v>12</v>
      </c>
      <c r="B12" s="130">
        <f>1!F10</f>
        <v>284</v>
      </c>
      <c r="C12" s="130">
        <f>7!F12</f>
        <v>456</v>
      </c>
      <c r="D12" s="34">
        <f t="shared" si="0"/>
        <v>1.6056338028169015</v>
      </c>
      <c r="E12" s="131"/>
      <c r="G12" s="55"/>
      <c r="I12" s="132"/>
    </row>
    <row r="13" spans="1:7" ht="30" customHeight="1">
      <c r="A13" s="30" t="s">
        <v>13</v>
      </c>
      <c r="B13" s="130">
        <f>1!F11</f>
        <v>201</v>
      </c>
      <c r="C13" s="130">
        <f>7!F13</f>
        <v>95</v>
      </c>
      <c r="D13" s="133">
        <f t="shared" si="0"/>
        <v>0.472636815920398</v>
      </c>
      <c r="E13" s="131"/>
      <c r="G13" s="55"/>
    </row>
    <row r="14" spans="1:7" ht="19.5" customHeight="1">
      <c r="A14" s="30" t="s">
        <v>14</v>
      </c>
      <c r="B14" s="130">
        <f>1!F12</f>
        <v>337</v>
      </c>
      <c r="C14" s="130">
        <f>7!F14</f>
        <v>521</v>
      </c>
      <c r="D14" s="34">
        <f t="shared" si="0"/>
        <v>1.545994065281899</v>
      </c>
      <c r="E14" s="131"/>
      <c r="G14" s="134"/>
    </row>
    <row r="15" spans="1:7" ht="48.75" customHeight="1">
      <c r="A15" s="30" t="s">
        <v>15</v>
      </c>
      <c r="B15" s="130">
        <f>1!F13</f>
        <v>1006</v>
      </c>
      <c r="C15" s="130">
        <f>7!F15</f>
        <v>2410</v>
      </c>
      <c r="D15" s="34">
        <f t="shared" si="0"/>
        <v>2.3956262425447314</v>
      </c>
      <c r="E15" s="131"/>
      <c r="G15" s="55"/>
    </row>
    <row r="16" spans="1:7" ht="34.5" customHeight="1">
      <c r="A16" s="30" t="s">
        <v>16</v>
      </c>
      <c r="B16" s="130">
        <f>1!F14</f>
        <v>1126</v>
      </c>
      <c r="C16" s="130">
        <f>7!F16</f>
        <v>613</v>
      </c>
      <c r="D16" s="133">
        <f t="shared" si="0"/>
        <v>0.544404973357016</v>
      </c>
      <c r="E16" s="131"/>
      <c r="G16" s="55"/>
    </row>
    <row r="17" spans="1:7" ht="35.25" customHeight="1">
      <c r="A17" s="30" t="s">
        <v>17</v>
      </c>
      <c r="B17" s="130">
        <f>1!F15</f>
        <v>277</v>
      </c>
      <c r="C17" s="130">
        <f>7!F17</f>
        <v>389</v>
      </c>
      <c r="D17" s="34">
        <f t="shared" si="0"/>
        <v>1.404332129963899</v>
      </c>
      <c r="E17" s="131"/>
      <c r="G17" s="55"/>
    </row>
    <row r="18" spans="1:7" ht="24" customHeight="1">
      <c r="A18" s="30" t="s">
        <v>18</v>
      </c>
      <c r="B18" s="130">
        <f>1!F16</f>
        <v>56</v>
      </c>
      <c r="C18" s="130">
        <f>7!F18</f>
        <v>358</v>
      </c>
      <c r="D18" s="34">
        <f t="shared" si="0"/>
        <v>6.392857142857143</v>
      </c>
      <c r="E18" s="131"/>
      <c r="G18" s="55"/>
    </row>
    <row r="19" spans="1:7" ht="17.25" customHeight="1">
      <c r="A19" s="30" t="s">
        <v>19</v>
      </c>
      <c r="B19" s="130">
        <f>1!F17</f>
        <v>82</v>
      </c>
      <c r="C19" s="130">
        <f>7!F19</f>
        <v>490</v>
      </c>
      <c r="D19" s="34">
        <f t="shared" si="0"/>
        <v>5.975609756097561</v>
      </c>
      <c r="E19" s="131"/>
      <c r="G19" s="55"/>
    </row>
    <row r="20" spans="1:7" ht="18" customHeight="1">
      <c r="A20" s="30" t="s">
        <v>20</v>
      </c>
      <c r="B20" s="130">
        <f>1!F18</f>
        <v>74</v>
      </c>
      <c r="C20" s="130">
        <f>7!F20</f>
        <v>138</v>
      </c>
      <c r="D20" s="34">
        <f t="shared" si="0"/>
        <v>1.864864864864865</v>
      </c>
      <c r="E20" s="131"/>
      <c r="G20" s="55"/>
    </row>
    <row r="21" spans="1:7" ht="32.25" customHeight="1">
      <c r="A21" s="30" t="s">
        <v>21</v>
      </c>
      <c r="B21" s="130">
        <f>1!F19</f>
        <v>97</v>
      </c>
      <c r="C21" s="130">
        <f>7!F21</f>
        <v>463</v>
      </c>
      <c r="D21" s="34">
        <f t="shared" si="0"/>
        <v>4.77319587628866</v>
      </c>
      <c r="E21" s="131"/>
      <c r="G21" s="135"/>
    </row>
    <row r="22" spans="1:7" ht="35.25" customHeight="1">
      <c r="A22" s="30" t="s">
        <v>22</v>
      </c>
      <c r="B22" s="130">
        <f>1!F20</f>
        <v>323</v>
      </c>
      <c r="C22" s="130">
        <f>7!F22</f>
        <v>299</v>
      </c>
      <c r="D22" s="34">
        <f t="shared" si="0"/>
        <v>0.9256965944272446</v>
      </c>
      <c r="E22" s="131"/>
      <c r="G22" s="55"/>
    </row>
    <row r="23" spans="1:7" ht="33" customHeight="1">
      <c r="A23" s="30" t="s">
        <v>23</v>
      </c>
      <c r="B23" s="130">
        <f>1!F21</f>
        <v>484</v>
      </c>
      <c r="C23" s="130">
        <f>7!F23</f>
        <v>2349</v>
      </c>
      <c r="D23" s="34">
        <f t="shared" si="0"/>
        <v>4.853305785123967</v>
      </c>
      <c r="E23" s="131"/>
      <c r="G23" s="55"/>
    </row>
    <row r="24" spans="1:7" ht="19.5" customHeight="1">
      <c r="A24" s="30" t="s">
        <v>24</v>
      </c>
      <c r="B24" s="130">
        <f>1!F22</f>
        <v>187</v>
      </c>
      <c r="C24" s="130">
        <f>7!F24</f>
        <v>540</v>
      </c>
      <c r="D24" s="34">
        <f t="shared" si="0"/>
        <v>2.8877005347593583</v>
      </c>
      <c r="E24" s="131"/>
      <c r="G24" s="55"/>
    </row>
    <row r="25" spans="1:7" ht="30.75" customHeight="1">
      <c r="A25" s="30" t="s">
        <v>25</v>
      </c>
      <c r="B25" s="130">
        <f>1!F23</f>
        <v>394</v>
      </c>
      <c r="C25" s="130">
        <f>7!F25</f>
        <v>674</v>
      </c>
      <c r="D25" s="34">
        <f t="shared" si="0"/>
        <v>1.7106598984771573</v>
      </c>
      <c r="E25" s="131"/>
      <c r="G25" s="55"/>
    </row>
    <row r="26" spans="1:7" ht="30.75" customHeight="1">
      <c r="A26" s="30" t="s">
        <v>26</v>
      </c>
      <c r="B26" s="130">
        <f>1!F24</f>
        <v>47</v>
      </c>
      <c r="C26" s="130">
        <f>7!F26</f>
        <v>95</v>
      </c>
      <c r="D26" s="34">
        <f t="shared" si="0"/>
        <v>2.021276595744681</v>
      </c>
      <c r="E26" s="131"/>
      <c r="G26" s="55"/>
    </row>
    <row r="27" spans="1:7" ht="22.5" customHeight="1">
      <c r="A27" s="30" t="s">
        <v>27</v>
      </c>
      <c r="B27" s="130">
        <f>1!F25</f>
        <v>39</v>
      </c>
      <c r="C27" s="130">
        <f>7!F27</f>
        <v>201</v>
      </c>
      <c r="D27" s="34">
        <f t="shared" si="0"/>
        <v>5.153846153846154</v>
      </c>
      <c r="E27" s="131"/>
      <c r="G27" s="55"/>
    </row>
    <row r="28" spans="1:7" ht="21.75" customHeight="1">
      <c r="A28" s="164"/>
      <c r="B28" s="164"/>
      <c r="C28" s="6"/>
      <c r="D28" s="31"/>
      <c r="G28" s="55"/>
    </row>
    <row r="29" spans="1:7" ht="15">
      <c r="A29" s="31"/>
      <c r="B29" s="6"/>
      <c r="C29" s="6"/>
      <c r="D29" s="31"/>
      <c r="G29" s="55"/>
    </row>
    <row r="30" spans="1:4" ht="12.75">
      <c r="A30" s="31"/>
      <c r="B30" s="6"/>
      <c r="C30" s="6"/>
      <c r="D30" s="31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2018-06-08T08:06:18Z</dcterms:modified>
  <cp:category/>
  <cp:version/>
  <cp:contentType/>
  <cp:contentStatus/>
</cp:coreProperties>
</file>